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kathe\Documents\Dianita\Agosto IDEP\2020\Plan mejoramiento\"/>
    </mc:Choice>
  </mc:AlternateContent>
  <xr:revisionPtr revIDLastSave="0" documentId="13_ncr:1_{51D14CAD-A055-4574-AD3D-9C8535EDB2D6}" xr6:coauthVersionLast="45" xr6:coauthVersionMax="45" xr10:uidLastSave="{00000000-0000-0000-0000-000000000000}"/>
  <bookViews>
    <workbookView showHorizontalScroll="0" showVerticalScroll="0" xWindow="-120" yWindow="-120" windowWidth="20730" windowHeight="11160" firstSheet="3" activeTab="3" xr2:uid="{00000000-000D-0000-FFFF-FFFF00000000}"/>
  </bookViews>
  <sheets>
    <sheet name="HISTORICO CERRADAS" sheetId="45" state="hidden" r:id="rId1"/>
    <sheet name="CERRADAS EN EL TRIMESTRE" sheetId="44" state="hidden" r:id="rId2"/>
    <sheet name="Hoja1" sheetId="41" state="hidden" r:id="rId3"/>
    <sheet name="CONSOLIDADO " sheetId="1" r:id="rId4"/>
    <sheet name="DIC-01" sheetId="3" r:id="rId5"/>
    <sheet name="DIP-02" sheetId="19" r:id="rId6"/>
    <sheet name="AC-10" sheetId="20" r:id="rId7"/>
    <sheet name="IDP-04" sheetId="21" r:id="rId8"/>
    <sheet name="GD-07" sheetId="22" r:id="rId9"/>
    <sheet name="GC-08" sheetId="23" r:id="rId10"/>
    <sheet name="GJ-09" sheetId="24" r:id="rId11"/>
    <sheet name="GRF-11" sheetId="35" r:id="rId12"/>
    <sheet name="GT-12" sheetId="43" r:id="rId13"/>
    <sheet name="GTH-13" sheetId="27" r:id="rId14"/>
    <sheet name="GF-14" sheetId="39" r:id="rId15"/>
    <sheet name="CID-15" sheetId="29" r:id="rId16"/>
    <sheet name="EC-16" sheetId="30" r:id="rId17"/>
    <sheet name="MIC-03" sheetId="31" r:id="rId18"/>
    <sheet name="LISTAS" sheetId="17" state="hidden" r:id="rId19"/>
  </sheets>
  <externalReferences>
    <externalReference r:id="rId20"/>
    <externalReference r:id="rId21"/>
    <externalReference r:id="rId22"/>
    <externalReference r:id="rId23"/>
    <externalReference r:id="rId24"/>
  </externalReferences>
  <definedNames>
    <definedName name="_1._RESULTADOS_GENERALES_DEL_PLAN__DE_MEJORAMIENTO_IDEP" localSheetId="14">[1]CONSOLIDADO!$A$7</definedName>
    <definedName name="_1._RESULTADOS_GENERALES_DEL_PLAN__DE_MEJORAMIENTO_IDEP" localSheetId="11">[2]CONSOLIDADO!$A$7</definedName>
    <definedName name="_1._RESULTADOS_GENERALES_DEL_PLAN__DE_MEJORAMIENTO_IDEP" localSheetId="12">[3]CONSOLIDADO!$A$7</definedName>
    <definedName name="_1._RESULTADOS_GENERALES_DEL_PLAN__DE_MEJORAMIENTO_IDEP">'CONSOLIDADO '!$A$6</definedName>
    <definedName name="_2._RESULTADOS_POR_TIPOLOGÍA_DE_ACCIONES" localSheetId="12">#REF!</definedName>
    <definedName name="_2._RESULTADOS_POR_TIPOLOGÍA_DE_ACCIONES">'CONSOLIDADO '!$A$18</definedName>
    <definedName name="_3._RESULTADOS_DE_ACCIONES_POR_PROCESO" localSheetId="12">#REF!</definedName>
    <definedName name="_3._RESULTADOS_DE_ACCIONES_POR_PROCESO">'CONSOLIDADO '!#REF!</definedName>
    <definedName name="_xlnm._FilterDatabase" localSheetId="6" hidden="1">'AC-10'!$A$30:$X$30</definedName>
    <definedName name="_xlnm._FilterDatabase" localSheetId="1" hidden="1">'CERRADAS EN EL TRIMESTRE'!$A$23:$X$23</definedName>
    <definedName name="_xlnm._FilterDatabase" localSheetId="15" hidden="1">'CID-15'!$A$30:$X$30</definedName>
    <definedName name="_xlnm._FilterDatabase" localSheetId="4" hidden="1">'DIC-01'!$A$30:$X$34</definedName>
    <definedName name="_xlnm._FilterDatabase" localSheetId="5" hidden="1">'DIP-02'!$A$30:$X$30</definedName>
    <definedName name="_xlnm._FilterDatabase" localSheetId="16" hidden="1">'EC-16'!$A$30:$X$30</definedName>
    <definedName name="_xlnm._FilterDatabase" localSheetId="9" hidden="1">'GC-08'!$A$30:$X$30</definedName>
    <definedName name="_xlnm._FilterDatabase" localSheetId="8" hidden="1">'GD-07'!$A$31:$AA$31</definedName>
    <definedName name="_xlnm._FilterDatabase" localSheetId="14" hidden="1">'GF-14'!$A$30:$AA$30</definedName>
    <definedName name="_xlnm._FilterDatabase" localSheetId="10" hidden="1">'GJ-09'!$A$30:$X$30</definedName>
    <definedName name="_xlnm._FilterDatabase" localSheetId="11" hidden="1">'GRF-11'!$A$30:$X$30</definedName>
    <definedName name="_xlnm._FilterDatabase" localSheetId="12" hidden="1">'GT-12'!$A$31:$V$31</definedName>
    <definedName name="_xlnm._FilterDatabase" localSheetId="13" hidden="1">'GTH-13'!$A$30:$X$30</definedName>
    <definedName name="_xlnm._FilterDatabase" localSheetId="0" hidden="1">'HISTORICO CERRADAS'!$A$23:$U$23</definedName>
    <definedName name="_xlnm._FilterDatabase" localSheetId="7" hidden="1">'IDP-04'!$A$30:$X$30</definedName>
    <definedName name="_xlnm._FilterDatabase" localSheetId="17" hidden="1">'MIC-03'!$A$30:$X$30</definedName>
    <definedName name="AREA">LISTAS!$C$2:$C$15</definedName>
    <definedName name="asd">'[4]HISTORICO '!#REF!</definedName>
    <definedName name="_xlnm.Criteria" localSheetId="8">'HISTORICO CERRADAS'!$T$25:$T$44</definedName>
    <definedName name="ESTADOHALLAZGO">LISTAS!$D$2:$D$5</definedName>
    <definedName name="FUENTE">LISTAS!$H$2:$H$11</definedName>
    <definedName name="MENÚ_DEL_REPORTE_CONSOLIDADO" localSheetId="12">#REF!</definedName>
    <definedName name="MENÚ_DEL_REPORTE_CONSOLIDADO">'CONSOLIDADO '!$H$2</definedName>
    <definedName name="PROCESOS" localSheetId="14">[1]LISTAS!$B$2:$B$15</definedName>
    <definedName name="PROCESOS" localSheetId="11">[2]LISTAS!$B$2:$B$15</definedName>
    <definedName name="PROCESOS" localSheetId="12">[3]LISTAS!$B$2:$B$15</definedName>
    <definedName name="PROCESOS">LISTAS!$B$2:$B$15</definedName>
    <definedName name="SUBSISTEMAS">LISTAS!$F$2:$F$8</definedName>
    <definedName name="TIPOACCION">LISTAS!$G$2:$G$5</definedName>
    <definedName name="TIPOHALLAZGO">LISTAS!$E$2:$E$3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4" i="22" l="1"/>
  <c r="J25" i="22"/>
  <c r="F23" i="3"/>
  <c r="F25" i="3"/>
  <c r="F27" i="39" l="1"/>
  <c r="F26" i="39"/>
  <c r="F25" i="39"/>
  <c r="F24" i="39"/>
  <c r="F23" i="39"/>
  <c r="F26" i="27" l="1"/>
  <c r="F27" i="27"/>
  <c r="F23" i="27" l="1"/>
  <c r="F24" i="27"/>
  <c r="J24" i="39" l="1"/>
  <c r="J23" i="39"/>
  <c r="J24" i="27"/>
  <c r="J23" i="27"/>
  <c r="F32" i="1" l="1"/>
  <c r="J23" i="43"/>
  <c r="F23" i="43"/>
  <c r="F29" i="1" s="1"/>
  <c r="F28" i="22"/>
  <c r="M25" i="1" s="1"/>
  <c r="F27" i="22"/>
  <c r="K25" i="1" s="1"/>
  <c r="F26" i="22"/>
  <c r="I25" i="1" s="1"/>
  <c r="F25" i="22"/>
  <c r="G25" i="1" s="1"/>
  <c r="F24" i="22"/>
  <c r="F25" i="1" s="1"/>
  <c r="M31" i="1"/>
  <c r="K31" i="1"/>
  <c r="I31" i="1"/>
  <c r="G31" i="1"/>
  <c r="F24" i="3"/>
  <c r="F24" i="35"/>
  <c r="G28" i="1" s="1"/>
  <c r="F31" i="1"/>
  <c r="J24" i="35"/>
  <c r="J23" i="35"/>
  <c r="F27" i="35"/>
  <c r="M28" i="1" s="1"/>
  <c r="F26" i="35"/>
  <c r="K28" i="1" s="1"/>
  <c r="F25" i="35"/>
  <c r="I28" i="1" s="1"/>
  <c r="F23" i="35"/>
  <c r="F28" i="1" s="1"/>
  <c r="F27" i="31"/>
  <c r="M34" i="1" s="1"/>
  <c r="F26" i="31"/>
  <c r="K34" i="1"/>
  <c r="F25" i="31"/>
  <c r="I34" i="1"/>
  <c r="F24" i="31"/>
  <c r="F23" i="31"/>
  <c r="F34" i="1" s="1"/>
  <c r="F27" i="30"/>
  <c r="F26" i="30"/>
  <c r="K33" i="1" s="1"/>
  <c r="F25" i="30"/>
  <c r="F24" i="30"/>
  <c r="F23" i="30"/>
  <c r="F33" i="1" s="1"/>
  <c r="F27" i="29"/>
  <c r="M32" i="1" s="1"/>
  <c r="F26" i="29"/>
  <c r="K32" i="1"/>
  <c r="F25" i="29"/>
  <c r="F24" i="29"/>
  <c r="G32" i="1" s="1"/>
  <c r="F23" i="29"/>
  <c r="F25" i="27"/>
  <c r="I30" i="1" s="1"/>
  <c r="G30" i="1"/>
  <c r="F30" i="1"/>
  <c r="J24" i="43"/>
  <c r="F26" i="43"/>
  <c r="K29" i="1" s="1"/>
  <c r="F27" i="43"/>
  <c r="M29" i="1" s="1"/>
  <c r="F25" i="43"/>
  <c r="I29" i="1" s="1"/>
  <c r="F24" i="43"/>
  <c r="G29" i="1" s="1"/>
  <c r="M30" i="1"/>
  <c r="K30" i="1"/>
  <c r="F28" i="43"/>
  <c r="O29" i="1" s="1"/>
  <c r="O35" i="1" s="1"/>
  <c r="F27" i="24"/>
  <c r="M27" i="1"/>
  <c r="F26" i="24"/>
  <c r="K27" i="1" s="1"/>
  <c r="F25" i="24"/>
  <c r="I27" i="1" s="1"/>
  <c r="F24" i="24"/>
  <c r="F23" i="24"/>
  <c r="F27" i="1" s="1"/>
  <c r="F27" i="23"/>
  <c r="M26" i="1"/>
  <c r="F26" i="23"/>
  <c r="K26" i="1"/>
  <c r="F25" i="23"/>
  <c r="F24" i="23"/>
  <c r="G26" i="1" s="1"/>
  <c r="F23" i="23"/>
  <c r="F26" i="1" s="1"/>
  <c r="F27" i="21"/>
  <c r="M24" i="1" s="1"/>
  <c r="F26" i="21"/>
  <c r="K24" i="1" s="1"/>
  <c r="F25" i="21"/>
  <c r="I24" i="1" s="1"/>
  <c r="F24" i="21"/>
  <c r="G24" i="1" s="1"/>
  <c r="F23" i="21"/>
  <c r="F24" i="1" s="1"/>
  <c r="F27" i="20"/>
  <c r="M23" i="1" s="1"/>
  <c r="F26" i="20"/>
  <c r="K23" i="1" s="1"/>
  <c r="F25" i="20"/>
  <c r="I23" i="1" s="1"/>
  <c r="F24" i="20"/>
  <c r="G23" i="1" s="1"/>
  <c r="F23" i="20"/>
  <c r="F23" i="1" s="1"/>
  <c r="F27" i="19"/>
  <c r="M22" i="1" s="1"/>
  <c r="F26" i="19"/>
  <c r="K22" i="1" s="1"/>
  <c r="F25" i="19"/>
  <c r="I22" i="1" s="1"/>
  <c r="F24" i="19"/>
  <c r="G22" i="1" s="1"/>
  <c r="F23" i="19"/>
  <c r="F22" i="1" s="1"/>
  <c r="F27" i="3"/>
  <c r="F26" i="3"/>
  <c r="K21" i="1" s="1"/>
  <c r="E22" i="43"/>
  <c r="O47" i="41"/>
  <c r="N47" i="41"/>
  <c r="M47" i="41"/>
  <c r="L47" i="41"/>
  <c r="K47" i="41"/>
  <c r="J13" i="41"/>
  <c r="J12" i="41"/>
  <c r="J11" i="41"/>
  <c r="J14" i="41" s="1"/>
  <c r="J10" i="41"/>
  <c r="C24" i="41"/>
  <c r="N13" i="41"/>
  <c r="M13" i="41"/>
  <c r="M14" i="41" s="1"/>
  <c r="L13" i="41"/>
  <c r="N12" i="41"/>
  <c r="M12" i="41"/>
  <c r="L12" i="41"/>
  <c r="N11" i="41"/>
  <c r="M11" i="41"/>
  <c r="L11" i="41"/>
  <c r="N10" i="41"/>
  <c r="N14" i="41" s="1"/>
  <c r="M10" i="41"/>
  <c r="L10" i="41"/>
  <c r="K13" i="41"/>
  <c r="K12" i="41"/>
  <c r="K14" i="41" s="1"/>
  <c r="K11" i="41"/>
  <c r="K10" i="41"/>
  <c r="G24" i="41"/>
  <c r="F24" i="41"/>
  <c r="E24" i="41"/>
  <c r="D24" i="41"/>
  <c r="U12" i="41"/>
  <c r="T12" i="41"/>
  <c r="S12" i="41"/>
  <c r="R12" i="41"/>
  <c r="Q12" i="41"/>
  <c r="E6" i="41"/>
  <c r="E5" i="41"/>
  <c r="E4" i="41"/>
  <c r="J23" i="3"/>
  <c r="J24" i="3"/>
  <c r="E22" i="39"/>
  <c r="J23" i="20"/>
  <c r="J23" i="21"/>
  <c r="E22" i="35"/>
  <c r="J24" i="31"/>
  <c r="J23" i="31"/>
  <c r="J24" i="30"/>
  <c r="J23" i="30"/>
  <c r="J24" i="29"/>
  <c r="J23" i="29"/>
  <c r="J24" i="24"/>
  <c r="J23" i="24"/>
  <c r="J24" i="23"/>
  <c r="J23" i="23"/>
  <c r="J24" i="21"/>
  <c r="J24" i="20"/>
  <c r="J24" i="19"/>
  <c r="J23" i="19"/>
  <c r="I21" i="1"/>
  <c r="E22" i="31"/>
  <c r="E22" i="30"/>
  <c r="E22" i="29"/>
  <c r="E22" i="27"/>
  <c r="E22" i="24"/>
  <c r="E22" i="23"/>
  <c r="E23" i="22"/>
  <c r="E22" i="21"/>
  <c r="E22" i="20"/>
  <c r="E22" i="19"/>
  <c r="H3" i="1"/>
  <c r="E22" i="3"/>
  <c r="G33" i="1"/>
  <c r="I33" i="1"/>
  <c r="I32" i="1"/>
  <c r="G27" i="1"/>
  <c r="M33" i="1"/>
  <c r="G34" i="1"/>
  <c r="L14" i="41" l="1"/>
  <c r="E14" i="1"/>
  <c r="E9" i="1"/>
  <c r="E13" i="1"/>
  <c r="E10" i="1"/>
  <c r="F21" i="1"/>
  <c r="F35" i="1" s="1"/>
  <c r="G21" i="1"/>
  <c r="G35" i="1" s="1"/>
  <c r="I35" i="1"/>
  <c r="M21" i="1"/>
  <c r="K35" i="1"/>
  <c r="E12" i="1"/>
  <c r="E11" i="1"/>
  <c r="M35" i="1"/>
</calcChain>
</file>

<file path=xl/sharedStrings.xml><?xml version="1.0" encoding="utf-8"?>
<sst xmlns="http://schemas.openxmlformats.org/spreadsheetml/2006/main" count="3647" uniqueCount="1227">
  <si>
    <t>SIGLA PROCESO</t>
  </si>
  <si>
    <t>PROCESO</t>
  </si>
  <si>
    <t>DEPENDENCIAS</t>
  </si>
  <si>
    <t>FUENTE</t>
  </si>
  <si>
    <t>TIPO DE HALLAZGO</t>
  </si>
  <si>
    <t>TIPO DE ACCIÓN</t>
  </si>
  <si>
    <t>SUBSISTEMAS</t>
  </si>
  <si>
    <t>ESTADO DEL HALLAZGO</t>
  </si>
  <si>
    <t>DIVULGACIÓN Y COMUNICACIÓN</t>
  </si>
  <si>
    <t>Subdirección Académica</t>
  </si>
  <si>
    <t>Auditorías Internas</t>
  </si>
  <si>
    <t>No conformidad</t>
  </si>
  <si>
    <t>Corrección</t>
  </si>
  <si>
    <t>SGC</t>
  </si>
  <si>
    <t>DIRECCIÓN Y PLANEACIÓN</t>
  </si>
  <si>
    <t>Oficina Asesora de Planeación</t>
  </si>
  <si>
    <t>Autoevaluación del Control</t>
  </si>
  <si>
    <t>Observación</t>
  </si>
  <si>
    <t>Acción Preventiva</t>
  </si>
  <si>
    <t>SIGA</t>
  </si>
  <si>
    <t>Abierta - en Desarrollo</t>
  </si>
  <si>
    <t>MEJORAMIENTO INTEGRAL Y CONTINUO</t>
  </si>
  <si>
    <t>Oficina Asesora Jurídica</t>
  </si>
  <si>
    <t>Evaluación de Indicadores</t>
  </si>
  <si>
    <t>Acción Correctiva</t>
  </si>
  <si>
    <t>SGSI</t>
  </si>
  <si>
    <t>Abierta - Vencida</t>
  </si>
  <si>
    <t>Sistemas</t>
  </si>
  <si>
    <t>Evaluación de Planes de acción y Planes Operativos</t>
  </si>
  <si>
    <t>Acción de Mejora</t>
  </si>
  <si>
    <t>Cerrada</t>
  </si>
  <si>
    <t>Archivo y Correspondencia</t>
  </si>
  <si>
    <t>Informes de Auditoría de Gestión</t>
  </si>
  <si>
    <t>SRS</t>
  </si>
  <si>
    <t>Cerrada Condicional</t>
  </si>
  <si>
    <t>SAFYCD-Presupuesto</t>
  </si>
  <si>
    <t>Informes de Auditoría Entes de Control</t>
  </si>
  <si>
    <t>SGA</t>
  </si>
  <si>
    <t>GESTIÓN DOCUMENTAL</t>
  </si>
  <si>
    <t>SAFYCD-Tesorería</t>
  </si>
  <si>
    <t>Producto y/o servicio no conforme</t>
  </si>
  <si>
    <t>SCI</t>
  </si>
  <si>
    <t>GESTIÓN CONTRACTUAL</t>
  </si>
  <si>
    <t>SAFYCD-Contabilidad</t>
  </si>
  <si>
    <t>Quejas y reclamos</t>
  </si>
  <si>
    <t>GESTIÓN JURÍDICA</t>
  </si>
  <si>
    <t>SAFYCD-Talento Humano - Nómina</t>
  </si>
  <si>
    <t>Otros</t>
  </si>
  <si>
    <t>SAFYCD-Servicios Generales</t>
  </si>
  <si>
    <t>Centro de Documentación</t>
  </si>
  <si>
    <t>GESTIÓN TECNOLÓGICA</t>
  </si>
  <si>
    <t>Dirección General</t>
  </si>
  <si>
    <t>GESTIÓN DEL TALENTO HUMANO</t>
  </si>
  <si>
    <t>Oficina Control Interno</t>
  </si>
  <si>
    <t>GESTIÓN FINANCIERA</t>
  </si>
  <si>
    <t>CONTROL INTERNO DISCIPLINARIO</t>
  </si>
  <si>
    <t>PLAN DE MEJORAMIENTO POR PROCESO</t>
  </si>
  <si>
    <t>CÓDIGO:  FT-MIC-03-03</t>
  </si>
  <si>
    <t>PÁGINA:  ______   de   ______</t>
  </si>
  <si>
    <t>PROCESO:</t>
  </si>
  <si>
    <t>ACCIONES FORMULADAS (Por Tipo de Acción)</t>
  </si>
  <si>
    <t>TOTAL DE ACCIONES FORMULADAS</t>
  </si>
  <si>
    <t>PLAN DE MEJORAMIENTO POR PROCESOS - IDEP</t>
  </si>
  <si>
    <t>MENÚ DEL REPORTE CONSOLIDADO</t>
  </si>
  <si>
    <t>CERRADAS</t>
  </si>
  <si>
    <t>ÚLTIMA FECHA DE ACTUALIZACIÓN</t>
  </si>
  <si>
    <t>ACCIÓN CORRECTIVA</t>
  </si>
  <si>
    <t>1. RESULTADOS GENERALES DEL PLAN  DE MEJORAMIENTO IDEP</t>
  </si>
  <si>
    <t>CORTE DE ÚLTIMO SEGUIMIENTO</t>
  </si>
  <si>
    <t>2. RESULTADOS POR TIPOLOGÍA DE ACCIONES</t>
  </si>
  <si>
    <t>RESULTADOS DE CUMPLIMIENTO DE ACCIONES</t>
  </si>
  <si>
    <t>TOTALES</t>
  </si>
  <si>
    <t>SGSST</t>
  </si>
  <si>
    <t>DATOS GENERALES DEL HALLAZGO</t>
  </si>
  <si>
    <t>FORMULACIÓN DE ACCIONES</t>
  </si>
  <si>
    <t>SEGUIMIENTO LÍDER DEL PROCESO</t>
  </si>
  <si>
    <t>CODIFI.</t>
  </si>
  <si>
    <t>DEPENDENCIA</t>
  </si>
  <si>
    <t>FUENTE VERIFICABLE DE LA ACCIÓN</t>
  </si>
  <si>
    <t>CARGO DEL RESPONSABLE</t>
  </si>
  <si>
    <t>TOTAL ACCIONES POR PROCESO</t>
  </si>
  <si>
    <t>FECHA DE FORMULACIÓN DE LA ACCIÓN
(dd/mm/aaaa)</t>
  </si>
  <si>
    <t>INICIO
(dd/mm/aaaa)</t>
  </si>
  <si>
    <t>FIN
(dd/mm/aaaa)</t>
  </si>
  <si>
    <t>DESCRIPCIÓN DEL SEGUIMIENTO</t>
  </si>
  <si>
    <t>EVIDENCIAS</t>
  </si>
  <si>
    <t>ESTADO DE LAS ACCIONES GENERADAS EN EL  HALLAZGO</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</si>
  <si>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</si>
  <si>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</si>
  <si>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</si>
  <si>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</si>
  <si>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</si>
  <si>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</si>
  <si>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</si>
  <si>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</si>
  <si>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</si>
  <si>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</si>
  <si>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</si>
  <si>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</si>
  <si>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</si>
  <si>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</si>
  <si>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</si>
  <si>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</si>
  <si>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</si>
  <si>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</si>
  <si>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</si>
  <si>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</si>
  <si>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</si>
  <si>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</si>
  <si>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</si>
  <si>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</si>
  <si>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</si>
  <si>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</si>
  <si>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</si>
  <si>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</si>
  <si>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</si>
  <si>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</si>
  <si>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INVESTIGACIÓN Y DESARROLLO PEDAGÓGICO</t>
  </si>
  <si>
    <t>SAFYDC Atención al Ciudadano -PQRS</t>
  </si>
  <si>
    <t>ATENCIÓN AL CIUDADANO</t>
  </si>
  <si>
    <t>GESTIÓN DE RECURSOS FÍSICOS Y AMBIENTAL</t>
  </si>
  <si>
    <t>EVALUACIÓN Y CONTROL</t>
  </si>
  <si>
    <t>Gestión de Riesgos</t>
  </si>
  <si>
    <t xml:space="preserve">Oficina Asesora de Planeación - Sistemas </t>
  </si>
  <si>
    <t>Oficina Asesora Jurídica - Contratación</t>
  </si>
  <si>
    <t xml:space="preserve">Oficina Asesora Jurídica </t>
  </si>
  <si>
    <t>SAFYCD-Archivo</t>
  </si>
  <si>
    <t>SAFYCD-Recursos físicos</t>
  </si>
  <si>
    <t>Auditorias externas</t>
  </si>
  <si>
    <t>Autoevaluación de control</t>
  </si>
  <si>
    <t>Producto y/o servicio no conforme.</t>
  </si>
  <si>
    <t>Peticiones, quejas, reclamos y solicitudes.</t>
  </si>
  <si>
    <t>SAFYCD-Talento Humano y Nómina</t>
  </si>
  <si>
    <t>FECHA DE LA NO CONFORMIDAD, OP. DE MEJORA U OBSERVACIÓN  
(dd/mm/aaaa)</t>
  </si>
  <si>
    <t xml:space="preserve">DESCRIPCIÓN  LA NO CONFORMIDAD, OP. DE MEJORA U OBSERVACIÓN  </t>
  </si>
  <si>
    <t xml:space="preserve">TIPO </t>
  </si>
  <si>
    <t>CAUSAS IDENTIFICADAS</t>
  </si>
  <si>
    <t>TIPO</t>
  </si>
  <si>
    <t>Oportunidad de mejora</t>
  </si>
  <si>
    <t>ACCION(S) GENERADAS POR LA NO CONFORMIDAD, OP. DE MEJORA U OBSERVACIÓN</t>
  </si>
  <si>
    <t>Acción Preventiva y/o de mejora</t>
  </si>
  <si>
    <t xml:space="preserve"> SEGUIMIENTO Y EVALUACIÓN DE LA OFICINA DE CONTROL INTERNO</t>
  </si>
  <si>
    <t>Vencida</t>
  </si>
  <si>
    <t>En ejecución</t>
  </si>
  <si>
    <t>NÚMERO DE NO CONFORMIDADES, OBSERVACIONES U OP. DE MEJORA DEL PROCESO</t>
  </si>
  <si>
    <t>ACCIONES VENCIDAS</t>
  </si>
  <si>
    <t>ACCIONES EN EJECUCIÓN</t>
  </si>
  <si>
    <t>No.</t>
  </si>
  <si>
    <t>ACCIONES CERRADA</t>
  </si>
  <si>
    <t>ACCION PREVENTIVA Y/O DE MEJORA</t>
  </si>
  <si>
    <t>EN EJECUCIÓN</t>
  </si>
  <si>
    <t>VENCIDAS</t>
  </si>
  <si>
    <t>NÚMERO DE NO CONFORMIDADES, OBSERVACIONES U OP. DE MEJORA</t>
  </si>
  <si>
    <t>ACCIONES CERRADAS</t>
  </si>
  <si>
    <t>Hallazgo</t>
  </si>
  <si>
    <t>RESPONSABLE OFICINA DE CONTROL INTERNO</t>
  </si>
  <si>
    <t>EFECTIVA</t>
  </si>
  <si>
    <t>INEFECTIVA</t>
  </si>
  <si>
    <t>CALIFICACION DE LA ACCION</t>
  </si>
  <si>
    <t>EFICIENTE</t>
  </si>
  <si>
    <t>VERSIÓN :  6</t>
  </si>
  <si>
    <t>Fecha Aprobación: 31/05/2018</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</si>
  <si>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</si>
  <si>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</si>
  <si>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</si>
  <si>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</si>
  <si>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</si>
  <si>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</si>
  <si>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</si>
  <si>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</si>
  <si>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</si>
  <si>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Profesional Especializado 222-03</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</si>
  <si>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</si>
  <si>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</si>
  <si>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indexed="8"/>
        <rFont val="Arial"/>
        <family val="2"/>
      </rPr>
      <t>10/04/2018: I</t>
    </r>
    <r>
      <rPr>
        <sz val="10"/>
        <color indexed="8"/>
        <rFont val="Arial"/>
        <family val="2"/>
      </rPr>
      <t>nforme radicado  455 del 28/03/2018 del Archivo General de la Nación,  No se presenta nuevas evidencias para el cumplimiento de las observaciones presentadas.</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</si>
  <si>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</si>
  <si>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</si>
  <si>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</si>
  <si>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indexed="8"/>
        <rFont val="Arial"/>
        <family val="2"/>
      </rPr>
      <t xml:space="preserve">
10/04/2018: </t>
    </r>
    <r>
      <rPr>
        <sz val="10"/>
        <color indexed="8"/>
        <rFont val="Arial"/>
        <family val="2"/>
      </rPr>
      <t>Respuesta informe de seguimiento al Plan Archivístico rad 455 del 28/03/2018 Archivo General de la Nación</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</si>
  <si>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</si>
  <si>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</si>
  <si>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</si>
  <si>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10/04/2018</t>
    </r>
    <r>
      <rPr>
        <sz val="10"/>
        <color indexed="8"/>
        <rFont val="Arial"/>
        <family val="2"/>
      </rPr>
      <t>: Respuesta informe de seguimiento al Plan Archivístico rad 455 del 28/03/2018 Archivo General de la Nación</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</si>
  <si>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</si>
  <si>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</si>
  <si>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</si>
  <si>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</si>
  <si>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</si>
  <si>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</si>
  <si>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</si>
  <si>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</si>
  <si>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</si>
  <si>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</si>
  <si>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</si>
  <si>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</si>
  <si>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</si>
  <si>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</si>
  <si>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</si>
  <si>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</si>
  <si>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</si>
  <si>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</si>
  <si>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</si>
  <si>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t>Aplicación de las Tablas de Valoración Documental.</t>
  </si>
  <si>
    <t>Inventarios documentales conforme las Tablas de Valoración Documental Aprobadas y convalidadas. Actas de transferencias Secundarias.</t>
  </si>
  <si>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</si>
  <si>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</si>
  <si>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</si>
  <si>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</si>
  <si>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</si>
  <si>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</si>
  <si>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</si>
  <si>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</si>
  <si>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</si>
  <si>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</si>
  <si>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</si>
  <si>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</si>
  <si>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t>Ejecución del Plan de Conservación Documental.</t>
  </si>
  <si>
    <t>Listados de asistencia.</t>
  </si>
  <si>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</si>
  <si>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</si>
  <si>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</si>
  <si>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</si>
  <si>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</si>
  <si>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</si>
  <si>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Revisado el listado de asistencia a la capacitación en donde se presentó el formato de préstamo de expedientes al funcionario responsable de esta actividad, se evidencia que se dio cumplimiento a esta acción.</t>
    </r>
  </si>
  <si>
    <r>
      <t xml:space="preserve">10/04/2018: </t>
    </r>
    <r>
      <rPr>
        <sz val="10"/>
        <color indexed="8"/>
        <rFont val="Arial"/>
        <family val="2"/>
      </rPr>
      <t xml:space="preserve">Listado de asistencia presentación formato del 15/02/2018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</si>
  <si>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</si>
  <si>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</si>
  <si>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</si>
  <si>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indexed="8"/>
        <rFont val="Arial"/>
        <family val="2"/>
      </rPr>
      <t>26/03/2018</t>
    </r>
    <r>
      <rPr>
        <sz val="10"/>
        <color indexed="8"/>
        <rFont val="Arial"/>
        <family val="2"/>
      </rPr>
      <t xml:space="preserve">
FT-GD-07-11 REGISTRO DE ASISTENCIA A EVENTOS Y OTRAS ACTIVIDADES- de fecha 15 de febrero de 2018</t>
    </r>
  </si>
  <si>
    <r>
      <t xml:space="preserve">10/04/2018: </t>
    </r>
    <r>
      <rPr>
        <sz val="10"/>
        <color indexed="8"/>
        <rFont val="Arial"/>
        <family val="2"/>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</si>
  <si>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</si>
  <si>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t>Verificar el adecuado y completo diligenciamiento del total de los campos previstos en el formato de consulta</t>
  </si>
  <si>
    <t>formato FT-GD-07-03 Préstamo de Expedientes</t>
  </si>
  <si>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</si>
  <si>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</si>
  <si>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</si>
  <si>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</si>
  <si>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t>26/03/2018,
FT-GD-07-11 REGISTRO DE ASISTENCIA A EVENTOS Y OTRAS ACTIVIDADES- de fecha 15 de febrero de 2018</t>
  </si>
  <si>
    <r>
      <t xml:space="preserve">10/04/2018 </t>
    </r>
    <r>
      <rPr>
        <sz val="10"/>
        <color indexed="8"/>
        <rFont val="Arial"/>
        <family val="2"/>
      </rPr>
      <t>Listado de asistencia</t>
    </r>
  </si>
  <si>
    <t>Revision y ajuste a los indicadores de gestión.</t>
  </si>
  <si>
    <t>Indicadores ajustados</t>
  </si>
  <si>
    <t>Seguimiento al reporte de la correspondencia recibida.</t>
  </si>
  <si>
    <t>Reporte de la correspondencia recibida.</t>
  </si>
  <si>
    <t>02/04/2018,
correo electronico del 28/03/2018</t>
  </si>
  <si>
    <r>
      <t xml:space="preserve">28/07/2017: Diana Karina Ruiz P. 
</t>
    </r>
    <r>
      <rPr>
        <b/>
        <sz val="10"/>
        <color indexed="8"/>
        <rFont val="Arial"/>
        <family val="2"/>
      </rPr>
      <t>10/04/2018:</t>
    </r>
    <r>
      <rPr>
        <sz val="10"/>
        <color indexed="8"/>
        <rFont val="Arial"/>
        <family val="2"/>
      </rPr>
      <t xml:space="preserve"> Alix del Pilar Hurtado Pedraza, Técnico Operativo (E )</t>
    </r>
  </si>
  <si>
    <r>
      <t xml:space="preserve">28/07/2017: Diana Karina Ruiz P.
12/10/2017: Diana Karina Ruiz-Jefe de OCI
Alix del Pilar Hurtado Pedraza-Técnico Operativo OCI
</t>
    </r>
    <r>
      <rPr>
        <b/>
        <sz val="10"/>
        <color indexed="8"/>
        <rFont val="Arial"/>
        <family val="2"/>
      </rPr>
      <t>10/04/2018:</t>
    </r>
    <r>
      <rPr>
        <sz val="10"/>
        <color indexed="8"/>
        <rFont val="Arial"/>
        <family val="2"/>
      </rPr>
      <t xml:space="preserve"> Alix del Pilar Hurtado Pedraza, Técnico Operativo (E )</t>
    </r>
  </si>
  <si>
    <r>
      <t xml:space="preserve">28/07/2017: Diana Karina Ruiz P.
</t>
    </r>
    <r>
      <rPr>
        <b/>
        <sz val="10"/>
        <color indexed="8"/>
        <rFont val="Arial"/>
        <family val="2"/>
      </rPr>
      <t>10/04/2018</t>
    </r>
    <r>
      <rPr>
        <sz val="10"/>
        <color indexed="8"/>
        <rFont val="Arial"/>
        <family val="2"/>
      </rPr>
      <t>: Alix del Pilar Hurtado Pedraza, Técnico Operativo (E )</t>
    </r>
  </si>
  <si>
    <r>
      <t xml:space="preserve">10/04/2018: </t>
    </r>
    <r>
      <rPr>
        <sz val="10"/>
        <color indexed="8"/>
        <rFont val="Arial"/>
        <family val="2"/>
      </rPr>
      <t>Alix del Pilar Hurtado Pedraza, Técnico Operativo (E )</t>
    </r>
  </si>
  <si>
    <r>
      <rPr>
        <b/>
        <sz val="10"/>
        <color indexed="8"/>
        <rFont val="Arial"/>
        <family val="2"/>
      </rPr>
      <t>10/04/2018</t>
    </r>
    <r>
      <rPr>
        <sz val="10"/>
        <color indexed="8"/>
        <rFont val="Arial"/>
        <family val="2"/>
      </rPr>
      <t>: Alix del Pilar Hurtado Pedraza, Técnico Operativo (E )</t>
    </r>
  </si>
  <si>
    <t>Revisar y ajustar  la valoración de probabilidad e impacto de los riesgos del proceso  y los controles relacionados, con la OAP</t>
  </si>
  <si>
    <t xml:space="preserve">Matriz de riesgos y controles del proceso </t>
  </si>
  <si>
    <t>Profesional Universitario -  Servicios Generales</t>
  </si>
  <si>
    <t>23/11/2017: http://www.idep.edu.co/?q=content/mapa-de-riesgos-por-proceso#overlay-context=</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</si>
  <si>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</si>
  <si>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</si>
  <si>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t>23/11/2017: Memorando N° 001658 de fecha 23/11/2017.</t>
  </si>
  <si>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</si>
  <si>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</si>
  <si>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</si>
  <si>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</si>
  <si>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</si>
  <si>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</si>
  <si>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</si>
  <si>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</si>
  <si>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</si>
  <si>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</si>
  <si>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</si>
  <si>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</si>
  <si>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</si>
  <si>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</si>
  <si>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</si>
  <si>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</si>
  <si>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</si>
  <si>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</si>
  <si>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http://www.idep.edu.co/?q=content/gf-14-proceso-de-gesti%C3%B3n-financiera#overlay-context=</t>
  </si>
  <si>
    <t xml:space="preserve">Profesional Especializado Tesorería </t>
  </si>
  <si>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</si>
  <si>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</si>
  <si>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</si>
  <si>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</si>
  <si>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</si>
  <si>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</si>
  <si>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</si>
  <si>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</si>
  <si>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</si>
  <si>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</si>
  <si>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indexed="8"/>
        <rFont val="Arial"/>
        <family val="2"/>
      </rPr>
      <t>06/04/2018:</t>
    </r>
    <r>
      <rPr>
        <sz val="10"/>
        <color indexed="8"/>
        <rFont val="Arial"/>
        <family val="2"/>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</si>
  <si>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t>25/04/2018: Se realizó seguimiento al cumplimiento de éstas acciones por parte de la OCI y quedan documentados en actas de fecha 01, 08 y 15 de marzo de 2018.</t>
  </si>
  <si>
    <t>Acta de Control Interno de fecha 01, 08 y 15 de marzo de 2018</t>
  </si>
  <si>
    <t xml:space="preserve">Realizar los trámites respectivos con la aseguradora </t>
  </si>
  <si>
    <t xml:space="preserve">Correo electrónico </t>
  </si>
  <si>
    <t>Subdirector Adminsitrativo y Financiero</t>
  </si>
  <si>
    <t>25/04/2018: Se realizó seguimiento al cumplimiento de éstas acciones por parte de la OCI y quedan documentados en actas de fecha 01, 08 y 15 de marzo de 2018</t>
  </si>
  <si>
    <t xml:space="preserve">Realizar una auditoría especial al proceso de Gestion Financiera </t>
  </si>
  <si>
    <t>Informe de auditoría</t>
  </si>
  <si>
    <t>Jefe Oficina Control Interno</t>
  </si>
  <si>
    <r>
      <rPr>
        <b/>
        <sz val="10"/>
        <color indexed="8"/>
        <rFont val="Arial"/>
        <family val="2"/>
      </rPr>
      <t xml:space="preserve">09/04/2018: </t>
    </r>
    <r>
      <rPr>
        <sz val="10"/>
        <color indexed="8"/>
        <rFont val="Arial"/>
        <family val="2"/>
      </rPr>
      <t>Se realizó Auditoria Especial de Proceso de Gestión Financiera, cuyo objeto fue la verificacion de los giros efectuados por parte de la Tesoreria de la Entidad durante el año 2017, el informe Preliminar fue radicado mediante N° 000215 el 31/01/2018.</t>
    </r>
  </si>
  <si>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</si>
  <si>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</si>
  <si>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</si>
  <si>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indexed="8"/>
        <rFont val="Arial"/>
        <family val="2"/>
      </rPr>
      <t xml:space="preserve">06/04/2018: </t>
    </r>
    <r>
      <rPr>
        <sz val="10"/>
        <color indexed="8"/>
        <rFont val="Arial"/>
        <family val="2"/>
      </rPr>
      <t xml:space="preserve">
Se formulo y se presento para abrobaciòn ante el nivel Directivo ( Directora, Sub Aministrativo, Jefe OAP, Jefe OCI) el Plan Anual de Sostenibilidad Contable- Tesoreria 2018. a la fecha se encuentra en proceso de Ejecuciòn </t>
    </r>
  </si>
  <si>
    <t>Solicitar a la Tesoreria Distrital asesoría para el establecimiento de controles efectivos para el área de tesoreria de la entidad de acuerdo a la normativa.</t>
  </si>
  <si>
    <t>Profesional Especializado 
Contabilidad 222-04</t>
  </si>
  <si>
    <r>
      <rPr>
        <b/>
        <sz val="10"/>
        <color indexed="8"/>
        <rFont val="Arial"/>
        <family val="2"/>
      </rPr>
      <t xml:space="preserve">06/04/2018: </t>
    </r>
    <r>
      <rPr>
        <sz val="10"/>
        <color indexed="8"/>
        <rFont val="Arial"/>
        <family val="2"/>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</si>
  <si>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</si>
  <si>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</si>
  <si>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</si>
  <si>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</si>
  <si>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</si>
  <si>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t>Elaborar e implementar un protocolo de manejo de cuentas por parte de la Tesorería</t>
  </si>
  <si>
    <t>Protocolo de manejo de cuentas por parte de la Tesorería</t>
  </si>
  <si>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</si>
  <si>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</si>
  <si>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</si>
  <si>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indexed="8"/>
        <rFont val="Arial"/>
        <family val="2"/>
      </rPr>
      <t>09/04/2018:</t>
    </r>
    <r>
      <rPr>
        <sz val="10"/>
        <color indexed="8"/>
        <rFont val="Arial"/>
        <family val="2"/>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</si>
  <si>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 xml:space="preserve">Revisión y actualizar el mapa de riesgos del proceso Gestión Financiera con sus respectivos puntos de control  </t>
  </si>
  <si>
    <t>Mapa de riesgos</t>
  </si>
  <si>
    <t xml:space="preserve">Revisar  y actualizar el manual de políticas contables
MN-GF-14-01 Manual de políticas y prácticas contables. </t>
  </si>
  <si>
    <t>Manual de políticas contables</t>
  </si>
  <si>
    <t>Profesional Especializado Contabilidad 222-04</t>
  </si>
  <si>
    <r>
      <rPr>
        <b/>
        <sz val="10"/>
        <color indexed="8"/>
        <rFont val="Arial"/>
        <family val="2"/>
      </rPr>
      <t xml:space="preserve">06/04/2018: </t>
    </r>
    <r>
      <rPr>
        <sz val="10"/>
        <color indexed="8"/>
        <rFont val="Arial"/>
        <family val="2"/>
      </rPr>
      <t>El Manual MN-GF-14-01 Manual de Políticas Contables NICSP , Se encuentra actualizado y Publicado en el Aula Maloca SIG, con fecha de aprobaciòn de 15/01/2018</t>
    </r>
  </si>
  <si>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</si>
  <si>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</si>
  <si>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</si>
  <si>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</si>
  <si>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</si>
  <si>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</si>
  <si>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</si>
  <si>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t>Realizar el Protocolo de Seguridad para el área de Tesorería.</t>
  </si>
  <si>
    <t>Protocolo de Seguridad</t>
  </si>
  <si>
    <t xml:space="preserve">Realizar circularización de saldos a diciembre 31 de 2017 de proveedores cuyos contratos estén sin liquidar. </t>
  </si>
  <si>
    <t>Técnico Operativo 314-01 Contabilidad</t>
  </si>
  <si>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</si>
  <si>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</si>
  <si>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</si>
  <si>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</si>
  <si>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</si>
  <si>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t>Ejecución de las actividades del Plan de mejoramiento del Indice de transparencia:
- Establecimiento de políticas antisoborno, antitrámites y antipiratería.</t>
  </si>
  <si>
    <t>Subdirección administrativa, Financiera y CID
Subdirección académica
Oficina Ases</t>
  </si>
  <si>
    <t>24/04/2018: Hilda Yamile Morales Laverde - Jefe OCI.</t>
  </si>
  <si>
    <r>
      <rPr>
        <b/>
        <sz val="10"/>
        <color indexed="8"/>
        <rFont val="Arial"/>
        <family val="2"/>
      </rPr>
      <t>09/04/2018:</t>
    </r>
    <r>
      <rPr>
        <sz val="10"/>
        <color indexed="8"/>
        <rFont val="Arial"/>
        <family val="2"/>
      </rPr>
      <t xml:space="preserve"> La SAFYCD, se encuentra validando los ajustes realizados por el proceso de gestion tecnologica y tesoreria con el fin de remitir ultima version a la OAP. Para su revision aprobacion y formalizacion en el Aula Maloca SIG
</t>
    </r>
  </si>
  <si>
    <t>http://www.idep.edu.co/sites/default/files/IN-GF-14-05_Protocolo_de_Seguridad_V1.</t>
  </si>
  <si>
    <r>
      <rPr>
        <b/>
        <sz val="10"/>
        <color indexed="8"/>
        <rFont val="Arial"/>
        <family val="2"/>
      </rPr>
      <t xml:space="preserve">09/04/2018:  </t>
    </r>
    <r>
      <rPr>
        <sz val="10"/>
        <color indexed="8"/>
        <rFont val="Arial"/>
        <family val="2"/>
      </rPr>
      <t xml:space="preserve">El día 6 de febrero inicia la revisión de los controles con el proveedor del SIAFI.
PRIMERA SEMANA DE ABRIL.
</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</si>
  <si>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26/03/2018:</t>
    </r>
    <r>
      <rPr>
        <sz val="10"/>
        <color indexed="8"/>
        <rFont val="Arial"/>
        <family val="2"/>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indexed="8"/>
        <rFont val="Arial"/>
        <family val="2"/>
      </rPr>
      <t xml:space="preserve">04/07/2018 </t>
    </r>
    <r>
      <rPr>
        <sz val="10"/>
        <color indexed="8"/>
        <rFont val="Arial"/>
        <family val="2"/>
      </rPr>
      <t xml:space="preserve">El sistema integrado de conservación se actualizo y se publico en el siguiente link http://www.idep.edu.co/sites/default/files/PL-GD-07-03_Sistema_Integrado_de_Conservacion_V1. El 26 de junio de 2018. </t>
    </r>
  </si>
  <si>
    <r>
      <t xml:space="preserve">Se realizará envío a 31 de Julio  de 2017 de acuerdo a lo manifestado por La profesional especializada  referente del proceso de Gestión Documental 
12/10/2017: Rad 531 y anexos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</si>
  <si>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12/10/2017: Diana Karina Ruiz-Jefe de OCI
Alix del Pilar Hurtado Pedraza-Técnico Operativo OCI
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</si>
  <si>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</si>
  <si>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t xml:space="preserve">Informe de Seguimiento Plan de Mejoramiento por procesos y Plan de Mejoramiento Archivistico (PRO-MIC-03-03 Planes de Mejoramiento, Acciones Correctivas, Preventivas y de Mejora)
Fecha de Seguimiento: 28 de Julio de 2017
</t>
    </r>
    <r>
      <rPr>
        <b/>
        <sz val="10"/>
        <color indexed="8"/>
        <rFont val="Arial"/>
        <family val="2"/>
      </rPr>
      <t xml:space="preserve">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Certificado de inscripción en el Registro Único de Series Documentales radicado en el IDEP bajo en # 944 del 04/07/2018</t>
    </r>
  </si>
  <si>
    <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indexed="8"/>
        <rFont val="Arial"/>
        <family val="2"/>
      </rPr>
      <t xml:space="preserve">10/04/2018: Respuesta informe de seguimiento al Plan Archivístico rad 455 del 28/03/2018 Archivo General de la Nación.
No se aportan nuevas evidencias.
</t>
    </r>
    <r>
      <rPr>
        <b/>
        <sz val="10"/>
        <color indexed="8"/>
        <rFont val="Arial"/>
        <family val="2"/>
      </rPr>
      <t xml:space="preserve">25/07/2018: </t>
    </r>
    <r>
      <rPr>
        <sz val="10"/>
        <color indexed="8"/>
        <rFont val="Arial"/>
        <family val="2"/>
      </rPr>
      <t>Comunicado del Archivo General de la Nación radicado en el IDEP bajo el No. 1014 del 17/07/2018</t>
    </r>
  </si>
  <si>
    <r>
      <t xml:space="preserve">26/03/2018.
Acta de comité interno de Archivos No.1 del 20/03/2018
Z:\PROCEDIMIENTOS_GD\SISTEMA INTEGRADO DE CONSERVACION
</t>
    </r>
    <r>
      <rPr>
        <b/>
        <sz val="10"/>
        <color indexed="8"/>
        <rFont val="Arial"/>
        <family val="2"/>
      </rPr>
      <t xml:space="preserve">04/07/2018 </t>
    </r>
    <r>
      <rPr>
        <sz val="10"/>
        <color indexed="8"/>
        <rFont val="Arial"/>
        <family val="2"/>
      </rPr>
      <t>http://www.idep.edu.co/sites/default/files/PL-GD-07-03_Sistema_Integrado_de_Conservacion_</t>
    </r>
  </si>
  <si>
    <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rFont val="Arial"/>
        <family val="2"/>
      </rPr>
      <t xml:space="preserve">25/07/2018: </t>
    </r>
    <r>
      <rPr>
        <sz val="10"/>
        <rFont val="Arial"/>
        <family val="2"/>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rFont val="Arial"/>
        <family val="2"/>
      </rPr>
      <t xml:space="preserve">NOTA: </t>
    </r>
    <r>
      <rPr>
        <sz val="10"/>
        <rFont val="Arial"/>
        <family val="2"/>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</si>
  <si>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rFont val="Arial"/>
        <family val="2"/>
      </rPr>
      <t xml:space="preserve">10/04/2018: Acta de Comité de Archivo y documento preliminar denominado "Sistema Integrado de Conservación"
</t>
    </r>
    <r>
      <rPr>
        <b/>
        <sz val="10"/>
        <rFont val="Arial"/>
        <family val="2"/>
      </rPr>
      <t xml:space="preserve">25/07/2018: </t>
    </r>
    <r>
      <rPr>
        <sz val="10"/>
        <rFont val="Arial"/>
        <family val="2"/>
      </rPr>
      <t>http://www.idep.edu.co/sites/default/files/PL-GD-07-03_Sistema_Integrado_de_Conservacion_V1.pdf</t>
    </r>
  </si>
  <si>
    <r>
      <t xml:space="preserve">Identificación de Tablas por periodo de Estructura Organica
proyección de tablas de valoración
Inventarios en estado natural.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</si>
  <si>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Identificación de Tablas por periodo de Estructura Organica
proyección de tablas de valoración
Inventarios en estado natural. Radicado 924 de 2017
</t>
    </r>
    <r>
      <rPr>
        <sz val="10"/>
        <color indexed="8"/>
        <rFont val="Arial"/>
        <family val="2"/>
      </rPr>
      <t xml:space="preserve">
10/04/2018: Respuesta informe de seguimiento al Plan Archivístico rad 455 del 28/03/2018 Archivo General de la Nación
</t>
    </r>
    <r>
      <rPr>
        <b/>
        <sz val="10"/>
        <color indexed="8"/>
        <rFont val="Arial"/>
        <family val="2"/>
      </rPr>
      <t xml:space="preserve">25/07/2018: </t>
    </r>
    <r>
      <rPr>
        <sz val="10"/>
        <color indexed="8"/>
        <rFont val="Arial"/>
        <family val="2"/>
      </rPr>
      <t xml:space="preserve">Respuesta informe de  seguimiento al Plan de Mejoramiento Archivistico, el cual fue radicado en el IDEP bajo el No. 1014 del 17/07/2018  Archivo General de la Nación
</t>
    </r>
  </si>
  <si>
    <r>
      <t xml:space="preserve">Acta de comité 12 de diciembre de 2017
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
25/07/2018:</t>
    </r>
    <r>
      <rPr>
        <sz val="10"/>
        <color indexed="8"/>
        <rFont val="Arial"/>
        <family val="2"/>
      </rPr>
      <t xml:space="preserve"> Respuesta informe de  seguimiento al Plan de Mejoramiento Archivistico, el cual fue radicado en el IDEP bajo el No. 1014 del 17/07/2018  Archivo General de la Nación</t>
    </r>
  </si>
  <si>
    <r>
      <t xml:space="preserve">Radicado 924 de 2017
</t>
    </r>
    <r>
      <rPr>
        <sz val="10"/>
        <color indexed="8"/>
        <rFont val="Arial"/>
        <family val="2"/>
      </rPr>
      <t xml:space="preserve">10/04/2018: Respuesta informe de seguimiento al Plan Archivístico rad 455 del 28/03/2018 Archivo General de la Nación
</t>
    </r>
    <r>
      <rPr>
        <b/>
        <sz val="10"/>
        <color indexed="8"/>
        <rFont val="Arial"/>
        <family val="2"/>
      </rPr>
      <t xml:space="preserve">25/07/2018: </t>
    </r>
    <r>
      <rPr>
        <sz val="10"/>
        <color indexed="8"/>
        <rFont val="Arial"/>
        <family val="2"/>
      </rPr>
      <t>Respuesta informe de  seguimiento al Plan de Mejoramiento Archivistico, el cual fue radicado en el IDEP bajo el No. 1014 del 17/07/2018  Archivo General de la Nación</t>
    </r>
  </si>
  <si>
    <r>
      <t xml:space="preserve">28/07/2017: Diana Karina Ruiz P.
12/10/2017: Diana Karina Ruiz-Jefe de OCI
Alix del Pilar Hurtado Pedraza-Técnico Operativo OCI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</si>
  <si>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Alix del Pilar Hurtado Pedraza-Técnico Operativo OCI12/10/2017: Diana Karina Ruiz-Jefe de OCI
Alix del Pilar Hurtado Pedraza-Técnico Operativo OCI
20/12/2017: Diana Ruiz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xml:space="preserve"> Alix del Pilar Hurtado Pedraza, Técnico Operativo (E )</t>
    </r>
  </si>
  <si>
    <r>
      <t xml:space="preserve">20/12/2017: Diana Ruiz
</t>
    </r>
    <r>
      <rPr>
        <sz val="10"/>
        <color indexed="8"/>
        <rFont val="Arial"/>
        <family val="2"/>
      </rPr>
      <t xml:space="preserve">
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</si>
  <si>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20/12/2017: Diana Ruiz
</t>
    </r>
    <r>
      <rPr>
        <b/>
        <sz val="10"/>
        <color indexed="8"/>
        <rFont val="Arial"/>
        <family val="2"/>
      </rPr>
      <t xml:space="preserve">
</t>
    </r>
    <r>
      <rPr>
        <sz val="10"/>
        <color indexed="8"/>
        <rFont val="Arial"/>
        <family val="2"/>
      </rPr>
      <t xml:space="preserve">10/04/2018: Alix del Pilar Hurtado Pedraza, Técnico Operativo (E )
</t>
    </r>
    <r>
      <rPr>
        <b/>
        <sz val="10"/>
        <color indexed="8"/>
        <rFont val="Arial"/>
        <family val="2"/>
      </rPr>
      <t xml:space="preserve">
25/07/2018</t>
    </r>
    <r>
      <rPr>
        <sz val="10"/>
        <color indexed="8"/>
        <rFont val="Arial"/>
        <family val="2"/>
      </rPr>
      <t>: Alix del Pilar Hurtado Pedraza, Técnico Operativo (E )</t>
    </r>
  </si>
  <si>
    <r>
      <t xml:space="preserve">28/07/2017: Diana Karina Ruiz P.
12/10/2017: Diana Karina Ruiz-Jefe de OCI
Alix del Pilar Hurtado Pedraza-Técnico Operativo OCI
</t>
    </r>
    <r>
      <rPr>
        <sz val="10"/>
        <color indexed="8"/>
        <rFont val="Arial"/>
        <family val="2"/>
      </rPr>
      <t>10/04/2018</t>
    </r>
    <r>
      <rPr>
        <b/>
        <sz val="10"/>
        <color indexed="8"/>
        <rFont val="Arial"/>
        <family val="2"/>
      </rPr>
      <t>:</t>
    </r>
    <r>
      <rPr>
        <sz val="10"/>
        <color indexed="8"/>
        <rFont val="Arial"/>
        <family val="2"/>
      </rPr>
      <t xml:space="preserve"> Alix del Pilar Hurtado Pedraza, Técnico Operativo (E )
</t>
    </r>
    <r>
      <rPr>
        <b/>
        <sz val="10"/>
        <color indexed="8"/>
        <rFont val="Arial"/>
        <family val="2"/>
      </rPr>
      <t>25/07/2018</t>
    </r>
    <r>
      <rPr>
        <sz val="10"/>
        <color indexed="8"/>
        <rFont val="Arial"/>
        <family val="2"/>
      </rPr>
      <t>: Alix del Pilar Hurtado Pedraza, Técnico Operativo (E )</t>
    </r>
  </si>
  <si>
    <r>
      <t xml:space="preserve">10/04/2018: Alix del Pilar Hurtado Pedraza, Técnico Operativo (E )
</t>
    </r>
    <r>
      <rPr>
        <b/>
        <sz val="10"/>
        <color indexed="8"/>
        <rFont val="Arial"/>
        <family val="2"/>
      </rPr>
      <t>25/07/2018:</t>
    </r>
    <r>
      <rPr>
        <sz val="10"/>
        <color indexed="8"/>
        <rFont val="Arial"/>
        <family val="2"/>
      </rPr>
      <t xml:space="preserve"> Alix del Pilar Hurtado Pedraza, Técnico Operativo (E )</t>
    </r>
  </si>
  <si>
    <r>
      <t xml:space="preserve">24/4/2018:  Se encuentra pendiente su aprobación y publicación.
</t>
    </r>
    <r>
      <rPr>
        <b/>
        <sz val="10"/>
        <color indexed="8"/>
        <rFont val="Arial"/>
        <family val="2"/>
      </rPr>
      <t>01/06/2018:</t>
    </r>
    <r>
      <rPr>
        <sz val="10"/>
        <color indexed="8"/>
        <rFont val="Arial"/>
        <family val="2"/>
      </rPr>
      <t xml:space="preserve"> En Maloca AulaSIG se encuentra publicado el documento denominado “PROTOCOLO DE SEGURIDAD Y MANEJO DE CUENTAS – TESORERÍA”, con fecha de aprobación del 02/05/2018. Se cierra la acción</t>
    </r>
  </si>
  <si>
    <r>
      <t xml:space="preserve">http://www.idep.edu.co/?q=content/gf-14-proceso-de-gesti%C3%B3n-financiera#overlay-context=
</t>
    </r>
    <r>
      <rPr>
        <b/>
        <sz val="10"/>
        <color indexed="8"/>
        <rFont val="Arial"/>
        <family val="2"/>
      </rPr>
      <t xml:space="preserve">19/07/2018:  </t>
    </r>
    <r>
      <rPr>
        <sz val="10"/>
        <color indexed="8"/>
        <rFont val="Arial"/>
        <family val="2"/>
      </rPr>
      <t xml:space="preserve">http://www.idep.edu.co/?q=content/gf-14-proceso-de-gesti%C3%B3n-financiera#overlay-context= </t>
    </r>
  </si>
  <si>
    <r>
      <t xml:space="preserve">24/04/2018: Hilda Yamile Morales Laverde - Jefe OCI.
01/06/2018:   Hilda Yamile Morales Laverde, Jefe Oficina Control Interno 
</t>
    </r>
    <r>
      <rPr>
        <b/>
        <sz val="10"/>
        <rFont val="Arial"/>
        <family val="2"/>
      </rPr>
      <t xml:space="preserve">
25/07/2018</t>
    </r>
    <r>
      <rPr>
        <sz val="10"/>
        <rFont val="Arial"/>
        <family val="2"/>
      </rPr>
      <t>: Alix del Pilar Hurtado P., Técnico Operativo (E ) OCI</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</si>
  <si>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</si>
  <si>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</si>
  <si>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</si>
  <si>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Profesionales y/o contratistas del proceso Gestión tecnológica.</t>
  </si>
  <si>
    <t>Servicio reestablecido</t>
  </si>
  <si>
    <t>Mapa de riesgos del proceso actualizado</t>
  </si>
  <si>
    <t>Plan de contingencia tecnológica actualizado y publicado</t>
  </si>
  <si>
    <t>Realizar una socialización efectiva a funcionarios y contratistas del IDEP sobre los procedimientos establecidos en seguridad y privacidad de la información</t>
  </si>
  <si>
    <t>Evidencias de la realización de la socialización</t>
  </si>
  <si>
    <t>Verificar la restricción al acceso de páginas que puedan afectar la seguridad de la información de la entidad y descarga de software, en todos los equipos de la entidad.</t>
  </si>
  <si>
    <t xml:space="preserve">Evidencias de la capacitación </t>
  </si>
  <si>
    <t xml:space="preserve">Fortalecer los recursos existentes para la realización de Backups </t>
  </si>
  <si>
    <t>Backups realizados</t>
  </si>
  <si>
    <t>Mapa de riesgos actualizados</t>
  </si>
  <si>
    <t>Servicios reestablecidos</t>
  </si>
  <si>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</si>
  <si>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b/>
        <sz val="10"/>
        <color indexed="8"/>
        <rFont val="Arial"/>
        <family val="2"/>
      </rPr>
      <t>02/04/2018</t>
    </r>
    <r>
      <rPr>
        <sz val="10"/>
        <color indexed="8"/>
        <rFont val="Arial"/>
        <family val="2"/>
      </rPr>
      <t xml:space="preserve"> Se realizo seguimiento a los datos enviados a traves de correo electronico por la funcionaria responsable de la radicacion.
</t>
    </r>
    <r>
      <rPr>
        <b/>
        <sz val="10"/>
        <color indexed="8"/>
        <rFont val="Arial"/>
        <family val="2"/>
      </rPr>
      <t xml:space="preserve">04/07/2018 </t>
    </r>
    <r>
      <rPr>
        <sz val="10"/>
        <color indexed="8"/>
        <rFont val="Arial"/>
        <family val="2"/>
      </rPr>
      <t xml:space="preserve">Se realizo seguimiento a los datos enviados a traves de correo electronico por la funcionaria responsable de la radicacion el 04/07/.2018
</t>
    </r>
    <r>
      <rPr>
        <b/>
        <sz val="10"/>
        <color indexed="8"/>
        <rFont val="Arial"/>
        <family val="2"/>
      </rPr>
      <t xml:space="preserve">01/10/2018 </t>
    </r>
    <r>
      <rPr>
        <sz val="10"/>
        <color indexed="8"/>
        <rFont val="Arial"/>
        <family val="2"/>
      </rPr>
      <t>Se realizo seguimiento a los datos enviados a traves de correo electronico por la funcionaria responsable de la radicacion el 04/07/.2018</t>
    </r>
  </si>
  <si>
    <r>
      <rPr>
        <b/>
        <sz val="10"/>
        <color indexed="8"/>
        <rFont val="Arial"/>
        <family val="2"/>
      </rPr>
      <t>02/04/2018:</t>
    </r>
    <r>
      <rPr>
        <sz val="10"/>
        <color indexed="8"/>
        <rFont val="Arial"/>
        <family val="2"/>
      </rPr>
      <t xml:space="preserve">
 FT-GD-07-03 Préstamo de Expediente (documento fisico )http://www.idep.edu.co/?q=content/gd-07-proceso-de-gesti%C3%B3n-documental#overlay-context=
</t>
    </r>
    <r>
      <rPr>
        <b/>
        <sz val="10"/>
        <color indexed="8"/>
        <rFont val="Arial"/>
        <family val="2"/>
      </rPr>
      <t>1/10/2018</t>
    </r>
    <r>
      <rPr>
        <sz val="10"/>
        <color indexed="8"/>
        <rFont val="Arial"/>
        <family val="2"/>
      </rPr>
      <t xml:space="preserve"> formato  FT-GD-07-03 Préstamo de Expedientes</t>
    </r>
  </si>
  <si>
    <t>Mapa de riesgos actualizado</t>
  </si>
  <si>
    <t>Correos electrónicos remitidos por el Subdirector Administrativo, Financiero y de Control Disciplinario</t>
  </si>
  <si>
    <t>Se solicita  retirar estas actividades de la matriz del plan  de mejoraiento del proceso Gestión financiera teniendo en cuenta que dichas actividades no son competencia de este proceso</t>
  </si>
  <si>
    <r>
      <rPr>
        <b/>
        <sz val="10"/>
        <rFont val="Arial"/>
        <family val="2"/>
      </rPr>
      <t xml:space="preserve">09/04/2018: </t>
    </r>
    <r>
      <rPr>
        <sz val="10"/>
        <rFont val="Arial"/>
        <family val="2"/>
      </rPr>
      <t xml:space="preserve">
Se REALIZO CIRCULARIZACION DE SALDOS A PROVEEDORES, ACTUALIZAR LIQUIDACION DE CONTRATOS.   PENDIENTE CONFIRMAR CASOS PARTICULARES.  -  
</t>
    </r>
  </si>
  <si>
    <t xml:space="preserve">Listado de mesas ayuda solicitadas después del evento. </t>
  </si>
  <si>
    <t>N:\2018\10. PLAN MEJORAMIENTO POR PROCESOS\04.Seguimiento 30_09_2018\Soportes Seguimiento P.M. por procesos a 30_Sep\GF</t>
  </si>
  <si>
    <r>
      <t xml:space="preserve">10/04/2018: Alix del Pilar Hurtado Pedraza, Técnico Operativo (E )
25/07/2018: Alix del Pilar Hurtado Pedraza, Técnico Operativo (E )
</t>
    </r>
    <r>
      <rPr>
        <b/>
        <sz val="10"/>
        <color indexed="8"/>
        <rFont val="Arial"/>
        <family val="2"/>
      </rPr>
      <t>22/10/2018:</t>
    </r>
    <r>
      <rPr>
        <sz val="10"/>
        <color indexed="8"/>
        <rFont val="Arial"/>
        <family val="2"/>
      </rPr>
      <t xml:space="preserve"> Alix del Pilar Hurtado Pedraza, Técnico Operativo (E )</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</si>
  <si>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</si>
  <si>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</si>
  <si>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t>24/11/2017: http://www.idep.edu.co/sites/default/files/PRO-GF-14-11%20Gestio%CC%81n%20Contable_V4.pdf
06/04/2018: http://www.idep.edu.co/sites/default/files/PRO-GF-14-11_Gestion_Contable_V5.pdf</t>
  </si>
  <si>
    <t>06/04/2018: Correo Institucional dirigido a la OAJ</t>
  </si>
  <si>
    <t xml:space="preserve">06/04/2018:
 Actas de Comité Tecnico de Sostenibilidad Contable 2018. </t>
  </si>
  <si>
    <t xml:space="preserve">06/04/2018: 
Actas de Comité Tecnico de Sostenibilidad Contable 2018. </t>
  </si>
  <si>
    <t>09/04/2018: 
http://www.idep.edu.co/?q=content/gf-14-proceso-de-gesti%C3%B3n-financiera#overlay-context=</t>
  </si>
  <si>
    <t>09/04/2018: 
http://www.idep.edu.co/sites/default/files/MN_GF_14_01MANUAL_POLITICAS_IDEP_V2.pdf</t>
  </si>
  <si>
    <r>
      <rPr>
        <sz val="10"/>
        <color indexed="8"/>
        <rFont val="Arial"/>
        <family val="2"/>
      </rPr>
      <t xml:space="preserve">09/04/2018: 
*Radicado N° 2660 de fecha 30/01/2018.
*Radicado N° 000171 del 14/02/2018
*Radicado N° 000215 de fecha 31/01/2018
*Radiacdo N°  000124 del 05/02/2018
*Radicado N° 000171 de 14/02/2018.
</t>
    </r>
  </si>
  <si>
    <r>
      <rPr>
        <sz val="10"/>
        <color indexed="8"/>
        <rFont val="Arial"/>
        <family val="2"/>
      </rPr>
      <t>09/04/2018: 
*Radicado N° 000215 del 31/01/2018.</t>
    </r>
  </si>
  <si>
    <r>
      <rPr>
        <sz val="10"/>
        <color indexed="8"/>
        <rFont val="Arial"/>
        <family val="2"/>
      </rPr>
      <t>06/04/2018: 
se encuentra como soporte en el expediente de Actas de Comité de Sostenibilidad Contable de la Vigencia 2018.</t>
    </r>
  </si>
  <si>
    <r>
      <rPr>
        <sz val="10"/>
        <color indexed="8"/>
        <rFont val="Arial"/>
        <family val="2"/>
      </rPr>
      <t>06/04/2018: 
Correo Institucional de Fecha 06/02/2018.</t>
    </r>
  </si>
  <si>
    <r>
      <t xml:space="preserve">25/4/2018:  Se realizó la actualización de procedimientos y se encuetran publicados en la página web.   
</t>
    </r>
    <r>
      <rPr>
        <b/>
        <sz val="10"/>
        <color indexed="8"/>
        <rFont val="Arial"/>
        <family val="2"/>
      </rPr>
      <t xml:space="preserve">19/07/2018: </t>
    </r>
    <r>
      <rPr>
        <sz val="10"/>
        <color indexed="8"/>
        <rFont val="Arial"/>
        <family val="2"/>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</si>
  <si>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t xml:space="preserve">24/4/2018:  Esta actividad se encuentra sin avance y vencida.
</t>
    </r>
    <r>
      <rPr>
        <b/>
        <sz val="10"/>
        <color indexed="8"/>
        <rFont val="Arial"/>
        <family val="2"/>
      </rPr>
      <t xml:space="preserve">01/06/2018: </t>
    </r>
    <r>
      <rPr>
        <sz val="10"/>
        <color indexed="8"/>
        <rFont val="Arial"/>
        <family val="2"/>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indexed="8"/>
        <rFont val="Arial"/>
        <family val="2"/>
      </rPr>
      <t xml:space="preserve">Perfil Tesorero: </t>
    </r>
    <r>
      <rPr>
        <i/>
        <sz val="10"/>
        <color indexed="8"/>
        <rFont val="Arial"/>
        <family val="2"/>
      </rPr>
      <t xml:space="preserve"> </t>
    </r>
    <r>
      <rPr>
        <sz val="10"/>
        <color indexed="8"/>
        <rFont val="Arial"/>
        <family val="2"/>
      </rPr>
      <t xml:space="preserve">Se Quito definitivamente el permiso de “anulación” para todo el módulo tesoral. A su vez se asignaron estos permisos al Subdirector Administrativo
</t>
    </r>
    <r>
      <rPr>
        <i/>
        <u/>
        <sz val="10"/>
        <color indexed="8"/>
        <rFont val="Arial"/>
        <family val="2"/>
      </rPr>
      <t>Perfil Subdirector Adm</t>
    </r>
    <r>
      <rPr>
        <sz val="10"/>
        <color indexed="8"/>
        <rFont val="Arial"/>
        <family val="2"/>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indexed="8"/>
        <rFont val="Arial"/>
        <family val="2"/>
      </rPr>
      <t xml:space="preserve">25/07/2018: </t>
    </r>
    <r>
      <rPr>
        <sz val="10"/>
        <color indexed="8"/>
        <rFont val="Arial"/>
        <family val="2"/>
      </rPr>
      <t>Revisado en Goobi, se evidencia que se encuentra parametrizados los perfiles del Tesorero y el Subdirector Administrativo de acuerdo a lo establecido en el acta del 23/03/2018</t>
    </r>
  </si>
  <si>
    <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</si>
  <si>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</si>
  <si>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18/10/2018: </t>
    </r>
    <r>
      <rPr>
        <sz val="10"/>
        <rFont val="Arial"/>
        <family val="2"/>
      </rPr>
      <t xml:space="preserve">Teniendo en cuenta que esta acción no guarda relación con el  proceso de Gestión Financiera, es necesario el retiro por no ser competencia de la Subdirección.  </t>
    </r>
  </si>
  <si>
    <r>
      <t xml:space="preserve">24/04/2018: Hilda Yamile Morales Laverde - Jefe OCI.
</t>
    </r>
    <r>
      <rPr>
        <b/>
        <sz val="10"/>
        <rFont val="Arial"/>
        <family val="2"/>
      </rPr>
      <t xml:space="preserve">19/07/2018: </t>
    </r>
    <r>
      <rPr>
        <sz val="10"/>
        <rFont val="Arial"/>
        <family val="2"/>
      </rPr>
      <t>Alix del Pilar Hurtado P., Técnico Operativo (E ) OCI</t>
    </r>
  </si>
  <si>
    <r>
      <t xml:space="preserve">24/04/2018: Hilda Yamile Morales Laverde - Jefe OCI.
</t>
    </r>
    <r>
      <rPr>
        <b/>
        <sz val="10"/>
        <rFont val="Arial"/>
        <family val="2"/>
      </rPr>
      <t xml:space="preserve">
</t>
    </r>
    <r>
      <rPr>
        <sz val="10"/>
        <rFont val="Arial"/>
        <family val="2"/>
      </rPr>
      <t xml:space="preserve">01/06/2018:   Hilda Yamile Morales Laverde, Jefe Oficina Control Interno </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</si>
  <si>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19/10/2018:</t>
    </r>
    <r>
      <rPr>
        <sz val="10"/>
        <rFont val="Arial"/>
        <family val="2"/>
      </rPr>
      <t xml:space="preserve"> Sandra Milena Bonilla R._ Contratista de Apoyo Profesional_ OCI</t>
    </r>
  </si>
  <si>
    <t xml:space="preserve">http://www.idep.edu.co/sites/default/files/IN-GF-14-05_Protocolo_de_Seguridad_V1.
Acta No. 2 del 23/03/2018 Plan de Mejoramiento proceso Financiero
</t>
  </si>
  <si>
    <r>
      <t xml:space="preserve">24/04/2018: Hilda Yamile Morales Laverde - Jefe OCI.
19/07/2018: Alix del Pilar Hurtado P., Técnico Operativo (E ) OCI
</t>
    </r>
    <r>
      <rPr>
        <b/>
        <sz val="10"/>
        <rFont val="Arial"/>
        <family val="2"/>
      </rPr>
      <t>19/10/2018: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</si>
  <si>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
</t>
    </r>
    <r>
      <rPr>
        <sz val="10"/>
        <rFont val="Arial"/>
        <family val="2"/>
      </rPr>
      <t xml:space="preserve">19/07/2018: Alix del Pilar Hurtado P., Técnico Operativo (E ) OCI
</t>
    </r>
    <r>
      <rPr>
        <b/>
        <sz val="10"/>
        <rFont val="Arial"/>
        <family val="2"/>
      </rPr>
      <t xml:space="preserve">
19/10/2018:</t>
    </r>
    <r>
      <rPr>
        <sz val="10"/>
        <rFont val="Arial"/>
        <family val="2"/>
      </rPr>
      <t xml:space="preserve"> Sandra Milena Bonilla R._ Contratista de Apoyo Profesional_ OCI</t>
    </r>
  </si>
  <si>
    <r>
      <t xml:space="preserve">24/04/2018: Hilda Yamile Morales Laverde - Jefe OCI.
01/06/2018:   Hilda Yamile Morales Laverde, Jefe Oficina Control Interno 
19/07/2018: Alix del Pilar Hurtado P., Técnico Operativo (E ) OCI
</t>
    </r>
    <r>
      <rPr>
        <b/>
        <sz val="10"/>
        <rFont val="Arial"/>
        <family val="2"/>
      </rPr>
      <t>19/10/2018:</t>
    </r>
    <r>
      <rPr>
        <sz val="10"/>
        <rFont val="Arial"/>
        <family val="2"/>
      </rPr>
      <t xml:space="preserve"> Sandra Milena Bonilla R._ Contratista de Apoyo Profesional_ OCI</t>
    </r>
  </si>
  <si>
    <t>TOTAL  
HALLAZGOS</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</si>
  <si>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</si>
  <si>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</si>
  <si>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</si>
  <si>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</si>
  <si>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</si>
  <si>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</si>
  <si>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</si>
  <si>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</si>
  <si>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</si>
  <si>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</si>
  <si>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</si>
  <si>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</si>
  <si>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</si>
  <si>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</si>
  <si>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Subdirectora Académica</t>
  </si>
  <si>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</si>
  <si>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</si>
  <si>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</si>
  <si>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Subdirectora Académica
Asesor Dirección General ( Líder del proceso de comunicaciones)</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</si>
  <si>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</si>
  <si>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</si>
  <si>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</si>
  <si>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</si>
  <si>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</si>
  <si>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</si>
  <si>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</si>
  <si>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</si>
  <si>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</si>
  <si>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</si>
  <si>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</si>
  <si>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</si>
  <si>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</si>
  <si>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</si>
  <si>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</si>
  <si>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</si>
  <si>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</si>
  <si>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</si>
  <si>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</si>
  <si>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</si>
  <si>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t xml:space="preserve">Se presentan diferencias en las metas establecidas según el cronograma que reposa en la ficha técnica y los instrumentos de indicadores de gestión . </t>
  </si>
  <si>
    <t xml:space="preserve">Se presenta un error en la sumatoria del cronograma planeado </t>
  </si>
  <si>
    <t>Cuadro de seguimiento diligenciado</t>
  </si>
  <si>
    <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rFont val="Arial"/>
        <family val="2"/>
      </rPr>
      <t>26/03/2018</t>
    </r>
    <r>
      <rPr>
        <b/>
        <sz val="10"/>
        <color indexed="8"/>
        <rFont val="Arial"/>
        <family val="2"/>
      </rPr>
      <t xml:space="preserve">. </t>
    </r>
    <r>
      <rPr>
        <sz val="10"/>
        <color indexed="8"/>
        <rFont val="Arial"/>
        <family val="2"/>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indexed="8"/>
        <rFont val="Arial"/>
        <family val="2"/>
      </rPr>
      <t>25/07/2018</t>
    </r>
    <r>
      <rPr>
        <sz val="10"/>
        <color indexed="8"/>
        <rFont val="Arial"/>
        <family val="2"/>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indexed="8"/>
        <rFont val="Arial"/>
        <family val="2"/>
      </rPr>
      <t>11/12/2018</t>
    </r>
    <r>
      <rPr>
        <sz val="10"/>
        <color indexed="8"/>
        <rFont val="Arial"/>
        <family val="2"/>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</si>
  <si>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indexed="8"/>
        <rFont val="Arial"/>
        <family val="2"/>
      </rPr>
      <t xml:space="preserve">06/03/2018.
</t>
    </r>
    <r>
      <rPr>
        <sz val="10"/>
        <color indexed="8"/>
        <rFont val="Arial"/>
        <family val="2"/>
      </rPr>
      <t>Rad No.2-2018-580 del 15/01/2018
Q:\TRD_COVALIDADA_2018\IMPLEMENTACIÓN TRD</t>
    </r>
  </si>
  <si>
    <r>
      <rPr>
        <b/>
        <sz val="10"/>
        <color indexed="8"/>
        <rFont val="Arial"/>
        <family val="2"/>
      </rPr>
      <t>23/11/2017</t>
    </r>
    <r>
      <rPr>
        <sz val="10"/>
        <color indexed="8"/>
        <rFont val="Arial"/>
        <family val="2"/>
      </rPr>
      <t xml:space="preserve">: Actividad progrmada para ejecutarse a partir del segundo trimestre del 2018  
</t>
    </r>
    <r>
      <rPr>
        <b/>
        <sz val="10"/>
        <color indexed="8"/>
        <rFont val="Arial"/>
        <family val="2"/>
      </rPr>
      <t>26/03/201</t>
    </r>
    <r>
      <rPr>
        <sz val="10"/>
        <color indexed="8"/>
        <rFont val="Arial"/>
        <family val="2"/>
      </rPr>
      <t xml:space="preserve">8: Las  actividades aprobadas  dentro del SIC  se ejecutaran a partir del segundo trimestre  de 2018.
</t>
    </r>
    <r>
      <rPr>
        <b/>
        <sz val="10"/>
        <color indexed="8"/>
        <rFont val="Arial"/>
        <family val="2"/>
      </rPr>
      <t>04/07/2018</t>
    </r>
    <r>
      <rPr>
        <sz val="10"/>
        <color indexed="8"/>
        <rFont val="Arial"/>
        <family val="2"/>
      </rPr>
      <t xml:space="preserve"> debido a que el Sistema Integrado de Conservacion se aprobo y publico el 26 de junio de 2018. las actidades se reprograman para el tercer periodo
</t>
    </r>
    <r>
      <rPr>
        <b/>
        <sz val="10"/>
        <color indexed="8"/>
        <rFont val="Arial"/>
        <family val="2"/>
      </rPr>
      <t>11/12/2018</t>
    </r>
    <r>
      <rPr>
        <sz val="10"/>
        <color indexed="8"/>
        <rFont val="Arial"/>
        <family val="2"/>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</si>
  <si>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indexed="8"/>
        <rFont val="Arial"/>
        <family val="2"/>
      </rPr>
      <t>26/03/2018.</t>
    </r>
    <r>
      <rPr>
        <sz val="10"/>
        <color indexed="8"/>
        <rFont val="Arial"/>
        <family val="2"/>
      </rPr>
      <t xml:space="preserve">
Z:\PROCEDIMIENTOS_GD\SISTEMA INTEGRADO DE CONSERVACION
</t>
    </r>
    <r>
      <rPr>
        <b/>
        <sz val="10"/>
        <color indexed="8"/>
        <rFont val="Arial"/>
        <family val="2"/>
      </rPr>
      <t>04/07/2018</t>
    </r>
    <r>
      <rPr>
        <sz val="10"/>
        <color indexed="8"/>
        <rFont val="Arial"/>
        <family val="2"/>
      </rPr>
      <t xml:space="preserve">
http://www.idep.edu.co/sites/default/files/PL-GD-07-03_Sistema_Integrado_de_Conservacion_
http://www.idep.edu.co/?q=content/gd-07-proceso-de-gesti%C3%B3n-documental#overlay-context=</t>
    </r>
  </si>
  <si>
    <r>
      <rPr>
        <b/>
        <sz val="10"/>
        <color indexed="8"/>
        <rFont val="Arial"/>
        <family val="2"/>
      </rPr>
      <t>02/04/2018</t>
    </r>
    <r>
      <rPr>
        <sz val="10"/>
        <color indexed="8"/>
        <rFont val="Arial"/>
        <family val="2"/>
      </rPr>
      <t xml:space="preserve">. Se verifico el diligenciamiento del formato el cual se encuentra de acuerdo a la operatividad del proceso y  normatividad legal vigente.
</t>
    </r>
    <r>
      <rPr>
        <b/>
        <sz val="10"/>
        <color indexed="8"/>
        <rFont val="Arial"/>
        <family val="2"/>
      </rPr>
      <t xml:space="preserve">11/12/2018 </t>
    </r>
    <r>
      <rPr>
        <sz val="10"/>
        <color indexed="8"/>
        <rFont val="Arial"/>
        <family val="2"/>
      </rPr>
      <t xml:space="preserve">Se verifico el diligenciamiento del formato el cual se encuentra de acuerdo a la operatividad del proceso y  normatividad legal vigente.
</t>
    </r>
  </si>
  <si>
    <r>
      <rPr>
        <b/>
        <sz val="10"/>
        <color indexed="8"/>
        <rFont val="Arial"/>
        <family val="2"/>
      </rPr>
      <t xml:space="preserve">03/04/2018 </t>
    </r>
    <r>
      <rPr>
        <sz val="10"/>
        <color indexed="8"/>
        <rFont val="Arial"/>
        <family val="2"/>
      </rPr>
      <t xml:space="preserve">Se realizo la revision a los indicadores de gestion. Los cuales seran actualizados en el segundo trimestre 
</t>
    </r>
    <r>
      <rPr>
        <b/>
        <sz val="10"/>
        <color indexed="8"/>
        <rFont val="Arial"/>
        <family val="2"/>
      </rPr>
      <t>04/07/2018</t>
    </r>
    <r>
      <rPr>
        <sz val="10"/>
        <color indexed="8"/>
        <rFont val="Arial"/>
        <family val="2"/>
      </rPr>
      <t xml:space="preserve"> los indicadores fiueron actualizados conforme a la solicitud de la Oficina asesora de planeacion
</t>
    </r>
    <r>
      <rPr>
        <b/>
        <sz val="10"/>
        <color indexed="8"/>
        <rFont val="Arial"/>
        <family val="2"/>
      </rPr>
      <t>01/10/2018</t>
    </r>
    <r>
      <rPr>
        <sz val="10"/>
        <color indexed="8"/>
        <rFont val="Arial"/>
        <family val="2"/>
      </rPr>
      <t xml:space="preserve"> la actualizacion de los indicadores se realizara en el cuarto trimestre
</t>
    </r>
    <r>
      <rPr>
        <b/>
        <sz val="10"/>
        <color indexed="8"/>
        <rFont val="Arial"/>
        <family val="2"/>
      </rPr>
      <t xml:space="preserve">11/12/2018 </t>
    </r>
    <r>
      <rPr>
        <sz val="10"/>
        <color indexed="8"/>
        <rFont val="Arial"/>
        <family val="2"/>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</si>
  <si>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</si>
  <si>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</si>
  <si>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</si>
  <si>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</si>
  <si>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t>Subdirector Administrativo, Financiero y de Control Disciplinario y profesional de apoyo al SG-SST</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</si>
  <si>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</si>
  <si>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</si>
  <si>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</si>
  <si>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</si>
  <si>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</si>
  <si>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</si>
  <si>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</si>
  <si>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</si>
  <si>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</si>
  <si>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</si>
  <si>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</si>
  <si>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</si>
  <si>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</si>
  <si>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</si>
  <si>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</si>
  <si>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</si>
  <si>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rFont val="Arial"/>
        <family val="2"/>
      </rPr>
      <t xml:space="preserve">
06/04/2018:</t>
    </r>
    <r>
      <rPr>
        <sz val="10"/>
        <rFont val="Arial"/>
        <family val="2"/>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rFont val="Arial"/>
        <family val="2"/>
      </rPr>
      <t xml:space="preserve">05/10/2018: </t>
    </r>
    <r>
      <rPr>
        <sz val="10"/>
        <rFont val="Arial"/>
        <family val="2"/>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rFont val="Arial"/>
        <family val="2"/>
      </rPr>
      <t xml:space="preserve">05/12/2018: </t>
    </r>
    <r>
      <rPr>
        <sz val="10"/>
        <rFont val="Arial"/>
        <family val="2"/>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</si>
  <si>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rFont val="Arial"/>
        <family val="2"/>
      </rPr>
      <t xml:space="preserve">06/04/2018. </t>
    </r>
    <r>
      <rPr>
        <sz val="10"/>
        <rFont val="Arial"/>
        <family val="2"/>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rFont val="Arial"/>
        <family val="2"/>
      </rPr>
      <t>25/09/2018:</t>
    </r>
    <r>
      <rPr>
        <sz val="10"/>
        <rFont val="Arial"/>
        <family val="2"/>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</si>
  <si>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El procedimiento fue actualizado con fecha de aprobacion 19/07/2017
</t>
    </r>
    <r>
      <rPr>
        <b/>
        <sz val="10"/>
        <rFont val="Arial"/>
        <family val="2"/>
      </rPr>
      <t>06/04/2018</t>
    </r>
    <r>
      <rPr>
        <sz val="10"/>
        <rFont val="Arial"/>
        <family val="2"/>
      </rPr>
      <t xml:space="preserve">: El Porcedimiento PRO-GF-14-14 Causación de Órdenes de Pago,  se encuentra actualizado y publicado en el Aula Maloca SIG, con fecha de Aprobaciòn 23/03/2018. vesion 05                                                                                                                                                                     
</t>
    </r>
    <r>
      <rPr>
        <b/>
        <sz val="10"/>
        <rFont val="Arial"/>
        <family val="2"/>
      </rPr>
      <t>05/10/2018</t>
    </r>
    <r>
      <rPr>
        <sz val="10"/>
        <rFont val="Arial"/>
        <family val="2"/>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05/12/2018:</t>
    </r>
    <r>
      <rPr>
        <sz val="10"/>
        <rFont val="Arial"/>
        <family val="2"/>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</si>
  <si>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r>
      <t xml:space="preserve">24/11/2017: El Procedimiento PRO-GF-14-05 Analisis de Información Financiera Fue eliminado y la informacion quedo contenida dentro del procedimiento PRO-GF-14-11 Gestión Contable con fecha de paobación 20/11/2017
</t>
    </r>
    <r>
      <rPr>
        <b/>
        <sz val="10"/>
        <rFont val="Arial"/>
        <family val="2"/>
      </rPr>
      <t xml:space="preserve">
06/04/2018</t>
    </r>
    <r>
      <rPr>
        <sz val="10"/>
        <rFont val="Arial"/>
        <family val="2"/>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rFont val="Arial"/>
        <family val="2"/>
      </rPr>
      <t xml:space="preserve">
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30/11/2018 y 03/12/2018:</t>
    </r>
    <r>
      <rPr>
        <sz val="10"/>
        <rFont val="Arial"/>
        <family val="2"/>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rFont val="Arial"/>
        <family val="2"/>
      </rPr>
      <t xml:space="preserve">
                                                                                                                                                                                                                                                      05/12/2018</t>
    </r>
    <r>
      <rPr>
        <sz val="10"/>
        <rFont val="Arial"/>
        <family val="2"/>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</si>
  <si>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t xml:space="preserve">24/11/2017 Infortunadamente se solicitó el original de la Resolución al Archivo General de la entidad, no obstante el mismo no se encontró.Pendiente Tramite 
</t>
    </r>
    <r>
      <rPr>
        <b/>
        <sz val="10"/>
        <rFont val="Arial"/>
        <family val="2"/>
      </rPr>
      <t xml:space="preserve">06/04/2018: </t>
    </r>
    <r>
      <rPr>
        <sz val="10"/>
        <rFont val="Arial"/>
        <family val="2"/>
      </rPr>
      <t xml:space="preserve">La resolución se encuentra en revisión por parte de la Oficina Asesora Jurídica.
</t>
    </r>
    <r>
      <rPr>
        <b/>
        <sz val="10"/>
        <rFont val="Arial"/>
        <family val="2"/>
      </rPr>
      <t>05/10/2018:</t>
    </r>
    <r>
      <rPr>
        <sz val="10"/>
        <rFont val="Arial"/>
        <family val="2"/>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rFont val="Arial"/>
        <family val="2"/>
      </rPr>
      <t>05/12/2018:</t>
    </r>
    <r>
      <rPr>
        <sz val="10"/>
        <rFont val="Arial"/>
        <family val="2"/>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</si>
  <si>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r>
      <rPr>
        <b/>
        <sz val="10"/>
        <rFont val="Arial"/>
        <family val="2"/>
      </rPr>
      <t xml:space="preserve">06/04/2018: </t>
    </r>
    <r>
      <rPr>
        <sz val="10"/>
        <rFont val="Arial"/>
        <family val="2"/>
      </rPr>
      <t xml:space="preserve">
Se presento en comité de fecha 01/03/2018,  el  Proyecto del Plan Anual de Sostenibilidad Contable - Tesorería 2018, En comité de fecha 13/03/2018, se presento avance de las actividades planteadas en el Plan
  </t>
    </r>
    <r>
      <rPr>
        <b/>
        <sz val="10"/>
        <rFont val="Arial"/>
        <family val="2"/>
      </rPr>
      <t xml:space="preserve">                                                                                                                                                                                                                                               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                                                                                                                                                                                              05/10/2018</t>
    </r>
    <r>
      <rPr>
        <sz val="10"/>
        <rFont val="Arial"/>
        <family val="2"/>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 xml:space="preserve">05/12/2018: </t>
    </r>
    <r>
      <rPr>
        <sz val="10"/>
        <rFont val="Arial"/>
        <family val="2"/>
      </rPr>
      <t>Esta acción está en seguimiento por parte de la Oficina de Control Interno. La Versión 4 del formato de Concilliación Bancaria Contable, se comenzó a utilizar a partir de la elaboración de las conciliaciones del mes de septiembre de 2018.</t>
    </r>
  </si>
  <si>
    <r>
      <rPr>
        <b/>
        <sz val="10"/>
        <rFont val="Arial"/>
        <family val="2"/>
      </rPr>
      <t xml:space="preserve">06/04/2018: </t>
    </r>
    <r>
      <rPr>
        <sz val="10"/>
        <rFont val="Arial"/>
        <family val="2"/>
      </rPr>
      <t xml:space="preserve">
En comité de fecha 13/03/2018 se presento avance de las actividades planteadas en el Plan Anual de Sotenibilidad -Contable -Tesoreria 2018 .                                                                               
</t>
    </r>
    <r>
      <rPr>
        <b/>
        <sz val="10"/>
        <rFont val="Arial"/>
        <family val="2"/>
      </rPr>
      <t>25/09/2018:</t>
    </r>
    <r>
      <rPr>
        <sz val="10"/>
        <rFont val="Arial"/>
        <family val="2"/>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rFont val="Arial"/>
        <family val="2"/>
      </rPr>
      <t xml:space="preserve">05/10/2018: </t>
    </r>
    <r>
      <rPr>
        <sz val="10"/>
        <rFont val="Arial"/>
        <family val="2"/>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rFont val="Arial"/>
        <family val="2"/>
      </rPr>
      <t>28/11/2018:</t>
    </r>
    <r>
      <rPr>
        <sz val="10"/>
        <rFont val="Arial"/>
        <family val="2"/>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rFont val="Arial"/>
        <family val="2"/>
      </rPr>
      <t>05/12/2018:</t>
    </r>
    <r>
      <rPr>
        <sz val="10"/>
        <rFont val="Arial"/>
        <family val="2"/>
      </rPr>
      <t xml:space="preserve"> Esta acción está en seguimiento por parte de la Oficina de Control Interno.</t>
    </r>
  </si>
  <si>
    <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rFont val="Arial"/>
        <family val="2"/>
      </rPr>
      <t>05/12/2018:</t>
    </r>
    <r>
      <rPr>
        <sz val="10"/>
        <rFont val="Arial"/>
        <family val="2"/>
      </rPr>
      <t xml:space="preserve"> Esta acción está en seguimiento por parte de la Oficina de Control Interno.</t>
    </r>
  </si>
  <si>
    <r>
      <rPr>
        <b/>
        <sz val="10"/>
        <rFont val="Arial"/>
        <family val="2"/>
      </rPr>
      <t>09/04/2018:</t>
    </r>
    <r>
      <rPr>
        <sz val="10"/>
        <rFont val="Arial"/>
        <family val="2"/>
      </rPr>
      <t xml:space="preserve">  Inició el 5 de febrero con los funcinarios de la Subdirección Financiera, se entregara seguimiento del Mapa de Riesgo de acuerdo al Cronograma de la OAP. 
</t>
    </r>
    <r>
      <rPr>
        <b/>
        <sz val="10"/>
        <rFont val="Arial"/>
        <family val="2"/>
      </rPr>
      <t>05/10/2018:</t>
    </r>
    <r>
      <rPr>
        <sz val="10"/>
        <rFont val="Arial"/>
        <family val="2"/>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rFont val="Arial"/>
        <family val="2"/>
      </rPr>
      <t>05/12/2018:</t>
    </r>
    <r>
      <rPr>
        <sz val="10"/>
        <rFont val="Arial"/>
        <family val="2"/>
      </rPr>
      <t xml:space="preserve"> Esta acción está en seguimiento por parte de la Oficina de Control Interno.                                                                                                                                                                                                                                                                                                                                                                        </t>
    </r>
    <r>
      <rPr>
        <b/>
        <sz val="10"/>
        <rFont val="Arial"/>
        <family val="2"/>
      </rPr>
      <t>07/12/2018</t>
    </r>
    <r>
      <rPr>
        <sz val="10"/>
        <rFont val="Arial"/>
        <family val="2"/>
      </rPr>
      <t xml:space="preserve">: Se presentó el seguimiento y actualización al mapa de riesgos ante la Oficina Asesora de Planeación, previa verificación por parte de los responsables del proceso de Gestión Financiera
</t>
    </r>
  </si>
  <si>
    <r>
      <rPr>
        <b/>
        <sz val="10"/>
        <rFont val="Arial"/>
        <family val="2"/>
      </rPr>
      <t xml:space="preserve">09/04/2018: </t>
    </r>
    <r>
      <rPr>
        <sz val="10"/>
        <rFont val="Arial"/>
        <family val="2"/>
      </rPr>
      <t xml:space="preserve">
15 DE MARZO. DOCUMENTO DEFINITIVO.
</t>
    </r>
    <r>
      <rPr>
        <b/>
        <sz val="10"/>
        <rFont val="Arial"/>
        <family val="2"/>
      </rPr>
      <t>05/10/2018</t>
    </r>
    <r>
      <rPr>
        <sz val="10"/>
        <rFont val="Arial"/>
        <family val="2"/>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rFont val="Arial"/>
        <family val="2"/>
      </rPr>
      <t>05/12/2018</t>
    </r>
    <r>
      <rPr>
        <sz val="10"/>
        <rFont val="Arial"/>
        <family val="2"/>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</si>
  <si>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</si>
  <si>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</si>
  <si>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</si>
  <si>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t>Contratista SIG - OAP</t>
  </si>
  <si>
    <t>Control del riesgo mencionado suceptible de mejora</t>
  </si>
  <si>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</si>
  <si>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Acompañar en la formulación de los instrumentos de gestión a los procesos que así lo requieran o soliciten.</t>
  </si>
  <si>
    <t>Listados de asistencia</t>
  </si>
  <si>
    <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indexed="8"/>
        <rFont val="Arial"/>
        <family val="2"/>
      </rPr>
      <t xml:space="preserve">
</t>
    </r>
    <r>
      <rPr>
        <sz val="10"/>
        <color indexed="8"/>
        <rFont val="Arial"/>
        <family val="2"/>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indexed="8"/>
        <rFont val="Arial"/>
        <family val="2"/>
      </rPr>
      <t>09/07/2018</t>
    </r>
    <r>
      <rPr>
        <sz val="10"/>
        <color indexed="8"/>
        <rFont val="Arial"/>
        <family val="2"/>
      </rPr>
      <t xml:space="preserve"> En el mes de julio del 2018, se solicitará la refolmulación de la acción de mejora de acuerdo a la reunión planteada.
</t>
    </r>
    <r>
      <rPr>
        <b/>
        <sz val="10"/>
        <color indexed="8"/>
        <rFont val="Arial"/>
        <family val="2"/>
      </rPr>
      <t>13/12/2018:</t>
    </r>
    <r>
      <rPr>
        <sz val="10"/>
        <color indexed="8"/>
        <rFont val="Arial"/>
        <family val="2"/>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</si>
  <si>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r>
      <rPr>
        <b/>
        <sz val="10"/>
        <color rgb="FF000000"/>
        <rFont val="Arial"/>
        <family val="2"/>
      </rPr>
      <t xml:space="preserve">27/10/2018 </t>
    </r>
    <r>
      <rPr>
        <sz val="10"/>
        <color rgb="FF000000"/>
        <rFont val="Arial"/>
        <family val="2"/>
      </rPr>
      <t xml:space="preserve">Se realizó la acción y se reestableció el servicio.                                        </t>
    </r>
    <r>
      <rPr>
        <b/>
        <sz val="10"/>
        <color rgb="FF000000"/>
        <rFont val="Arial"/>
        <family val="2"/>
      </rPr>
      <t xml:space="preserve">05/12/2018: </t>
    </r>
  </si>
  <si>
    <r>
      <rPr>
        <b/>
        <sz val="10"/>
        <color rgb="FF000000"/>
        <rFont val="Arial"/>
        <family val="2"/>
      </rPr>
      <t xml:space="preserve">07/12/2108: </t>
    </r>
    <r>
      <rPr>
        <sz val="10"/>
        <color rgb="FF000000"/>
        <rFont val="Arial"/>
        <family val="2"/>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</si>
  <si>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</si>
  <si>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t>PL-GT-12-02 Plan de Contingencia Tecnológica</t>
  </si>
  <si>
    <t>Correo electrónico remitido al líder del proceso Gestión Financiera</t>
  </si>
  <si>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</si>
  <si>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</si>
  <si>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</si>
  <si>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21/12/2018: </t>
    </r>
    <r>
      <rPr>
        <sz val="10"/>
        <color indexed="8"/>
        <rFont val="Arial"/>
        <family val="2"/>
      </rPr>
      <t>Alix del Pilar Hurtado Pedraza, Técnico Operativo (E )</t>
    </r>
  </si>
  <si>
    <r>
      <t>10/04/2018: A</t>
    </r>
    <r>
      <rPr>
        <sz val="10"/>
        <color indexed="8"/>
        <rFont val="Arial"/>
        <family val="2"/>
      </rPr>
      <t xml:space="preserve">ctividad que se desarrollará durante la vigencia 2018
25/07/2018: </t>
    </r>
    <r>
      <rPr>
        <b/>
        <sz val="10"/>
        <color indexed="8"/>
        <rFont val="Arial"/>
        <family val="2"/>
      </rPr>
      <t xml:space="preserve"> </t>
    </r>
    <r>
      <rPr>
        <sz val="10"/>
        <color indexed="8"/>
        <rFont val="Arial"/>
        <family val="2"/>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indexed="8"/>
        <rFont val="Arial"/>
        <family val="2"/>
      </rPr>
      <t xml:space="preserve">21/12/2018: </t>
    </r>
    <r>
      <rPr>
        <sz val="10"/>
        <color indexed="8"/>
        <rFont val="Arial"/>
        <family val="2"/>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</si>
  <si>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family val="2"/>
      </rPr>
      <t xml:space="preserve">21/12/2018: </t>
    </r>
    <r>
      <rPr>
        <sz val="10"/>
        <color rgb="FF000000"/>
        <rFont val="Arial"/>
        <family val="2"/>
      </rPr>
      <t xml:space="preserve">Oficio radicado  IDEP No. 1778 del 26/11/2018, el archivo General de la Nación envío concepto en el cual  se dá por superado el hallazgo.  </t>
    </r>
  </si>
  <si>
    <r>
      <t xml:space="preserve">10/04/2018: Alix del Pilar Hurtado Pedraza, Técnico Operativo (E )
25/07/2018: Alix del Pilar Hurtado Pedraza, Técnico Operativo (E )
</t>
    </r>
    <r>
      <rPr>
        <b/>
        <sz val="10"/>
        <color indexed="8"/>
        <rFont val="Arial"/>
        <family val="2"/>
      </rPr>
      <t xml:space="preserve">
</t>
    </r>
    <r>
      <rPr>
        <sz val="10"/>
        <color indexed="8"/>
        <rFont val="Arial"/>
        <family val="2"/>
      </rPr>
      <t>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21/12/2018: </t>
    </r>
    <r>
      <rPr>
        <sz val="10"/>
        <color indexed="8"/>
        <rFont val="Arial"/>
        <family val="2"/>
      </rPr>
      <t>Alix del Pilar Hurtado Pedraza, Técnico Operativo (E )</t>
    </r>
  </si>
  <si>
    <r>
      <t xml:space="preserve">10/04/2018: Respuesta informe de seguimiento al Plan Archivístico rad 455 del 28/03/2018 Archivo General de la Nación
25/07/2018: </t>
    </r>
    <r>
      <rPr>
        <sz val="10"/>
        <rFont val="Arial"/>
        <family val="2"/>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rFont val="Arial"/>
        <family val="2"/>
      </rPr>
      <t xml:space="preserve">
21/12/2018: </t>
    </r>
    <r>
      <rPr>
        <sz val="10"/>
        <rFont val="Arial"/>
        <family val="2"/>
      </rPr>
      <t xml:space="preserve">Oficio radicado  IDEP No. 1778 del 26/11/2018, el archivo General de la Nación envío concepto en el cual  se dá por superado el hallazgo. 
</t>
    </r>
  </si>
  <si>
    <t>N:\2018\10. PLAN MEJORAMIENTO POR PROCESOS\05.Seguimiento 21_12_2018\Soportes_Seg_Dic_2018_Plan Mejoramiento\Gestión _Tecnológica</t>
  </si>
  <si>
    <r>
      <t xml:space="preserve">28/11/2017: Diana Ruiz
21/12/2017: Diana Ruiz
24/04/2018:  Hilda Yamile Morales Laverde - Jefe OCI. 
01/06/2018:   Hilda Yamile Morales Laverde, Jefe Oficina Control Interno 
</t>
    </r>
    <r>
      <rPr>
        <b/>
        <sz val="10"/>
        <rFont val="Arial"/>
        <family val="2"/>
      </rPr>
      <t>19/07/2018:</t>
    </r>
    <r>
      <rPr>
        <sz val="10"/>
        <rFont val="Arial"/>
        <family val="2"/>
      </rPr>
      <t xml:space="preserve"> Alix del Pilar Hurtado P., Técnico Operativo (E ) OCI
</t>
    </r>
    <r>
      <rPr>
        <b/>
        <sz val="10"/>
        <rFont val="Arial"/>
        <family val="2"/>
      </rPr>
      <t>17/10/2018: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</si>
  <si>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28/11/2017: Diana Ruiz
21/12/2017: Diana Ruiz
12/04/2018:</t>
    </r>
    <r>
      <rPr>
        <b/>
        <sz val="10"/>
        <rFont val="Arial"/>
        <family val="2"/>
      </rPr>
      <t xml:space="preserve"> </t>
    </r>
    <r>
      <rPr>
        <sz val="10"/>
        <rFont val="Arial"/>
        <family val="2"/>
      </rPr>
      <t xml:space="preserve">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22/10/2018</t>
    </r>
    <r>
      <rPr>
        <sz val="10"/>
        <rFont val="Arial"/>
        <family val="2"/>
      </rPr>
      <t xml:space="preserve">: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</si>
  <si>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28/11/2017: Diana Ruiz
21/12/2017: Diana Ruiz
12/04/2018: Alix del Pilar Hurtado Pedraza, Técnico Operativo (E )
01/06/2018:   Hilda Yamile Morales Laverde, Jefe Oficina Control Interno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17/10/2018: Sandra Milena Bonilla R._ Contratista de Apoyo Profesional_ OCI
24/12/2018: Sandra Milena Bonilla R._ Contratista de Apoyo Profesional_ OCI</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</si>
  <si>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18/10/2018</t>
    </r>
    <r>
      <rPr>
        <sz val="10"/>
        <rFont val="Arial"/>
        <family val="2"/>
      </rPr>
      <t xml:space="preserve">: Sandra Milena Bonilla R._ Contratista de Apoyo Profesional_ OCI
</t>
    </r>
    <r>
      <rPr>
        <b/>
        <sz val="10"/>
        <rFont val="Arial"/>
        <family val="2"/>
      </rPr>
      <t>24/12/2018</t>
    </r>
    <r>
      <rPr>
        <sz val="10"/>
        <rFont val="Arial"/>
        <family val="2"/>
      </rPr>
      <t>: Sandra Milena Bonilla R._ Contratista de Apoyo Profesional_ OCI</t>
    </r>
  </si>
  <si>
    <r>
      <t xml:space="preserve">24/04/2018: Hilda Yamile Morales Laverde - Jefe OCI.
</t>
    </r>
    <r>
      <rPr>
        <b/>
        <sz val="10"/>
        <rFont val="Arial"/>
        <family val="2"/>
      </rPr>
      <t xml:space="preserve">
19/07/2018: </t>
    </r>
    <r>
      <rPr>
        <sz val="10"/>
        <rFont val="Arial"/>
        <family val="2"/>
      </rPr>
      <t xml:space="preserve">Alix del Pilar Hurtado P., Técnico Operativo (E ) OCI
</t>
    </r>
    <r>
      <rPr>
        <b/>
        <sz val="10"/>
        <rFont val="Arial"/>
        <family val="2"/>
      </rPr>
      <t xml:space="preserve">
17/10/2018:</t>
    </r>
    <r>
      <rPr>
        <sz val="10"/>
        <rFont val="Arial"/>
        <family val="2"/>
      </rPr>
      <t xml:space="preserve"> Sandra Milena Bonilla R._ Contratista de Apoyo Profesional_ OCI
</t>
    </r>
    <r>
      <rPr>
        <b/>
        <sz val="10"/>
        <rFont val="Arial"/>
        <family val="2"/>
      </rPr>
      <t xml:space="preserve">24/12/2018: </t>
    </r>
    <r>
      <rPr>
        <sz val="10"/>
        <rFont val="Arial"/>
        <family val="2"/>
      </rPr>
      <t>Sandra Milena Bonilla R._ Contratista de Apoyo Profesional_ OCI</t>
    </r>
  </si>
  <si>
    <r>
      <t xml:space="preserve">Acta de Control Interno de fecha 01, 08 y 15 de marzo de 2018
</t>
    </r>
    <r>
      <rPr>
        <b/>
        <sz val="10"/>
        <rFont val="Arial"/>
        <family val="2"/>
      </rPr>
      <t xml:space="preserve">18/10/2018: </t>
    </r>
    <r>
      <rPr>
        <sz val="10"/>
        <rFont val="Arial"/>
        <family val="2"/>
      </rPr>
      <t>Acta de reunión del Comité de Sostenibilidad Contable del 24 de septiembre de 2018.
24/12/2018:  radicado No. 00106-817-001434 del 29 de noviembre de 2018</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</si>
  <si>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 xml:space="preserve">
17/10/2018: </t>
    </r>
    <r>
      <rPr>
        <sz val="10"/>
        <rFont val="Arial"/>
        <family val="2"/>
      </rPr>
      <t>Sandra Milena Bonilla R._ Contratista de Apoyo Profesional_ OCI
24/12/2018: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</si>
  <si>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</si>
  <si>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24/04/2018: Hilda Yamile Morales Laverde - Jefe OCI.
</t>
    </r>
    <r>
      <rPr>
        <b/>
        <sz val="10"/>
        <rFont val="Arial"/>
        <family val="2"/>
      </rPr>
      <t xml:space="preserve">19/07/2018: </t>
    </r>
    <r>
      <rPr>
        <sz val="10"/>
        <rFont val="Arial"/>
        <family val="2"/>
      </rPr>
      <t xml:space="preserve">AlIx del Pilar Hurtado P., Técnico Operativo (E ) OCI
</t>
    </r>
    <r>
      <rPr>
        <b/>
        <sz val="10"/>
        <rFont val="Arial"/>
        <family val="2"/>
      </rPr>
      <t>18/10/2018:</t>
    </r>
    <r>
      <rPr>
        <sz val="10"/>
        <rFont val="Arial"/>
        <family val="2"/>
      </rPr>
      <t xml:space="preserve">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</si>
  <si>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10/04/2018 </t>
    </r>
    <r>
      <rPr>
        <sz val="10"/>
        <color indexed="8"/>
        <rFont val="Arial"/>
        <family val="2"/>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indexed="8"/>
        <rFont val="Arial"/>
        <family val="2"/>
      </rPr>
      <t xml:space="preserve">26/12/2018: </t>
    </r>
    <r>
      <rPr>
        <sz val="10"/>
        <color indexed="8"/>
        <rFont val="Arial"/>
        <family val="2"/>
      </rPr>
      <t xml:space="preserve">Información que se encuentra reportada en el seguimiento a indicadores dle proceso de Gestión Documental correspondiente al cuarto trimestre de 2018. </t>
    </r>
  </si>
  <si>
    <r>
      <t xml:space="preserve">25/07/2018: </t>
    </r>
    <r>
      <rPr>
        <sz val="10"/>
        <color indexed="8"/>
        <rFont val="Arial"/>
        <family val="2"/>
      </rPr>
      <t xml:space="preserve">Maloca AulaSIG: http://www.idep.edu.co/?q=content/indicadores-de-gesti%C3%B3n
22/10/2018: Seguimiento indicadores proceso Gestión Documental tercer trimestre 2018
http://www.idep.edu.co/?q=content/indicadores-de-gesti%C3%B3n
</t>
    </r>
    <r>
      <rPr>
        <b/>
        <sz val="10"/>
        <color indexed="8"/>
        <rFont val="Arial"/>
        <family val="2"/>
      </rPr>
      <t xml:space="preserve">26/12/2018 </t>
    </r>
    <r>
      <rPr>
        <sz val="10"/>
        <color indexed="8"/>
        <rFont val="Arial"/>
        <family val="2"/>
      </rPr>
      <t xml:space="preserve">Hoja de vida indicadores proceso Gestión Documental seguimiento cuarto trimestre de 2018
</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</si>
  <si>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
26/12/2018: </t>
    </r>
    <r>
      <rPr>
        <sz val="10"/>
        <color indexed="8"/>
        <rFont val="Arial"/>
        <family val="2"/>
      </rPr>
      <t>Alix del Pilar Hurtado Pedraza, Técnico Operativo (E )</t>
    </r>
  </si>
  <si>
    <r>
      <t xml:space="preserve">10/04/2018: </t>
    </r>
    <r>
      <rPr>
        <sz val="10"/>
        <color indexed="8"/>
        <rFont val="Arial"/>
        <family val="2"/>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indexed="8"/>
        <rFont val="Arial"/>
        <family val="2"/>
      </rPr>
      <t>26/12/2018:</t>
    </r>
    <r>
      <rPr>
        <sz val="10"/>
        <color indexed="8"/>
        <rFont val="Arial"/>
        <family val="2"/>
      </rPr>
      <t xml:space="preserve"> Hoja de vida indicadores proceso Gestión Documental seguimiento cuarto trimestre de 2018</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</si>
  <si>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</si>
  <si>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rFont val="Arial"/>
        <family val="2"/>
      </rPr>
      <t xml:space="preserve">
24/12/2018</t>
    </r>
    <r>
      <rPr>
        <sz val="10"/>
        <rFont val="Arial"/>
        <family val="2"/>
      </rPr>
      <t>: Sandra Milena Bonilla R._ Contratista de Apoyo Profesional_ OCI</t>
    </r>
  </si>
  <si>
    <r>
      <t xml:space="preserve">16/10/2018: Sandra Milena Bonilla R._ Contratista de Apoyo Profesional_ OCI
</t>
    </r>
    <r>
      <rPr>
        <b/>
        <sz val="10"/>
        <rFont val="Arial"/>
        <family val="2"/>
      </rPr>
      <t>24/12/2018:</t>
    </r>
    <r>
      <rPr>
        <sz val="10"/>
        <rFont val="Arial"/>
        <family val="2"/>
      </rPr>
      <t xml:space="preserve"> Sandra Milena Bonilla R._ Contratista de Apoyo Profesional_ OCI</t>
    </r>
  </si>
  <si>
    <r>
      <t xml:space="preserve">10/04/2018: </t>
    </r>
    <r>
      <rPr>
        <sz val="10"/>
        <color indexed="8"/>
        <rFont val="Arial"/>
        <family val="2"/>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indexed="8"/>
        <rFont val="Arial"/>
        <family val="2"/>
      </rPr>
      <t xml:space="preserve">26/12/2018: </t>
    </r>
    <r>
      <rPr>
        <sz val="10"/>
        <color indexed="8"/>
        <rFont val="Arial"/>
        <family val="2"/>
      </rPr>
      <t>Se reviso la carpeta de Préstamo de expedientes, en donde se evidencia que se esta diligenciando debidamente el formato. Se cierra la acción</t>
    </r>
  </si>
  <si>
    <r>
      <t xml:space="preserve">10/04/2018: </t>
    </r>
    <r>
      <rPr>
        <sz val="10"/>
        <color indexed="8"/>
        <rFont val="Arial"/>
        <family val="2"/>
      </rPr>
      <t xml:space="preserve">formato  FT-GD-07-03 Préstamo de Expedientes
22/10/2018:  formato FT-GD-07-03 Préstamo de Expedientes diligenciado
</t>
    </r>
    <r>
      <rPr>
        <b/>
        <sz val="10"/>
        <color indexed="8"/>
        <rFont val="Arial"/>
        <family val="2"/>
      </rPr>
      <t xml:space="preserve">
26/12/2018:</t>
    </r>
    <r>
      <rPr>
        <sz val="10"/>
        <color indexed="8"/>
        <rFont val="Arial"/>
        <family val="2"/>
      </rPr>
      <t xml:space="preserve">  formato FT-GD-07-03 Préstamo de Expedientes diligenciado</t>
    </r>
  </si>
  <si>
    <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26/12/2018: </t>
    </r>
    <r>
      <rPr>
        <sz val="10"/>
        <color indexed="8"/>
        <rFont val="Arial"/>
        <family val="2"/>
      </rPr>
      <t>Alix del Pilar Hurtado Pedraza, Técnico Operativo (E )</t>
    </r>
  </si>
  <si>
    <r>
      <rPr>
        <sz val="10"/>
        <rFont val="Arial"/>
        <family val="2"/>
      </rPr>
      <t>16/10/2018:</t>
    </r>
    <r>
      <rPr>
        <b/>
        <sz val="10"/>
        <rFont val="Arial"/>
        <family val="2"/>
      </rPr>
      <t xml:space="preserve">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t>
    </r>
  </si>
  <si>
    <r>
      <rPr>
        <sz val="10"/>
        <rFont val="Arial"/>
        <family val="2"/>
      </rP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</si>
  <si>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t xml:space="preserve">16/10/2018: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</si>
  <si>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t>ACCIONES ELIMINADAS</t>
  </si>
  <si>
    <t>Eliminada</t>
  </si>
  <si>
    <t>ELIMINADAS</t>
  </si>
  <si>
    <r>
      <t xml:space="preserve">10/04/2018 </t>
    </r>
    <r>
      <rPr>
        <sz val="10"/>
        <color indexed="8"/>
        <rFont val="Arial"/>
        <family val="2"/>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indexed="8"/>
        <rFont val="Arial"/>
        <family val="2"/>
      </rPr>
      <t xml:space="preserve"> </t>
    </r>
    <r>
      <rPr>
        <sz val="10"/>
        <color indexed="8"/>
        <rFont val="Arial"/>
        <family val="2"/>
      </rPr>
      <t xml:space="preserve">ACCIÓN QUE SE ENCUENTRA VENCIDA desde el mes de febrero. Se revisa en Maloca Aula SIG, el seguimiento a los indicadores del proceso de Gestión Documental con corte 30/09/2018 y se evidencia que no han sido actualizados.
</t>
    </r>
    <r>
      <rPr>
        <b/>
        <sz val="10"/>
        <color indexed="8"/>
        <rFont val="Arial"/>
        <family val="2"/>
      </rPr>
      <t xml:space="preserve">26/12/2018: </t>
    </r>
    <r>
      <rPr>
        <sz val="10"/>
        <color indexed="8"/>
        <rFont val="Arial"/>
        <family val="2"/>
      </rPr>
      <t xml:space="preserve">Revisada la hoja de vida de los indicadores del Proceso de Gestión Documental, se formularon dos (2) nuevos indicadores, así:
1) </t>
    </r>
    <r>
      <rPr>
        <i/>
        <sz val="10"/>
        <color indexed="8"/>
        <rFont val="Arial"/>
        <family val="2"/>
      </rPr>
      <t xml:space="preserve">Porcentaje de respuestas de las PQRS  con observaciones de acuerdo a la evaluación de oportunidad, coherencia, claridad y/o calidez de los informes del Sistema Distrital de Quejas y Soluciones
</t>
    </r>
    <r>
      <rPr>
        <sz val="10"/>
        <color indexed="8"/>
        <rFont val="Arial"/>
        <family val="2"/>
      </rPr>
      <t>2)</t>
    </r>
    <r>
      <rPr>
        <i/>
        <sz val="10"/>
        <color indexed="8"/>
        <rFont val="Arial"/>
        <family val="2"/>
      </rPr>
      <t xml:space="preserve"> Porcentaje de requerimientos atendidos oportunamente
Se cierra la acción.
</t>
    </r>
  </si>
  <si>
    <t>N:\2018\10. PLAN MEJORAMIENTO POR PROCESOS\05.Seguimiento 21_12_2018\Soportes_Seg_Dic_2018_Plan Mejoramiento\Gestión _Tecnológica.
http://www.idep.edu.co/sites/default/files/PL-GT-12-02_Plan_Contingencia_Tecno_V7.pdf</t>
  </si>
  <si>
    <t>http://www.idep.edu.co/sites/default/files/PL-GT-12-02_Plan_Contingencia_Tecno_V7.pdf</t>
  </si>
  <si>
    <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rFont val="Arial"/>
        <family val="2"/>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rFont val="Arial"/>
        <family val="2"/>
      </rPr>
      <t xml:space="preserve">24/12/2018: </t>
    </r>
    <r>
      <rPr>
        <sz val="10"/>
        <rFont val="Arial"/>
        <family val="2"/>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</si>
  <si>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b/>
        <sz val="10"/>
        <color rgb="FF000000"/>
        <rFont val="Arial"/>
        <family val="2"/>
      </rPr>
      <t>05/10/2018 S</t>
    </r>
    <r>
      <rPr>
        <sz val="10"/>
        <color rgb="FF000000"/>
        <rFont val="Arial"/>
        <family val="2"/>
      </rPr>
      <t xml:space="preserve">e realizó  el análisis de causas,  efectos y los controles existentes para lo cual se formulan las nuevas acciones a ejecutar  dentrol del plan de mejoramiento.       
                                                                                                                                                                                                                      </t>
    </r>
    <r>
      <rPr>
        <b/>
        <sz val="10"/>
        <color rgb="FF000000"/>
        <rFont val="Arial"/>
        <family val="2"/>
      </rPr>
      <t>05/12/2018</t>
    </r>
    <r>
      <rPr>
        <sz val="10"/>
        <color rgb="FF000000"/>
        <rFont val="Arial"/>
        <family val="2"/>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</si>
  <si>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r>
      <t>10/04/2018</t>
    </r>
    <r>
      <rPr>
        <b/>
        <sz val="10"/>
        <rFont val="Arial"/>
        <family val="2"/>
      </rPr>
      <t xml:space="preserve">:  </t>
    </r>
    <r>
      <rPr>
        <sz val="10"/>
        <rFont val="Arial"/>
        <family val="2"/>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rFont val="Arial"/>
        <family val="2"/>
      </rPr>
      <t xml:space="preserve"> </t>
    </r>
    <r>
      <rPr>
        <sz val="10"/>
        <rFont val="Arial"/>
        <family val="2"/>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rFont val="Arial"/>
        <family val="2"/>
      </rPr>
      <t xml:space="preserve">24/12/2018: </t>
    </r>
    <r>
      <rPr>
        <sz val="10"/>
        <rFont val="Arial"/>
        <family val="2"/>
      </rPr>
      <t>Verificado el consolidado de mapa de riesgos y de corrupción aprobado al 16 de noviembre de 2018, se observa que respecto al riesgo de "</t>
    </r>
    <r>
      <rPr>
        <i/>
        <sz val="10"/>
        <rFont val="Arial"/>
        <family val="2"/>
      </rPr>
      <t xml:space="preserve">Pérdida de bienes y/o elementos de Propiedad, Planta y Equipo e Inventarios del Instituto."  </t>
    </r>
    <r>
      <rPr>
        <sz val="10"/>
        <rFont val="Arial"/>
        <family val="2"/>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</si>
  <si>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t xml:space="preserve">16/10/2018: El servicio fue restablecido, sin embargo, se han venido presentado fallas al ingresar a las unidades en red, por tal razón es necesario continuar con el seguimiento de esta acción. 
</t>
    </r>
    <r>
      <rPr>
        <b/>
        <sz val="10"/>
        <rFont val="Arial"/>
        <family val="2"/>
      </rPr>
      <t xml:space="preserve">24/12/2018: </t>
    </r>
    <r>
      <rPr>
        <sz val="10"/>
        <rFont val="Arial"/>
        <family val="2"/>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</si>
  <si>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http://www.idep.edu.co/?q=content/mapa-de-riesgos-por-proceso
Mapa de riesgos reportada por parte de la OAP en el mes de diciembre. </t>
  </si>
  <si>
    <t>http://www.idep.edu.co/?q=content/mapa-de-riesgos-por-proceso
Mapa de Riesgos enviado por parte de la OAP en el mes de diciembre de 2018</t>
  </si>
  <si>
    <r>
      <rPr>
        <sz val="10"/>
        <rFont val="Arial"/>
        <family val="2"/>
      </rPr>
      <t xml:space="preserve">16/10/2018: Acción en ejecución desde el 1/10/2018 hasta el 15/12/2018.
</t>
    </r>
    <r>
      <rPr>
        <b/>
        <sz val="10"/>
        <rFont val="Arial"/>
        <family val="2"/>
      </rPr>
      <t>24/12/2018</t>
    </r>
    <r>
      <rPr>
        <sz val="10"/>
        <rFont val="Arial"/>
        <family val="2"/>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</si>
  <si>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rFont val="Arial"/>
        <family val="2"/>
      </rPr>
      <t xml:space="preserve"> </t>
    </r>
    <r>
      <rPr>
        <sz val="10"/>
        <rFont val="Arial"/>
        <family val="2"/>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17/10/2018</t>
    </r>
    <r>
      <rPr>
        <b/>
        <sz val="10"/>
        <rFont val="Arial"/>
        <family val="2"/>
      </rPr>
      <t xml:space="preserve">: </t>
    </r>
    <r>
      <rPr>
        <sz val="10"/>
        <rFont val="Arial"/>
        <family val="2"/>
      </rPr>
      <t xml:space="preserve">De acuerdo a la información suministrada por la Oficina Asesora de Planeación y verificado en Maloca Aula SIG, se evidencia que se actualizó el </t>
    </r>
    <r>
      <rPr>
        <i/>
        <sz val="10"/>
        <rFont val="Arial"/>
        <family val="2"/>
      </rPr>
      <t>PRO-GF-14-12 Revisión a los informes de ejecución financiera de los recursos entregados en Administración;</t>
    </r>
    <r>
      <rPr>
        <sz val="10"/>
        <rFont val="Arial"/>
        <family val="2"/>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b/>
        <sz val="10"/>
        <rFont val="Arial"/>
        <family val="2"/>
      </rPr>
      <t xml:space="preserve">24/12/2018: </t>
    </r>
    <r>
      <rPr>
        <sz val="10"/>
        <rFont val="Arial"/>
        <family val="2"/>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</si>
  <si>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rFont val="Arial"/>
        <family val="2"/>
      </rPr>
      <t xml:space="preserve"> </t>
    </r>
    <r>
      <rPr>
        <sz val="10"/>
        <rFont val="Arial"/>
        <family val="2"/>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family val="2"/>
      </rPr>
      <t xml:space="preserve">  
 </t>
    </r>
    <r>
      <rPr>
        <b/>
        <sz val="10"/>
        <rFont val="Arial"/>
        <family val="2"/>
      </rPr>
      <t xml:space="preserve">
24/12/2018: </t>
    </r>
    <r>
      <rPr>
        <sz val="10"/>
        <rFont val="Arial"/>
        <family val="2"/>
      </rPr>
      <t xml:space="preserve"> Esta actividad se da por cumplida.</t>
    </r>
  </si>
  <si>
    <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rFont val="Arial"/>
        <family val="2"/>
      </rPr>
      <t xml:space="preserve">"Guía de ejecucion financiera adoptada por el IDEP" , </t>
    </r>
    <r>
      <rPr>
        <sz val="10"/>
        <rFont val="Arial"/>
        <family val="2"/>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family val="2"/>
      </rPr>
      <t xml:space="preserve">
</t>
    </r>
    <r>
      <rPr>
        <sz val="10"/>
        <rFont val="Arial"/>
        <family val="2"/>
      </rPr>
      <t xml:space="preserve">
</t>
    </r>
    <r>
      <rPr>
        <b/>
        <sz val="10"/>
        <rFont val="Arial"/>
        <family val="2"/>
      </rPr>
      <t>24/12/2018:</t>
    </r>
    <r>
      <rPr>
        <sz val="10"/>
        <rFont val="Arial"/>
        <family val="2"/>
      </rPr>
      <t xml:space="preserve">  Esta actividad se da por cumplida y se cierra. </t>
    </r>
  </si>
  <si>
    <r>
      <t>28/11/2017: Acción en desarrollo
21/12/2017: Acción en desarrollo se encuentra pendiente el trámite 
12/04/2018</t>
    </r>
    <r>
      <rPr>
        <b/>
        <sz val="10"/>
        <rFont val="Arial"/>
        <family val="2"/>
      </rPr>
      <t xml:space="preserve">: </t>
    </r>
    <r>
      <rPr>
        <sz val="10"/>
        <rFont val="Arial"/>
        <family val="2"/>
      </rPr>
      <t>A la fecha no se evidencia el acto administrativo  que derogue la resolución  No 129  de 2004, acción vencida desde diciembre de 2017.
01/06/2018</t>
    </r>
    <r>
      <rPr>
        <b/>
        <sz val="10"/>
        <rFont val="Arial"/>
        <family val="2"/>
      </rPr>
      <t>:</t>
    </r>
    <r>
      <rPr>
        <sz val="10"/>
        <rFont val="Arial"/>
        <family val="2"/>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17/10/2018: </t>
    </r>
    <r>
      <rPr>
        <sz val="10"/>
        <rFont val="Arial"/>
        <family val="2"/>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rFont val="Arial"/>
        <family val="2"/>
      </rPr>
      <t>24/12/2018:</t>
    </r>
    <r>
      <rPr>
        <sz val="10"/>
        <rFont val="Arial"/>
        <family val="2"/>
      </rPr>
      <t xml:space="preserve">  Esta acción se cierra por el cumplimiento de la misma.</t>
    </r>
  </si>
  <si>
    <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rFont val="Arial"/>
        <family val="2"/>
      </rPr>
      <t xml:space="preserve">
</t>
    </r>
    <r>
      <rPr>
        <sz val="10"/>
        <rFont val="Arial"/>
        <family val="2"/>
      </rPr>
      <t>17/10/2018</t>
    </r>
    <r>
      <rPr>
        <b/>
        <sz val="10"/>
        <rFont val="Arial"/>
        <family val="2"/>
      </rPr>
      <t>:</t>
    </r>
    <r>
      <rPr>
        <sz val="10"/>
        <rFont val="Arial"/>
        <family val="2"/>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rFont val="Arial"/>
        <family val="2"/>
      </rPr>
      <t xml:space="preserve">24/12/2018: </t>
    </r>
    <r>
      <rPr>
        <sz val="10"/>
        <rFont val="Arial"/>
        <family val="2"/>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</si>
  <si>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</si>
  <si>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18/10/2018</t>
    </r>
    <r>
      <rPr>
        <b/>
        <sz val="10"/>
        <rFont val="Arial"/>
        <family val="2"/>
      </rPr>
      <t xml:space="preserve">: </t>
    </r>
    <r>
      <rPr>
        <sz val="10"/>
        <rFont val="Arial"/>
        <family val="2"/>
      </rPr>
      <t xml:space="preserve">De acuerdo con el seguimiento realizado al mapa de riesgos con corte a 31 de agosto, del cual se emitió Informe radicado con el No. 00106-817-001135 del 25 de septiembre de 2018, esta acción continúa en seguimiento.  
</t>
    </r>
    <r>
      <rPr>
        <b/>
        <sz val="10"/>
        <rFont val="Arial"/>
        <family val="2"/>
      </rPr>
      <t>24/12/2018</t>
    </r>
    <r>
      <rPr>
        <sz val="10"/>
        <rFont val="Arial"/>
        <family val="2"/>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</si>
  <si>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rFont val="Arial"/>
        <family val="2"/>
      </rPr>
      <t xml:space="preserve"> </t>
    </r>
    <r>
      <rPr>
        <sz val="10"/>
        <rFont val="Arial"/>
        <family val="2"/>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rFont val="Arial"/>
        <family val="2"/>
      </rPr>
      <t xml:space="preserve">
24/12/2018: </t>
    </r>
    <r>
      <rPr>
        <sz val="10"/>
        <rFont val="Arial"/>
        <family val="2"/>
      </rPr>
      <t xml:space="preserve"> Se da por cumplida esta acción y se cierra. </t>
    </r>
  </si>
  <si>
    <t xml:space="preserve">06/10/2017: Evidencias Citadas en el seguimiento y a solicitud del interesado
24/11/2017:Expediente documental de Actas de Comité Técnico de Sostenibilidad Contable
0604/2018: Correo Institucional remitido a los integrantes de Comité. 
</t>
  </si>
  <si>
    <r>
      <t xml:space="preserve">Correo de fecha 23 de abril de 2018 remitiendo el acta del 13 de marzo para revisión de los integrantes del comité. 
</t>
    </r>
    <r>
      <rPr>
        <b/>
        <sz val="10"/>
        <rFont val="Arial"/>
        <family val="2"/>
      </rPr>
      <t xml:space="preserve">17/10/2018: </t>
    </r>
    <r>
      <rPr>
        <sz val="10"/>
        <rFont val="Arial"/>
        <family val="2"/>
      </rPr>
      <t xml:space="preserve">A la fecha se encuentra formalizada y firmada hasta el acta No. 7 del 8 de junio de 2018, a partir de esta acta se encontraron pendientes de firma actas hasta la reunión del Comité Sostenibilidad Contable del 16 de Octubre de 2018. 
</t>
    </r>
    <r>
      <rPr>
        <b/>
        <sz val="10"/>
        <rFont val="Arial"/>
        <family val="2"/>
      </rPr>
      <t xml:space="preserve">
24/12/2018:</t>
    </r>
    <r>
      <rPr>
        <sz val="10"/>
        <rFont val="Arial"/>
        <family val="2"/>
      </rPr>
      <t xml:space="preserve">   Resolución 147 DEL 05/12/2018, carpeta compartida "Resoluciones IDEP - 2018"</t>
    </r>
  </si>
  <si>
    <r>
      <t xml:space="preserve">27/01/2017: Diana Ruiz- Jefe OC
21/04/2017: Alix del Pilar Hurtado P.
27/07/2017: Diana Ruiz
10/10/2017: Diana Ruiz
28/11/2017: Diana Ruiz
21/12/2017: Diana Ruiz
</t>
    </r>
    <r>
      <rPr>
        <b/>
        <sz val="10"/>
        <rFont val="Arial"/>
        <family val="2"/>
      </rPr>
      <t xml:space="preserve">
</t>
    </r>
    <r>
      <rPr>
        <sz val="10"/>
        <rFont val="Arial"/>
        <family val="2"/>
      </rPr>
      <t xml:space="preserve">24/04/2018:   Hilda Yamile Morales Laverde - Jefe OCI. 
01/06/2018:   Hilda Yamile Morales Laverde, Jefe Oficina Control Interno 
</t>
    </r>
    <r>
      <rPr>
        <b/>
        <sz val="10"/>
        <rFont val="Arial"/>
        <family val="2"/>
      </rPr>
      <t xml:space="preserve">
19/07/2018: Alix del Pilar Hurtado P., Técnico Operativo (E ) OCI
17/10/2018: Sandra Milena Bonilla R._ Contratista de Apoyo Profesional_ OCI</t>
    </r>
    <r>
      <rPr>
        <sz val="10"/>
        <rFont val="Arial"/>
        <family val="2"/>
      </rPr>
      <t xml:space="preserve">
</t>
    </r>
    <r>
      <rPr>
        <b/>
        <sz val="10"/>
        <rFont val="Arial"/>
        <family val="2"/>
      </rPr>
      <t xml:space="preserve">24/12/2018: </t>
    </r>
    <r>
      <rPr>
        <sz val="10"/>
        <rFont val="Arial"/>
        <family val="2"/>
      </rPr>
      <t>Sandra Milena Bonilla R._ Contratista de Apoyo Profesional_ OCI</t>
    </r>
  </si>
  <si>
    <r>
      <t xml:space="preserve">http://www.idep.edu.co/?q=content/gf-14-proceso-de-gesti%C3%B3n-financiera#overlay-context=
</t>
    </r>
    <r>
      <rPr>
        <sz val="11"/>
        <rFont val="Calibri"/>
        <family val="2"/>
      </rPr>
      <t>24/12/2018:  http://www.idep.edu.co/sites/default/files/GU-GF-14-01_Guia_Informes_ejec_financiera_v1.pdf</t>
    </r>
  </si>
  <si>
    <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rFont val="Arial"/>
        <family val="2"/>
      </rPr>
      <t xml:space="preserve">
24/12/2018:</t>
    </r>
    <r>
      <rPr>
        <sz val="10"/>
        <rFont val="Arial"/>
        <family val="2"/>
      </rPr>
      <t xml:space="preserve"> Sandra Milena Bonilla R._ Contratista de Apoyo Profesional_ OCI</t>
    </r>
  </si>
  <si>
    <r>
      <rPr>
        <b/>
        <sz val="10"/>
        <rFont val="Arial"/>
        <family val="2"/>
      </rPr>
      <t xml:space="preserve">2/12/018:  </t>
    </r>
    <r>
      <rPr>
        <sz val="10"/>
        <rFont val="Arial"/>
        <family val="2"/>
      </rPr>
      <t>http://www.idep.edu.co/sites/default/files/PRO-GF-14-14_Causacion_ordenes_pago_V6.pdf</t>
    </r>
  </si>
  <si>
    <r>
      <rPr>
        <sz val="10"/>
        <rFont val="Arial"/>
        <family val="2"/>
      </rPr>
      <t xml:space="preserve">12/04/2017: 
http://www.idep.edu.co/?q=content/gf-14-proceso-de-gesti%C3%B3n-financiera#overlay-context=
http://www.idep.edu.co/sites/default/files/PRO_GF_14_12_Revision_Informes_V5.pdf
23/10/2018: http://www.idep.edu.co/?q=content/gf-14-proceso-de-gesti%C3%B3n-financiera#overlay-context=
</t>
    </r>
    <r>
      <rPr>
        <b/>
        <sz val="10"/>
        <rFont val="Arial"/>
        <family val="2"/>
      </rPr>
      <t xml:space="preserve">24/12/2018:  </t>
    </r>
    <r>
      <rPr>
        <sz val="10"/>
        <rFont val="Arial"/>
        <family val="2"/>
      </rPr>
      <t>http://www.idep.edu.co/sites/default/files/PRO_GF_14_12_Revision_Informes_V6.pdf</t>
    </r>
  </si>
  <si>
    <t xml:space="preserve">17/10/2018: \\192.168.1.20\Resoluciones\2018
</t>
  </si>
  <si>
    <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family val="2"/>
      </rPr>
      <t xml:space="preserve">
</t>
    </r>
    <r>
      <rPr>
        <b/>
        <sz val="10"/>
        <rFont val="Arial"/>
        <family val="2"/>
      </rPr>
      <t>24/12/2018:</t>
    </r>
    <r>
      <rPr>
        <b/>
        <sz val="10"/>
        <color rgb="FF0070C0"/>
        <rFont val="Arial"/>
        <family val="2"/>
      </rPr>
      <t xml:space="preserve"> </t>
    </r>
    <r>
      <rPr>
        <sz val="10"/>
        <color rgb="FF0070C0"/>
        <rFont val="Arial"/>
        <family val="2"/>
      </rPr>
      <t xml:space="preserve"> </t>
    </r>
    <r>
      <rPr>
        <sz val="10"/>
        <rFont val="Arial"/>
        <family val="2"/>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</si>
  <si>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t>Acta de Control Interno de fecha 01, 08 y 15 de marzo de 2018
17/10/2018:</t>
    </r>
    <r>
      <rPr>
        <b/>
        <sz val="10"/>
        <rFont val="Arial"/>
        <family val="2"/>
      </rPr>
      <t xml:space="preserve"> </t>
    </r>
    <r>
      <rPr>
        <sz val="10"/>
        <rFont val="Arial"/>
        <family val="2"/>
      </rPr>
      <t xml:space="preserve">Acta de Comité de Sostenibilidad Contable del 24/09/2018 y http://www.idep.edu.co/?q=content/gf-14-proceso-de-gesti%C3%B3n-financiera#overlay-context= Formatos_ FT-GF-14-16 Formato de Conciliación Bancaria, 
</t>
    </r>
    <r>
      <rPr>
        <b/>
        <sz val="10"/>
        <rFont val="Arial"/>
        <family val="2"/>
      </rPr>
      <t>24/12/2018</t>
    </r>
    <r>
      <rPr>
        <sz val="10"/>
        <rFont val="Arial"/>
        <family val="2"/>
      </rPr>
      <t>:  Actas del Comité de la vigencia 2018.</t>
    </r>
  </si>
  <si>
    <r>
      <t xml:space="preserve">17/10/2018:http://www.idep.edu.co/sites/default/files/IN-GF-14-5_Protocolo_de_Seguridad_V1.pdf
</t>
    </r>
    <r>
      <rPr>
        <b/>
        <sz val="10"/>
        <rFont val="Arial"/>
        <family val="2"/>
      </rPr>
      <t xml:space="preserve">
24/12/2018:</t>
    </r>
    <r>
      <rPr>
        <sz val="10"/>
        <rFont val="Arial"/>
        <family val="2"/>
      </rPr>
      <t xml:space="preserve"> http://www.idep.edu.co/sites/default/files/IN-GF-14-05_Protocolo_de_Seguridad_V1.pdf</t>
    </r>
  </si>
  <si>
    <r>
      <t>18/10/2018:</t>
    </r>
    <r>
      <rPr>
        <b/>
        <sz val="10"/>
        <rFont val="Arial"/>
        <family val="2"/>
      </rPr>
      <t xml:space="preserve"> </t>
    </r>
    <r>
      <rPr>
        <sz val="10"/>
        <rFont val="Arial"/>
        <family val="2"/>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rFont val="Arial"/>
        <family val="2"/>
      </rPr>
      <t xml:space="preserve">24/12/2018: 
</t>
    </r>
    <r>
      <rPr>
        <sz val="10"/>
        <rFont val="Arial"/>
        <family val="2"/>
      </rPr>
      <t>Seguimiento Mapa de Riesgos enviado por correo electrónico por la OAP</t>
    </r>
  </si>
  <si>
    <r>
      <t xml:space="preserve">Memorando consultado en SIAFI
Acta de reunión de seguimiento al plan de mejoramiento por procesos de Recursos Físicos y Ambiental del 01/06/2018.
</t>
    </r>
    <r>
      <rPr>
        <b/>
        <sz val="10"/>
        <rFont val="Arial"/>
        <family val="2"/>
      </rPr>
      <t xml:space="preserve">26/12/2018: </t>
    </r>
    <r>
      <rPr>
        <sz val="10"/>
        <rFont val="Arial"/>
        <family val="2"/>
      </rPr>
      <t>http://www.idep.edu.co/sites/default/files/PRO-GRF-11-01_Egresos%20o%20salidas%20de%20bienes_0.pdf#overlay-context=content/grf-11-proceso-de-gesti%25C3%25B3n-de-recursos-f%25C3%25ADsicos%3Fq%3Dcontent/grf-11-proceso-de-gesti%25C3%25B3n-de-recursos-f%25C3%25ADsicos</t>
    </r>
  </si>
  <si>
    <r>
      <t xml:space="preserve"> Solicitud para el Admnistrador del Sistema de Informacion SIAFI, Documento de Almacen y Servicios Publicos." Mediante Memorando con Radicado 001658
</t>
    </r>
    <r>
      <rPr>
        <b/>
        <sz val="10"/>
        <rFont val="Arial"/>
        <family val="2"/>
      </rPr>
      <t xml:space="preserve">26/12/2018: </t>
    </r>
    <r>
      <rPr>
        <sz val="10"/>
        <rFont val="Arial"/>
        <family val="2"/>
      </rPr>
      <t>http://www.idep.edu.co/sites/default/files/PRO-GRF-11-02_%20Ingresos%20o%20Altas%20de%20Amac%C3%A9n_0.pdf#overlay-context=content/grf-11-proceso-de-gesti%25C3%25B3n-de-recursos-f%25C3%25ADsicos%3Fq%3Dcontent/grf-11-proceso-de-gesti%25C3%25B3n-de-recursos-f%25C3%25ADsicos</t>
    </r>
  </si>
  <si>
    <r>
      <t>18/10/2018:</t>
    </r>
    <r>
      <rPr>
        <b/>
        <sz val="10"/>
        <rFont val="Arial"/>
        <family val="2"/>
      </rPr>
      <t xml:space="preserve"> </t>
    </r>
    <r>
      <rPr>
        <sz val="10"/>
        <rFont val="Arial"/>
        <family val="2"/>
      </rPr>
      <t xml:space="preserve">Soporte O:\2018\10. PLAN MEJORAMIENTO POR PROCESOS\04.Seguimiento 30_09_2018\Soportes Seguimiento P.M. por procesos a 
</t>
    </r>
    <r>
      <rPr>
        <b/>
        <sz val="10"/>
        <rFont val="Arial"/>
        <family val="2"/>
      </rPr>
      <t>24/12/2018:</t>
    </r>
    <r>
      <rPr>
        <sz val="10"/>
        <rFont val="Arial"/>
        <family val="2"/>
      </rPr>
      <t xml:space="preserve">  Soportes enviados por correo electrónico por la Tesorera General</t>
    </r>
  </si>
  <si>
    <t>Profesional Universitario -  SAFyCD</t>
  </si>
  <si>
    <t>http://www.idep.edu.co/?q=content/grf-11-proceso-de-gesti%C3%B3n-de-recursos-f%C3%ADsicos-y-ambiental</t>
  </si>
  <si>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</si>
  <si>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</si>
  <si>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</si>
  <si>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</si>
  <si>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</si>
  <si>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</si>
  <si>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</si>
  <si>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</si>
  <si>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t>Hoja de vida indicadores proceso e Investigación y Desarrollo Pedagógico vigencia 2019, disponible en: http://www.idep.edu.co/?q=content/indicadores-de-gesti%C3%B3n</t>
  </si>
  <si>
    <r>
      <rPr>
        <sz val="10"/>
        <rFont val="Arial"/>
        <family val="2"/>
      </rPr>
      <t>Hoja de Calculo de google disponible en Drive en :</t>
    </r>
    <r>
      <rPr>
        <u/>
        <sz val="10"/>
        <color theme="10"/>
        <rFont val="Arial"/>
        <family val="2"/>
      </rPr>
      <t xml:space="preserve"> https://drive.google.com/drive/folders/1PEA_kHglMECvfb2aRpTEgSxTeLRMahB-</t>
    </r>
  </si>
  <si>
    <r>
      <t xml:space="preserve">22/11/2017: Se envio a la OAP ; Solicitud  ASUNTO " Solicitud para el Admnistrador del Sisitema de Informacion SIAFI, Documento de Almacen y Servicios Publicos." Mediante Memorando con Radicado 001658 de fecha 23/11/2017.
</t>
    </r>
    <r>
      <rPr>
        <b/>
        <sz val="10"/>
        <color indexed="8"/>
        <rFont val="Arial"/>
        <family val="2"/>
      </rPr>
      <t>04/04/2018:</t>
    </r>
    <r>
      <rPr>
        <sz val="10"/>
        <color indexed="8"/>
        <rFont val="Arial"/>
        <family val="2"/>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 xml:space="preserve">13/12/2018 </t>
    </r>
    <r>
      <rPr>
        <sz val="10"/>
        <color indexed="8"/>
        <rFont val="Arial"/>
        <family val="2"/>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03/04/2019:</t>
    </r>
    <r>
      <rPr>
        <sz val="10"/>
        <color indexed="8"/>
        <rFont val="Arial"/>
        <family val="2"/>
      </rPr>
      <t xml:space="preserve"> Se formuló la actividad No. 28, teniendo en cuenta las observaciones de la Oficina de Control Interno. </t>
    </r>
  </si>
  <si>
    <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indexed="8"/>
        <rFont val="Arial"/>
        <family val="2"/>
      </rPr>
      <t xml:space="preserve">
04/04/2018</t>
    </r>
    <r>
      <rPr>
        <sz val="10"/>
        <color indexed="8"/>
        <rFont val="Arial"/>
        <family val="2"/>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indexed="8"/>
        <rFont val="Arial"/>
        <family val="2"/>
      </rPr>
      <t>01/06/2018:</t>
    </r>
    <r>
      <rPr>
        <sz val="10"/>
        <color indexed="8"/>
        <rFont val="Arial"/>
        <family val="2"/>
      </rPr>
      <t xml:space="preserve"> Se reformulará la acción de mejora teniendo en cuenta que la propuesta inicialmente no permite subsanar la no conformidad.
</t>
    </r>
    <r>
      <rPr>
        <b/>
        <sz val="10"/>
        <color indexed="8"/>
        <rFont val="Arial"/>
        <family val="2"/>
      </rPr>
      <t>13/12/2018</t>
    </r>
    <r>
      <rPr>
        <sz val="10"/>
        <color indexed="8"/>
        <rFont val="Arial"/>
        <family val="2"/>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indexed="8"/>
        <rFont val="Arial"/>
        <family val="2"/>
      </rPr>
      <t xml:space="preserve">03/04/2019: </t>
    </r>
    <r>
      <rPr>
        <sz val="10"/>
        <color indexed="8"/>
        <rFont val="Arial"/>
        <family val="2"/>
      </rPr>
      <t xml:space="preserve">Se formuló la actividad No. 28, teniendo en cuenta las observaciones de la Oficina de Control Interno. </t>
    </r>
  </si>
  <si>
    <r>
      <rPr>
        <b/>
        <sz val="10"/>
        <color rgb="FF000000"/>
        <rFont val="Arial"/>
        <family val="2"/>
      </rPr>
      <t xml:space="preserve">03/04/2019: </t>
    </r>
    <r>
      <rPr>
        <sz val="10"/>
        <color rgb="FF000000"/>
        <rFont val="Arial"/>
        <family val="2"/>
      </rPr>
      <t xml:space="preserve">Se realizó la formulación del indicador </t>
    </r>
    <r>
      <rPr>
        <i/>
        <sz val="10"/>
        <color rgb="FF000000"/>
        <rFont val="Arial"/>
        <family val="2"/>
      </rPr>
      <t>"Proporción de accidentes de trabajo mortales en el año"</t>
    </r>
    <r>
      <rPr>
        <sz val="10"/>
        <color rgb="FF000000"/>
        <rFont val="Arial"/>
        <family val="2"/>
      </rPr>
      <t xml:space="preserve"> de acuerdo con lo establecido en la Resolución 0312 de 2019 "Por la cual se definen los Estándares Mínimos del Sistema de Gestión de la Seguridad y Salud en el Trabajo SG-SST"</t>
    </r>
  </si>
  <si>
    <r>
      <rPr>
        <b/>
        <sz val="10"/>
        <color rgb="FF000000"/>
        <rFont val="Arial"/>
        <family val="2"/>
      </rPr>
      <t>03/04/2019:</t>
    </r>
    <r>
      <rPr>
        <sz val="10"/>
        <color rgb="FF000000"/>
        <rFont val="Arial"/>
        <family val="2"/>
      </rPr>
      <t>_Hoja de vida del indicador http://www.idep.edu.co/?q=content/indicadores-de-gesti%C3%B3n</t>
    </r>
  </si>
  <si>
    <r>
      <rPr>
        <b/>
        <sz val="10"/>
        <color rgb="FF000000"/>
        <rFont val="Arial"/>
        <family val="2"/>
      </rPr>
      <t xml:space="preserve">03/04/2019: </t>
    </r>
    <r>
      <rPr>
        <sz val="10"/>
        <color rgb="FF000000"/>
        <rFont val="Arial"/>
        <family val="2"/>
      </rPr>
      <t>Se realizó identificación e inventario de los productos químicos utilizados en la Entidad y se suministraron las hojas de seguridad.</t>
    </r>
  </si>
  <si>
    <r>
      <rPr>
        <b/>
        <sz val="10"/>
        <color rgb="FF000000"/>
        <rFont val="Arial"/>
        <family val="2"/>
      </rPr>
      <t>03/04/2019:</t>
    </r>
    <r>
      <rPr>
        <sz val="10"/>
        <color rgb="FF000000"/>
        <rFont val="Arial"/>
        <family val="2"/>
      </rPr>
      <t xml:space="preserve">
_Inventario productos químicos
_Hojas de seguridad</t>
    </r>
  </si>
  <si>
    <r>
      <rPr>
        <b/>
        <sz val="10"/>
        <rFont val="Arial"/>
        <family val="2"/>
      </rPr>
      <t xml:space="preserve">09/04/2018: </t>
    </r>
    <r>
      <rPr>
        <sz val="10"/>
        <rFont val="Arial"/>
        <family val="2"/>
      </rPr>
      <t xml:space="preserve">
El 5 de febrero se informó a la aseguradora vía correo electrónico y se realizó reunión con el representante de la aseguradora el 6 de febrero. 
</t>
    </r>
    <r>
      <rPr>
        <b/>
        <sz val="10"/>
        <rFont val="Arial"/>
        <family val="2"/>
      </rPr>
      <t xml:space="preserve">05/10/218:  </t>
    </r>
    <r>
      <rPr>
        <sz val="10"/>
        <rFont val="Arial"/>
        <family val="2"/>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rFont val="Arial"/>
        <family val="2"/>
      </rPr>
      <t xml:space="preserve">02/04/2019: </t>
    </r>
    <r>
      <rPr>
        <sz val="10"/>
        <rFont val="Arial"/>
        <family val="2"/>
      </rPr>
      <t xml:space="preserve"> La Aseguradora la Previsora S.A., efectúo el reconocimiento del siniestro a cargo del extesorero Juan Francisco Salcedo Reyes, por valor de $16.627.807, cuyo resplado es el Comprobante de Ingreso No. 70 del 26/03/2019</t>
    </r>
  </si>
  <si>
    <r>
      <t xml:space="preserve">09/04/2018: 
El 5 de febrero se informó a la aseguradora vía correo electrónico y se realizó reunión con el representante de la aseguradora el 6 de febrero. 
</t>
    </r>
    <r>
      <rPr>
        <b/>
        <sz val="10"/>
        <rFont val="Arial"/>
        <family val="2"/>
      </rPr>
      <t xml:space="preserve">02/04/2019: </t>
    </r>
    <r>
      <rPr>
        <sz val="10"/>
        <rFont val="Arial"/>
        <family val="2"/>
      </rPr>
      <t>Comprobante de Ingreso No. 70 del 26/03/2019 (Goobi)</t>
    </r>
  </si>
  <si>
    <r>
      <rPr>
        <b/>
        <sz val="10"/>
        <color indexed="8"/>
        <rFont val="Arial"/>
        <family val="2"/>
      </rPr>
      <t>26/03/2018</t>
    </r>
    <r>
      <rPr>
        <sz val="10"/>
        <color indexed="8"/>
        <rFont val="Arial"/>
        <family val="2"/>
      </rPr>
      <t xml:space="preserve">.  El 15 de febrero se realizo  la capacitación programada referente a la operatividad del  Procedimiento PRO-GD-07-08 "Gestión y trámite de las comunicaciones oficiales"  el cual se encuentra publicado en la Maloca Aula SIG. 
</t>
    </r>
    <r>
      <rPr>
        <b/>
        <sz val="10"/>
        <color indexed="8"/>
        <rFont val="Arial"/>
        <family val="2"/>
      </rPr>
      <t>10/08/2018</t>
    </r>
    <r>
      <rPr>
        <sz val="10"/>
        <color indexed="8"/>
        <rFont val="Arial"/>
        <family val="2"/>
      </rPr>
      <t xml:space="preserve"> La actualizacion de los indicadores se realizara en el cuarto trimestre
</t>
    </r>
    <r>
      <rPr>
        <b/>
        <sz val="10"/>
        <color indexed="8"/>
        <rFont val="Arial"/>
        <family val="2"/>
      </rPr>
      <t>11/12/2018</t>
    </r>
    <r>
      <rPr>
        <sz val="10"/>
        <color indexed="8"/>
        <rFont val="Arial"/>
        <family val="2"/>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indexed="8"/>
        <rFont val="Arial"/>
        <family val="2"/>
      </rPr>
      <t>03/04/2019</t>
    </r>
    <r>
      <rPr>
        <sz val="10"/>
        <color indexed="8"/>
        <rFont val="Arial"/>
        <family val="2"/>
      </rPr>
      <t xml:space="preserve">: Se formuló la actividad No. 18, teniendo en cuenta las observaciones de la Oficina de Control Interno. </t>
    </r>
  </si>
  <si>
    <r>
      <t xml:space="preserve">22/03/2019: </t>
    </r>
    <r>
      <rPr>
        <sz val="11"/>
        <color rgb="FF000000"/>
        <rFont val="Calibri"/>
        <family val="2"/>
      </rPr>
      <t xml:space="preserve"> Se realizó el acompañamiento metodológico desde la OAP a los procesos en la formulación de POA, Indicadores de gestión y Plan de acción de MIPG según la política que corresponda.</t>
    </r>
  </si>
  <si>
    <t>Listas de asistencia.
Maloca SIG</t>
  </si>
  <si>
    <t>Campaña virtual enviada a los correos electrónicos  de los servidores públicos y su divulgación en el boletín interno del IDEP.</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</si>
  <si>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</si>
  <si>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</si>
  <si>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</si>
  <si>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t>Elaborar un cuadro de control  general de seguimiento  a los porcentajes de ejecución de las fichas de los proyectos de investigación o desarrollo pedagógico.</t>
  </si>
  <si>
    <t>http://www.idep.edu.co/sites/default/files/PRO-GRF-11-02_Ingresos_o_Altas_Almacen_V6.pdf</t>
  </si>
  <si>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</si>
  <si>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</si>
  <si>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 xml:space="preserve">24/12/2018: Sandra Milena Bonilla R._ Contratista de Apoyo Profesional_ OCI.
30/04/2019:  Hilda Yamile Morales Laverde - Jefe OCI. </t>
  </si>
  <si>
    <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rFont val="Arial"/>
        <family val="2"/>
      </rPr>
      <t xml:space="preserve">
</t>
    </r>
    <r>
      <rPr>
        <sz val="10"/>
        <rFont val="Arial"/>
        <family val="2"/>
      </rPr>
      <t xml:space="preserve">
17/10/2018:</t>
    </r>
    <r>
      <rPr>
        <b/>
        <sz val="10"/>
        <rFont val="Arial"/>
        <family val="2"/>
      </rPr>
      <t xml:space="preserve"> </t>
    </r>
    <r>
      <rPr>
        <sz val="10"/>
        <rFont val="Arial"/>
        <family val="2"/>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rFont val="Arial"/>
        <family val="2"/>
      </rPr>
      <t>24/12/2018:</t>
    </r>
    <r>
      <rPr>
        <sz val="10"/>
        <rFont val="Arial"/>
        <family val="2"/>
      </rPr>
      <t xml:space="preserve">  No se reportó avance para el trimestre por parte del responsable del proceso. 
</t>
    </r>
    <r>
      <rPr>
        <b/>
        <sz val="10"/>
        <rFont val="Arial"/>
        <family val="2"/>
      </rPr>
      <t xml:space="preserve">30/04/2019: </t>
    </r>
    <r>
      <rPr>
        <sz val="10"/>
        <rFont val="Arial"/>
        <family val="2"/>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</si>
  <si>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t xml:space="preserve">Acta de Control Interno de fecha 01, 08 y 15 de marzo de 2018
</t>
    </r>
    <r>
      <rPr>
        <b/>
        <sz val="10"/>
        <rFont val="Arial"/>
        <family val="2"/>
      </rPr>
      <t xml:space="preserve">
17/10/2018:  </t>
    </r>
    <r>
      <rPr>
        <sz val="10"/>
        <rFont val="Arial"/>
        <family val="2"/>
      </rPr>
      <t xml:space="preserve">Oficio  radicado No. 00106-816-000676 del 31/07/2018
</t>
    </r>
    <r>
      <rPr>
        <b/>
        <sz val="10"/>
        <rFont val="Arial"/>
        <family val="2"/>
      </rPr>
      <t xml:space="preserve">30/04/2019:  </t>
    </r>
    <r>
      <rPr>
        <sz val="10"/>
        <rFont val="Arial"/>
        <family val="2"/>
      </rPr>
      <t>Oficio Radicado No. 00106-816-000296 del 01/04/2019.</t>
    </r>
  </si>
  <si>
    <r>
      <t xml:space="preserve">24/04/2018: Hilda Yamile Morales Laverde - Jefe OCI.
</t>
    </r>
    <r>
      <rPr>
        <b/>
        <sz val="10"/>
        <rFont val="Arial"/>
        <family val="2"/>
      </rPr>
      <t>19/07/2018</t>
    </r>
    <r>
      <rPr>
        <sz val="10"/>
        <rFont val="Arial"/>
        <family val="2"/>
      </rPr>
      <t xml:space="preserve">: Alix del Pilar Hurtado P., Técnico Operativo (E ) OCI
</t>
    </r>
    <r>
      <rPr>
        <b/>
        <sz val="10"/>
        <rFont val="Arial"/>
        <family val="2"/>
      </rPr>
      <t xml:space="preserve">
17/10/2018: </t>
    </r>
    <r>
      <rPr>
        <sz val="10"/>
        <rFont val="Arial"/>
        <family val="2"/>
      </rPr>
      <t xml:space="preserve">Sandra Milena Bonilla R._ Contratista de Apoyo Profesional_ OCI
</t>
    </r>
    <r>
      <rPr>
        <b/>
        <sz val="10"/>
        <rFont val="Arial"/>
        <family val="2"/>
      </rPr>
      <t>24/12/2018:</t>
    </r>
    <r>
      <rPr>
        <sz val="10"/>
        <rFont val="Arial"/>
        <family val="2"/>
      </rPr>
      <t xml:space="preserve"> Sandra Milena Bonilla R._ Contratista de Apoyo Profesional_ OCI
</t>
    </r>
    <r>
      <rPr>
        <b/>
        <sz val="10"/>
        <rFont val="Arial"/>
        <family val="2"/>
      </rPr>
      <t xml:space="preserve">30/04/2019:  </t>
    </r>
    <r>
      <rPr>
        <sz val="10"/>
        <rFont val="Arial"/>
        <family val="2"/>
      </rPr>
      <t>Hilda Yamile Morales Laverde - Jefe OCI.</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</si>
  <si>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</si>
  <si>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t xml:space="preserve">   </t>
  </si>
  <si>
    <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indexed="8"/>
        <rFont val="Arial"/>
        <family val="2"/>
      </rPr>
      <t>30-03-2018</t>
    </r>
    <r>
      <rPr>
        <b/>
        <sz val="10"/>
        <color indexed="8"/>
        <rFont val="Arial"/>
        <family val="2"/>
      </rPr>
      <t>:</t>
    </r>
    <r>
      <rPr>
        <sz val="10"/>
        <color indexed="8"/>
        <rFont val="Arial"/>
        <family val="2"/>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indexed="8"/>
        <rFont val="Arial"/>
        <family val="2"/>
      </rPr>
      <t xml:space="preserve">12/12/2018: </t>
    </r>
    <r>
      <rPr>
        <sz val="10"/>
        <color indexed="8"/>
        <rFont val="Arial"/>
        <family val="2"/>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indexed="8"/>
        <rFont val="Arial"/>
        <family val="2"/>
      </rPr>
      <t xml:space="preserve">30/03/2019: </t>
    </r>
    <r>
      <rPr>
        <sz val="10"/>
        <color indexed="8"/>
        <rFont val="Arial"/>
        <family val="2"/>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indexed="8"/>
        <rFont val="Arial"/>
        <family val="2"/>
      </rPr>
      <t xml:space="preserve">
</t>
    </r>
    <r>
      <rPr>
        <sz val="10"/>
        <color indexed="8"/>
        <rFont val="Arial"/>
        <family val="2"/>
      </rPr>
      <t xml:space="preserve">
</t>
    </r>
  </si>
  <si>
    <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indexed="8"/>
        <rFont val="Arial"/>
        <family val="2"/>
      </rPr>
      <t xml:space="preserve">
</t>
    </r>
  </si>
  <si>
    <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indexed="8"/>
        <rFont val="Arial"/>
        <family val="2"/>
      </rPr>
      <t xml:space="preserve">
</t>
    </r>
  </si>
  <si>
    <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indexed="8"/>
        <rFont val="Arial"/>
        <family val="2"/>
      </rPr>
      <t xml:space="preserve">
25/07/2018
NOTA: </t>
    </r>
    <r>
      <rPr>
        <sz val="10"/>
        <color indexed="8"/>
        <rFont val="Arial"/>
        <family val="2"/>
      </rPr>
      <t>Con comunicado radicado No. 944 del 04/07/2018, el Archivo General e la Nación, remitió certificado en donde notifica que se realizó inscripción de las TRD del IDEP con el Rgistro Único de Series Documentales bajo el número TRD-82.</t>
    </r>
  </si>
  <si>
    <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indexed="8"/>
        <rFont val="Arial"/>
        <family val="2"/>
      </rPr>
      <t>10/04/2018</t>
    </r>
    <r>
      <rPr>
        <b/>
        <sz val="10"/>
        <color indexed="8"/>
        <rFont val="Arial"/>
        <family val="2"/>
      </rPr>
      <t xml:space="preserve">
NOTA: </t>
    </r>
    <r>
      <rPr>
        <sz val="10"/>
        <color indexed="8"/>
        <rFont val="Arial"/>
        <family val="2"/>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indexed="8"/>
        <rFont val="Arial"/>
        <family val="2"/>
      </rPr>
      <t xml:space="preserve">25/07/2018
NOTA: </t>
    </r>
    <r>
      <rPr>
        <sz val="10"/>
        <color indexed="8"/>
        <rFont val="Arial"/>
        <family val="2"/>
      </rPr>
      <t xml:space="preserve">Con comunicado radicado No. 944 del 04/07/2018, el Archivo General e la Nación, remitió certificado en donde notifica que se realizó inscripción de las TRD del IDEP con el Rgistro Único de Series Documentales bajo el número </t>
    </r>
    <r>
      <rPr>
        <b/>
        <sz val="10"/>
        <color indexed="8"/>
        <rFont val="Arial"/>
        <family val="2"/>
      </rPr>
      <t xml:space="preserve">TRD-82.
</t>
    </r>
  </si>
  <si>
    <r>
      <t xml:space="preserve">28/07/2017: Diana Karina Ruiz P.
12/10/2017: Diana Karina Ruiz-Jefe de OCI
Alix del Pilar Hurtado Pedraza-Técnico Operativo OCI 
</t>
    </r>
    <r>
      <rPr>
        <b/>
        <sz val="10"/>
        <color indexed="8"/>
        <rFont val="Arial"/>
        <family val="2"/>
      </rPr>
      <t xml:space="preserve">25/07/2018: </t>
    </r>
    <r>
      <rPr>
        <sz val="10"/>
        <color indexed="8"/>
        <rFont val="Arial"/>
        <family val="2"/>
      </rPr>
      <t xml:space="preserve">Alix del Pilar Hurtado Pedraza, Técnico Operativo (E )
</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</si>
  <si>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indexed="8"/>
        <rFont val="Arial"/>
        <family val="2"/>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</si>
  <si>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indexed="8"/>
        <rFont val="Arial"/>
        <family val="2"/>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</si>
  <si>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indexed="8"/>
        <rFont val="Arial"/>
        <family val="2"/>
      </rPr>
      <t xml:space="preserve">
</t>
    </r>
    <r>
      <rPr>
        <b/>
        <sz val="10"/>
        <color indexed="8"/>
        <rFont val="Arial"/>
        <family val="2"/>
      </rPr>
      <t/>
    </r>
  </si>
  <si>
    <r>
      <t xml:space="preserve">20/12/2017: Se radicaron Tablas de Valoración Documental bajo radicado 924 de 2017 IDEP , para su posterior tramite de convalidación en Secretaría Técnica del Consejo Distrital de Archivos de Bogotá D.C.. Se  cierra acción
</t>
    </r>
    <r>
      <rPr>
        <b/>
        <sz val="10"/>
        <color indexed="8"/>
        <rFont val="Arial"/>
        <family val="2"/>
      </rPr>
      <t>10/04/2018</t>
    </r>
    <r>
      <rPr>
        <sz val="10"/>
        <color indexed="8"/>
        <rFont val="Arial"/>
        <family val="2"/>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</si>
  <si>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t xml:space="preserve">
</t>
    </r>
    <r>
      <rPr>
        <sz val="10"/>
        <color indexed="8"/>
        <rFont val="Arial"/>
        <family val="2"/>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indexed="8"/>
        <rFont val="Arial"/>
        <family val="2"/>
      </rPr>
      <t xml:space="preserve">
</t>
    </r>
    <r>
      <rPr>
        <sz val="10"/>
        <color indexed="8"/>
        <rFont val="Arial"/>
        <family val="2"/>
      </rPr>
      <t>25/07/2018</t>
    </r>
    <r>
      <rPr>
        <b/>
        <sz val="10"/>
        <color indexed="8"/>
        <rFont val="Arial"/>
        <family val="2"/>
      </rPr>
      <t xml:space="preserve">
</t>
    </r>
    <r>
      <rPr>
        <sz val="10"/>
        <color indexed="8"/>
        <rFont val="Arial"/>
        <family val="2"/>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indexed="8"/>
        <rFont val="Arial"/>
        <family val="2"/>
      </rPr>
      <t xml:space="preserve">21/12/2018:  </t>
    </r>
    <r>
      <rPr>
        <sz val="10"/>
        <color indexed="8"/>
        <rFont val="Arial"/>
        <family val="2"/>
      </rPr>
      <t xml:space="preserve"> Con radicado IDEP No. 1778 del 26/11/2018, el archivo General de la Nación envío concepto en el cual  se dá por superado el hallazgo.  </t>
    </r>
  </si>
  <si>
    <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indexed="8"/>
        <rFont val="Arial"/>
        <family val="2"/>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indexed="8"/>
        <rFont val="Arial"/>
        <family val="2"/>
      </rPr>
      <t>25/07/2018</t>
    </r>
    <r>
      <rPr>
        <sz val="10"/>
        <color indexed="8"/>
        <rFont val="Arial"/>
        <family val="2"/>
      </rPr>
      <t xml:space="preserve">
</t>
    </r>
    <r>
      <rPr>
        <b/>
        <sz val="10"/>
        <color indexed="8"/>
        <rFont val="Arial"/>
        <family val="2"/>
      </rPr>
      <t>Con comunicado del Archivo General de la Nación respecto al seguimiento al Plan de Mejoramiento Archivistico, el cual fue radicado en el IDEP bajo el No. 1014 del 17/07/2018, se da por superado el hallazgo</t>
    </r>
    <r>
      <rPr>
        <sz val="10"/>
        <color indexed="8"/>
        <rFont val="Arial"/>
        <family val="2"/>
      </rPr>
      <t>.</t>
    </r>
  </si>
  <si>
    <r>
      <rPr>
        <b/>
        <sz val="10"/>
        <color indexed="8"/>
        <rFont val="Arial"/>
        <family val="2"/>
      </rPr>
      <t xml:space="preserve">30/04/2019: </t>
    </r>
    <r>
      <rPr>
        <sz val="10"/>
        <color indexed="8"/>
        <rFont val="Arial"/>
        <family val="2"/>
      </rPr>
      <t>http://www.idep.edu.co/?q=content/indicadores-de-gesti%C3%B3n</t>
    </r>
  </si>
  <si>
    <r>
      <t>10/04/2018: Alix del Pilar Hurtado Pedraza, Técnico Operativo (E )
25/07/2018: Alix del Pilar Hurtado Pedraza, Técnico Operativo (E )
22/10/2018:</t>
    </r>
    <r>
      <rPr>
        <b/>
        <sz val="10"/>
        <color indexed="8"/>
        <rFont val="Arial"/>
        <family val="2"/>
      </rPr>
      <t xml:space="preserve"> </t>
    </r>
    <r>
      <rPr>
        <sz val="10"/>
        <color indexed="8"/>
        <rFont val="Arial"/>
        <family val="2"/>
      </rPr>
      <t xml:space="preserve">Alix del Pilar Hurtado Pedraza, Técnico Operativo (E )
</t>
    </r>
    <r>
      <rPr>
        <b/>
        <sz val="10"/>
        <color indexed="8"/>
        <rFont val="Arial"/>
        <family val="2"/>
      </rPr>
      <t xml:space="preserve">26/12/2018: </t>
    </r>
    <r>
      <rPr>
        <sz val="10"/>
        <color indexed="8"/>
        <rFont val="Arial"/>
        <family val="2"/>
      </rPr>
      <t xml:space="preserve">Alix del Pilar Hurtado Pedraza, Técnico Operativo (E )
</t>
    </r>
    <r>
      <rPr>
        <b/>
        <sz val="10"/>
        <color indexed="8"/>
        <rFont val="Arial"/>
        <family val="2"/>
      </rPr>
      <t xml:space="preserve">30/04/2019:  Hilda Yamile Morales Laverde - Jefe OCI. </t>
    </r>
  </si>
  <si>
    <r>
      <t>28/11/2017: Diana Ruiz
22/12/2017: Diana Ruiz
24/04/2018:  Hilda Yamile Morales Laverde - Jefe OCI. 
01/06/2018: Hilda Yamile Morales Laverde, Jefe Oficina Control Interno
19/07/2018: Alix del Pilar Hurtado P., Técnico Operativo (E ) OCI</t>
    </r>
    <r>
      <rPr>
        <b/>
        <sz val="10"/>
        <rFont val="Arial"/>
        <family val="2"/>
      </rPr>
      <t xml:space="preserve">
</t>
    </r>
    <r>
      <rPr>
        <sz val="10"/>
        <rFont val="Arial"/>
        <family val="2"/>
      </rPr>
      <t xml:space="preserve">
16/10/2018</t>
    </r>
    <r>
      <rPr>
        <b/>
        <sz val="10"/>
        <rFont val="Arial"/>
        <family val="2"/>
      </rPr>
      <t xml:space="preserve">: </t>
    </r>
    <r>
      <rPr>
        <sz val="10"/>
        <rFont val="Arial"/>
        <family val="2"/>
      </rPr>
      <t xml:space="preserve">Sandra Milena Bonilla R._ Contratista de Apoyo Profesional_ OCI
26/12/2018: Sandra Milena Bonilla R._ Contratista de Apoyo Profesional_ OCI
</t>
    </r>
    <r>
      <rPr>
        <b/>
        <sz val="10"/>
        <rFont val="Arial"/>
        <family val="2"/>
      </rPr>
      <t xml:space="preserve">30/04/2019:  </t>
    </r>
    <r>
      <rPr>
        <sz val="10"/>
        <rFont val="Arial"/>
        <family val="2"/>
      </rPr>
      <t xml:space="preserve">Hilda Yamile Morales L- Jefe OCI. 
</t>
    </r>
  </si>
  <si>
    <r>
      <t xml:space="preserve">28/11/2017: Diana Ruiz
22/12/2017: Diana Ruiz
24/04/2018:   Hilda Yamile Morales Laverde - Jefe OCI. 
01/06/2018: Hilda Yamile Morales Laverde, Jefe Oficina Control Interno
16/10/2018: Sandra Milena Bonilla R._ Contratista de Apoyo Profesional_ OCI
</t>
    </r>
    <r>
      <rPr>
        <b/>
        <sz val="10"/>
        <rFont val="Arial"/>
        <family val="2"/>
      </rPr>
      <t xml:space="preserve">
26/12/2018:</t>
    </r>
    <r>
      <rPr>
        <sz val="10"/>
        <rFont val="Arial"/>
        <family val="2"/>
      </rPr>
      <t xml:space="preserve"> Sandra Milena Bonilla R._ Contratista de Apoyo Profesional_ OCI
</t>
    </r>
    <r>
      <rPr>
        <b/>
        <sz val="10"/>
        <rFont val="Arial"/>
        <family val="2"/>
      </rPr>
      <t xml:space="preserve">304/04/2019:  </t>
    </r>
    <r>
      <rPr>
        <sz val="10"/>
        <rFont val="Arial"/>
        <family val="2"/>
      </rPr>
      <t xml:space="preserve">Hilda Yamile Morales L - Jefe OCI </t>
    </r>
  </si>
  <si>
    <r>
      <rPr>
        <sz val="10"/>
        <rFont val="Arial"/>
        <family val="2"/>
      </rPr>
      <t xml:space="preserve">Acta No. 1 del 06/12/2018 suscrita por funcionarios de la Subdirección Administrativa y Financiera. </t>
    </r>
    <r>
      <rPr>
        <u/>
        <sz val="10"/>
        <rFont val="Arial"/>
        <family val="2"/>
      </rPr>
      <t xml:space="preserve">
Tercer seguimiento mapa de riesgos 2018 enviado por la OAP.</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</si>
  <si>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</si>
  <si>
    <t xml:space="preserve">Archivos soporte de la Oficina de Control Interno </t>
  </si>
  <si>
    <r>
      <t xml:space="preserve">24/12/2018: Sandra Milena Bonilla R._ Contratista de Apoyo Profesional_ OCI
</t>
    </r>
    <r>
      <rPr>
        <b/>
        <sz val="11"/>
        <color rgb="FF000000"/>
        <rFont val="Calibri"/>
        <family val="2"/>
      </rPr>
      <t xml:space="preserve">30/04/2019:  </t>
    </r>
    <r>
      <rPr>
        <sz val="11"/>
        <color rgb="FF000000"/>
        <rFont val="Calibri"/>
        <family val="2"/>
      </rPr>
      <t>Hilda Yamile Morales L - Jefe OCI</t>
    </r>
  </si>
  <si>
    <r>
      <rPr>
        <b/>
        <sz val="11"/>
        <color rgb="FF000000"/>
        <rFont val="Arial"/>
        <family val="2"/>
      </rPr>
      <t>24/12/2018:</t>
    </r>
    <r>
      <rPr>
        <sz val="11"/>
        <color rgb="FF000000"/>
        <rFont val="Arial"/>
        <family val="2"/>
      </rPr>
      <t xml:space="preserve"> Esta acción será objeto de verificación en próximo seguimiento. 
</t>
    </r>
    <r>
      <rPr>
        <b/>
        <sz val="11"/>
        <color rgb="FF000000"/>
        <rFont val="Arial"/>
        <family val="2"/>
      </rPr>
      <t xml:space="preserve">30/04/2019:  </t>
    </r>
    <r>
      <rPr>
        <sz val="11"/>
        <color rgb="FF000000"/>
        <rFont val="Arial"/>
        <family val="2"/>
      </rPr>
      <t>Se verificó que se realizó el  inventario de los productos químicos utilizados en la Entidad y se suministraron las hojas de seguridad y entrega a los funcionarios responsables.  Se da por cumplida y se cierra la acción.</t>
    </r>
  </si>
  <si>
    <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rFont val="Arial"/>
        <family val="2"/>
      </rPr>
      <t>se da cierre condicional a esta acción</t>
    </r>
    <r>
      <rPr>
        <sz val="10"/>
        <rFont val="Arial"/>
        <family val="2"/>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rFont val="Arial"/>
        <family val="2"/>
      </rPr>
      <t xml:space="preserve">
</t>
    </r>
    <r>
      <rPr>
        <sz val="10"/>
        <rFont val="Arial"/>
        <family val="2"/>
      </rPr>
      <t xml:space="preserve">25/07/2018: A la fecha no se evidencia avance  físico frente a la acción formulada. 
Se reitera la observación del seguimiento del 12/04/2018. </t>
    </r>
    <r>
      <rPr>
        <b/>
        <sz val="10"/>
        <rFont val="Arial"/>
        <family val="2"/>
      </rPr>
      <t xml:space="preserve">
</t>
    </r>
    <r>
      <rPr>
        <sz val="10"/>
        <rFont val="Arial"/>
        <family val="2"/>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rFont val="Arial"/>
        <family val="2"/>
      </rPr>
      <t xml:space="preserve">26/12/2018:  </t>
    </r>
    <r>
      <rPr>
        <sz val="10"/>
        <rFont val="Arial"/>
        <family val="2"/>
      </rPr>
      <t xml:space="preserve">Según lo reportado por el líder del proceso con corte a 12/12/2018 esta actividad no presentó un avance con respecto al anterior seguimiento. .
</t>
    </r>
    <r>
      <rPr>
        <b/>
        <sz val="10"/>
        <rFont val="Arial"/>
        <family val="2"/>
      </rPr>
      <t xml:space="preserve">30/04/2019:  </t>
    </r>
    <r>
      <rPr>
        <sz val="10"/>
        <rFont val="Arial"/>
        <family val="2"/>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</si>
  <si>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rFont val="Arial"/>
        <family val="2"/>
      </rPr>
      <t xml:space="preserve">30/04/2019: </t>
    </r>
    <r>
      <rPr>
        <sz val="10"/>
        <rFont val="Arial"/>
        <family val="2"/>
      </rPr>
      <t>Hilda Yamile Morales L - Jefe OCI</t>
    </r>
  </si>
  <si>
    <r>
      <t>10/04/2018</t>
    </r>
    <r>
      <rPr>
        <sz val="10"/>
        <color indexed="8"/>
        <rFont val="Arial"/>
        <family val="2"/>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indexed="8"/>
        <rFont val="Arial"/>
        <family val="2"/>
      </rPr>
      <t xml:space="preserve">26/12/2018: </t>
    </r>
    <r>
      <rPr>
        <sz val="10"/>
        <color indexed="8"/>
        <rFont val="Arial"/>
        <family val="2"/>
      </rPr>
      <t xml:space="preserve">La Oficina de Control Interno reitera la recomendación de la reformulación de esta acción.  Una vez se actualice en el plan de mejoramiento del proceso, se procederá a cerrar esta actividad.
</t>
    </r>
    <r>
      <rPr>
        <b/>
        <sz val="10"/>
        <color indexed="8"/>
        <rFont val="Arial"/>
        <family val="2"/>
      </rPr>
      <t xml:space="preserve">30/04/2019: </t>
    </r>
    <r>
      <rPr>
        <sz val="10"/>
        <color indexed="8"/>
        <rFont val="Arial"/>
        <family val="2"/>
      </rPr>
      <t xml:space="preserve">Se verificó por parte de esta Oficina que se reformulo la acción a " </t>
    </r>
    <r>
      <rPr>
        <i/>
        <sz val="10"/>
        <color indexed="8"/>
        <rFont val="Arial"/>
        <family val="2"/>
      </rPr>
      <t xml:space="preserve">Revisión y formulación de indicadores de gestión del proceso Gestión Documental para la vigencia 2019, atendiendo las recomendaciones de la Oficina de control interno" </t>
    </r>
    <r>
      <rPr>
        <b/>
        <i/>
        <sz val="10"/>
        <color indexed="8"/>
        <rFont val="Arial"/>
        <family val="2"/>
      </rPr>
      <t xml:space="preserve"> </t>
    </r>
    <r>
      <rPr>
        <i/>
        <sz val="10"/>
        <color indexed="8"/>
        <rFont val="Arial"/>
        <family val="2"/>
      </rPr>
      <t xml:space="preserve">se cierra esta acción y se continúa el seguimiento con las nueva acción propuesta.  </t>
    </r>
  </si>
  <si>
    <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</si>
  <si>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rFont val="Arial"/>
        <family val="2"/>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rFont val="Arial"/>
        <family val="2"/>
      </rPr>
      <t xml:space="preserve">
</t>
    </r>
    <r>
      <rPr>
        <sz val="10"/>
        <rFont val="Arial"/>
        <family val="2"/>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rFont val="Arial"/>
        <family val="2"/>
      </rPr>
      <t xml:space="preserve">26/12/2018:  </t>
    </r>
    <r>
      <rPr>
        <sz val="10"/>
        <rFont val="Arial"/>
        <family val="2"/>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rFont val="Arial"/>
        <family val="2"/>
      </rPr>
      <t xml:space="preserve">30/04/2019:  </t>
    </r>
    <r>
      <rPr>
        <sz val="10"/>
        <rFont val="Arial"/>
        <family val="2"/>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</si>
  <si>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t xml:space="preserve">POR PROCESOS </t>
  </si>
  <si>
    <t>CONSOLIDADO PLANES DE MEJORAMIENTO</t>
  </si>
  <si>
    <t>Vencidas</t>
  </si>
  <si>
    <t>En Ejecución</t>
  </si>
  <si>
    <t>Cerradas</t>
  </si>
  <si>
    <t xml:space="preserve">Plan de Mejoramiento </t>
  </si>
  <si>
    <t xml:space="preserve">No.  Hallazgos </t>
  </si>
  <si>
    <t>No. de Acciones</t>
  </si>
  <si>
    <t>ESTRATÉGICO</t>
  </si>
  <si>
    <t>Por procesos</t>
  </si>
  <si>
    <t>MISIONAL</t>
  </si>
  <si>
    <t xml:space="preserve">Institucional </t>
  </si>
  <si>
    <t>APOYO</t>
  </si>
  <si>
    <t>EVALUACIÓN Y MEJORAMIENTO</t>
  </si>
  <si>
    <t>Cerradas y/o 
Cumplidas</t>
  </si>
  <si>
    <t>TOTAL HALLAZGOS</t>
  </si>
  <si>
    <t xml:space="preserve">TOTAL HALLAZGOS </t>
  </si>
  <si>
    <t xml:space="preserve">TOTAL DE ACCIONES </t>
  </si>
  <si>
    <t xml:space="preserve">INSTITUCIONAL </t>
  </si>
  <si>
    <t xml:space="preserve">HALLAZGOS </t>
  </si>
  <si>
    <t>ACCIONES</t>
  </si>
  <si>
    <t>CUMPLIDAS</t>
  </si>
  <si>
    <t xml:space="preserve">TOTAL ACCIONES </t>
  </si>
  <si>
    <t>IV TRIMESTRE 2018</t>
  </si>
  <si>
    <t>I TRIMESTRE 2019</t>
  </si>
  <si>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</si>
  <si>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</si>
  <si>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</si>
  <si>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</si>
  <si>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t>Contratista Planeación y TI</t>
  </si>
  <si>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</si>
  <si>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</si>
  <si>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t>Jefe de la Oficina Asesora de Planeación</t>
  </si>
  <si>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</si>
  <si>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</si>
  <si>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</si>
  <si>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</si>
  <si>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</si>
  <si>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</si>
  <si>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</si>
  <si>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</si>
  <si>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</si>
  <si>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</si>
  <si>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</si>
  <si>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</si>
  <si>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</si>
  <si>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</si>
  <si>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</si>
  <si>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</si>
  <si>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</si>
  <si>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</si>
  <si>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</si>
  <si>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</si>
  <si>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</si>
  <si>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</si>
  <si>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</si>
  <si>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</si>
  <si>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</si>
  <si>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</si>
  <si>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</si>
  <si>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</si>
  <si>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</si>
  <si>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</si>
  <si>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</si>
  <si>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</si>
  <si>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</si>
  <si>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</si>
  <si>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t>Contratista Web y TI</t>
  </si>
  <si>
    <t>Implementar un registro de las actualizaciones que se realicen a los sistemas de información, los sistemas operativos y los servidores.</t>
  </si>
  <si>
    <t>Registro de actualizaciones en Drive.</t>
  </si>
  <si>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</si>
  <si>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</si>
  <si>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</si>
  <si>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</si>
  <si>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</si>
  <si>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</si>
  <si>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</si>
  <si>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</si>
  <si>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Se observa que no están activadas las detecciones de seguridad para intrusos, virus, cambios de configuración de correo y exceso de cuota de disco.</t>
  </si>
  <si>
    <t>Parametrizar las restricciones seguridad del antivirus.</t>
  </si>
  <si>
    <t>Parametrizaciones realizadas al Antivirus.</t>
  </si>
  <si>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</si>
  <si>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</si>
  <si>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</si>
  <si>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t xml:space="preserve">El firewall y antivirus no cuentan con la debida configuración para bloquear la ejecución de programas espía (sniffer). </t>
  </si>
  <si>
    <t>Correo electrónico enviado con el incidente.</t>
  </si>
  <si>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</si>
  <si>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</si>
  <si>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</si>
  <si>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</si>
  <si>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</si>
  <si>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</si>
  <si>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t>El firewall y antivirus no cuentan con la debida configuración para bloquear la ejecución de programas espía (sniffer).</t>
  </si>
  <si>
    <t>Escalar al proveedor de firewall y antivirus el incidente del programa espía (snnifer).</t>
  </si>
  <si>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</si>
  <si>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</si>
  <si>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</si>
  <si>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</si>
  <si>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</si>
  <si>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</si>
  <si>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t xml:space="preserve">Promover el servidor de dominio WS2016 </t>
    </r>
    <r>
      <rPr>
        <sz val="11"/>
        <color rgb="FF000000"/>
        <rFont val="Calibri"/>
        <family val="2"/>
      </rPr>
      <t>y depurar las reglas del dominio Windows Server 2016.</t>
    </r>
  </si>
  <si>
    <t>Configuración de las Reglas Dominio Windows Server 2016.</t>
  </si>
  <si>
    <t>Contratista Sistemas y TI
Técnico Operativo OAP</t>
  </si>
  <si>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</si>
  <si>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</si>
  <si>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</si>
  <si>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t xml:space="preserve">Hacer un escaneo de direcciones MAC y bloquear las que no pertenecen al dominio desde Firewall. </t>
  </si>
  <si>
    <t>Consola de configuración del Firewall.</t>
  </si>
  <si>
    <t>Elaborar el instructivo para realizar y restablecer los backups de GOOBI.</t>
  </si>
  <si>
    <t>Instructivo para realizar y restablecer los backups de GOOBI.</t>
  </si>
  <si>
    <r>
      <t xml:space="preserve">22/03/2019: </t>
    </r>
    <r>
      <rPr>
        <sz val="11"/>
        <color rgb="FF000000"/>
        <rFont val="Calibri"/>
        <family val="2"/>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family val="2"/>
      </rPr>
      <t xml:space="preserve">02/07/2019: </t>
    </r>
    <r>
      <rPr>
        <sz val="11"/>
        <color rgb="FF000000"/>
        <rFont val="Calibri"/>
        <family val="2"/>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</si>
  <si>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</si>
  <si>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t xml:space="preserve">Primer Trimestre: </t>
    </r>
    <r>
      <rPr>
        <sz val="10"/>
        <color rgb="FF000000"/>
        <rFont val="Arial"/>
        <family val="2"/>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family val="2"/>
      </rPr>
      <t xml:space="preserve">.
Segundo Trimestre: </t>
    </r>
    <r>
      <rPr>
        <sz val="10"/>
        <color rgb="FF000000"/>
        <rFont val="Arial"/>
        <family val="2"/>
      </rPr>
      <t>Durante este periodo  se han adelantado actividades de divulgación de la  campaña  de gratuidad de las publicaciones, la cual se ha realizado de manera virtual, a través de las  publicaciones en la red social de Facebook  del IDEP.</t>
    </r>
  </si>
  <si>
    <r>
      <t>Primer Trimestre:</t>
    </r>
    <r>
      <rPr>
        <sz val="10"/>
        <color rgb="FF000000"/>
        <rFont val="Arial"/>
        <family val="2"/>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family val="2"/>
      </rPr>
      <t xml:space="preserve">
Segundo Trimestre:</t>
    </r>
    <r>
      <rPr>
        <sz val="10"/>
        <color rgb="FF000000"/>
        <rFont val="Arial"/>
        <family val="2"/>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</si>
  <si>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family val="2"/>
      </rPr>
      <t>Primer Trimestre:</t>
    </r>
    <r>
      <rPr>
        <sz val="10"/>
        <color rgb="FF000000"/>
        <rFont val="Arial"/>
        <family val="2"/>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family val="2"/>
      </rPr>
      <t xml:space="preserve">Hoja de calculo del formato diligenciado se encuentra en : </t>
    </r>
    <r>
      <rPr>
        <sz val="10"/>
        <color rgb="FF000000"/>
        <rFont val="Arial"/>
        <family val="2"/>
      </rPr>
      <t xml:space="preserve"> https://docs.google.com/spreadsheets/d/10F8Iz4uKPvOYHQycrgPyg38TsbAXVwyN-8-0WxwGVgE/edit?usp=sharing</t>
    </r>
  </si>
  <si>
    <r>
      <t xml:space="preserve">Primer Trimestre: </t>
    </r>
    <r>
      <rPr>
        <sz val="10"/>
        <color rgb="FF000000"/>
        <rFont val="Arial"/>
        <family val="2"/>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family val="2"/>
      </rPr>
      <t xml:space="preserve">Segundo Trimestre: </t>
    </r>
    <r>
      <rPr>
        <sz val="10"/>
        <color rgb="FF000000"/>
        <rFont val="Arial"/>
        <family val="2"/>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</si>
  <si>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family val="2"/>
      </rPr>
      <t>Primer Trimestre</t>
    </r>
    <r>
      <rPr>
        <sz val="10"/>
        <color rgb="FF000000"/>
        <rFont val="Arial"/>
        <family val="2"/>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family val="2"/>
      </rPr>
      <t>Segundo Trimestre:</t>
    </r>
    <r>
      <rPr>
        <sz val="10"/>
        <color rgb="FF000000"/>
        <rFont val="Arial"/>
        <family val="2"/>
      </rPr>
      <t xml:space="preserve">  Hoja de calculo de Excel diligenciada disponible en: https://docs.google.com/spreadsheets/d/1NrZ6gwKmNQtgbSTjMcOSzoxdJXtd9GumnRhjx1Ah8cI/edit?usp=sharing</t>
    </r>
  </si>
  <si>
    <r>
      <rPr>
        <b/>
        <sz val="10"/>
        <color rgb="FF000000"/>
        <rFont val="Arial"/>
        <family val="2"/>
      </rPr>
      <t>Primer Trimestre:</t>
    </r>
    <r>
      <rPr>
        <sz val="10"/>
        <color rgb="FF000000"/>
        <rFont val="Arial"/>
        <family val="2"/>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family val="2"/>
      </rPr>
      <t xml:space="preserve">
Segundo Trimestre: </t>
    </r>
    <r>
      <rPr>
        <sz val="10"/>
        <color rgb="FF000000"/>
        <rFont val="Arial"/>
        <family val="2"/>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</si>
  <si>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family val="2"/>
      </rPr>
      <t>Primer Trimestre:</t>
    </r>
    <r>
      <rPr>
        <sz val="10"/>
        <color rgb="FF000000"/>
        <rFont val="Arial"/>
        <family val="2"/>
      </rPr>
      <t xml:space="preserve"> Documento del Manual de Gestión de Peticiones para el IDEP.
</t>
    </r>
    <r>
      <rPr>
        <b/>
        <sz val="10"/>
        <color rgb="FF000000"/>
        <rFont val="Arial"/>
        <family val="2"/>
      </rPr>
      <t xml:space="preserve">
Segundo Trimestre</t>
    </r>
    <r>
      <rPr>
        <sz val="10"/>
        <color rgb="FF000000"/>
        <rFont val="Arial"/>
        <family val="2"/>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</si>
  <si>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</si>
  <si>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family val="2"/>
      </rPr>
      <t>Segundo Trimestre:</t>
    </r>
    <r>
      <rPr>
        <sz val="10"/>
        <color rgb="FF000000"/>
        <rFont val="Arial"/>
        <family val="2"/>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</si>
  <si>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Segundo Trimestre: </t>
    </r>
    <r>
      <rPr>
        <sz val="10"/>
        <color rgb="FF000000"/>
        <rFont val="Arial"/>
        <family val="2"/>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</si>
  <si>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</si>
  <si>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 xml:space="preserve">
Segundo Trimestre: </t>
    </r>
    <r>
      <rPr>
        <sz val="10"/>
        <color rgb="FF000000"/>
        <rFont val="Arial"/>
        <family val="2"/>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</si>
  <si>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family val="2"/>
      </rPr>
      <t>Segundo Trimestre:</t>
    </r>
    <r>
      <rPr>
        <sz val="10"/>
        <color rgb="FF000000"/>
        <rFont val="Arial"/>
        <family val="2"/>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</si>
  <si>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t xml:space="preserve">Primer Trimestre: </t>
    </r>
    <r>
      <rPr>
        <sz val="10"/>
        <color rgb="FF000000"/>
        <rFont val="Arial"/>
        <family val="2"/>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family val="2"/>
      </rPr>
      <t xml:space="preserve">
Segundo Trimestre:</t>
    </r>
    <r>
      <rPr>
        <sz val="10"/>
        <color rgb="FF000000"/>
        <rFont val="Arial"/>
        <family val="2"/>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</si>
  <si>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family val="2"/>
      </rPr>
      <t>Primer Trimestre:</t>
    </r>
    <r>
      <rPr>
        <sz val="10"/>
        <color rgb="FF000000"/>
        <rFont val="Arial"/>
        <family val="2"/>
      </rPr>
      <t xml:space="preserve"> Hoja de vida indicadores proceso e Investigación y Desarrollo Pedagógico vigencia 2019, disponible en: http://www.idep.edu.co/?q=content/indicadores-de-gesti%C3%B3n
</t>
    </r>
    <r>
      <rPr>
        <b/>
        <sz val="10"/>
        <color rgb="FF000000"/>
        <rFont val="Arial"/>
        <family val="2"/>
      </rPr>
      <t xml:space="preserve">
Segundo Trimestre: </t>
    </r>
    <r>
      <rPr>
        <sz val="10"/>
        <color rgb="FF000000"/>
        <rFont val="Arial"/>
        <family val="2"/>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</si>
  <si>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t xml:space="preserve">Primer Trimestre: </t>
    </r>
    <r>
      <rPr>
        <sz val="10"/>
        <color rgb="FF000000"/>
        <rFont val="Arial"/>
        <family val="2"/>
      </rPr>
      <t xml:space="preserve">A la fecha del seguimiento no se ha ejecutado esta actividad ya que se encuentra dentro de los tiempos establecidos para el cierre  de la acción. 
</t>
    </r>
    <r>
      <rPr>
        <b/>
        <sz val="10"/>
        <color rgb="FF000000"/>
        <rFont val="Arial"/>
        <family val="2"/>
      </rPr>
      <t>Segundo Trimestre:</t>
    </r>
    <r>
      <rPr>
        <sz val="10"/>
        <color rgb="FF000000"/>
        <rFont val="Arial"/>
        <family val="2"/>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</si>
  <si>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family val="2"/>
      </rPr>
      <t>Segundo Trimestre:</t>
    </r>
    <r>
      <rPr>
        <sz val="10"/>
        <color rgb="FF000000"/>
        <rFont val="Arial"/>
        <family val="2"/>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</si>
  <si>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family val="2"/>
      </rPr>
      <t xml:space="preserve">Primer Trimestre: </t>
    </r>
    <r>
      <rPr>
        <sz val="10"/>
        <color rgb="FF000000"/>
        <rFont val="Arial"/>
        <family val="2"/>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family val="2"/>
      </rPr>
      <t>Segundo Trimestre:</t>
    </r>
    <r>
      <rPr>
        <sz val="10"/>
        <color rgb="FF000000"/>
        <rFont val="Arial"/>
        <family val="2"/>
      </rPr>
      <t xml:space="preserve"> Se realiza el seguimiento al cuadro de control a través de la Hoja de Calculo en Excel según lo mencionado. </t>
    </r>
  </si>
  <si>
    <r>
      <rPr>
        <b/>
        <sz val="10"/>
        <rFont val="Arial"/>
        <family val="2"/>
      </rPr>
      <t>Primer Trimestre:</t>
    </r>
    <r>
      <rPr>
        <sz val="10"/>
        <rFont val="Arial"/>
        <family val="2"/>
      </rPr>
      <t xml:space="preserve"> Hoja de Calculo de google disponible en Drive en :</t>
    </r>
    <r>
      <rPr>
        <u/>
        <sz val="10"/>
        <color theme="10"/>
        <rFont val="Arial"/>
        <family val="2"/>
      </rPr>
      <t xml:space="preserve"> https://drive.google.com/drive/folders/1PEA_kHglMECvfb2aRpTEgSxTeLRMahB-
</t>
    </r>
    <r>
      <rPr>
        <b/>
        <sz val="10"/>
        <rFont val="Arial"/>
        <family val="2"/>
      </rPr>
      <t>Segundo Trimestre:</t>
    </r>
    <r>
      <rPr>
        <sz val="10"/>
        <rFont val="Arial"/>
        <family val="2"/>
      </rPr>
      <t xml:space="preserve"> El seguimiento se encuentra en el cuadro de control en la hoja de calculo en: https://docs.google.com/spreadsheets/d/1c-JglX0Dk8SkaD0d-bKzOoLfggLg4WQJgbv_0vuFDM8/edit?usp=sharing</t>
    </r>
  </si>
  <si>
    <t>Analizar y calificar nuevamente el riesgo en el mapa de riesgos vigente, donde se evaluará nuevamente el riesgo inherente, los controles existentes y el riesgo residual.</t>
  </si>
  <si>
    <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rFont val="Arial"/>
        <family val="2"/>
      </rPr>
      <t xml:space="preserve">24/12/2018: </t>
    </r>
    <r>
      <rPr>
        <sz val="10"/>
        <rFont val="Arial"/>
        <family val="2"/>
      </rPr>
      <t>Se publicó actualización del  mapa de riesgos aprobado el 16 de noviembre de 2018. Respecto al riesgo "</t>
    </r>
    <r>
      <rPr>
        <i/>
        <sz val="10"/>
        <rFont val="Arial"/>
        <family val="2"/>
      </rPr>
      <t xml:space="preserve">Tener ataques informáticos a bases de datos, red de comunicaciones, sistemas de información y/o página web de la entidad." </t>
    </r>
    <r>
      <rPr>
        <sz val="10"/>
        <rFont val="Arial"/>
        <family val="2"/>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</si>
  <si>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Incluir en el plan de contingencia tecnológica las acciones inmediatas a ejecutar  ante la materialización del riesgo y la observación para que se deje evidencia de la aplicación del mismo. </t>
  </si>
  <si>
    <r>
      <rPr>
        <sz val="10"/>
        <rFont val="Arial"/>
        <family val="2"/>
      </rPr>
      <t xml:space="preserve">16/10/2018: Acción programada a realizarse de octubre a noviembre de 2018.
</t>
    </r>
    <r>
      <rPr>
        <b/>
        <sz val="10"/>
        <rFont val="Arial"/>
        <family val="2"/>
      </rPr>
      <t xml:space="preserve">24/12/2018: </t>
    </r>
    <r>
      <rPr>
        <sz val="10"/>
        <rFont val="Arial"/>
        <family val="2"/>
      </rPr>
      <t>Revisado en Maloca Aula SIG,  se encuentra publicado  PL-GT-12-02 PLAN DE CONTINGENCIA TECNOLÓGICA IDEP  con fecha de aprobación 20/12/2018.
Por lo anterior se da por cumplida la actividad y se cierra.</t>
    </r>
  </si>
  <si>
    <t>Listado de asistencia y presentación realizada.
NotiTic 5 enviado a todos los funcionarios y contratistas del IDEP el 31 de mayo de 2019.</t>
  </si>
  <si>
    <t>Registro de la verificación (planillas, fotografías, etc.)</t>
  </si>
  <si>
    <r>
      <rPr>
        <sz val="10"/>
        <rFont val="Arial"/>
        <family val="2"/>
      </rPr>
      <t>16/10/2018:</t>
    </r>
    <r>
      <rPr>
        <b/>
        <sz val="10"/>
        <rFont val="Arial"/>
        <family val="2"/>
      </rPr>
      <t xml:space="preserve">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</si>
  <si>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t>Fortalecer el perfil del profesional nombrado como "Oficial de Seguridad de la Información" mediante capacitaciones referentes al riesgo en cuestión.</t>
  </si>
  <si>
    <r>
      <rPr>
        <sz val="10"/>
        <rFont val="Arial"/>
        <family val="2"/>
      </rPr>
      <t xml:space="preserve">16/10/2018: Acción programada a realizarse durante el mes de octubre de 2018.
</t>
    </r>
    <r>
      <rPr>
        <b/>
        <sz val="10"/>
        <rFont val="Arial"/>
        <family val="2"/>
      </rPr>
      <t xml:space="preserve">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</si>
  <si>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</si>
  <si>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</si>
  <si>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</si>
  <si>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t xml:space="preserve">05/10/2018 Ya se realizó la acción         
                                                                                                                                            </t>
    </r>
    <r>
      <rPr>
        <b/>
        <sz val="10"/>
        <color rgb="FF000000"/>
        <rFont val="Arial"/>
        <family val="2"/>
      </rPr>
      <t xml:space="preserve">05/12/2018: </t>
    </r>
    <r>
      <rPr>
        <sz val="10"/>
        <color rgb="FF000000"/>
        <rFont val="Arial"/>
        <family val="2"/>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</si>
  <si>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rFont val="Arial"/>
        <family val="2"/>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rFont val="Arial"/>
        <family val="2"/>
      </rPr>
      <t xml:space="preserve">24/12/2018: </t>
    </r>
    <r>
      <rPr>
        <sz val="10"/>
        <rFont val="Arial"/>
        <family val="2"/>
      </rPr>
      <t>Verificado el CONSOLIDADO MAPA DE RIESGOS INSTITUCIONAL Y DE CORRUPCIÓN POR PROCESO aprobado el 16/11/2018 se incluyó como una causa del riesgo "</t>
    </r>
    <r>
      <rPr>
        <i/>
        <sz val="10"/>
        <rFont val="Arial"/>
        <family val="2"/>
      </rPr>
      <t xml:space="preserve">Interrupción en la prestación de servicios tecnológicos a usuarios internos y externos en la entidad " </t>
    </r>
    <r>
      <rPr>
        <sz val="10"/>
        <rFont val="Arial"/>
        <family val="2"/>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</si>
  <si>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</si>
  <si>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family val="2"/>
      </rPr>
      <t>05/12/2018:</t>
    </r>
    <r>
      <rPr>
        <sz val="10"/>
        <color rgb="FF000000"/>
        <rFont val="Arial"/>
        <family val="2"/>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family val="2"/>
      </rPr>
      <t xml:space="preserve">Avance: </t>
    </r>
    <r>
      <rPr>
        <sz val="10"/>
        <color rgb="FF000000"/>
        <rFont val="Arial"/>
        <family val="2"/>
      </rPr>
      <t xml:space="preserve">El Plan de contingencia se actualizó y se incluyó lo referente al apagado de la Hiperconvergencia y lo correspondiente a la recuperación de las carpetas Z y las carpetas compartidas. </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</si>
  <si>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</si>
  <si>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r>
      <rPr>
        <b/>
        <sz val="10"/>
        <color rgb="FF000000"/>
        <rFont val="Arial"/>
        <family val="2"/>
      </rPr>
      <t>05/12/2018:</t>
    </r>
    <r>
      <rPr>
        <sz val="10"/>
        <color rgb="FF000000"/>
        <rFont val="Arial"/>
        <family val="2"/>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</si>
  <si>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r>
      <rPr>
        <sz val="10"/>
        <rFont val="Arial"/>
        <family val="2"/>
      </rPr>
      <t xml:space="preserve">16/10/2018: Acción programada a realizarse durante el mes de octubre de 2018.
</t>
    </r>
    <r>
      <rPr>
        <b/>
        <sz val="10"/>
        <rFont val="Arial"/>
        <family val="2"/>
      </rPr>
      <t xml:space="preserve">24/12/2018: </t>
    </r>
    <r>
      <rPr>
        <sz val="10"/>
        <rFont val="Arial"/>
        <family val="2"/>
      </rPr>
      <t>Teniendo lo manifestado por la Subdirección Administrativa y Financiera, de igual forma que dentro del mapa de riesgos del proceso de Gestión Tecnológica se incluyó como causa la "</t>
    </r>
    <r>
      <rPr>
        <i/>
        <sz val="10"/>
        <rFont val="Arial"/>
        <family val="2"/>
      </rPr>
      <t xml:space="preserve">Interrupción en la prestación de servicio de energía por pagos extemporáneos", </t>
    </r>
    <r>
      <rPr>
        <sz val="10"/>
        <rFont val="Arial"/>
        <family val="2"/>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</si>
  <si>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r>
      <rPr>
        <b/>
        <sz val="10"/>
        <color rgb="FF000000"/>
        <rFont val="Calibri"/>
        <family val="2"/>
      </rPr>
      <t>10/12/2018:</t>
    </r>
    <r>
      <rPr>
        <sz val="10"/>
        <color rgb="FF000000"/>
        <rFont val="Calibri"/>
        <family val="2"/>
      </rPr>
      <t xml:space="preserve"> Esta actividad se ejecutará en la siguiente vigencia.
</t>
    </r>
    <r>
      <rPr>
        <b/>
        <sz val="10"/>
        <color rgb="FF000000"/>
        <rFont val="Calibri"/>
        <family val="2"/>
      </rPr>
      <t xml:space="preserve">31/03/2019: </t>
    </r>
    <r>
      <rPr>
        <sz val="10"/>
        <color rgb="FF000000"/>
        <rFont val="Calibri"/>
        <family val="2"/>
      </rPr>
      <t>Para la validar el cumplimiento de los acuerdos de servicio establecidos con los proveedores, se asignó un responsable de realizar seguimiento a cada uno de los contratos y se llevaron a cabo las siguientes acciones:</t>
    </r>
    <r>
      <rPr>
        <b/>
        <sz val="10"/>
        <color rgb="FF000000"/>
        <rFont val="Calibri"/>
        <family val="2"/>
      </rPr>
      <t xml:space="preserve">
Humano: </t>
    </r>
    <r>
      <rPr>
        <sz val="10"/>
        <color rgb="FF000000"/>
        <rFont val="Calibri"/>
        <family val="2"/>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family val="2"/>
      </rPr>
      <t xml:space="preserve">Goobi: </t>
    </r>
    <r>
      <rPr>
        <sz val="10"/>
        <color rgb="FF000000"/>
        <rFont val="Calibri"/>
        <family val="2"/>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family val="2"/>
      </rPr>
      <t>Internet:</t>
    </r>
    <r>
      <rPr>
        <sz val="10"/>
        <color rgb="FF000000"/>
        <rFont val="Calibri"/>
        <family val="2"/>
      </rPr>
      <t xml:space="preserve"> El ingeniero encargado de la web del IDEP, verifica el cumplimiento de la disponibilidad del canal de internet  99,7 %.
</t>
    </r>
    <r>
      <rPr>
        <b/>
        <sz val="10"/>
        <color rgb="FF000000"/>
        <rFont val="Calibri"/>
        <family val="2"/>
      </rPr>
      <t>Mantenimiento de la infraestructura:</t>
    </r>
    <r>
      <rPr>
        <sz val="10"/>
        <color rgb="FF000000"/>
        <rFont val="Calibri"/>
        <family val="2"/>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family val="2"/>
      </rPr>
      <t>Suministro energía:</t>
    </r>
    <r>
      <rPr>
        <sz val="10"/>
        <color rgb="FF000000"/>
        <rFont val="Calibri"/>
        <family val="2"/>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family val="2"/>
      </rPr>
      <t>30/06/2019:</t>
    </r>
    <r>
      <rPr>
        <sz val="10"/>
        <color rgb="FF000000"/>
        <rFont val="Calibri"/>
        <family val="2"/>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</si>
  <si>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t>Humano:</t>
    </r>
    <r>
      <rPr>
        <sz val="10"/>
        <color rgb="FF000000"/>
        <rFont val="Calibri"/>
        <family val="2"/>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family val="2"/>
      </rPr>
      <t>Goobi:</t>
    </r>
    <r>
      <rPr>
        <sz val="10"/>
        <color rgb="FF000000"/>
        <rFont val="Calibri"/>
        <family val="2"/>
      </rPr>
      <t xml:space="preserve"> Cuadro de registro al estado de las incidencias reportadas. Este seguimiento puede ser consultado en el expediente contractual No. 133 de 2018. 
</t>
    </r>
    <r>
      <rPr>
        <b/>
        <sz val="10"/>
        <color rgb="FF000000"/>
        <rFont val="Calibri"/>
        <family val="2"/>
      </rPr>
      <t xml:space="preserve">Internet: </t>
    </r>
    <r>
      <rPr>
        <sz val="10"/>
        <color rgb="FF000000"/>
        <rFont val="Calibri"/>
        <family val="2"/>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family val="2"/>
      </rPr>
      <t>Mantenimiento de la infraestructura:</t>
    </r>
    <r>
      <rPr>
        <sz val="10"/>
        <color rgb="FF000000"/>
        <rFont val="Calibri"/>
        <family val="2"/>
      </rPr>
      <t xml:space="preserve"> Carpeta Compartida:\\192.168.1.251\120_oap\IDEP2019\120_28_PLANES\9_Planes de Mantenimiento de la Infraestructura Tecnológica
</t>
    </r>
    <r>
      <rPr>
        <b/>
        <sz val="10"/>
        <color rgb="FF000000"/>
        <rFont val="Calibri"/>
        <family val="2"/>
      </rPr>
      <t xml:space="preserve">Suministro de Energía: </t>
    </r>
    <r>
      <rPr>
        <sz val="10"/>
        <color rgb="FF000000"/>
        <rFont val="Calibri"/>
        <family val="2"/>
      </rPr>
      <t>Facturas de pago del servicio de energía.</t>
    </r>
  </si>
  <si>
    <r>
      <t>30/06/2019:</t>
    </r>
    <r>
      <rPr>
        <sz val="11"/>
        <color rgb="FF000000"/>
        <rFont val="Calibri"/>
        <family val="2"/>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</si>
  <si>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</si>
  <si>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t>Incluir en el plan de contingencia los roles que desempeñan el técnico y los ingenieros contratistas respecto de la administración y soporte de los sistemas de información.</t>
  </si>
  <si>
    <r>
      <rPr>
        <b/>
        <sz val="11"/>
        <color rgb="FF000000"/>
        <rFont val="Calibri"/>
        <family val="2"/>
      </rPr>
      <t>30/06/2019:</t>
    </r>
    <r>
      <rPr>
        <sz val="11"/>
        <color rgb="FF000000"/>
        <rFont val="Calibri"/>
        <family val="2"/>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</si>
  <si>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</si>
  <si>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t xml:space="preserve">30/06/2019: </t>
    </r>
    <r>
      <rPr>
        <sz val="11"/>
        <color rgb="FF000000"/>
        <rFont val="Calibri"/>
        <family val="2"/>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</si>
  <si>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</si>
  <si>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t xml:space="preserve">30/06/2019: </t>
    </r>
    <r>
      <rPr>
        <sz val="11"/>
        <color rgb="FF000000"/>
        <rFont val="Calibri"/>
        <family val="2"/>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</si>
  <si>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</si>
  <si>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t>30/06/2019:</t>
    </r>
    <r>
      <rPr>
        <sz val="11"/>
        <color rgb="FF000000"/>
        <rFont val="Calibri"/>
        <family val="2"/>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</si>
  <si>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</si>
  <si>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t xml:space="preserve">30/06/2019: </t>
    </r>
    <r>
      <rPr>
        <sz val="11"/>
        <color rgb="FF000000"/>
        <rFont val="Calibri"/>
        <family val="2"/>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</si>
  <si>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</si>
  <si>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family val="2"/>
      </rPr>
      <t>30/06/2019:</t>
    </r>
    <r>
      <rPr>
        <sz val="11"/>
        <color rgb="FF000000"/>
        <rFont val="Calibri"/>
        <family val="2"/>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</si>
  <si>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</si>
  <si>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t xml:space="preserve">30/06/2019: </t>
    </r>
    <r>
      <rPr>
        <sz val="11"/>
        <color rgb="FF000000"/>
        <rFont val="Calibri"/>
        <family val="2"/>
      </rPr>
      <t>Se aplicaron las siguientes políticas al dominio:
- Extensión mínima 8 caracteres.
- Complejidad en las contraseñas.
- No se puede repetir contraseñas anteriores.
- Solicitud de cambio de contraseña cada cuatro (4) meses.</t>
    </r>
  </si>
  <si>
    <t>Dominio con Políticas Activas.</t>
  </si>
  <si>
    <r>
      <t xml:space="preserve">30/06/2019: </t>
    </r>
    <r>
      <rPr>
        <sz val="11"/>
        <color rgb="FF000000"/>
        <rFont val="Calibri"/>
        <family val="2"/>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</si>
  <si>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</si>
  <si>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t xml:space="preserve">30/06/2019: </t>
    </r>
    <r>
      <rPr>
        <sz val="11"/>
        <color rgb="FF000000"/>
        <rFont val="Calibri"/>
        <family val="2"/>
      </rPr>
      <t>Se elaboró el documento que describe las políticas y condiciones necesarias para el acceso a través de VPN para funcionarios y contratistas.</t>
    </r>
  </si>
  <si>
    <r>
      <t xml:space="preserve">30/06/2019: </t>
    </r>
    <r>
      <rPr>
        <sz val="11"/>
        <color rgb="FF000000"/>
        <rFont val="Calibri"/>
        <family val="2"/>
      </rPr>
      <t xml:space="preserve">Se elaboró el documento que contiene el protocolo para ejecutar despliegues en producción para los sistemas de información GOOBI y HUMANO. </t>
    </r>
  </si>
  <si>
    <t>Elaborar un documento que contenga el protocolo para actualizar el sistema operativo que soporta página Web y Micrositios.</t>
  </si>
  <si>
    <r>
      <t>30/06/2019:</t>
    </r>
    <r>
      <rPr>
        <sz val="11"/>
        <color rgb="FF000000"/>
        <rFont val="Calibri"/>
        <family val="2"/>
      </rPr>
      <t xml:space="preserve"> Se elaboró el documento que describe el protocolo para actualizar el sistema operativo que soporta página Web y Micrositios.</t>
    </r>
  </si>
  <si>
    <r>
      <t xml:space="preserve">30/06/2019: </t>
    </r>
    <r>
      <rPr>
        <sz val="11"/>
        <color rgb="FF000000"/>
        <rFont val="Calibri"/>
        <family val="2"/>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</si>
  <si>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</si>
  <si>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t xml:space="preserve">30/06/2019: </t>
    </r>
    <r>
      <rPr>
        <sz val="11"/>
        <color rgb="FF000000"/>
        <rFont val="Calibri"/>
        <family val="2"/>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</si>
  <si>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</si>
  <si>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t>Contratista Web  y TI</t>
  </si>
  <si>
    <r>
      <t>30/06/2019:</t>
    </r>
    <r>
      <rPr>
        <sz val="11"/>
        <color rgb="FF000000"/>
        <rFont val="Calibri"/>
        <family val="2"/>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</si>
  <si>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</si>
  <si>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t xml:space="preserve">30/06/2019: </t>
    </r>
    <r>
      <rPr>
        <sz val="11"/>
        <color rgb="FF000000"/>
        <rFont val="Calibri"/>
        <family val="2"/>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</si>
  <si>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</si>
  <si>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t xml:space="preserve">30/06/2019: </t>
    </r>
    <r>
      <rPr>
        <sz val="11"/>
        <color rgb="FF000000"/>
        <rFont val="Calibri"/>
        <family val="2"/>
      </rPr>
      <t>El Técnico Operativo de la OAP realizó la configuración de la red Wifi IDEP Pública para que no se pueda hacer ping.</t>
    </r>
  </si>
  <si>
    <t>Escalar al proveedor de Firewall las alertas de eventos de correo entrante y el registro de eventos y logs.</t>
  </si>
  <si>
    <r>
      <t xml:space="preserve">30/06/2019: </t>
    </r>
    <r>
      <rPr>
        <sz val="11"/>
        <color rgb="FF000000"/>
        <rFont val="Calibri"/>
        <family val="2"/>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</si>
  <si>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</si>
  <si>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family val="2"/>
      </rPr>
      <t xml:space="preserve">30/06/2019: </t>
    </r>
    <r>
      <rPr>
        <sz val="11"/>
        <color rgb="FF000000"/>
        <rFont val="Calibri"/>
        <family val="2"/>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</si>
  <si>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</si>
  <si>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family val="2"/>
      </rPr>
      <t>30/06/2019:</t>
    </r>
    <r>
      <rPr>
        <sz val="11"/>
        <color rgb="FF000000"/>
        <rFont val="Calibri"/>
        <family val="2"/>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</si>
  <si>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</si>
  <si>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t xml:space="preserve">30/06/2019: </t>
    </r>
    <r>
      <rPr>
        <sz val="11"/>
        <color rgb="FF000000"/>
        <rFont val="Calibri"/>
        <family val="2"/>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</si>
  <si>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</si>
  <si>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t xml:space="preserve">30/06/2019: </t>
    </r>
    <r>
      <rPr>
        <sz val="11"/>
        <color rgb="FF000000"/>
        <rFont val="Calibri"/>
        <family val="2"/>
      </rPr>
      <t>El dominio fue creado en la hiperconvergencia como un servidor virtual, al cual se le instaló el sistema operativo Windows server 2016 y se depuraron las reglas del servidor de dominio.</t>
    </r>
  </si>
  <si>
    <r>
      <t xml:space="preserve">30/06/2019: </t>
    </r>
    <r>
      <rPr>
        <sz val="11"/>
        <color rgb="FF000000"/>
        <rFont val="Calibri"/>
        <family val="2"/>
      </rPr>
      <t>Se identificó el listado de direcciones MAC del IDEP y se ingresó a la configuración del Firewall de tal manera que solo estas MAC seleccionadas, sean aginadas a una dirección IP.</t>
    </r>
  </si>
  <si>
    <r>
      <t xml:space="preserve">30/06/2019: </t>
    </r>
    <r>
      <rPr>
        <sz val="11"/>
        <color rgb="FF000000"/>
        <rFont val="Calibri"/>
        <family val="2"/>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</si>
  <si>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</si>
  <si>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0"/>
        <color rgb="FF000000"/>
        <rFont val="Arial"/>
        <family val="2"/>
      </rPr>
      <t xml:space="preserve">03/04/2019: </t>
    </r>
    <r>
      <rPr>
        <sz val="10"/>
        <color rgb="FF000000"/>
        <rFont val="Arial"/>
        <family val="2"/>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family val="2"/>
      </rPr>
      <t xml:space="preserve">02/07/2019: </t>
    </r>
    <r>
      <rPr>
        <sz val="10"/>
        <color rgb="FF000000"/>
        <rFont val="Arial"/>
        <family val="2"/>
      </rPr>
      <t xml:space="preserve">Se ejecutó la actualización del Plan Interno de Respuesta a Emergencias y Análisis de vulnerabilidad. El documento se encuentra publicado en la Maloca AulaSIG. </t>
    </r>
  </si>
  <si>
    <r>
      <rPr>
        <b/>
        <sz val="10"/>
        <color rgb="FF000000"/>
        <rFont val="Arial"/>
        <family val="2"/>
      </rPr>
      <t>03/04/2019:</t>
    </r>
    <r>
      <rPr>
        <sz val="10"/>
        <color rgb="FF000000"/>
        <rFont val="Arial"/>
        <family val="2"/>
      </rPr>
      <t xml:space="preserve">
_Acta de visita y levantamiento de información ARL
_Documento preliminar y correos electrónicos
</t>
    </r>
    <r>
      <rPr>
        <b/>
        <sz val="10"/>
        <color rgb="FF000000"/>
        <rFont val="Arial"/>
        <family val="2"/>
      </rPr>
      <t>02/07/2019</t>
    </r>
    <r>
      <rPr>
        <sz val="10"/>
        <color rgb="FF000000"/>
        <rFont val="Arial"/>
        <family val="2"/>
      </rPr>
      <t>: Documento Plan Interno de Respuesta a Emergencias y Análisis de vulnerabilidad http://www.idep.edu.co/sites/default/files/PL-GRF-11-02_Plan_Emergencias_V4.pdf</t>
    </r>
  </si>
  <si>
    <r>
      <rPr>
        <b/>
        <sz val="10"/>
        <color rgb="FF000000"/>
        <rFont val="Arial"/>
        <family val="2"/>
      </rPr>
      <t>03/04/2019</t>
    </r>
    <r>
      <rPr>
        <sz val="10"/>
        <color rgb="FF000000"/>
        <rFont val="Arial"/>
        <family val="2"/>
      </rPr>
      <t xml:space="preserve">: Se avanzó en la elaboración del programa de orden y aseo
</t>
    </r>
    <r>
      <rPr>
        <b/>
        <sz val="10"/>
        <color rgb="FF000000"/>
        <rFont val="Arial"/>
        <family val="2"/>
      </rPr>
      <t>02/07/2019:</t>
    </r>
    <r>
      <rPr>
        <sz val="10"/>
        <color rgb="FF000000"/>
        <rFont val="Arial"/>
        <family val="2"/>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</si>
  <si>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family val="2"/>
      </rPr>
      <t>03/04/2019:</t>
    </r>
    <r>
      <rPr>
        <sz val="10"/>
        <color rgb="FF000000"/>
        <rFont val="Arial"/>
        <family val="2"/>
      </rPr>
      <t xml:space="preserve"> Documento preliminar
</t>
    </r>
    <r>
      <rPr>
        <b/>
        <sz val="10"/>
        <color rgb="FF000000"/>
        <rFont val="Arial"/>
        <family val="2"/>
      </rPr>
      <t>02/07/2019:</t>
    </r>
    <r>
      <rPr>
        <sz val="10"/>
        <color rgb="FF000000"/>
        <rFont val="Arial"/>
        <family val="2"/>
      </rPr>
      <t xml:space="preserve"> Programa de orden y aseo http://www.idep.edu.co/sites/default/files/PG-GTH-13-01%20Programa%20orden%20aseo%20V1.pdf
Listados de asistencia y registro fotográfico</t>
    </r>
  </si>
  <si>
    <r>
      <rPr>
        <b/>
        <sz val="10"/>
        <color rgb="FF000000"/>
        <rFont val="Arial"/>
        <family val="2"/>
      </rPr>
      <t>03/04/2019</t>
    </r>
    <r>
      <rPr>
        <sz val="10"/>
        <color rgb="FF000000"/>
        <rFont val="Arial"/>
        <family val="2"/>
      </rPr>
      <t xml:space="preserve">: No se han realizado actividades especificas para el desarrollo de esta acción
</t>
    </r>
    <r>
      <rPr>
        <b/>
        <sz val="10"/>
        <color rgb="FF000000"/>
        <rFont val="Arial"/>
        <family val="2"/>
      </rPr>
      <t xml:space="preserve">
02/07/2019</t>
    </r>
    <r>
      <rPr>
        <sz val="10"/>
        <color rgb="FF000000"/>
        <rFont val="Arial"/>
        <family val="2"/>
      </rPr>
      <t>: Se realizó la modificación del formato de auto-reporte de condiciones de trabajo y salud, y se socializó a los servidores de la Entidad mediante pieza de comunicación por correo electrónico institucional.</t>
    </r>
  </si>
  <si>
    <r>
      <rPr>
        <b/>
        <sz val="10"/>
        <color rgb="FF000000"/>
        <rFont val="Arial"/>
        <family val="2"/>
      </rPr>
      <t xml:space="preserve">02/07/2019: </t>
    </r>
    <r>
      <rPr>
        <sz val="10"/>
        <color rgb="FF000000"/>
        <rFont val="Arial"/>
        <family val="2"/>
      </rPr>
      <t>Pieza de socialización y correo electrónico institucional</t>
    </r>
  </si>
  <si>
    <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family val="2"/>
      </rPr>
      <t>23/11/2017</t>
    </r>
    <r>
      <rPr>
        <sz val="10"/>
        <color rgb="FF000000"/>
        <rFont val="Arial"/>
        <family val="2"/>
      </rPr>
      <t xml:space="preserve">: Actividad progrmada para el 2019 una vez se convaliden las Tablas de valoracion Documental
</t>
    </r>
    <r>
      <rPr>
        <b/>
        <sz val="10"/>
        <color rgb="FF000000"/>
        <rFont val="Arial"/>
        <family val="2"/>
      </rPr>
      <t xml:space="preserve">11/12/2018 </t>
    </r>
    <r>
      <rPr>
        <sz val="10"/>
        <color rgb="FF000000"/>
        <rFont val="Arial"/>
        <family val="2"/>
      </rPr>
      <t xml:space="preserve">El 19 de noviembre se recibio de la secretaria tecnica del consejo Distrital de Archivos de Bogota concepto de viabilidad de convalidacion de las TVD
</t>
    </r>
    <r>
      <rPr>
        <b/>
        <sz val="10"/>
        <color rgb="FF000000"/>
        <rFont val="Arial"/>
        <family val="2"/>
      </rPr>
      <t>03/04/2019</t>
    </r>
    <r>
      <rPr>
        <sz val="10"/>
        <color rgb="FF000000"/>
        <rFont val="Arial"/>
        <family val="2"/>
      </rPr>
      <t xml:space="preserve">: </t>
    </r>
    <r>
      <rPr>
        <sz val="10"/>
        <rFont val="Arial"/>
        <family val="2"/>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rFont val="Arial"/>
        <family val="2"/>
      </rPr>
      <t xml:space="preserve">
03/07/2019: </t>
    </r>
    <r>
      <rPr>
        <sz val="10"/>
        <rFont val="Arial"/>
        <family val="2"/>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</si>
  <si>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t xml:space="preserve">Q:\TABLA DE VALORACION_NOVIEMBRE-2018\TVD_IDEP_CD_13_11_2018 concepto técnico
</t>
    </r>
    <r>
      <rPr>
        <b/>
        <sz val="10"/>
        <color rgb="FF000000"/>
        <rFont val="Arial"/>
        <family val="2"/>
      </rPr>
      <t xml:space="preserve">03/04/2019: 
 - </t>
    </r>
    <r>
      <rPr>
        <sz val="10"/>
        <color rgb="FF000000"/>
        <rFont val="Arial"/>
        <family val="2"/>
      </rPr>
      <t xml:space="preserve">Acta CDA del 13/12/2018
 - Pantallazo de trámite del RUSD, documentos que se encuentran en el archivo de gestión \\192.168.1.251\300_SAFyCD\IDEP2019
e) Resolución 018 de 2019
</t>
    </r>
    <r>
      <rPr>
        <b/>
        <sz val="10"/>
        <color rgb="FF000000"/>
        <rFont val="Arial"/>
        <family val="2"/>
      </rPr>
      <t xml:space="preserve">03/07/2019: </t>
    </r>
    <r>
      <rPr>
        <sz val="10"/>
        <color rgb="FF000000"/>
        <rFont val="Arial"/>
        <family val="2"/>
      </rPr>
      <t>a)http://www.idep.edu.co/?q=tablas-de-valoracion-documental-idep b) FT-GD-07-06_INVENTARIO_SERIES_ELIMINACION_FINAL</t>
    </r>
  </si>
  <si>
    <r>
      <t xml:space="preserve">03/04/2019:  </t>
    </r>
    <r>
      <rPr>
        <sz val="10"/>
        <color rgb="FF000000"/>
        <rFont val="Arial"/>
        <family val="2"/>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family val="2"/>
      </rPr>
      <t xml:space="preserve">03/07/2019: </t>
    </r>
    <r>
      <rPr>
        <sz val="10"/>
        <color rgb="FF000000"/>
        <rFont val="Arial"/>
        <family val="2"/>
      </rPr>
      <t xml:space="preserve">Se reportaron los indicadores establecidos con corte al 30/06/2019 en los cuales se dió cumplimiento a las metas establecidas.
</t>
    </r>
  </si>
  <si>
    <r>
      <t xml:space="preserve">03/04/2019: </t>
    </r>
    <r>
      <rPr>
        <sz val="10"/>
        <color indexed="8"/>
        <rFont val="Arial"/>
        <family val="2"/>
      </rPr>
      <t xml:space="preserve">Código:  FT- MIC-03-05 HOJA DE VIDA DEL INDICADOR  del proceso de Gestión Documental
</t>
    </r>
    <r>
      <rPr>
        <b/>
        <sz val="10"/>
        <color indexed="8"/>
        <rFont val="Arial"/>
        <family val="2"/>
      </rPr>
      <t xml:space="preserve">03/07/2019: </t>
    </r>
    <r>
      <rPr>
        <sz val="10"/>
        <color indexed="8"/>
        <rFont val="Arial"/>
        <family val="2"/>
      </rPr>
      <t>Código:  FT- MIC-03-05 HOJA DE VIDA DEL INDICADOR  del proceso de Gestión Documental publicada en http://www.idep.edu.co/?q=content/indicadores-de-gesti%C3%B3n</t>
    </r>
  </si>
  <si>
    <r>
      <rPr>
        <b/>
        <sz val="10"/>
        <color rgb="FF000000"/>
        <rFont val="Arial"/>
        <family val="2"/>
      </rPr>
      <t xml:space="preserve">Primer Trimestre: </t>
    </r>
    <r>
      <rPr>
        <sz val="10"/>
        <color rgb="FF000000"/>
        <rFont val="Arial"/>
        <family val="2"/>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family val="2"/>
      </rPr>
      <t xml:space="preserve">Segundo Trimestre: </t>
    </r>
    <r>
      <rPr>
        <sz val="10"/>
        <color rgb="FF000000"/>
        <rFont val="Arial"/>
        <family val="2"/>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</si>
  <si>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family val="2"/>
      </rPr>
      <t xml:space="preserve">05/12/2018: </t>
    </r>
    <r>
      <rPr>
        <sz val="10"/>
        <color rgb="FF000000"/>
        <rFont val="Arial"/>
        <family val="2"/>
      </rPr>
      <t xml:space="preserve">Se realiza socialización el 26/10/2018 a funcionarios y contratistas  sobre recomendaciones en seguridad de la </t>
    </r>
    <r>
      <rPr>
        <sz val="10"/>
        <rFont val="Arial"/>
        <family val="2"/>
      </rPr>
      <t xml:space="preserve">información, una vez se tengan documentados los procedimientos establecidos en el MSPI se realizará la socialización correspondiente,  actividad que se reprograma para la siguiente vigencia.   
</t>
    </r>
    <r>
      <rPr>
        <b/>
        <sz val="10"/>
        <rFont val="Arial"/>
        <family val="2"/>
      </rPr>
      <t>31/03/2019:</t>
    </r>
    <r>
      <rPr>
        <sz val="10"/>
        <rFont val="Arial"/>
        <family val="2"/>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rFont val="Arial"/>
        <family val="2"/>
      </rPr>
      <t xml:space="preserve">30/06/2019: </t>
    </r>
    <r>
      <rPr>
        <sz val="10"/>
        <rFont val="Arial"/>
        <family val="2"/>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rFont val="Arial"/>
        <family val="2"/>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rFont val="Arial"/>
        <family val="2"/>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</si>
  <si>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rFont val="Arial"/>
        <family val="2"/>
      </rPr>
      <t xml:space="preserve">07/12/2108: </t>
    </r>
    <r>
      <rPr>
        <sz val="10"/>
        <rFont val="Arial"/>
        <family val="2"/>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</si>
  <si>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acción por la manera en que fue planteada no es clara razón por la cual se elimina. 
</t>
    </r>
  </si>
  <si>
    <r>
      <rPr>
        <b/>
        <sz val="10"/>
        <rFont val="Arial"/>
        <family val="2"/>
      </rPr>
      <t xml:space="preserve">07/12/2108: </t>
    </r>
    <r>
      <rPr>
        <sz val="10"/>
        <rFont val="Arial"/>
        <family val="2"/>
      </rPr>
      <t xml:space="preserve">Se realizó seguimiento el 25/10/2018 por parte del líder del proceso y el equipo de tecnología en donde se concluye que  esta actividad  no se ejecutará,  teniendo en cuenta que no se tienen recursos disponibles </t>
    </r>
  </si>
  <si>
    <r>
      <t xml:space="preserve">30/06/2019: </t>
    </r>
    <r>
      <rPr>
        <sz val="11"/>
        <color rgb="FF000000"/>
        <rFont val="Calibri"/>
        <family val="2"/>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</si>
  <si>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</si>
  <si>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</si>
  <si>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t>Documento con el protocolo que puede ser consultado en el Expediente Contractual No. 028 de 2019. Este documento será publicado en Maloca en el siguiente enlace:http://www.idep.edu.co/?q=content/gt-12-proceso-de-gesti%C3%B3n-tecnol%C3%B3gica#overlay-context=</t>
  </si>
  <si>
    <t>Este documento puede ser consultado en el Expediente contractual No. 012 de 2019. Este documento será publicado en Maloca en el siguiente enlace:http://www.idep.edu.co/?q=content/gt-12-proceso-de-gesti%C3%B3n-tecnol%C3%B3gica#overlay-context=</t>
  </si>
  <si>
    <r>
      <t xml:space="preserve">30/06/2019: </t>
    </r>
    <r>
      <rPr>
        <sz val="11"/>
        <color rgb="FF000000"/>
        <rFont val="Calibri"/>
        <family val="2"/>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</si>
  <si>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</si>
  <si>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t xml:space="preserve">PRO - DIC-01-01
Hoja de calculo de Excel diligenciada disponible en: </t>
    </r>
    <r>
      <rPr>
        <sz val="8"/>
        <color rgb="FF000000"/>
        <rFont val="Arial"/>
        <family val="2"/>
      </rPr>
      <t>https://docs.google.com/spreadsheets/d/1NrZ6gwKmNQtgbSTjMcOSzoxdJXtd9GumnRhjx1Ah8cI/edit?usp=sharing</t>
    </r>
  </si>
  <si>
    <t>http://www.idep.edu.co/?q=content/idp-04-proceso-de-investigaci%C3%B3n-y-desarrollo-pedag%C3%B3gico</t>
  </si>
  <si>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</si>
  <si>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indexed="8"/>
        <rFont val="Arial"/>
        <family val="2"/>
      </rPr>
      <t xml:space="preserve">
26/12/2018: </t>
    </r>
    <r>
      <rPr>
        <sz val="10"/>
        <color indexed="8"/>
        <rFont val="Arial"/>
        <family val="2"/>
      </rPr>
      <t xml:space="preserve">
 1) Concepto Técnico - TVD - Nov-2018
 2) Plan de Trabajo Intervención TVD
 3) TVD  Periodos:
    - 1994 a 1996
    - 1996  a 2000
    - 2000 a 2007
 4) Plan de Trabajo Intervención  TVD
</t>
    </r>
    <r>
      <rPr>
        <b/>
        <sz val="10"/>
        <color indexed="8"/>
        <rFont val="Arial"/>
        <family val="2"/>
      </rPr>
      <t xml:space="preserve">30/04/2019. 
</t>
    </r>
    <r>
      <rPr>
        <sz val="10"/>
        <color indexed="8"/>
        <rFont val="Arial"/>
        <family val="2"/>
      </rPr>
      <t xml:space="preserve">1. Resolución No. 018 de 2019.
2. Contratos No. 20 y 31 de 2019.
3. FUID a marzo de 2019.
4. FUIS de eliminación a marzo de 2019.
</t>
    </r>
    <r>
      <rPr>
        <b/>
        <sz val="10"/>
        <color indexed="8"/>
        <rFont val="Arial"/>
        <family val="2"/>
      </rPr>
      <t xml:space="preserve">30/07/2019. </t>
    </r>
    <r>
      <rPr>
        <sz val="10"/>
        <color indexed="8"/>
        <rFont val="Arial"/>
        <family val="2"/>
      </rPr>
      <t xml:space="preserve">
TVD publicadas en http://www.idep.edu.co/?q=tablas-de-valoracion-documental-idep b) FT-GD-07-06_INVENTARIO_SERIES_ELIMINACION_FINAL</t>
    </r>
  </si>
  <si>
    <r>
      <t xml:space="preserve">PRIMER TRIMESTRE DE 2019:  </t>
    </r>
    <r>
      <rPr>
        <sz val="10"/>
        <color indexed="8"/>
        <rFont val="Arial"/>
        <family val="2"/>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indexed="8"/>
        <rFont val="Arial"/>
        <family val="2"/>
      </rPr>
      <t xml:space="preserve">SEGUNDO TRIMESTRE DE 2019:  </t>
    </r>
    <r>
      <rPr>
        <sz val="10"/>
        <color indexed="8"/>
        <rFont val="Arial"/>
        <family val="2"/>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</si>
  <si>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family val="2"/>
      </rPr>
      <t xml:space="preserve">13/12/2018 </t>
    </r>
    <r>
      <rPr>
        <sz val="10"/>
        <color rgb="FF000000"/>
        <rFont val="Arial"/>
        <family val="2"/>
      </rPr>
      <t xml:space="preserve">Se solicitó la actualización del Procedimiento PRO-GRF-11-01 Egresos o salidas y del  PRO-GRF-11-02 Ingresos o Altas de Almacén definitivas de bienes a la OAP. Los documentos fueron actualizados el 27/12/2018. 
</t>
    </r>
    <r>
      <rPr>
        <b/>
        <sz val="10"/>
        <color rgb="FF000000"/>
        <rFont val="Arial"/>
        <family val="2"/>
      </rPr>
      <t xml:space="preserve">03/04/2019: </t>
    </r>
    <r>
      <rPr>
        <sz val="10"/>
        <color rgb="FF000000"/>
        <rFont val="Arial"/>
        <family val="2"/>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family val="2"/>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family val="2"/>
      </rPr>
      <t xml:space="preserve">
</t>
    </r>
    <r>
      <rPr>
        <b/>
        <sz val="10"/>
        <color rgb="FF000000"/>
        <rFont val="Arial"/>
        <family val="2"/>
      </rPr>
      <t xml:space="preserve">09/07/2019: </t>
    </r>
    <r>
      <rPr>
        <sz val="10"/>
        <color rgb="FF000000"/>
        <rFont val="Arial"/>
        <family val="2"/>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</si>
  <si>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
30/08/2019:  </t>
    </r>
    <r>
      <rPr>
        <sz val="10"/>
        <color rgb="FF000000"/>
        <rFont val="Arial"/>
        <family val="2"/>
      </rPr>
      <t xml:space="preserve">Hilda Yamile Morales Laverde - Jefe OCI. 
</t>
    </r>
  </si>
  <si>
    <t>Folios 131-135 del contrato de prestación de servicios No. 008 de 2019.</t>
  </si>
  <si>
    <r>
      <rPr>
        <b/>
        <sz val="10"/>
        <color rgb="FF000000"/>
        <rFont val="Arial"/>
        <family val="2"/>
      </rPr>
      <t xml:space="preserve">30/04/2019: </t>
    </r>
    <r>
      <rPr>
        <sz val="10"/>
        <color rgb="FF000000"/>
        <rFont val="Arial"/>
        <family val="2"/>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family val="2"/>
      </rPr>
      <t xml:space="preserve">
20/08/2019: </t>
    </r>
    <r>
      <rPr>
        <sz val="10"/>
        <color rgb="FF000000"/>
        <rFont val="Arial"/>
        <family val="2"/>
      </rPr>
      <t>Se verificó por parte de esta Oficina los enlaces correspondientes, donde se promociona la gratuidad de los productos y servicios del IDEP. 
Esta acción se da por cumplida y se da cierre a la misma.</t>
    </r>
  </si>
  <si>
    <r>
      <rPr>
        <b/>
        <sz val="10"/>
        <color rgb="FF000000"/>
        <rFont val="Arial"/>
        <family val="2"/>
      </rPr>
      <t xml:space="preserve">30/04/2019: </t>
    </r>
    <r>
      <rPr>
        <sz val="10"/>
        <color rgb="FF000000"/>
        <rFont val="Arial"/>
        <family val="2"/>
      </rPr>
      <t xml:space="preserve">Se verificó por parte de ésta Oficina que en el procedimiento PRO-DIC-01-01  se incluyó la actividad No. 03 - observaciones </t>
    </r>
    <r>
      <rPr>
        <i/>
        <sz val="10"/>
        <color rgb="FF000000"/>
        <rFont val="Arial"/>
        <family val="2"/>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family val="2"/>
      </rPr>
      <t xml:space="preserve">20/08/2019:  </t>
    </r>
    <r>
      <rPr>
        <sz val="10"/>
        <color rgb="FF000000"/>
        <rFont val="Arial"/>
        <family val="2"/>
      </rPr>
      <t>Se verificó por parte de esta Oficina el diligenciamiento de la lista de chequeo con el fin de validar el cumplimiento de los criterios del Manual de Imagen de la Alcaldía hasta el mes de junio de 2019.
Esta acción se da por cumplida y se da cierre a la misma.</t>
    </r>
  </si>
  <si>
    <r>
      <rPr>
        <b/>
        <sz val="10"/>
        <color rgb="FF000000"/>
        <rFont val="Arial"/>
        <family val="2"/>
      </rPr>
      <t xml:space="preserve">30/04/2019:  </t>
    </r>
    <r>
      <rPr>
        <sz val="10"/>
        <color rgb="FF000000"/>
        <rFont val="Arial"/>
        <family val="2"/>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family val="2"/>
      </rPr>
      <t xml:space="preserve">20/08/2019: </t>
    </r>
    <r>
      <rPr>
        <sz val="10"/>
        <color rgb="FF000000"/>
        <rFont val="Arial"/>
        <family val="2"/>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</si>
  <si>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b/>
        <sz val="10"/>
        <color rgb="FF000000"/>
        <rFont val="Arial"/>
        <family val="2"/>
      </rPr>
      <t xml:space="preserve">30/04/2019:  </t>
    </r>
    <r>
      <rPr>
        <sz val="10"/>
        <color rgb="FF000000"/>
        <rFont val="Arial"/>
        <family val="2"/>
      </rPr>
      <t xml:space="preserve">Esta actividad se reporta en ejecución, se verificará el cumplimiento de la misma en el próximo seguimiento, con sus respectivas evidencias de cumplimiento. 
</t>
    </r>
    <r>
      <rPr>
        <b/>
        <sz val="10"/>
        <color rgb="FF000000"/>
        <rFont val="Arial"/>
        <family val="2"/>
      </rPr>
      <t xml:space="preserve">20/08/2019:  </t>
    </r>
    <r>
      <rPr>
        <sz val="10"/>
        <color rgb="FF000000"/>
        <rFont val="Arial"/>
        <family val="2"/>
      </rPr>
      <t xml:space="preserve">SE verifico por parte de esta Oficina la publicación en el Boletin Interno No. 006 y los correos remitidos a los funcionarios los días 18, 20 y 21de junio de 2019.  
Se da por cumplida esta actividad y se cierra por parte de esta Oficina. </t>
    </r>
  </si>
  <si>
    <r>
      <t xml:space="preserve">30/04/2019:   </t>
    </r>
    <r>
      <rPr>
        <sz val="10"/>
        <color rgb="FF000000"/>
        <rFont val="Arial"/>
        <family val="2"/>
      </rPr>
      <t xml:space="preserve">Hilda Yamile Morales Laverde - Jefe Oficina de Control Interno. 
</t>
    </r>
    <r>
      <rPr>
        <b/>
        <sz val="10"/>
        <color rgb="FF000000"/>
        <rFont val="Arial"/>
        <family val="2"/>
      </rPr>
      <t xml:space="preserve">20/08/2019: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</si>
  <si>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Hilda Yamile Morales Laverde - Jefe OCI.
2</t>
    </r>
    <r>
      <rPr>
        <b/>
        <sz val="10"/>
        <color rgb="FF000000"/>
        <rFont val="Arial"/>
        <family val="2"/>
      </rPr>
      <t xml:space="preserve">0/08/2019:  </t>
    </r>
    <r>
      <rPr>
        <sz val="10"/>
        <color rgb="FF000000"/>
        <rFont val="Arial"/>
        <family val="2"/>
      </rPr>
      <t xml:space="preserve">Hilda Yamile Morales Laverde - Jefe OCI.
</t>
    </r>
  </si>
  <si>
    <r>
      <rPr>
        <b/>
        <sz val="10"/>
        <color rgb="FF000000"/>
        <rFont val="Arial"/>
        <family val="2"/>
      </rPr>
      <t xml:space="preserve">30/04/2019: </t>
    </r>
    <r>
      <rPr>
        <sz val="10"/>
        <color rgb="FF000000"/>
        <rFont val="Arial"/>
        <family val="2"/>
      </rPr>
      <t xml:space="preserve">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family val="2"/>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family val="2"/>
      </rPr>
      <t xml:space="preserve">Esta acción se da por cumplida y se cierra por parte de esta Oficina, no obstante se recomienda socializar a todos los funcionarios que deben aplicar el control.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</si>
  <si>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20/08/2019: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</si>
  <si>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30/04/2019:</t>
    </r>
    <r>
      <rPr>
        <sz val="10"/>
        <color rgb="FF000000"/>
        <rFont val="Arial"/>
        <family val="2"/>
      </rPr>
      <t xml:space="preserve"> Esta acción será objeto de verificación en próximo seguimiento se encuentra en ejecución. 
2</t>
    </r>
    <r>
      <rPr>
        <b/>
        <sz val="10"/>
        <color rgb="FF000000"/>
        <rFont val="Arial"/>
        <family val="2"/>
      </rPr>
      <t>0/04/</t>
    </r>
    <r>
      <rPr>
        <b/>
        <sz val="10"/>
        <color rgb="FF000000"/>
        <rFont val="Arial"/>
        <family val="2"/>
      </rPr>
      <t xml:space="preserve">2019:  </t>
    </r>
    <r>
      <rPr>
        <sz val="10"/>
        <color rgb="FF000000"/>
        <rFont val="Arial"/>
        <family val="2"/>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</si>
  <si>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family val="2"/>
      </rPr>
      <t xml:space="preserve">30/04/2019: </t>
    </r>
    <r>
      <rPr>
        <sz val="10"/>
        <color rgb="FF000000"/>
        <rFont val="Arial"/>
        <family val="2"/>
      </rPr>
      <t xml:space="preserve">Se verificó por parte de ésta Oficina que los instrumentos de gestión del proceso se formularon bajo los mismos parámetros de medición.
</t>
    </r>
    <r>
      <rPr>
        <b/>
        <sz val="10"/>
        <color rgb="FF000000"/>
        <rFont val="Arial"/>
        <family val="2"/>
      </rPr>
      <t xml:space="preserve">20/08/2019: </t>
    </r>
    <r>
      <rPr>
        <sz val="10"/>
        <color rgb="FF000000"/>
        <rFont val="Arial"/>
        <family val="2"/>
      </rPr>
      <t xml:space="preserve">Esta actividad se da por cumplida y se cierre dado la evidencia registrada en la hoja de vida del indicador y el reporte del POA. </t>
    </r>
  </si>
  <si>
    <r>
      <rPr>
        <b/>
        <sz val="10"/>
        <color rgb="FF000000"/>
        <rFont val="Arial"/>
        <family val="2"/>
      </rPr>
      <t>30/04/2019:</t>
    </r>
    <r>
      <rPr>
        <sz val="10"/>
        <color rgb="FF000000"/>
        <rFont val="Arial"/>
        <family val="2"/>
      </rPr>
      <t xml:space="preserve"> Esta acción será objeto de verificación en próximo seguimiento se encuentra en ejecución. 
</t>
    </r>
    <r>
      <rPr>
        <b/>
        <sz val="10"/>
        <color rgb="FF000000"/>
        <rFont val="Arial"/>
        <family val="2"/>
      </rPr>
      <t xml:space="preserve">
20/08/2019</t>
    </r>
    <r>
      <rPr>
        <sz val="10"/>
        <color rgb="FF000000"/>
        <rFont val="Arial"/>
        <family val="2"/>
      </rPr>
      <t xml:space="preserve">: Se verificó la actualización del procedimiento PRO-IDP-04-01 Formulación de Proyectos de Investigación y Desarrollo Pedagógico en la politica de operación.   Se cierra esta acción por parte de ésta Oficina. </t>
    </r>
  </si>
  <si>
    <r>
      <t xml:space="preserve">30/04/2019: </t>
    </r>
    <r>
      <rPr>
        <sz val="10"/>
        <color rgb="FF000000"/>
        <rFont val="Arial"/>
        <family val="2"/>
      </rPr>
      <t>Hilda Yamile Morales Laverde - Jefe OCI.</t>
    </r>
    <r>
      <rPr>
        <b/>
        <sz val="10"/>
        <color rgb="FF000000"/>
        <rFont val="Arial"/>
        <family val="2"/>
      </rPr>
      <t xml:space="preserve">
20/08/2019:  </t>
    </r>
    <r>
      <rPr>
        <sz val="10"/>
        <color rgb="FF000000"/>
        <rFont val="Arial"/>
        <family val="2"/>
      </rPr>
      <t xml:space="preserve">Hilda Yamile Morales Laverde - Jefe OCI.
</t>
    </r>
  </si>
  <si>
    <r>
      <rPr>
        <b/>
        <sz val="10"/>
        <color rgb="FF000000"/>
        <rFont val="Arial"/>
        <family val="2"/>
      </rPr>
      <t>30/04/2019:</t>
    </r>
    <r>
      <rPr>
        <sz val="10"/>
        <color rgb="FF000000"/>
        <rFont val="Arial"/>
        <family val="2"/>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family val="2"/>
      </rPr>
      <t xml:space="preserve">20/08/2019:  </t>
    </r>
    <r>
      <rPr>
        <sz val="10"/>
        <color rgb="FF000000"/>
        <rFont val="Arial"/>
        <family val="2"/>
      </rPr>
      <t xml:space="preserve">Se dio cumplimiento a la acción propuesta, por lo anterior se da el cierre a la misma. </t>
    </r>
  </si>
  <si>
    <r>
      <t xml:space="preserve">16/10/2018: </t>
    </r>
    <r>
      <rPr>
        <sz val="10"/>
        <rFont val="Arial"/>
        <family val="2"/>
      </rPr>
      <t xml:space="preserve">Acción programada a realizarse durante el mes de octubre de 2018.
</t>
    </r>
    <r>
      <rPr>
        <b/>
        <sz val="10"/>
        <rFont val="Arial"/>
        <family val="2"/>
      </rPr>
      <t xml:space="preserve">24/12/2018: </t>
    </r>
    <r>
      <rPr>
        <sz val="10"/>
        <rFont val="Arial"/>
        <family val="2"/>
      </rPr>
      <t xml:space="preserve">Teniendo la ampliación de tiempo para continuar con la ejecución de esta actividad por parte del líder del proceso, se realizará la verificación respectiva en próximo seguimiento. 
</t>
    </r>
    <r>
      <rPr>
        <b/>
        <sz val="10"/>
        <rFont val="Arial"/>
        <family val="2"/>
      </rPr>
      <t xml:space="preserve">30/04/2019: </t>
    </r>
    <r>
      <rPr>
        <sz val="10"/>
        <rFont val="Arial"/>
        <family val="2"/>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rFont val="Arial"/>
        <family val="2"/>
      </rPr>
      <t xml:space="preserve">"Se debe adelantar la socialización con información clara de cómo identificar este tipo de ataques y las medidas preventivas y reactivas a tomar en cada caso."
</t>
    </r>
    <r>
      <rPr>
        <b/>
        <sz val="10"/>
        <rFont val="Arial"/>
        <family val="2"/>
      </rPr>
      <t xml:space="preserve">20/08/2019:  </t>
    </r>
    <r>
      <rPr>
        <sz val="10"/>
        <rFont val="Arial"/>
        <family val="2"/>
      </rPr>
      <t xml:space="preserve">Esta actividad se da por cumplida y se realiza el cierre de la misma. </t>
    </r>
  </si>
  <si>
    <r>
      <t xml:space="preserve">16/10/2018: Sandra Milena Bonilla R._ Contratista de Apoyo Profesional_ OCI
</t>
    </r>
    <r>
      <rPr>
        <b/>
        <sz val="10"/>
        <rFont val="Arial"/>
        <family val="2"/>
      </rPr>
      <t xml:space="preserve">
24/12/2018: </t>
    </r>
    <r>
      <rPr>
        <sz val="10"/>
        <rFont val="Arial"/>
        <family val="2"/>
      </rPr>
      <t xml:space="preserve">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</si>
  <si>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t xml:space="preserve">16/10/2018: </t>
    </r>
    <r>
      <rPr>
        <sz val="10"/>
        <rFont val="Arial"/>
        <family val="2"/>
      </rPr>
      <t xml:space="preserve">Acción programada a realizarse durante el mes de octubre de 2018.
</t>
    </r>
    <r>
      <rPr>
        <b/>
        <sz val="10"/>
        <rFont val="Arial"/>
        <family val="2"/>
      </rPr>
      <t xml:space="preserve">
24/12/2018: </t>
    </r>
    <r>
      <rPr>
        <sz val="10"/>
        <rFont val="Arial"/>
        <family val="2"/>
      </rPr>
      <t xml:space="preserve">Teniendo en cuenta lo reportado por el líder del proceso, se procede a eliminar esta acción.
</t>
    </r>
    <r>
      <rPr>
        <b/>
        <sz val="10"/>
        <rFont val="Arial"/>
        <family val="2"/>
      </rPr>
      <t xml:space="preserve">30/04/2019:  </t>
    </r>
    <r>
      <rPr>
        <sz val="10"/>
        <rFont val="Arial"/>
        <family val="2"/>
      </rPr>
      <t xml:space="preserve">Pese a que esta actividad fue eliminada en el anterior trimestre, se recomienda acatar las observaciones realizadas por parte de esta Oficina en el Informe de Auditoria al proceso </t>
    </r>
    <r>
      <rPr>
        <i/>
        <sz val="10"/>
        <rFont val="Arial"/>
        <family val="2"/>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rFont val="Arial"/>
        <family val="2"/>
      </rPr>
      <t xml:space="preserve">
</t>
    </r>
  </si>
  <si>
    <r>
      <t>24/12/2018:</t>
    </r>
    <r>
      <rPr>
        <sz val="10"/>
        <color rgb="FF000000"/>
        <rFont val="Calibri"/>
        <family val="2"/>
      </rPr>
      <t xml:space="preserve"> Teniendo en cuenta lo manifestado en el avance, se verificará el cumplimiento de esta actividad en próximo seguimiento. 
</t>
    </r>
    <r>
      <rPr>
        <b/>
        <sz val="10"/>
        <color rgb="FF000000"/>
        <rFont val="Calibri"/>
        <family val="2"/>
      </rPr>
      <t xml:space="preserve">30/04/2019:  </t>
    </r>
    <r>
      <rPr>
        <sz val="10"/>
        <color rgb="FF000000"/>
        <rFont val="Calibri"/>
        <family val="2"/>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family val="2"/>
      </rPr>
      <t xml:space="preserve">30/08/2019:  </t>
    </r>
    <r>
      <rPr>
        <sz val="10"/>
        <color rgb="FF000000"/>
        <rFont val="Calibri"/>
        <family val="2"/>
      </rPr>
      <t xml:space="preserve">De acuerdo al seguimiento efectuado por parte del responsable del proceso donde indica </t>
    </r>
    <r>
      <rPr>
        <i/>
        <sz val="10"/>
        <color rgb="FF000000"/>
        <rFont val="Calibri"/>
        <family val="2"/>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family val="2"/>
      </rPr>
      <t xml:space="preserve">Se cierra esta actividad por parte de esta Oficina y se continua con el monitoreo a través del mapa de riesgos. </t>
    </r>
  </si>
  <si>
    <r>
      <t xml:space="preserve">16/10/2018: Sandra Milena Bonilla R._ Contratista de Apoyo Profesional_ OCI
24/12/2018: Sandra Milena Bonilla R._ Contratista de Apoyo Profesional_ OCI
</t>
    </r>
    <r>
      <rPr>
        <b/>
        <sz val="10"/>
        <rFont val="Arial"/>
        <family val="2"/>
      </rPr>
      <t xml:space="preserve">30/04/2019:   </t>
    </r>
    <r>
      <rPr>
        <sz val="10"/>
        <rFont val="Arial"/>
        <family val="2"/>
      </rPr>
      <t xml:space="preserve">Hilda Yamile Morales Laverde - Jefe OCI. 
</t>
    </r>
    <r>
      <rPr>
        <b/>
        <sz val="10"/>
        <rFont val="Arial"/>
        <family val="2"/>
      </rPr>
      <t xml:space="preserve">20/08/2019:  </t>
    </r>
    <r>
      <rPr>
        <sz val="10"/>
        <rFont val="Arial"/>
        <family val="2"/>
      </rPr>
      <t xml:space="preserve">Hilda Yamile Morales Laverde - Jefe OCI. </t>
    </r>
  </si>
  <si>
    <r>
      <rPr>
        <b/>
        <sz val="11"/>
        <color rgb="FF000000"/>
        <rFont val="Calibri"/>
        <family val="2"/>
      </rPr>
      <t xml:space="preserve">20/08/2019:  </t>
    </r>
    <r>
      <rPr>
        <sz val="11"/>
        <color rgb="FF000000"/>
        <rFont val="Calibri"/>
        <family val="2"/>
      </rPr>
      <t xml:space="preserve">Hilda Yamile Morales Laverde - Jefe OCI. 
</t>
    </r>
  </si>
  <si>
    <t xml:space="preserve">https://docs.google.com/spreadsheets/d/1rkj1JMm4LnWNRWL--zXFJrjXKTK2WPHCiHY5g3cAogk/edit#gid=292185415
</t>
  </si>
  <si>
    <t>http://www.idep.edu.co/sites/default/files/PL-GT-12-02%20Plan%20Contingencia%20Tecno%20V9.pdf</t>
  </si>
  <si>
    <r>
      <t xml:space="preserve">20/08/2019:   </t>
    </r>
    <r>
      <rPr>
        <sz val="11"/>
        <color rgb="FF000000"/>
        <rFont val="Calibri"/>
        <family val="2"/>
      </rPr>
      <t xml:space="preserve">Se verificó la inclusión en este plan de los roles que se desempeñan los funcionarios de la Oficina de Sistemas.  Esta actividad se da por cumplida. </t>
    </r>
  </si>
  <si>
    <r>
      <t xml:space="preserve">30/04/2019.  </t>
    </r>
    <r>
      <rPr>
        <sz val="10"/>
        <color rgb="FF000000"/>
        <rFont val="Arial"/>
        <family val="2"/>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family val="2"/>
      </rPr>
      <t xml:space="preserve">20/08/2019:  </t>
    </r>
    <r>
      <rPr>
        <sz val="10"/>
        <color rgb="FF000000"/>
        <rFont val="Arial"/>
        <family val="2"/>
      </rPr>
      <t>Se efectuo revisión al comprobante de altas de almacén registrados en el vigencia 2019 donde se evidencia en la bitacora de estados que no se presentan diferencias en los comprabantes.  Por lo anterior se da por cumplida la acción y se cierra.</t>
    </r>
  </si>
  <si>
    <r>
      <t xml:space="preserve">20/08/2019:   </t>
    </r>
    <r>
      <rPr>
        <sz val="11"/>
        <color rgb="FF000000"/>
        <rFont val="Calibri"/>
        <family val="2"/>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</si>
  <si>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t xml:space="preserve">20/08/2019:   </t>
    </r>
    <r>
      <rPr>
        <sz val="11"/>
        <color rgb="FF000000"/>
        <rFont val="Calibri"/>
        <family val="2"/>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</si>
  <si>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r>
      <t xml:space="preserve">20/08/2019: </t>
    </r>
    <r>
      <rPr>
        <sz val="11"/>
        <color rgb="FF000000"/>
        <rFont val="Calibri"/>
        <family val="2"/>
      </rPr>
      <t>El plan estratégico de tecnologías de la información y comunicaciones se encuentra actualizado y con seguimiento a Junio. 
Esta actividad se da por cumplida y se cierra.</t>
    </r>
  </si>
  <si>
    <t xml:space="preserve">http://www.idep.edu.co/?q=content/gt-12-proceso-de-gesti%C3%B3n-tecnol%C3%B3gica
</t>
  </si>
  <si>
    <r>
      <t xml:space="preserve">20/08/2019:  </t>
    </r>
    <r>
      <rPr>
        <sz val="11"/>
        <color rgb="FF000000"/>
        <rFont val="Calibri"/>
        <family val="2"/>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</si>
  <si>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</si>
  <si>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t xml:space="preserve">20/08/2019:  </t>
    </r>
    <r>
      <rPr>
        <sz val="11"/>
        <color rgb="FF000000"/>
        <rFont val="Calibri"/>
        <family val="2"/>
      </rPr>
      <t xml:space="preserve">Esta acción se reporta como cumplida; no obstante la OCI no cuenta con un profesional con  experticia en el tema para validar la efectivdad de la misma.  Se cierra la acción.   </t>
    </r>
  </si>
  <si>
    <t xml:space="preserve">http://www.idep.edu.co/sites/default/files/IN-GT-12-05%20Instructivo%20contrasena%20GOOBI%20V1.pdf
</t>
  </si>
  <si>
    <r>
      <t xml:space="preserve">20/08/2019: </t>
    </r>
    <r>
      <rPr>
        <sz val="11"/>
        <color rgb="FF000000"/>
        <rFont val="Calibri"/>
        <family val="2"/>
      </rPr>
      <t xml:space="preserve">Se reestablecieron las contraseñas del aplicativo GOOBI; se elaboró el instructivo INT-GT-1205.  Se da por cumplida la acción y se cierra por parte de esta Oficina. </t>
    </r>
  </si>
  <si>
    <r>
      <t xml:space="preserve">20/08/2019:  </t>
    </r>
    <r>
      <rPr>
        <sz val="11"/>
        <color rgb="FF000000"/>
        <rFont val="Calibri"/>
        <family val="2"/>
      </rPr>
      <t>Esta acción se cumplió y se realiza el cierre de la misma.</t>
    </r>
  </si>
  <si>
    <t xml:space="preserve">http://www.idep.edu.co/sites/default/files/PL-GT-12-01_PETIC_V12.pdf
</t>
  </si>
  <si>
    <r>
      <t xml:space="preserve">20/08/2019:  </t>
    </r>
    <r>
      <rPr>
        <sz val="11"/>
        <color rgb="FF000000"/>
        <rFont val="Calibri"/>
        <family val="2"/>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</si>
  <si>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t xml:space="preserve">20/08/2019:  </t>
    </r>
    <r>
      <rPr>
        <sz val="11"/>
        <color rgb="FF000000"/>
        <rFont val="Calibri"/>
        <family val="2"/>
      </rPr>
      <t xml:space="preserve">Se reporta por parte del responsable del proceso el cumplimiento de las políticas de dominio se verificó por parte de esta Oficina la configuración realizada a través de la cuenta del administrador.  Esta actividad se da por cumplida. </t>
    </r>
  </si>
  <si>
    <r>
      <t xml:space="preserve">20/08/2019:  </t>
    </r>
    <r>
      <rPr>
        <sz val="11"/>
        <color rgb="FF000000"/>
        <rFont val="Calibri"/>
        <family val="2"/>
      </rPr>
      <t xml:space="preserve">Esta acción se da por cumplida y se cierra por parte de esta Oficina. </t>
    </r>
  </si>
  <si>
    <t xml:space="preserve">Soportes documentales de la carpeta Licencias del IDEP (sin folio asignado)
</t>
  </si>
  <si>
    <r>
      <t xml:space="preserve">20/08/2019:  </t>
    </r>
    <r>
      <rPr>
        <sz val="11"/>
        <color rgb="FF000000"/>
        <rFont val="Calibri"/>
        <family val="2"/>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</si>
  <si>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Expediente Contractual No. 100 de 2019</t>
  </si>
  <si>
    <r>
      <t xml:space="preserve">20/08/2019:  </t>
    </r>
    <r>
      <rPr>
        <sz val="11"/>
        <color rgb="FF000000"/>
        <rFont val="Calibri"/>
        <family val="2"/>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</si>
  <si>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r>
      <t xml:space="preserve">20/08/2019:  </t>
    </r>
    <r>
      <rPr>
        <sz val="11"/>
        <color rgb="FF000000"/>
        <rFont val="Calibri"/>
        <family val="2"/>
      </rPr>
      <t xml:space="preserve">Se evidenció el registro de las actualizaciones en drive.
Esta acción se cierra; sin embargo la OCI no puede conceptuar sobre la efectividad de la misma al no contar con un profesional con experticia en el tema. </t>
    </r>
  </si>
  <si>
    <r>
      <t xml:space="preserve">20/08/2019:  </t>
    </r>
    <r>
      <rPr>
        <sz val="11"/>
        <color rgb="FF000000"/>
        <rFont val="Calibri"/>
        <family val="2"/>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</si>
  <si>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</si>
  <si>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t xml:space="preserve">20/08/2019:  </t>
    </r>
    <r>
      <rPr>
        <sz val="11"/>
        <color rgb="FF000000"/>
        <rFont val="Calibri"/>
        <family val="2"/>
      </rPr>
      <t xml:space="preserve">Se verifico por parte de esta Oficina la elbaoración del protocolo para ejecutar los despliegues en GOOBI y HUMANO, la efectividad de la acción no se puede validar por parte de esta Oficina.  Se da cierre a esta acción. </t>
    </r>
  </si>
  <si>
    <r>
      <t xml:space="preserve">20/08/2019:  </t>
    </r>
    <r>
      <rPr>
        <sz val="11"/>
        <color rgb="FF000000"/>
        <rFont val="Calibri"/>
        <family val="2"/>
      </rPr>
      <t xml:space="preserve">Esta actividad se da por cumplida y se continua con el seguimiento a través de la gestión del riesgo de la Entidad. </t>
    </r>
  </si>
  <si>
    <r>
      <t xml:space="preserve">20/08/2019:  </t>
    </r>
    <r>
      <rPr>
        <sz val="11"/>
        <color rgb="FF000000"/>
        <rFont val="Calibri"/>
        <family val="2"/>
      </rPr>
      <t>Esta actividad se da por cumplida y se da cierre a la misma.  No se conceptua por parte de esta Oficina la efectividad de la misma al no contar un profesional con experticia en el tema.</t>
    </r>
  </si>
  <si>
    <r>
      <t xml:space="preserve">20/08/2019:  </t>
    </r>
    <r>
      <rPr>
        <sz val="11"/>
        <color rgb="FF000000"/>
        <rFont val="Calibri"/>
        <family val="2"/>
      </rPr>
      <t xml:space="preserve">Esta actividad se verifico por parte de esta Oficina en el usuario administrador, se da por cumplida y se da cierre a la misma.  </t>
    </r>
  </si>
  <si>
    <t xml:space="preserve">Formato de acuerdo de confidencialidad que reposan en los expedientes contractuales. </t>
  </si>
  <si>
    <t>https://docs.google.com/spreadsheets/d/1Ro9z3pH1J8SXre-KB6py4YiCpgXZaukJt_QYx5JakBs/edit#gid=0</t>
  </si>
  <si>
    <t xml:space="preserve">https://docs.google.com/spreadsheets/d/1Ro9z3pH1J8SXre-KB6py4YiCpgXZaukJt_QYx5JakBs/edit#gid=1828784513
</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</si>
  <si>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20/08/2019:  </t>
    </r>
    <r>
      <rPr>
        <sz val="10"/>
        <color rgb="FF000000"/>
        <rFont val="Arial"/>
        <family val="2"/>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</si>
  <si>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</si>
  <si>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t xml:space="preserve">24/12/2018: Sandra Milena Bonilla R._ Contratista de Apoyo Profesional_ OCI
30/04/2019:  Hilda Yamile Morales Laverde - Jefe OCI. 
</t>
    </r>
    <r>
      <rPr>
        <b/>
        <sz val="10"/>
        <color rgb="FF000000"/>
        <rFont val="Arial"/>
        <family val="2"/>
      </rPr>
      <t xml:space="preserve">20/08/2019:  </t>
    </r>
    <r>
      <rPr>
        <sz val="10"/>
        <color rgb="FF000000"/>
        <rFont val="Arial"/>
        <family val="2"/>
      </rPr>
      <t xml:space="preserve">Hilda Yamile Morales Laverde - Jefe OCI. </t>
    </r>
  </si>
  <si>
    <t>Programa de orden y aseo http://www.idep.edu.co/sites/default/files/PG-GTH-13-01%20Programa%20orden%20aseo%20V1.pdf</t>
  </si>
  <si>
    <t>https://mail.google.com/mail/u/0/#search/autoreporte/WhctKJVRNJdDGPhSjSjkwHLGPlwPdgbXrvSQdbLBMJBxLXBfNXTKjWGFjcdBTqvxxftBKqL</t>
  </si>
  <si>
    <r>
      <rPr>
        <b/>
        <sz val="10"/>
        <color rgb="FF000000"/>
        <rFont val="Arial"/>
        <family val="2"/>
      </rPr>
      <t xml:space="preserve">24/12/2018: </t>
    </r>
    <r>
      <rPr>
        <sz val="10"/>
        <color rgb="FF000000"/>
        <rFont val="Arial"/>
        <family val="2"/>
      </rPr>
      <t xml:space="preserve">Esta acción será objeto de verificación en próximo seguimiento. 
</t>
    </r>
    <r>
      <rPr>
        <b/>
        <sz val="10"/>
        <color rgb="FF000000"/>
        <rFont val="Arial"/>
        <family val="2"/>
      </rPr>
      <t xml:space="preserve">30/04/2019: </t>
    </r>
    <r>
      <rPr>
        <sz val="10"/>
        <color rgb="FF000000"/>
        <rFont val="Arial"/>
        <family val="2"/>
      </rPr>
      <t xml:space="preserve"> Esta acción será objeto de verificación en el próximo seguimiento. 
</t>
    </r>
    <r>
      <rPr>
        <b/>
        <sz val="10"/>
        <color rgb="FF000000"/>
        <rFont val="Arial"/>
        <family val="2"/>
      </rPr>
      <t xml:space="preserve">30/08/2019:  </t>
    </r>
    <r>
      <rPr>
        <sz val="10"/>
        <color rgb="FF000000"/>
        <rFont val="Arial"/>
        <family val="2"/>
      </rPr>
      <t xml:space="preserve">Se remitió por correo electrónico el día 25 de junio de 2019 a todos los funcionarios del Instituto  el formato de auto-reporte de condiciones de trabajo y salud, esta acción se cierra por parte de esta Oficina. 
</t>
    </r>
  </si>
  <si>
    <r>
      <t xml:space="preserve">24/12/2018: Teniendo en cuenta las fechas establecidas para la ejecución de esta actividad, en pròximo seguimiento se verificará el cumplimiento de la misma.  
</t>
    </r>
    <r>
      <rPr>
        <b/>
        <sz val="10"/>
        <color rgb="FF000000"/>
        <rFont val="Arial"/>
        <family val="2"/>
      </rPr>
      <t xml:space="preserve">30/04/2019: </t>
    </r>
    <r>
      <rPr>
        <sz val="10"/>
        <color rgb="FF000000"/>
        <rFont val="Arial"/>
        <family val="2"/>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family val="2"/>
      </rPr>
      <t xml:space="preserve">
20/08/2019:  </t>
    </r>
    <r>
      <rPr>
        <sz val="10"/>
        <color rgb="FF000000"/>
        <rFont val="Arial"/>
        <family val="2"/>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</si>
  <si>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</si>
  <si>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t xml:space="preserve">24/12/2018: Sandra Milena Bonilla R._ Contratista de Apoyo Profesional_ OCI
</t>
    </r>
    <r>
      <rPr>
        <b/>
        <sz val="11"/>
        <color rgb="FF000000"/>
        <rFont val="Calibri"/>
        <family val="2"/>
      </rPr>
      <t xml:space="preserve">30/04/2019:  </t>
    </r>
    <r>
      <rPr>
        <sz val="11"/>
        <color rgb="FF000000"/>
        <rFont val="Calibri"/>
        <family val="2"/>
      </rPr>
      <t xml:space="preserve">Hilda Yamile Morales L - Jefe OCI
</t>
    </r>
    <r>
      <rPr>
        <b/>
        <sz val="11"/>
        <color rgb="FF000000"/>
        <rFont val="Calibri"/>
        <family val="2"/>
      </rPr>
      <t xml:space="preserve">20/08/2019:  </t>
    </r>
    <r>
      <rPr>
        <sz val="11"/>
        <color rgb="FF000000"/>
        <rFont val="Calibri"/>
        <family val="2"/>
      </rPr>
      <t>Hilda Yamile Morales L - Jefe OCI</t>
    </r>
  </si>
  <si>
    <r>
      <t xml:space="preserve">20/12/2017: Actividad en desarrollo.
</t>
    </r>
    <r>
      <rPr>
        <sz val="10"/>
        <color indexed="8"/>
        <rFont val="Arial"/>
        <family val="2"/>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indexed="8"/>
        <rFont val="Arial"/>
        <family val="2"/>
      </rPr>
      <t xml:space="preserve"> </t>
    </r>
    <r>
      <rPr>
        <sz val="10"/>
        <color indexed="8"/>
        <rFont val="Arial"/>
        <family val="2"/>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indexed="8"/>
        <rFont val="Arial"/>
        <family val="2"/>
      </rPr>
      <t xml:space="preserve">
26/12/2018:  </t>
    </r>
    <r>
      <rPr>
        <sz val="10"/>
        <color indexed="8"/>
        <rFont val="Arial"/>
        <family val="2"/>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indexed="8"/>
        <rFont val="Arial"/>
        <family val="2"/>
      </rPr>
      <t xml:space="preserve">30/04/2019:  </t>
    </r>
    <r>
      <rPr>
        <sz val="10"/>
        <color indexed="8"/>
        <rFont val="Arial"/>
        <family val="2"/>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indexed="8"/>
        <rFont val="Arial"/>
        <family val="2"/>
      </rPr>
      <t xml:space="preserve">20/08/2019:   </t>
    </r>
    <r>
      <rPr>
        <sz val="10"/>
        <color indexed="8"/>
        <rFont val="Arial"/>
        <family val="2"/>
      </rPr>
      <t xml:space="preserve">De acuerdo al seguimiento efectuado y a la verificación realizada por parte de esta Oficina, esta acción se da por cumplida y se cierra. </t>
    </r>
  </si>
  <si>
    <r>
      <t xml:space="preserve">20/12/2017: Diana Ruiz
</t>
    </r>
    <r>
      <rPr>
        <sz val="10"/>
        <color indexed="8"/>
        <rFont val="Arial"/>
        <family val="2"/>
      </rPr>
      <t xml:space="preserve">10/04/2018: Alix del Pilar Hurtado Pedraza, Técnico Operativo (E )
25/07/2018: Alix del Pilar Hurtado Pedraza, Técnico Operativo (E )
22/10/2018: Alix del Pilar Hurtado Pedraza, Técnico Operativo (E )
</t>
    </r>
    <r>
      <rPr>
        <b/>
        <sz val="10"/>
        <color indexed="8"/>
        <rFont val="Arial"/>
        <family val="2"/>
      </rPr>
      <t xml:space="preserve">26/10/2018: </t>
    </r>
    <r>
      <rPr>
        <sz val="10"/>
        <color indexed="8"/>
        <rFont val="Arial"/>
        <family val="2"/>
      </rPr>
      <t xml:space="preserve">Alix del Pilar Hurtado Pedraza, Técnico Operativo (E )
</t>
    </r>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
20/08/2019:  </t>
    </r>
    <r>
      <rPr>
        <sz val="10"/>
        <color indexed="8"/>
        <rFont val="Arial"/>
        <family val="2"/>
      </rPr>
      <t xml:space="preserve">Hilda Yamile Morales Laverde - Jefe OCI. 
</t>
    </r>
  </si>
  <si>
    <r>
      <rPr>
        <b/>
        <sz val="10"/>
        <color indexed="8"/>
        <rFont val="Arial"/>
        <family val="2"/>
      </rPr>
      <t xml:space="preserve">30/04/2019: </t>
    </r>
    <r>
      <rPr>
        <sz val="10"/>
        <color indexed="8"/>
        <rFont val="Arial"/>
        <family val="2"/>
      </rPr>
      <t xml:space="preserve">Hilda Yamile Morales Laverde - Jefe OCI.
</t>
    </r>
    <r>
      <rPr>
        <b/>
        <sz val="10"/>
        <color indexed="8"/>
        <rFont val="Arial"/>
        <family val="2"/>
      </rPr>
      <t xml:space="preserve">20/08/2019: </t>
    </r>
    <r>
      <rPr>
        <sz val="10"/>
        <color indexed="8"/>
        <rFont val="Arial"/>
        <family val="2"/>
      </rPr>
      <t>Hilda Yamile Morales Laverde - Jefe OCI.</t>
    </r>
  </si>
  <si>
    <r>
      <rPr>
        <b/>
        <sz val="10"/>
        <color rgb="FF000000"/>
        <rFont val="Arial"/>
        <family val="2"/>
      </rPr>
      <t xml:space="preserve">30/04/2019:  </t>
    </r>
    <r>
      <rPr>
        <sz val="10"/>
        <color rgb="FF000000"/>
        <rFont val="Arial"/>
        <family val="2"/>
      </rPr>
      <t xml:space="preserve">Hilda Yamile Morales Laverde - Jefe OCI. 
</t>
    </r>
    <r>
      <rPr>
        <b/>
        <sz val="10"/>
        <color rgb="FF000000"/>
        <rFont val="Arial"/>
        <family val="2"/>
      </rPr>
      <t xml:space="preserve">20/08/2019:  </t>
    </r>
    <r>
      <rPr>
        <sz val="10"/>
        <color rgb="FF000000"/>
        <rFont val="Arial"/>
        <family val="2"/>
      </rPr>
      <t xml:space="preserve">Hilda Yamile Morales Laverde - Jefe OCI. 
</t>
    </r>
  </si>
  <si>
    <t>HISTORICO DE ACCIONES CERRADAS</t>
  </si>
  <si>
    <t>HISTORICO DE ACCIONES CERRADAS  EN EL SEGUNDO TRIMESTRE DE 2019</t>
  </si>
  <si>
    <t>2. RESULTADOS DE ACCIONES POR PROCESO</t>
  </si>
  <si>
    <t xml:space="preserve">
Comunicaciones de seguimiento</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</si>
  <si>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</si>
  <si>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 xml:space="preserve"> PRO- GFR-11-01 Egresos o Salidas  actualizado</t>
  </si>
  <si>
    <t>Profesional Universitario -  SAFyCD
Subdirector Administrativo, Financiero y de Control Disciplinario</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</si>
  <si>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</si>
  <si>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</si>
  <si>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PRO-GRF-11-01 Egresos o Salidas Definitivas actualizado
Formatos FT-GRF-11-03 solicitud de bienes gestionados</t>
  </si>
  <si>
    <t>Desactualización del procedimiento PRO-GRF-11 -03 Inventario, en lo que corresponde a la implementación de controles en el documento y coherencia entre las actividades definidas en el mismo.</t>
  </si>
  <si>
    <t xml:space="preserve"> PRO-GRF-11 -03 Inventario  actualizado</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</si>
  <si>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</si>
  <si>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</si>
  <si>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</si>
  <si>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Circular interna de toma de inventario físico vigencia 2019
Registro toma física de inventarios</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</si>
  <si>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</si>
  <si>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</si>
  <si>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</si>
  <si>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IN-GF-14-03 Instructivo para el cumplimiento de las obligaciones tributarias</t>
  </si>
  <si>
    <t>Profesional especializado - contabilidad</t>
  </si>
  <si>
    <t xml:space="preserve">Procedimiento PRO- GF-14-14 Gestión Contable </t>
  </si>
  <si>
    <t>En cuanto al procedimiento PRO- GF-14-11 Gestión Contable se evidencia:
• Inconsistencias en las hojas de trabajo “conciliación” por meses, frente a la información reportada en el consolidado.
• Diferencia entre los gastos de funcionamiento e inversión en $3.200.000 reportados en el mes de febrero y los reportados en el mes de marzo (folio 15; 82) en la hoja de trabajo “Conciliación”. 
• Incumplimiento al control “El consolidado, con las observaciones producto de la "Conciliación y seguimiento de la Información Financiera" es revisado y aprobado por el Contador de la Entidad”; no se evidenció para ningún mes la aprobación y revisión. 
• En los soportes documentales de la carpeta Conciliación de la Información Financiera, se evidencia documentos con tachones, enmendaduras y observaciones realizadas a mano alzada,  El IDEP cuenta con el sistema integrado de conservación – SIC, en cumplimiento del artículo 46 de la Ley General de archivos y según el Acuerdo No.006 de 2014, emitido por el  Archivo General de la Nación establece que el Sistema de Conservación Documental (SIC) de una institución debe estar basado en los principios del Proceso de Gestión Ambiental (Artículo 5º del Decreto 2609 de 2012), los cuales son: planeación, eficiencia, economía, control y seguimiento, oportunidad, transparencia, disponibilidad, agrupación, vínculo archivístico, protección del medio ambiente, autoevaluación, coordinación y acceso, cultura archivística, modernización, interoperabilidad, orientación al ciudadano, neutralidad tecnológica y protección de la información y los datos.
• Las observaciones encontradas en el proceso de revisión y conciliación de la información carecen de la formalidad institucional; es decir no se encuentran en los formatos para comunicaciones, a quien se dirige esas observaciones, fecha del documento, firma del remitente y la respuesta a las mismas. 
• No se evidencia la trazabilidad con sus respectivos soportes y/o validaciones de la  
Depuración de las diferencias presentadas entre las áreas conciliadas de manera mensual. 
• Diferencias presentadas en el formato de conciliación Operaciones Recíprocas Cuenta Única Distrital – CUD con los listados soportes. 
• Diferencia entre la información reportada en las hojas de conciliación y los soportes fuente, tal como se detalle en el acápite 2.1.6.1.3.1.</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</si>
  <si>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</si>
  <si>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</si>
  <si>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</si>
  <si>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</si>
  <si>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</si>
  <si>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</si>
  <si>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</si>
  <si>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</si>
  <si>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Registro fotográfico de la reorganización</t>
  </si>
  <si>
    <t xml:space="preserve">De acuerdo a lo establecido en la guía para la administración del Riesgo la entidad debe revisar y revalorar los controles diseñados en los siguientes procedimientos PRO-DIC-01-09 Gestión de publicaciones, Gestión de comunicaciones, en razón a que una vez verificados se observaron las siguientes situaciones: No documentación de puntos de control y controles diseñados sin la totalidad de variables. 
</t>
  </si>
  <si>
    <t xml:space="preserve">Los procedimientos de gestión de comunicación y gestión de publicaciones,  los puntos de control no cuentan con la descripción de las variables en su totalidad de los controles diseñados y en algunas actividades no se encuentran  establecidos. </t>
  </si>
  <si>
    <t xml:space="preserve">Revisar y actualizar los  puntos de control  de los  procedimientos PRO-DIC-01-09 Gestión de Publicaciones y PRO-DIC-01-11 Gestión de Comunicaciones, teniendo en cuenta las variables de la guía para la administración de riesgo del IDEP. </t>
  </si>
  <si>
    <t xml:space="preserve">Documentos de los  procedimientos: PRO-DIC-01-09 Gestión de Publicaciones y PRO-DIC-01-11 Gestión de Comunicaciones actualizados en los puntos de control </t>
  </si>
  <si>
    <t>http://www.idep.edu.co/sites/default/files/PRO-GRF-11-01_Egresos_o_salidas_de_bienes_V6.pdf</t>
  </si>
  <si>
    <t>http://www.idep.edu.co/sites/default/files/PRO-GRF-11-03_Inventario_propiedad_planta_y_equipo_V6.pdf</t>
  </si>
  <si>
    <t>Plan anual de adquisiciones</t>
  </si>
  <si>
    <t>http://www.idep.edu.co/sites/default/files/PRO-GF-14-11%20Gesti%C3%B3n%20Contable%20V7.pdf</t>
  </si>
  <si>
    <t>A partir de la realización del taller práctico, reorganizar la distribución de las series documentales en la  estantería disponible con el fin de optimizar espacios.</t>
  </si>
  <si>
    <t xml:space="preserve">http://www.idep.edu.co/sites/default/files/PRO-GRF-11-03%20Inv%20prop%20planta%20y%20equ%20V7.pdf
</t>
  </si>
  <si>
    <t>CERRADAS TERCER TRIMESTRE DE 2019</t>
  </si>
  <si>
    <r>
      <rPr>
        <b/>
        <sz val="10"/>
        <color rgb="FF000000"/>
        <rFont val="Arial"/>
        <family val="2"/>
      </rPr>
      <t xml:space="preserve">10/12/2019:  </t>
    </r>
    <r>
      <rPr>
        <sz val="10"/>
        <color rgb="FF000000"/>
        <rFont val="Arial"/>
        <family val="2"/>
      </rPr>
      <t xml:space="preserve"> Esta acción se modificó en cuanto a su fecha de finalización, continúa en seguimiento. </t>
    </r>
  </si>
  <si>
    <t>No se realizo la reprogramación de PAC en el mes de Enero para los meses de Febrero y Marzo debido al cambio de administración y al ausencia del tesorero en ese mes. Quien es la persona encargada para tal fin.</t>
  </si>
  <si>
    <t>Trabajar conjuntamente con las demás áreas para la reprogramación de los recursos necesarios de los próximos meses y de parte de todas las áreas garantizar que lo que se pida se tramite en el mes que corresponde.</t>
  </si>
  <si>
    <t>Tesorero General</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</si>
  <si>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</si>
  <si>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</si>
  <si>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</si>
  <si>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</si>
  <si>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</si>
  <si>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</si>
  <si>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</si>
  <si>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</si>
  <si>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</si>
  <si>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 xml:space="preserve">Primer Trimestre 2020: </t>
    </r>
    <r>
      <rPr>
        <sz val="10"/>
        <color rgb="FF000000"/>
        <rFont val="Arial"/>
        <family val="2"/>
      </rPr>
      <t xml:space="preserve">
Acta No. 02 del CIGD del 24/02/2020</t>
    </r>
  </si>
  <si>
    <r>
      <t xml:space="preserve">TERCER TRIMESTRE: </t>
    </r>
    <r>
      <rPr>
        <sz val="10"/>
        <color rgb="FF000000"/>
        <rFont val="Arial"/>
        <family val="2"/>
      </rPr>
      <t xml:space="preserve">No reporta avance
</t>
    </r>
    <r>
      <rPr>
        <b/>
        <sz val="10"/>
        <color rgb="FF000000"/>
        <rFont val="Arial"/>
        <family val="2"/>
      </rPr>
      <t xml:space="preserve">CUARTO TRIMESTRE: </t>
    </r>
    <r>
      <rPr>
        <sz val="10"/>
        <color rgb="FF000000"/>
        <rFont val="Arial"/>
        <family val="2"/>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family val="2"/>
      </rPr>
      <t xml:space="preserve">PRIMER TRIMESTRE 2020:  </t>
    </r>
    <r>
      <rPr>
        <sz val="10"/>
        <color rgb="FF000000"/>
        <rFont val="Arial"/>
        <family val="2"/>
      </rPr>
      <t xml:space="preserve"> En el marco del Comité Institucional de Gestión y Desempeño del 24/02/2020,  se presentó el informe final de inventarios de la vigencia 2019.</t>
    </r>
  </si>
  <si>
    <r>
      <t xml:space="preserve">Archivo de Gestión de GRF y correo electrónico al interior de la entidad socializando la Circular.
Folder de evidencia Plan de Inventarios 2019 de GRF
</t>
    </r>
    <r>
      <rPr>
        <b/>
        <sz val="10"/>
        <color rgb="FF000000"/>
        <rFont val="Arial"/>
        <family val="2"/>
      </rPr>
      <t>PRIMER TRIMESTRE 2020:</t>
    </r>
    <r>
      <rPr>
        <sz val="10"/>
        <color rgb="FF000000"/>
        <rFont val="Arial"/>
        <family val="2"/>
      </rPr>
      <t xml:space="preserve">  Acta No. 02 del CIGD del 24/02/2020</t>
    </r>
  </si>
  <si>
    <r>
      <t xml:space="preserve">08/10/2019: </t>
    </r>
    <r>
      <rPr>
        <sz val="10"/>
        <rFont val="Arial"/>
        <family val="2"/>
      </rPr>
      <t xml:space="preserve">Esta actividad se desarrollará y dará cumplimiento en el transcurso del cuarto trimestre. 
</t>
    </r>
    <r>
      <rPr>
        <b/>
        <sz val="10"/>
        <rFont val="Arial"/>
        <family val="2"/>
      </rPr>
      <t xml:space="preserve">03/04/2020: </t>
    </r>
    <r>
      <rPr>
        <sz val="10"/>
        <rFont val="Arial"/>
        <family val="2"/>
      </rPr>
      <t xml:space="preserve">Se encuentra disponible en el siguiente enlace: </t>
    </r>
    <r>
      <rPr>
        <b/>
        <sz val="10"/>
        <rFont val="Arial"/>
        <family val="2"/>
      </rPr>
      <t xml:space="preserve"> </t>
    </r>
    <r>
      <rPr>
        <sz val="10"/>
        <rFont val="Arial"/>
        <family val="2"/>
      </rPr>
      <t>http://www.idep.edu.co/sites/default/files/IN-GF-14-03%20%20Instructivo%20Cumplimiento%20de%20Obligaciones%20Tributarias%20V2.docx</t>
    </r>
  </si>
  <si>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</si>
  <si>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</si>
  <si>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 xml:space="preserve">
Ineducado procedimiento para realizar las conciliaciones entre contabilidad, tesorería, presupuesto y almacén. 
Inadecuada conformación y manejo del expediente "Conciliación y seguimiento de la Información Financiera"
Falta de evidencias de la verificación del consolidado con las observaciones producto de la "Conciliación y seguimiento de la Información Financiera"   
Falta de  trazabilidad y sus respectivos soportes y/o validaciones de la  
Depuración de las diferencias presentadas entre las áreas conciliadas de manera mensual. 
Generación de errores en el registro de las operaciones de tesorería que inciden en la conciliación de la información, pero que son resueltas en el mes siguiente.</t>
  </si>
  <si>
    <t xml:space="preserve">
Efectuar la actualización del PRO- GF-14-11 Gestión Contable y formatos asociados, incluyendo actividades y puntos de control necesarios para solucionar las causas identificadas y actualizarlos en la plataforma de Maloca Aula SIG 
</t>
  </si>
  <si>
    <t>No se cumplió con el Plan Anual de Caja (PAC) programado para el primer trimestre del año 2020</t>
  </si>
  <si>
    <t>Correo Solicitud reprogramación PAC, respuesta de cada área, informe nueva programación de PAC</t>
  </si>
  <si>
    <t>Estantería ubicada en la oficina del subdirector administrativo, financiero y de control disciplinario</t>
  </si>
  <si>
    <t>Carpeta Física Transferencias documentales, Archivo Subdirección Administrativa, Financiera  y de Control Disciplinario\\192.168.1.251\300_SAFyCD\IDEP2019\300_40_TRANSFERENCIAS DOCUMENTALES</t>
  </si>
  <si>
    <t xml:space="preserve">Oficios de radicación Transferencia documental </t>
  </si>
  <si>
    <t>Oficio No 001575 del 8 de octubre de 2019.
Correos electrónicos que reposan en el equipo de escritorio de la Profesional Especializado 222-105  -Diana Prada- en la siguiente dirección:  C:\Users\dprada\Documents\Diana María Prada Romero 2019\COMUNICACIONES\PROCESOS Y PROCEDIMIENTOS\IMPRENTA DISTRITAL.
Contrato No 043 de 2019.</t>
  </si>
  <si>
    <t>VERSIÓN :  7</t>
  </si>
  <si>
    <t>Fecha Aprobación: 13/04/2020</t>
  </si>
  <si>
    <t>VERSIÓN : 7</t>
  </si>
  <si>
    <t>Fecha Aprobación:13/04/2020</t>
  </si>
  <si>
    <t xml:space="preserve">De acuerdo a lo establecido en el procedimiento PRO-GTH-13-21 Gestión de Compras en la actividad No. 2 "Identificar los proveedores", se debía diligenciar el FT-GTH-13-43 Matriz de Selección para Proveedores. En la auditoria no se evidenció este registro para la adquisición de los servicios de exámenes médicos ocupacionales como indica el mismo procedimiento en la actividad No. 1 "Identificar necesidades de compra de equipos de protección personal, de seguridad, exámenes médicos ocupacionales, estudios higiénicos, entre otros". Lo anterior evidencia incumplimiento del procedimiento en mención. </t>
  </si>
  <si>
    <t>_Desconocimiento del procedimiento
_Falta de articulación con los encargados de los procesos de contratación
_Cumplimiento parcial de los estándares "identificación y evaluación para la adquisición de bienes y servicios" y "evaluación y selección de proveedores y contratistas".</t>
  </si>
  <si>
    <t xml:space="preserve">Actualizar el procedimiento PRO-GTH-13-21 Gestión de compras, de tal forma que se establezcan los aspectos de SST que podrá tener en cuenta la entidad en la evaluación y selección de proveedores y contratistas, y se garantice la identificación y evaluación de las especificaciones en SST de las compras y adquisiciones de productos y servicios. 
</t>
  </si>
  <si>
    <t>Procedimiento publicado en la Maloca Aula SIG</t>
  </si>
  <si>
    <t>Subdirector Administrativo, Financiero y de Control Disciplinario.
Contratista encargado del SG-SST</t>
  </si>
  <si>
    <t>Borrador del procedimiento</t>
  </si>
  <si>
    <t>12//11/2019</t>
  </si>
  <si>
    <t>De acuerdo a lo establecido en el procedimiento PRO-GTH-13-17 Reporte e investigación de incidentes y accidentes de trabajo y enfermedades laborales, en su política de operación 1, el incidente y accidente de trabajo deben reportarse  de manera inmediata a través del jefe inmediato cuando se trate del personal de planta o directamente por el contratista, teniendo en cuenta dar aviso telefónico a la Subdirección Administrativa, Financiera y de Control Disciplinario (SAFyCD) - Talento Humano y Seguridad y Salud en el Trabajo y a la Administradora de Riesgos Laborales a la cual se encuentre afiliado(a) el (la) servidor(a). En caso que sea imposible dar aviso inmediato, el reporte deberá realizarse a más tardar el día hábil siguiente a la ocurrencia del incidente o accidente de trabajo. Se evidenció en la auditoria que el reporte del accidente de trabajo que se presentó el 27/09/2019 se realizó de manera extemporánea a la ARL. Lo anterior evidencia incumplimiento del procedimiento en mención y de la normativa asociada.</t>
  </si>
  <si>
    <t>_Desconocimiento del procedimiento y de la normativa por parte de Servidores Públicos y Contratistas
_Falta de difusión del procedimiento a seguir en caso de ocurrencia de accidentes de trabajo</t>
  </si>
  <si>
    <t>Revisar y actualizar (si aplica) el procedimiento de reporte e investigación de incidentes y accidentes de trabajo y enfermedades laborales, con el fin de validar  que se encuentre alineado a la normativa vigente, y adelantar su difusión a Servidores Públicos y Contratistas</t>
  </si>
  <si>
    <t>Procedimiento revisado y actualizado si aplica
Soportes de difusión o socialización del procedimiento</t>
  </si>
  <si>
    <t xml:space="preserve">Cumplimiento parcial del estándar mínimo "realizar actividades de inducción y reinducción, las cuales deben estar incluidas en el programa de capacitación, dirigidas a todos los trabajadores, independientemente de su forma de vinculación y/o contratación, de manera previa al inicio de sus labores, en aspectos generales y específicos de las actividades o funciones a realizar, que incluya entre otros, la identificación de peligros y control de los riesgos en su trabajo y la prevención de accidentes de trabajo y enfermedades laborales". </t>
  </si>
  <si>
    <t>En la vigencia 2019 no se realizaron actividades de inducción o re inducción en temas de seguridad y salud en el trabajo</t>
  </si>
  <si>
    <t xml:space="preserve">Desarrollar un proceso de inducción y reinducción dirigido a todos los trabajadores independiente de su forma de vinculación o contratación, que incluya la identificación de peligros y control de los riesgos en su trabajo y la prevención de accidentes de trabajo y enfermedades laborales. 
</t>
  </si>
  <si>
    <t>Convocatoria y listados de asistencia</t>
  </si>
  <si>
    <t>Subdirector Administrativo, Financiero y de Control Disciplinario.
Profesional Especializado SAFyCD - Talento Humano
Contratista encargado del SG-SST</t>
  </si>
  <si>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</si>
  <si>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</si>
  <si>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</si>
  <si>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Realizar un taller por segmento para miembros superiores</t>
  </si>
  <si>
    <t>Realizar inspección ergonómica o de riesgo biomecánico al puesto de trabajo que ocupa actualmente el servidor a quien se le diagnóstico la Enfermedad Laboral, con el fin de emitir recomendaciones sobre los aspectos que así lo requieran.</t>
  </si>
  <si>
    <t>Informe de la inspección del puesto de trabajo</t>
  </si>
  <si>
    <t>Ocurrencia de accidente de trabajo por caída al mismo nivel en el Centro de Documentación.</t>
  </si>
  <si>
    <t xml:space="preserve">Las causas identificadas en la Investigación del accidente de trabajo fueron: 
_Monotonía, exceso de confianza
_Falta de atención
_Preocupaciones - demanda de concentración
_Instrucciones, orientación y/o entrenamiento requerido deficiente
_No advertir los peligros y riesgos presentes
_Insuficiente espacio de trabajo o limitado para desenvolverse
</t>
  </si>
  <si>
    <t>Elaborar un protocolo sobre el uso y distribución del Centro de Documentación con el fin de orientar sobre la ubicación de mobiliario y otros objetos y socializarlo con los colaboradores, específicamente con aquellos que lideran espacios de reunión, capacitación, talleres, entre otros</t>
  </si>
  <si>
    <t>Protocolo elaborado y registro de socialización</t>
  </si>
  <si>
    <t>Capacitar a los colaboradores en Identificación de Peligros, prevención de accidentes de trabajo y autocuidado</t>
  </si>
  <si>
    <t>Listados de asistencia a las capacitaciones</t>
  </si>
  <si>
    <t>Divulgar el accidente de trabajo y generar una campaña para prevenir las caídas al mismo nivel</t>
  </si>
  <si>
    <t>Falta de disponibilidad de los servicios TIC</t>
  </si>
  <si>
    <t>Correo electrónico</t>
  </si>
  <si>
    <t xml:space="preserve">Jefe Oficina de Planeación </t>
  </si>
  <si>
    <t>Correo electrónico del 2 de marzo
Toma fuera de uso</t>
  </si>
  <si>
    <t xml:space="preserve">Oficina Asesora de Planeación </t>
  </si>
  <si>
    <t>Para disminuir el riesgo de falta de disponibilidad de energía, se realizarán acciones para suplir las fallas a través de una UPS.</t>
  </si>
  <si>
    <t xml:space="preserve">Plan de Adquisiciones de la vigencia 2020 </t>
  </si>
  <si>
    <t>Solicitud a la Subdirección Administrativa y Financiera del IDEP la suspensión  definitiva del uso de la  toma de corriente de la cocina de la oficina 402 B hasta tanto no se garantice que funciona de forma correcta,</t>
  </si>
  <si>
    <t xml:space="preserve">Suscripción del contrato de adquisición de la UPS </t>
  </si>
  <si>
    <t>Solicitudes a la mesa de servicios realizadas al final del trimestre dada la situación coyuntural e intempestiva actual</t>
  </si>
  <si>
    <t>Revisar que todos los equipos del IDEP se encuentren actualizados en la versión del sistema operativo de forma permanente para aumentar el grado de acción preventiva y evitar solicitudes a la mesa de servicios.</t>
  </si>
  <si>
    <t>Los equipos de cómputo personales del IDEP</t>
  </si>
  <si>
    <t>01//04/2020</t>
  </si>
  <si>
    <t>Falla de flujo de energía que  se ocasionó por el uso de la toma de corriente de la cocina ubicada en la oficina 402B</t>
  </si>
  <si>
    <t>Solicitudes presentadas por los usuarios internos del IDEP a través de la mesa de ayuda que no quedaron atendidas y cerradas en el mismo periodo de tiempo .</t>
  </si>
  <si>
    <t>Contar con un instructivo de conexión segura vía VPN publicado para que los usuarios del IDEP realicen menos solicitudes a la mesa de servicios.</t>
  </si>
  <si>
    <t>WEB de Publicación de Instructivos del IDEP</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</si>
  <si>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</si>
  <si>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</si>
  <si>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</si>
  <si>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</si>
  <si>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</si>
  <si>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El proveedor No actualizó a tiempo la licencia Oracle asociado al ejecutable que le permite operar.</t>
  </si>
  <si>
    <t>Indisponibilidad del software Goobi por No actualización a tiempo por parte del proveedor</t>
  </si>
  <si>
    <t>Se solicitó al proveedor la actualización de la licencia y de la versión del software, lo que permitió corregir el problema.</t>
  </si>
  <si>
    <t>Correos y Soportes en Contrato 25-2020</t>
  </si>
  <si>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</si>
  <si>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</si>
  <si>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t>Administración del riesgo - evaluación de los controles para el riesgo formulado en el proceso "Contagio del virus denominado COVID-19"</t>
  </si>
  <si>
    <t>Debilidad en los controles del riesgo teniendo en cuenta su reciente formulación y que aun no se reporta su ejecución total</t>
  </si>
  <si>
    <t>Identificar las condiciones de salud y trabajo de los colaboradores del IDEP y adelantar el seguimiento correspondiente</t>
  </si>
  <si>
    <t>Encuesta de condiciones de salud e información estadística básica, teniendo en cuenta la reserva y confidencialidad de la información</t>
  </si>
  <si>
    <t>Contratista encargado del SG-SST</t>
  </si>
  <si>
    <t>Establecer el protocolo general de bioseguridad para la prevención de la transmisión de COVID-19, teniendo en cuenta lo reglamentado por el Gobierno Nacional y Distrital y las condiciones de la Entidad</t>
  </si>
  <si>
    <t>Protocolo elaborado y aprobado</t>
  </si>
  <si>
    <t>Se reitera nuevamente la observación en cuanto a que el reporte exportado de GOOBI “Comunicaciones enviadas” para el segundo semestre registra un total de 478 comunicaciones; solo 165 presentan diligenciamiento de la información “No de referencia” y “fecha referencia” que permite tener trazabilidad de las comunicaciones a las cuales se les ha dado respuesta; lo que dificulta el seguimiento y verificación de la información y no cumple con la finalidad del control a la información que se maneja.</t>
  </si>
  <si>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</si>
  <si>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No existe unidad de criterio al momento de elaborar los informes; toda vez que, de acuerdo con la verificación realizada por parte de esta Oficina a los informes mensuales no en todos los meses se toman en cuenta los mismos parámetros para el reporte de “peticiones dirigidas al IDEP registradas por otras Entidades en el SDQS”, tal como se detalla en el acápite 4.7.3 - 4.7.4 – 4.7.6.</t>
  </si>
  <si>
    <t>Se evidenció una (01) respuesta fuera del término establecido, de acuerdo con la fecha de radicación en la Entidad.</t>
  </si>
  <si>
    <t xml:space="preserve">SAFYCD-Atención PQRS </t>
  </si>
  <si>
    <t>Auxiliar administrativa SAFYCD</t>
  </si>
  <si>
    <t xml:space="preserve">Realizar una capacitación a los usuarios con roles de radicación para explicarles la obligatoriedad  e importancia de los campos para radicar una Comunicación enviada, haciendo énfasis en el numero de radicado de entrada de la petición  </t>
  </si>
  <si>
    <t xml:space="preserve">Consolidar las fuentes de consulta de la información de control de peticiones, el sistema de información  Goobi y  Bogotá te escucha, con el fin de dar claridad al control de  las peticiones que se reciben en el IDEP  </t>
  </si>
  <si>
    <t xml:space="preserve">Crear un formato para el seguimiento de las peticiones radicadas  en el Instituto, con el fin de evitar que las peticiones no se respondan oportunamente. </t>
  </si>
  <si>
    <t>Durante este tiempo la plataforma de Bogotá te escucha estuvo presentando inconvenientes técnicos para el ingreso, por lo cual se generó un error en las fechas de vencimiento de las peticiones.</t>
  </si>
  <si>
    <t>11/30/20</t>
  </si>
  <si>
    <r>
      <t>Tercer Trimestre:</t>
    </r>
    <r>
      <rPr>
        <sz val="10"/>
        <color rgb="FF000000"/>
        <rFont val="Arial"/>
        <family val="2"/>
      </rPr>
      <t xml:space="preserve">  Atendiendo a las recomendaciones de la Oficina de Control Interno se formula esta acción relacionada con No. 1 "Suscribir un documento entre la Imprenta Distrital y el IDEP   con el fin de establecer los acuerdos necesarios  para cumplir con  los procesos de impresión de las publicaciones del IDEP" del presente plan de mejoramiento ya que esta se encontró inefectiva. Esta nueva acción permite establecer un seguimiento constante por  parte del IDEP a los trabajos enviados a la Imprenta distrital. Sin embargo, esto no  garantiza el cumplimiento de la Imprenta Distrital en la entrega de publicaciones.  De igual manera, se realizó un ajuste a las causas identificadas,  suprimiendo la siguiente "Falta de consentimientos informados de los autores y/o participantes de los estudios desarrollados del IDEP". Lo anterior, debido a que no hay una correspondencia clara entre el hallazgo y la causa relacionada anteriormente. Es así como para este trimestre se realizaron las siguientes actividades  por parte del responsable :   Durante este trimestre se  ha continuado con seguimiento  a los procesos de impresión de las publicaciones del IDEP por el responsable a través de correo electrónico  a la Imprenta Distrital evidenciando el monitoreo. 
</t>
    </r>
    <r>
      <rPr>
        <b/>
        <sz val="10"/>
        <color rgb="FF000000"/>
        <rFont val="Arial"/>
        <family val="2"/>
      </rPr>
      <t>Cuarto Trimestre:</t>
    </r>
    <r>
      <rPr>
        <sz val="10"/>
        <color rgb="FF000000"/>
        <rFont val="Arial"/>
        <family val="2"/>
      </rPr>
      <t xml:space="preserve">  En este periodo de tiempo se  realizó el  monitoreo   a los procesos de impresión de las publicaciones del IDEP por el responsable a través de correo electrónico  a la Imprenta Distrital evidenciando el monitoreo.  No obstante, mediante comunicación emitida por la Imprenta Distrital recibida en el IDEP bajo el radicado 001575 del 8 de octubre de 2019, el Subdirector de la Imprenta Distrital manifiesta: “Que la Secretaria General de la Alcaldía Mayor de Bogotá D.C, suscribió contrato de obra Nro. 4233000-731-2019, cuyo objeto es “ Realizar a precios unitarios fijos sin fórmula de reajuste las diferentes obras e intervenciones especializadas para las diferentes sedes de la Secretaria General de la Alcaldía Mayor de Bogotá, D.C”, entre ellas las obras de reforzamiento estructural, redes hidrosanitarias y sistema de detección y extinción de incendios de la sede de la Imprenta Distrital, obras que se ejecutaran hasta el próximo 27 de diciembre de2019, según acta de inicio suscrita el 28 de junio de 2019”. 
Atendiendo a esta comunicación el IDEP adelantó gestiones institucionales para la suspensión de las diferentes obligaciones derivadas del contrato de insumos  toda vez que circunstancia alegada por la imprenta Distrital constituye un hecho extraño al IDEP.
De igual manera el proceso de monitoreo se suspendió  e iniciará nuevamente cuando  se empiece  la producción de publicaciones de la Imprenta con la  entrega y recibo de archivos, realización de pruebas de impresión e impresión de publicaciones, a partir del 27 de diciembre de 2019.
</t>
    </r>
    <r>
      <rPr>
        <b/>
        <sz val="10"/>
        <color rgb="FF000000"/>
        <rFont val="Arial"/>
        <family val="2"/>
      </rPr>
      <t xml:space="preserve">Primer Trimestre 2020: </t>
    </r>
    <r>
      <rPr>
        <sz val="10"/>
        <color rgb="FF000000"/>
        <rFont val="Arial"/>
        <family val="2"/>
      </rPr>
      <t xml:space="preserve">Atendiendo al reporte de la Imprenta Distrital de reiniciar actividades de impresión, luego de obra estructural en sus instalaciones, el 16 de diciembre se elevó consulta a esa entidad para información sobre la entrega de archivos. Solo hasta el 17 de enero de 2020, la Imprenta respondió no disponer de las condiciones para la impresión de publicaciones del IDEP, dado que el tiempo de la obra en sus instalaciones esperan culmine en mayo de 2020. Teniendo en cuenta lo anterior, el IDEP, con el fin de cumplir con la impresión de publicaciones ha dispuesto recursos para impresión de los títulos más relevantes, mediante los cuales se difundan los resultados de los proyectos misionales emprendidos. 
</t>
    </r>
    <r>
      <rPr>
        <b/>
        <sz val="10"/>
        <color rgb="FF000000"/>
        <rFont val="Arial"/>
        <family val="2"/>
      </rPr>
      <t>Segundo Trimestre 2020:  Como se señaló en el trimestre anterior, acerca del reporte de la Imprenta Distrital de  no poder realizar actividades de impresión por adecuaciones, el IDEP, con el fin de cumplir con la impresión de publicaciones ha dispuesto recursos para impresión de los títulos más relevantes, mediante los cuales se difundan los resultados de los proyectos misionales emprendidos. Dichos títulos se encuentran en proceso para impresión (contrato 036 de 2020), no obstante, teniendo en  cuenta la situación de contingencia de la emergencia sanitaria nacional y mundial  a la fecha el contrato se encuentra suspendido.</t>
    </r>
  </si>
  <si>
    <r>
      <rPr>
        <b/>
        <sz val="10"/>
        <color rgb="FF000000"/>
        <rFont val="Arial"/>
        <family val="2"/>
      </rPr>
      <t>Tercer trimestre:</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
Cuarto Semestre: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Igualmente, se encuentra en el equipo de escritorio de la Profesional Especializado 222-105  -Diana Prada- en la siguiente dirección:  C:\Users\dprada\Documents\Diana María Prada Romero 2019\COMUNICACIONES\PROCESOS Y PROCEDIMIENTOS\IMPRENTA DISTRITAL
</t>
    </r>
    <r>
      <rPr>
        <b/>
        <sz val="10"/>
        <color rgb="FF000000"/>
        <rFont val="Arial"/>
        <family val="2"/>
      </rPr>
      <t xml:space="preserve">Primer Trimestre 2020: </t>
    </r>
    <r>
      <rPr>
        <sz val="10"/>
        <color rgb="FF000000"/>
        <rFont val="Arial"/>
        <family val="2"/>
      </rPr>
      <t xml:space="preserve">Comunicaciones y seguimiento al proceso de impresión con la Imprenta Distrital, los documentos  reposan en  el archivo de gestión de la Subdirección Académica,  Carpeta de  Comunicaciones Imprenta Distrital.
</t>
    </r>
    <r>
      <rPr>
        <b/>
        <sz val="10"/>
        <color rgb="FF000000"/>
        <rFont val="Arial"/>
        <family val="2"/>
      </rPr>
      <t xml:space="preserve">
Segundo Trimestre 2020:</t>
    </r>
    <r>
      <rPr>
        <sz val="10"/>
        <color rgb="FF000000"/>
        <rFont val="Arial"/>
        <family val="2"/>
      </rPr>
      <t xml:space="preserve"> Comunicaciones y seguimiento al proceso de impresión con la Imprenta Distrital, los documentos  reposan en  el archivo de gestión de la Subdirección Académica,   Carpeta de  Comunicaciones Imprenta Distrital, de igual manera los correos electrónicos de gestión se encuentran en la cuenta de la profesional especializada de la Subdirección Académica  responsable del seguimiento.   Expediente contractual  036 de 2020 que reposa en la Oficina Asesora Jurídica </t>
    </r>
  </si>
  <si>
    <t xml:space="preserve">Actas del Comité Institucional de Gestión y Desempeño del 20 de abril y del 11 de junio que reposan en el archivo de gestión de la Dirección General. </t>
  </si>
  <si>
    <r>
      <rPr>
        <b/>
        <sz val="10"/>
        <color rgb="FF000000"/>
        <rFont val="Arial"/>
        <family val="2"/>
      </rPr>
      <t>Segundo Trimestre</t>
    </r>
    <r>
      <rPr>
        <sz val="10"/>
        <color rgb="FF000000"/>
        <rFont val="Arial"/>
        <family val="2"/>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</si>
  <si>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Listado de asistencia
Acta de la actividad suscrita con la profesional de la ARL.</t>
  </si>
  <si>
    <t>Pieza de divulgación
Correo electrónico</t>
  </si>
  <si>
    <t>Medio de divulgación del Accidente y piezas de comunicación de la campaña</t>
  </si>
  <si>
    <r>
      <t xml:space="preserve">08/10/2019: </t>
    </r>
    <r>
      <rPr>
        <sz val="10"/>
        <rFont val="Arial"/>
        <family val="2"/>
      </rPr>
      <t xml:space="preserve">Esta actividad se desarrollará y dará cumplimiento en el transcurso del cuarto trimestre.
</t>
    </r>
    <r>
      <rPr>
        <b/>
        <sz val="10"/>
        <rFont val="Arial"/>
        <family val="2"/>
      </rPr>
      <t xml:space="preserve">05/12/2019: </t>
    </r>
    <r>
      <rPr>
        <sz val="10"/>
        <rFont val="Arial"/>
        <family val="2"/>
      </rPr>
      <t xml:space="preserve">A la fecha se encuentra en revisión el documento IN-GF-14-03 Instructivo para el cumplimiento de las obligaciones tributarias, cuya actividad se terminará antes del 31/12/2019
</t>
    </r>
    <r>
      <rPr>
        <b/>
        <sz val="10"/>
        <rFont val="Arial"/>
        <family val="2"/>
      </rPr>
      <t>03/04/2020:</t>
    </r>
    <r>
      <rPr>
        <sz val="10"/>
        <rFont val="Arial"/>
        <family val="2"/>
      </rPr>
      <t xml:space="preserve">  El documento IN-GF-14-03 INSTRUCTIVO PARA EL CUMPLIMIENTO DE OBLIGACIONES TRIBUTARIAS, se encuentra con fecha de aprobación del 27/12/2019 y publicado en la Maloca SIG-MIPG
</t>
    </r>
    <r>
      <rPr>
        <b/>
        <sz val="10"/>
        <rFont val="Arial"/>
        <family val="2"/>
      </rPr>
      <t xml:space="preserve">1/07/2020: </t>
    </r>
    <r>
      <rPr>
        <sz val="10"/>
        <rFont val="Arial"/>
        <family val="2"/>
      </rPr>
      <t xml:space="preserve"> Esta actividad se cumplió en el  primer trimestre.  </t>
    </r>
  </si>
  <si>
    <t>La evidencia es el sistema como tal, dado que si no se hubiera actualizado el sistema no funcionaría, el ejecutable del sistema quedó con fecha del 17 de abril.  Se enviaron correos a los funcionarios para que pudieran usar el sistema.</t>
  </si>
  <si>
    <t>30 de Junio  de 2020</t>
  </si>
  <si>
    <t>30 de Junio de 2020</t>
  </si>
  <si>
    <t>13/07/2020:  Hilda Yamile Morales Laverde - Jefe OCI</t>
  </si>
  <si>
    <r>
      <rPr>
        <b/>
        <sz val="10"/>
        <rFont val="Arial"/>
        <family val="2"/>
      </rPr>
      <t xml:space="preserve">13/07/2020:  </t>
    </r>
    <r>
      <rPr>
        <sz val="10"/>
        <rFont val="Arial"/>
        <family val="2"/>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</si>
  <si>
    <r>
      <rPr>
        <b/>
        <sz val="10"/>
        <rFont val="Arial"/>
        <family val="2"/>
      </rPr>
      <t>13/07/2020:</t>
    </r>
    <r>
      <rPr>
        <sz val="10"/>
        <rFont val="Arial"/>
        <family val="2"/>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</si>
  <si>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</si>
  <si>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r>
      <rPr>
        <b/>
        <sz val="10"/>
        <color rgb="FF000000"/>
        <rFont val="Arial"/>
        <family val="2"/>
      </rPr>
      <t xml:space="preserve">13/07/2020: </t>
    </r>
    <r>
      <rPr>
        <sz val="10"/>
        <color rgb="FF000000"/>
        <rFont val="Arial"/>
        <family val="2"/>
      </rPr>
      <t>Esta actividad se encuentra en ejecución.</t>
    </r>
    <r>
      <rPr>
        <b/>
        <sz val="10"/>
        <color rgb="FF000000"/>
        <rFont val="Arial"/>
        <family val="2"/>
      </rPr>
      <t xml:space="preserve">  </t>
    </r>
  </si>
  <si>
    <r>
      <rPr>
        <b/>
        <sz val="10"/>
        <color rgb="FF000000"/>
        <rFont val="Arial"/>
        <family val="2"/>
      </rPr>
      <t>13/07/2020</t>
    </r>
    <r>
      <rPr>
        <sz val="10"/>
        <color rgb="FF000000"/>
        <rFont val="Arial"/>
        <family val="2"/>
      </rPr>
      <t>:  Hilda Yamile Morales Laverde - Jefe OCI</t>
    </r>
  </si>
  <si>
    <r>
      <rPr>
        <b/>
        <sz val="10"/>
        <color rgb="FF000000"/>
        <rFont val="Arial"/>
        <family val="2"/>
      </rPr>
      <t xml:space="preserve">13/07/2020: </t>
    </r>
    <r>
      <rPr>
        <sz val="10"/>
        <color rgb="FF000000"/>
        <rFont val="Arial"/>
        <family val="2"/>
      </rPr>
      <t xml:space="preserve">Esta actividad fue ejecutada el día 29 de mayo de 2020.  Por lo tanto se realiza el cierre de la misma. </t>
    </r>
  </si>
  <si>
    <t>Correo electrónico del 18 de mayo de 2020.</t>
  </si>
  <si>
    <r>
      <rPr>
        <b/>
        <sz val="10"/>
        <color rgb="FF000000"/>
        <rFont val="Arial"/>
        <family val="2"/>
      </rPr>
      <t xml:space="preserve">13/07/2020: </t>
    </r>
    <r>
      <rPr>
        <sz val="10"/>
        <color rgb="FF000000"/>
        <rFont val="Arial"/>
        <family val="2"/>
      </rPr>
      <t xml:space="preserve">Esta actividad fue ejecutada el día 19 y 26 de junio de 2020.  Por lo tanto se realiza el cierre de la misma. </t>
    </r>
  </si>
  <si>
    <r>
      <rPr>
        <b/>
        <sz val="10"/>
        <color rgb="FF000000"/>
        <rFont val="Arial"/>
        <family val="2"/>
      </rPr>
      <t xml:space="preserve">13/07/2020: </t>
    </r>
    <r>
      <rPr>
        <sz val="10"/>
        <color rgb="FF000000"/>
        <rFont val="Arial"/>
        <family val="2"/>
      </rPr>
      <t>Mediante correo electrónico del 13 de abril de 2020, se socializó a los funcionarios del Instituto el accidente de trabajo ocurrido en el centro de documentación, se encuentra pendiente la capacitación.  Esta actividad continua en ejecución.</t>
    </r>
  </si>
  <si>
    <t>Correo electrónico del 16 de junio de 2020.</t>
  </si>
  <si>
    <r>
      <rPr>
        <b/>
        <sz val="10"/>
        <color rgb="FF000000"/>
        <rFont val="Arial"/>
        <family val="2"/>
      </rPr>
      <t xml:space="preserve">13/07/2020:  </t>
    </r>
    <r>
      <rPr>
        <sz val="10"/>
        <color rgb="FF000000"/>
        <rFont val="Arial"/>
        <family val="2"/>
      </rPr>
      <t>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</si>
  <si>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t>http://www.idep.edu.co/sites/default/files/Resolucio%CC%81n%20Disposiciones%20COVID-19.pdf 
Circular No. 005 de 2020.</t>
  </si>
  <si>
    <r>
      <t xml:space="preserve">13/07/2020:  </t>
    </r>
    <r>
      <rPr>
        <sz val="10"/>
        <rFont val="Arial"/>
        <family val="2"/>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</si>
  <si>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r>
      <rPr>
        <b/>
        <sz val="10"/>
        <rFont val="Arial"/>
        <family val="2"/>
      </rPr>
      <t>13/07/2020</t>
    </r>
    <r>
      <rPr>
        <sz val="10"/>
        <rFont val="Arial"/>
        <family val="2"/>
      </rPr>
      <t>:  Hilda Yamile Morales Laverde - Jefe OCI</t>
    </r>
  </si>
  <si>
    <r>
      <rPr>
        <b/>
        <sz val="10"/>
        <color rgb="FF000000"/>
        <rFont val="Arial"/>
        <family val="2"/>
      </rPr>
      <t xml:space="preserve">13/07/2020:  </t>
    </r>
    <r>
      <rPr>
        <sz val="10"/>
        <color rgb="FF000000"/>
        <rFont val="Arial"/>
        <family val="2"/>
      </rPr>
      <t xml:space="preserve">Esta actividad continúa en ejecución, con el fin de verificar el desempeño del indicador del tercer trimestre.
</t>
    </r>
  </si>
  <si>
    <t>http://www.idep.edu.co/sites/default/files/IN-GF-14-03%20%20Instructivo%20Cumplimiento%20de%20Obligaciones%20Tributarias%20V2.docx</t>
  </si>
  <si>
    <r>
      <t xml:space="preserve">13/07/2020:
</t>
    </r>
    <r>
      <rPr>
        <sz val="10"/>
        <color rgb="FF000000"/>
        <rFont val="Arial"/>
        <family val="2"/>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family val="2"/>
      </rPr>
      <t xml:space="preserve">
</t>
    </r>
    <r>
      <rPr>
        <sz val="10"/>
        <color rgb="FF000000"/>
        <rFont val="Arial"/>
        <family val="2"/>
      </rPr>
      <t>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t>
    </r>
  </si>
  <si>
    <r>
      <rPr>
        <b/>
        <sz val="10"/>
        <rFont val="Arial"/>
        <family val="2"/>
      </rPr>
      <t>13/07/2020:</t>
    </r>
    <r>
      <rPr>
        <sz val="10"/>
        <rFont val="Arial"/>
        <family val="2"/>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</si>
  <si>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</si>
  <si>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r>
      <rPr>
        <b/>
        <sz val="10"/>
        <color rgb="FF000000"/>
        <rFont val="Arial"/>
        <family val="2"/>
      </rPr>
      <t xml:space="preserve">13/07/2020:  </t>
    </r>
    <r>
      <rPr>
        <sz val="10"/>
        <color rgb="FF000000"/>
        <rFont val="Arial"/>
        <family val="2"/>
      </rPr>
      <t xml:space="preserve">Esta actividad se encuentra programada para el mes de agosto de 2020.
</t>
    </r>
  </si>
  <si>
    <r>
      <rPr>
        <b/>
        <sz val="10"/>
        <color rgb="FF000000"/>
        <rFont val="Arial"/>
        <family val="2"/>
      </rPr>
      <t xml:space="preserve">13/07/2020:  </t>
    </r>
    <r>
      <rPr>
        <sz val="10"/>
        <color rgb="FF000000"/>
        <rFont val="Arial"/>
        <family val="2"/>
      </rPr>
      <t xml:space="preserve">Esta actividad se verificará en el seguimiento a PQRS del primer semestre de 2020, con el fin de validar la consistencias de las fuentes de información.  Esta actividad continua en seguimiento. 
</t>
    </r>
  </si>
  <si>
    <r>
      <rPr>
        <b/>
        <sz val="10"/>
        <color rgb="FF000000"/>
        <rFont val="Arial"/>
        <family val="2"/>
      </rPr>
      <t>13/07/2020</t>
    </r>
    <r>
      <rPr>
        <sz val="10"/>
        <color rgb="FF000000"/>
        <rFont val="Arial"/>
        <family val="2"/>
      </rPr>
      <t xml:space="preserve">: Esta actividad se encuentra cumplida y se realiza el cierre por parte de esta Oficina. </t>
    </r>
  </si>
  <si>
    <r>
      <t xml:space="preserve">13/07/2020: </t>
    </r>
    <r>
      <rPr>
        <sz val="10"/>
        <color rgb="FF000000"/>
        <rFont val="Arial"/>
        <family val="2"/>
      </rPr>
      <t>Hilda Yamile Morales Laverde - Jefe OCI</t>
    </r>
  </si>
  <si>
    <r>
      <rPr>
        <b/>
        <sz val="10"/>
        <color rgb="FF000000"/>
        <rFont val="Arial"/>
        <family val="2"/>
      </rPr>
      <t>13/07/2020</t>
    </r>
    <r>
      <rPr>
        <sz val="10"/>
        <color rgb="FF000000"/>
        <rFont val="Arial"/>
        <family val="2"/>
      </rPr>
      <t xml:space="preserve">: Se reporta un cumplimiento del 100% en las metas del Plan de Desarrollo.  Esta actividad se encuentra cumplida y se realiza el cierre por parte de esta Oficina. </t>
    </r>
  </si>
  <si>
    <t>Informe de gestión del primer semestre de 2020.</t>
  </si>
  <si>
    <r>
      <t xml:space="preserve">13/07/2020:  </t>
    </r>
    <r>
      <rPr>
        <sz val="10"/>
        <color rgb="FF000000"/>
        <rFont val="Arial"/>
        <family val="2"/>
      </rPr>
      <t xml:space="preserve">Conforme al avance reportado por parte del responsable de ejecutar la actividad, ésta no ha sido efectiva para subsanar la oportunidad de mejora identificada; adicionalmente se encuentra vencida.
Por lo anterior se recomienda formular una nueva acción que permita subsanar la observación efectuada.    </t>
    </r>
    <r>
      <rPr>
        <b/>
        <sz val="10"/>
        <color rgb="FF000000"/>
        <rFont val="Arial"/>
        <family val="2"/>
      </rPr>
      <t xml:space="preserve">
</t>
    </r>
  </si>
  <si>
    <r>
      <rPr>
        <b/>
        <sz val="10"/>
        <color rgb="FF000000"/>
        <rFont val="Arial"/>
        <family val="2"/>
      </rPr>
      <t xml:space="preserve">13/07/2020: </t>
    </r>
    <r>
      <rPr>
        <sz val="10"/>
        <color rgb="FF000000"/>
        <rFont val="Arial"/>
        <family val="2"/>
      </rPr>
      <t xml:space="preserve">Se verificó la actualización de los procedimientos establecidos en la página web de la Entidad dentro del plazo establecido, se recomienda por parte de esta Oficina en el próximo seguimiento indicar que puntos de control se vienen aplicando con sus respectivos soportes de validación, con el fin de evaluar la efectividad de estos y proceder a su cierre. </t>
    </r>
  </si>
  <si>
    <r>
      <t xml:space="preserve">13/07/2020:  </t>
    </r>
    <r>
      <rPr>
        <sz val="10"/>
        <rFont val="Arial"/>
        <family val="2"/>
      </rPr>
      <t>Para las ocho (8) observaciones y/o hallazgos presentados con ocasión de la auditoría interna del año 2019, se estableció una acción de mejora: “Efectuar la actualización del PRO- GF-14-11 Gestión Contable y formatos asociados, incluyendo actividades y puntos de control necesarios para solucionar las causas identificadas y actualizarlos en la plataforma de Maloca Aula SIG”
En el reporte del trimestre allegado por la oficina de planeación se informa "se está dando cumplimiento al procedimiento"; pero no se indica qué actividades y puntos de control se vienen ejecutando con sus respectivas evidencias. 
En razón de lo antes señalado, se solicita por parte de esta Oficina, detallar en el próximo informe de seguimiento las actividades efectuadas por cada observación con sus respectivos soportes, a fin de verificar la efectividad de la acción propuesta y proceder a su cierre. 
La actividad se ejecutó dentro de las fechas establecidas, pero continúa en seguimiento hasta tanto no se evalúe su efectividad.</t>
    </r>
  </si>
  <si>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</si>
  <si>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</si>
  <si>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Profesional Especializado Presupuesto</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</si>
  <si>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</si>
  <si>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</si>
  <si>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r>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t>
    </r>
    <r>
      <rPr>
        <sz val="10"/>
        <rFont val="Arial"/>
        <family val="2"/>
      </rPr>
      <t>d en caso de existir de manera oportuna  y se socializará en una pieza comunicacional la importancia de la revisión del cdp y el rp vs el plan de adquisición.</t>
    </r>
  </si>
  <si>
    <r>
      <rPr>
        <b/>
        <sz val="10"/>
        <color rgb="FF000000"/>
        <rFont val="Arial"/>
        <family val="2"/>
      </rPr>
      <t xml:space="preserve">TERCER TRIMESTRE: </t>
    </r>
    <r>
      <rPr>
        <sz val="10"/>
        <color rgb="FF000000"/>
        <rFont val="Arial"/>
        <family val="2"/>
      </rPr>
      <t>Resolución 74 de 2020</t>
    </r>
  </si>
  <si>
    <t xml:space="preserve">Profesional Especializado 222-05 de la subdirección académica </t>
  </si>
  <si>
    <t xml:space="preserve">Monitorear constantemente las actividades de impresión  de publicaciones del IDEP adelantadas por la Imprenta Distrital,  para hacer seguimiento en la entrega de impresiones.
</t>
  </si>
  <si>
    <t xml:space="preserve">Subdirectora Académica 
Profesional Especializado 222-05 de la subdirección académica </t>
  </si>
  <si>
    <t xml:space="preserve">Resolución 74 de 2020  “Por la cual se corrige un error en la expedición de un certificado de disponibilidad presupuestal y de un certificado de registro presupuestal”  , correo donde se consulta la posibilidad de ajustar la equivocación cometida como parte del cierre presupuestal del mes de mayo al igual que las respuestas al mismo.
 </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</si>
  <si>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</si>
  <si>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</si>
  <si>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r>
      <t xml:space="preserve">Tercer trimestre: </t>
    </r>
    <r>
      <rPr>
        <sz val="10"/>
        <color rgb="FF000000"/>
        <rFont val="Arial"/>
        <family val="2"/>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</si>
  <si>
    <r>
      <rPr>
        <b/>
        <sz val="10"/>
        <color rgb="FF000000"/>
        <rFont val="Arial"/>
        <family val="2"/>
      </rPr>
      <t xml:space="preserve">Tercer trimestre: </t>
    </r>
    <r>
      <rPr>
        <sz val="10"/>
        <color rgb="FF000000"/>
        <rFont val="Arial"/>
        <family val="2"/>
      </rPr>
      <t xml:space="preserve">Correos electrónicos de la profesional supervisora del contrato.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</si>
  <si>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Primer Trimestre 2020: </t>
    </r>
    <r>
      <rPr>
        <sz val="10"/>
        <color rgb="FF000000"/>
        <rFont val="Arial"/>
        <family val="2"/>
      </rPr>
      <t xml:space="preserve">Durante este trimestre, se revisaron y actualizaron los  puntos de control  del  procedimiento PRO-DIC-01-09 Gestión de Publicaciones teniendo en cuenta las variables de la guía para la administración de riesgo del IDEP así como la actualización de sus actividades. El documento se encuentra publicado con fecha de aprobación del 24/03/2020 en el Aula Maloca SIG.  El otro procedimiento se actualizará en el siguiente trimestre. 
</t>
    </r>
    <r>
      <rPr>
        <b/>
        <sz val="10"/>
        <color rgb="FF000000"/>
        <rFont val="Arial"/>
        <family val="2"/>
      </rPr>
      <t>Segundo  Trimestre 2020:</t>
    </r>
    <r>
      <rPr>
        <sz val="10"/>
        <color rgb="FF000000"/>
        <rFont val="Arial"/>
        <family val="2"/>
      </rPr>
      <t xml:space="preserve"> En este periodo de tiempo, se revisaron y actualizaron los  puntos de control  del  procedimiento PRO-DIC-01-11 Gestión de Comunicaciones  teniendo en cuenta las variables de la guía para la administración de riesgo del IDEP. El documento se encuentra publicado con fecha de aprobación del 4/06/2020 en el Aula Maloca SIG. Terminando así con la acción formulada. 
Tercer Trimestre: Durante este periodo se han ejecutado los siguientes controles para cada procedimiento así: 
 PRO-DIC-01-09 Gestión de Publicaciones 
1. Revisión de las actividades de la Estrategia de Comunicación, divulgación y comunicación por el subdirector académico : Se en cuenta en proceso de revisión por la Subdirectora Académica y el líder de la estrategia 6. En el mes de noviembre se publicará en la maloca el documento actualizado. 
2. Revisar que los documentos precontractuales tengan definido de manera clara la necesidad a contratar por la entidad: Se realizó el proceso precontractual y contractual para los contenidos de la Revista Educación y ciudad,  mediante la suscripción de los contratos de  diseño  y edición de la revista . 
3. Verificación del quorum de los asistentes a la reunión: La primera reunión se realizará en el mes de octubre . 
4. Validar los criterios de la convocatoria por el equipo de trabajo de la revista  - Verificar en la herramienta Open Journal System -OJS la publicación y seguimiento a la postulación de artículos: Se realizó la verificación de los criterios de la convocatoria No 40  y en el OJS se realizo la publicación de las convocatorias . Adicionalmente se realiza el diligenciamiento de la matriz  disponible en una carpeta compartida.  
5.  Verificar que el producto de edición, diseño y/o diagramación que sea entregado corresponda con el establecido en el contrato. - Verificar que en versión final de
archivo de revista, se incluya el respectivo ISSN - Adelantar la revisión de los artículos aceptados para la revista Educación y Ciudad, previamente valorados por el
equipo académico a través de la herramienta tecnológica para detección de plagio que disponga el IDEP:  Para esto se diligencian los consentimientos informados y cartas de  los autores de la revista No 38 y 39 disponible en un carpeta compartida.
6. Adelantar la revisión de los documentos de los libros y/o Magazín Aula Urbana remitidos por los responsables de la Subdirección Académica. - Realizar el chequeo de contenidos de los libros y/o del Magazín Aula Urbana, a través de la herramienta tecnológica para detección de plagio que disponga el IDEP: MAU 117 y MAU 118 consentimientos : Los consentimientos  y cartas de los autores  de los MAU 117 Y 118 se encuentran en una carpeta compartida . Los consentimientos  y cartas de los autores de los libros Premio 2019 y Características de las prácticas de investigación e innovaciones,  se encuentran impresos en el archivo de gestión del IDEP en la Subdirección Académica.   
Los soportes de la revisión de contenidos MAU 117 y 118  se encuentran en el  expediente contractual No 020 de 2020.
Los soportes de la revisión  del MAU 117 y 118,  se encuentran en el expediente contractual No 22 de 2020- En el  marco de este contrato se edito el libro Características de las prácticas de investigación e innovaciones.
</t>
    </r>
    <r>
      <rPr>
        <sz val="10"/>
        <color rgb="FFFF0000"/>
        <rFont val="Arial"/>
        <family val="2"/>
      </rPr>
      <t>7. Verificar que en el archivo digital en la carpeta de Registros ISBN de la vigencia se encuentre actualizada con la ficha de registro para las publicaciones:  No se ha requerido expedir nuevos ISBN , se encuentran actualizados a 2019.
8</t>
    </r>
    <r>
      <rPr>
        <sz val="10"/>
        <color rgb="FF000000"/>
        <rFont val="Arial"/>
        <family val="2"/>
      </rPr>
      <t xml:space="preserve">. Validar que se remitieron los contenidos para la elaboración del diseño: Se encuentra en  el expediente contractual No 66 de 2020   y No   28 de 2020,  los correos se encuentran en el correo electrónico de la profesional responsable   Diana Prada .
10. Teniendo en cuenta la emergencia sanitaria no se han realizado procesos de impresión de publicaciones , ni distribuciones de las publicaciones . 
PRO-DIC-01-11 Gestión de Comunicaciones
1. Verificar que la información sea aprobada por el responsable de la publicación . - Matriz de seguimiento de la información de las convocatorias que se publica en los canales
institucionales del IDEP :   La matriz se diligencia cada vez que se requiera en una hoja de calculo de Google. 
2. Verificar que la información sea aprobada por el responsable de la publicación. - Verificar que las piezas comunicativas se ajusten al manual de identidad del Distrito: La matriz se diligencia en una hoja de calculo de Google y las  aprobaciones  se encuentran en una carpeta compartida. 
3. Verificar que la información a publicar cumpla con lo establecido en el manual de imagen en el Distrito y que la solicitud se encuentre cumpliendo con los requisitos
del Instructivo para la Solicitud de Publicaciones en el Ecosistema Web:   La matriz se diligencia en una hoja de calculo de Google
4. Verificar que la información remitida a diseño y producción sea aprobada por el responsable de la publicación. - Verificar que la información a publicar tenga los parámetros
establecidos en el Manual de Identidad del Distrito y la política de comunicaciones.- Verificar que la información producida por los proyectos de investigación o de desarrollo se publica de manera clara y oportuna a la comunidad: La matriz se diligencia en una hoja de calculo de Google  y las aprobaciones se encuentran en una carpeta compartida  
5.  Verificar la información del evento (lugar, fecha, hora, protocolo y/o actividades a desarrollar antes, durante y posterior al evento): Formato de solicitud de necesidades de Comunicaciones que se diligencia por las áreas del IDEP. 
6. Validar el registro de las respuestas de las encuestas en el formulario de Google forms dispuesto para eso por el Instituto: Se diligencian en línea en un formulario enlazado al correo de seguimientoplaneacion@idep.edu.co
7. Verificación del quorum de los asistentes a la reunión:  Actas de comité de equipo se encuentran en una carpeta compartida. </t>
    </r>
  </si>
  <si>
    <r>
      <t xml:space="preserve">Cuarto Trimestre: </t>
    </r>
    <r>
      <rPr>
        <sz val="10"/>
        <color rgb="FF000000"/>
        <rFont val="Arial"/>
        <family val="2"/>
      </rPr>
      <t xml:space="preserve">Esta actividad se encuentra programada para  ejecutar el primer semestre del 2020. 
</t>
    </r>
    <r>
      <rPr>
        <b/>
        <sz val="10"/>
        <color rgb="FF000000"/>
        <rFont val="Arial"/>
        <family val="2"/>
      </rPr>
      <t xml:space="preserve">
Primer Trimestre 2020: </t>
    </r>
    <r>
      <rPr>
        <sz val="10"/>
        <color rgb="FF000000"/>
        <rFont val="Arial"/>
        <family val="2"/>
      </rPr>
      <t xml:space="preserve"> El procedimiento PRO-DIC-01-09 Gestión de publicaciones se encuentra publicado en la pagina web en el aula maloca SIG: http://www.idep.edu.co/?q=content/dic-01-proceso-de-divulgaci%C3%B3n-y-comunicaci%C3%B3n#overlay-context=
</t>
    </r>
    <r>
      <rPr>
        <b/>
        <sz val="10"/>
        <color rgb="FF000000"/>
        <rFont val="Arial"/>
        <family val="2"/>
      </rPr>
      <t xml:space="preserve">
Segundo Trimestre 2020:</t>
    </r>
    <r>
      <rPr>
        <sz val="10"/>
        <color rgb="FF000000"/>
        <rFont val="Arial"/>
        <family val="2"/>
      </rPr>
      <t xml:space="preserve">  El procedimiento PRO-DIC-01-11 Gestión de comunicaciones se encuentra publicado en la pagina web en el aula maloca SIG: http://www.idep.edu.co/?q=content/dic-01-proceso-de-divulgaci%C3%B3n-y-comunicaci%C3%B3n#overlay-context=
Tercer Trimestre 2020: Durante este periodo se han ejecutado los siguientes controles para cada procedimiento así: 
</t>
    </r>
    <r>
      <rPr>
        <b/>
        <sz val="10"/>
        <color rgb="FF000000"/>
        <rFont val="Arial"/>
        <family val="2"/>
      </rPr>
      <t xml:space="preserve"> PRO-DIC-01-09 Gestión de Publicaciones </t>
    </r>
    <r>
      <rPr>
        <sz val="10"/>
        <color rgb="FF000000"/>
        <rFont val="Arial"/>
        <family val="2"/>
      </rPr>
      <t xml:space="preserve">
2. Expediente contractual No 66 de 2020 (diseño) y No 64 de 2020  de edición . 
4. Matriz  disponible en: Numero 40 https://drive.google.com/drive/u/1/folders/18d4Jx21xr66jvyvSYU3Pd1b3v4iMduNq - 38 y 39
https://drive.google.com/drive/u/1/folders/17oHOxl1EVLoKVGhO4qOBS-07z2T04pPt  
5.    Artículos 39 https://drive.google.com/drive/u/1/folders/1Z-pEZbT756QEGkeJ3lwx5dlvv8o5Zaea -Autorizaciones consentimientos 39
https://drive.google.com/drive/u/1/folders/1h0m91h_B21l4fsgsH8H2VA9OGuXnE9eV - Revista 38 artículos https://drive.google.com/drive/u/1/folders/1SNNY8mtpXHFqe47ibXQBIoRK5TsD9s1u - Autorizaciones  38
https://drive.google.com/drive/u/1/folders/1-oV3V6ZznyM9PZlOIdaZtHXxtLKBt8Q3
 Archivos digitales de las revistas 38 y 39 : https://revistas.idep.edu.co/index.php/educacion-y-ciudad/issue/archive
6.  MAU 117 https://drive.google.com/drive/u/0/folders/18BWkKpn4MevxoAAYDD7b7LJdY5uPc_Y0  - MAU 118 consentimiento 
https://drive.google.com/drive/u/0/folders/1wPNIQgAwwh4nVcA6BcH07An1N-Rh_hKo
Libros Premio 2019 y Características de las prácticas de investigación e innovaciones, impresos en carpeta se encuentra en el archivo de gestión del IDEP en la Subdirección Académica.   
Revisión de contenidos MAU 117 y 118 contrato 020 de 2020 
Revisión pruebas MAU 117 y 118, contrato 022 de 2020, 
Libro Características de las prácticas de investigación e innovaciones,  se encuentran impresos en carpeta en archivo de la Subdirección académica
8.  Se encuentra en carpeta contratos No 66 de 2020  y No  28  de 2020  , se encuentran en el correo electrónico de la profesional responsable   Diana Prada .
</t>
    </r>
    <r>
      <rPr>
        <b/>
        <sz val="10"/>
        <color rgb="FF000000"/>
        <rFont val="Arial"/>
        <family val="2"/>
      </rPr>
      <t xml:space="preserve"> PRO-DIC-01-11 Gestión de Comunicaciones</t>
    </r>
    <r>
      <rPr>
        <sz val="10"/>
        <color rgb="FF000000"/>
        <rFont val="Arial"/>
        <family val="2"/>
      </rPr>
      <t xml:space="preserve">
1.  Matriz de seguimiento de la información de las convocatorias  :  https://drive.google.com/drive/u/0/search?q=convocatoria
2.  manual de identidad del Distrito:  https://docs.google.com/spreadsheets/d/1kRH0tEhDm2RV-GF8-dt74rcj5jlfubZ1/edit?dls=true#gid=2022926019  
Las aprobaciones https://drive.google.com/drive/u/0/folders/1YOtSz2vwi7OPIItA01NML9xbocLW-tdr 
3. Manual de imagen en el Distrito https://docs.google.com/spreadsheets/d/1kRH0tEhDm2RV-GF8-dt74rcj5jlfubZ1/edit?dls=true#gid=2022926019 
4.  Manual de Identidad del Distrito : https://docs.google.com/spreadsheets/d/1kRH0tEhDm2RV-GF8-dt74rcj5jlfubZ1/edit?dls=true#gid=2022926019  - https://drive.google.com/drive/u/0/search?q=convocatoria -  Las aprobaciones https://drive.google.com/drive/u/0/folders/1YOtSz2vwi7OPIItA01NML9xbocLW-tdr 
5. Encuesta: https://docs.google.com/forms/d/18tLH40TH34ltZHLF08SFBvsBDvMuo3FiTaxFKgTdLkU/edit#responses  
8. Actas de comité de equipo https://drive.google.com/drive/u/0/folders/1eObs3i5LkCtFVvnuViw6Eu-MCheNpN0e</t>
    </r>
  </si>
  <si>
    <t>PINAR actualizado y publicado en la pagina Web del instituto.</t>
  </si>
  <si>
    <t xml:space="preserve">SEGUNDO TRIMESTRE: Se realizó un a reunión con la contratista de la Oficina Asesora de Planeación y la auxiliar administrativa de la SAFYCD donde se acordaron las acciones de mejora para dar cierre a este hallazgo el cual se realizará a partir del 3 trimestre de 2020 programando una reunión para el mes de agosto con los funcionarios que tienen el rol habilitado para radicar, especialmente las comunicaciones enviadas que dan respuesta a las peticiones gestionadas por el Instituto en GOOBI.
TERCER TRIMESTRE: El 21 de agosto de 2020 en horas de la tarde, se realizó una capacitación a los funcionarios que tienen el rol habilitado para radicar en especial las comunicaciones enviadas. </t>
  </si>
  <si>
    <t>SEGUNDO TRIMESTRE: En los meses de abril, mayo y junio de 2020  se viene consolidando un  cuadro de control de peticiones que  permite llevar el seguimiento de tiempos, tipologías, áreas asignadas para la respuesta y estado de las peticiones, el cual se legalizará en el SIG en el tercer trimestre de 2020.
TERCER TRIMESTRE: Se creó el formato FT-GD-07-28 Seguimiento y control de peticiones, quejas, reclamos y solicitudes el cual reposa en la Maloca Aula SIG y se continua alimentando con las peticiones que llegan al Instituto por los diferentes canales dispuestos para la atención del ciudadano.</t>
  </si>
  <si>
    <t>TERCER TRIMESTRE: Reunión por Google MEET, calendario Google
El registro de asistencia y la presentación de la reunión fueron compartidas a las partes interesadas desde el DRIVE del correo electrónico idep@idep.edu.co.</t>
  </si>
  <si>
    <t xml:space="preserve">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t>
  </si>
  <si>
    <t>TERCER TRIMESTRE: Guía para la elaboración del informe de gestión de peticiones ciudadanas que reposa en el equipo asignado al Auxiliar Administrativo de SAFCD.
Informes mensuales de PQRS publicados en el siguiente link:  http://www.idep.edu.co/?q=content/informe-de-peticiones-quejas-y-reclamos</t>
  </si>
  <si>
    <t xml:space="preserve">TERCER TRIMESTRE: cuadro compartido en DRIVE del correo electrónico bblanco@idep.edu.co: https://docs.google.com/spreadsheets/d/1KakCwduQnU1aFyBkvZYkT6dV4oZGprPa/edit#gid=615828880
Cuadro de seguimiento y control de PQRS ubicado en el siguiente link: http://www.idep.edu.co/?q=content/gd-07-proceso-de-gesti%C3%B3n-documental#overlay-context= 
</t>
  </si>
  <si>
    <t>TERCER TRIMESTE: Las evidencias de la capacitación reposan en el DRIVE del correo electrónico bblanco@idep.du.co en el siguiente link: https://drive.google.com/drive/u/0/folders/1KASs1jy9KRQjyFDHCd6O10TVwxkQI3O1</t>
  </si>
  <si>
    <r>
      <rPr>
        <b/>
        <sz val="10"/>
        <color rgb="FF000000"/>
        <rFont val="Arial"/>
        <family val="2"/>
      </rPr>
      <t xml:space="preserve">13/07/2020:  </t>
    </r>
    <r>
      <rPr>
        <sz val="10"/>
        <color rgb="FF000000"/>
        <rFont val="Arial"/>
        <family val="2"/>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</si>
  <si>
    <t>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t>
  </si>
  <si>
    <r>
      <rPr>
        <b/>
        <sz val="10"/>
        <color rgb="FF000000"/>
        <rFont val="Arial"/>
        <family val="2"/>
      </rPr>
      <t xml:space="preserve">13/07/2020: </t>
    </r>
    <r>
      <rPr>
        <sz val="10"/>
        <color rgb="FF000000"/>
        <rFont val="Arial"/>
        <family val="2"/>
      </rPr>
      <t>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t>
    </r>
  </si>
  <si>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t>
  </si>
  <si>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t>
  </si>
  <si>
    <t xml:space="preserve">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t>
  </si>
  <si>
    <t xml:space="preserve">Los diferentes usuarios con roles de radicación desconocen la obligatoriedad del diligenciamiento de los campos del sistema de información Goobi . 
</t>
  </si>
  <si>
    <t xml:space="preserve">Lista de asistencia a la capacitación y/o la presentación con los parámetros </t>
  </si>
  <si>
    <t xml:space="preserve">Las fuentes de verificación de la información no se encuentran estandarizadas 
</t>
  </si>
  <si>
    <t>Informe mensual de peticiones que  genera el responsable de la Subdirección</t>
  </si>
  <si>
    <t xml:space="preserve">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t>
  </si>
  <si>
    <t>Se tienen diferente criterios para la elaboración de los informes</t>
  </si>
  <si>
    <t>Establecer y unificar  los parámetros  para la elaboración de los informes mensuales de peticiones atendiendo a los lineamientos  de la Secretaria General de la Alcaldía Mayor de Bogotá.</t>
  </si>
  <si>
    <t xml:space="preserve">SEGUNDO TRIMESTRE: Para los meses de abril, mayo y junio de 2020 se continuo con la elaboración de los informes mensuales de peticiones de acuerdo a los parámetros establecidos en el manual para la gestión de peticiones ciudadanas emitido por la Secretaría General de la Alcaldía Mayor de Bogotá y cumplimiento a la guía para la elaboración de informes de gestión de peticiones ciudadanas " Decreto 371 de 2010".
TERCER TRIMESTRE: Se realizaron los ajustes en los informes mensuales de PQRS de acuerdo a la guía para la elaboración de informes de gestión de peticiones ciudadanas "Decreto 371 de 2010" emitido por la Secretaria General de la Alcaldía Mayor de Bogotá D.C. Estos informes están publicados en la página web del IDEP en el botón de Transparencia y Acceso a la Información Pública. </t>
  </si>
  <si>
    <t>No se realizo el seguimiento de manera oportuna</t>
  </si>
  <si>
    <t xml:space="preserve">La creación del formato en el Aula Maloca SIG en el proceso de gestión documental </t>
  </si>
  <si>
    <t xml:space="preserve">El día 5 de mayo se recibió por parte de la Dirección de Servicio a la Ciudadanía de la Secretaria General el  seguimiento a la calidad de las respuestas y manejo del sistema distrital para la gestión de peticiones ciudadanas - Bogotá te escucha del mes de marzo de 2020, en el cual se reportaron dos peticiones que cumplían con los criterios de evaluación. Una de ellas fue por vencimiento de términos y otra por porque hubo un error por parte de la Oficina Asesora Jurídica al cerrar la petición en Bogotá te escucha. Sin embargo, se realizó seguimiento a todas las peticiones recibidas durante la vigencia y se evidenció que hubo tres peticiones adicionales que se respondieron fuera de términos, dos de ellas corresponden a la OAJ y otra a la SAFYCD.
</t>
  </si>
  <si>
    <t>Gestionar y realizar capacitación sobre manejo del sistema Bogotá te escucha y tratamiento de peticiones de acuerdo a lo estipulado en la ley 1755 de 2015.</t>
  </si>
  <si>
    <t xml:space="preserve">Correos electrónicos , listado de asistencia a la reunión  y/o presentación  de la capacitación </t>
  </si>
  <si>
    <t xml:space="preserve">SEGUNDO TRIMESTRE: Se realizó un a reunión con la contratista de la Oficina Asesora de Planeación y la auxiliar administrativa de la SAFYCD donde se acordaron las acciones de mejora para dar cierre a este hallazgo el cual se realizará a partir del 3 trimestre de 2020 solicitando para el mes de agosto a la Secretaría General de la Alcaldía Mayor de Bogotá una capacitación para los funcionarios que están atendiendo las peticiones asignadas a las diferentes dependencias de la entidad para tramite y cierre definitivo en el sistema atendiendo los tiempos establecidos en la ley 1755 de 2015.
TERCER TRIMESTRE: La Secretaría General de la Alcaldía Mayor de Bogotá D.C., realizo la capacitación funcional del Sistema Bogotá te Escucha el 13 de agosto de 2020 en la cual asistieron los funcionarios responsables de gestionar las peticiones en el sistema. </t>
  </si>
  <si>
    <t xml:space="preserve">El 2 de Octubre se realizo la medición a los indicadores de gestión del proceso de Gestión Documental, se evidencio que las actividades programadas en el plan institucional de archivos PINAR no fue posible cumplirlas debido a la emergencia sanitaria que viene atravesando el país, la no presencialidad de funcionarios y contratistas imposibilita el cumplimiento de estas actividades, por tal razón se debe actualizar el cronograma del PINAR.
</t>
  </si>
  <si>
    <t>La postergación de la emergencia sanitaria, demoro la contratación, adicionalmente la no asistencia de funcionarios a la oficina contribuyo a que no se pudieran realizar las actividades programadas con la gestión de archivos en las dependencias.</t>
  </si>
  <si>
    <t xml:space="preserve">Actualización del cronograma del plan Institucional de Archivos PINAR </t>
  </si>
  <si>
    <t xml:space="preserve">Versionamiento del Servidor del IDEP actualizado </t>
  </si>
  <si>
    <t xml:space="preserve">Equipos de la entidad con soporte de sistema operativo de fábrica.  Equipos que pueden ser revisados en conjunto con el Técnico Cesar Linares  quien es el encargado de esta actividad.  </t>
  </si>
  <si>
    <t xml:space="preserve">Drive compartido en el siguiente enlace: https://drive.google.com/drive/folders/1iqspJpiENTpzoqwd5j3zhjT1stmw3Y1m 
Correo electrónico remitido el día 12/07/2020 a los funcionarios del IDEP. </t>
  </si>
  <si>
    <t xml:space="preserve">Migrar la licencia de Oracle para actualizar las aplicaciones de GOOBI producción y Humano en contingencia, la cual será puesta en producción durante esta vigencia.
</t>
  </si>
  <si>
    <r>
      <rPr>
        <b/>
        <sz val="11"/>
        <rFont val="Calibri"/>
        <family val="2"/>
      </rPr>
      <t xml:space="preserve">PRIMER TRIMESTRE: </t>
    </r>
    <r>
      <rPr>
        <sz val="11"/>
        <color rgb="FF000000"/>
        <rFont val="Calibri"/>
        <family val="2"/>
      </rPr>
      <t xml:space="preserve">Se adelantó la revisión inicial del procedimiento para identificar los aspectos a modificar.
</t>
    </r>
    <r>
      <rPr>
        <b/>
        <sz val="11"/>
        <rFont val="Calibri"/>
        <family val="2"/>
      </rPr>
      <t>SEGUNDO TRIMESTRE:</t>
    </r>
    <r>
      <rPr>
        <sz val="11"/>
        <color rgb="FF000000"/>
        <rFont val="Calibri"/>
        <family val="2"/>
      </rPr>
      <t xml:space="preserve"> Se realizó revisión normativa para el ajuste del procedimiento.
</t>
    </r>
    <r>
      <rPr>
        <b/>
        <sz val="11"/>
        <rFont val="Calibri"/>
        <family val="2"/>
      </rPr>
      <t xml:space="preserve">TERCER TRIMESTRE: </t>
    </r>
    <r>
      <rPr>
        <sz val="11"/>
        <color rgb="FF000000"/>
        <rFont val="Calibri"/>
        <family val="2"/>
      </rPr>
      <t xml:space="preserve">El procedimiento se encuentra actualizado y en validación para su aprobación. </t>
    </r>
  </si>
  <si>
    <r>
      <rPr>
        <b/>
        <sz val="11"/>
        <rFont val="Calibri"/>
        <family val="2"/>
      </rPr>
      <t xml:space="preserve">PRIMER TRIMESTRE: </t>
    </r>
    <r>
      <rPr>
        <sz val="11"/>
        <color rgb="FF000000"/>
        <rFont val="Calibri"/>
        <family val="2"/>
      </rPr>
      <t xml:space="preserve"> Se avanzó en la revisión del procedimiento y se socializo el paso a paso básico para reportar un accidente de trabajo ante la ARL Seguros Bolívar. 
</t>
    </r>
    <r>
      <rPr>
        <b/>
        <sz val="11"/>
        <rFont val="Calibri"/>
        <family val="2"/>
      </rPr>
      <t>SEGUNDO TRIMESTRE:</t>
    </r>
    <r>
      <rPr>
        <sz val="11"/>
        <color rgb="FF000000"/>
        <rFont val="Calibri"/>
        <family val="2"/>
      </rPr>
      <t xml:space="preserve"> Se elaboró el formato para la Investigación de Enfermedad Laboral, el cual hace parte del procedimiento y se avanzó en la revisión del documento. Se identifica que está alineado a la normatividad vigente, sin embargo, se van a ajustar algunos aspectos para mayor claridad en el procedimiento.
</t>
    </r>
    <r>
      <rPr>
        <b/>
        <sz val="11"/>
        <rFont val="Calibri"/>
        <family val="2"/>
      </rPr>
      <t xml:space="preserve">TERCER TRIMESTRE: </t>
    </r>
    <r>
      <rPr>
        <sz val="11"/>
        <color rgb="FF000000"/>
        <rFont val="Calibri"/>
        <family val="2"/>
      </rPr>
      <t xml:space="preserve">Se realizó la actualización del procedimiento y del formato de investigación de incidentes y accidentes de trabajo, de igual forma, se elaboró el formato de investigación de enfermedad laboral como se indicó en el anterior trimestre. Los documentos se encuentran en validación para su posterior publicación en la Maloca Aula SIG. </t>
    </r>
  </si>
  <si>
    <t>Documentos actualizados</t>
  </si>
  <si>
    <r>
      <rPr>
        <b/>
        <sz val="11"/>
        <rFont val="Calibri"/>
        <family val="2"/>
      </rPr>
      <t xml:space="preserve">PRIMER TRIMESTRE: </t>
    </r>
    <r>
      <rPr>
        <sz val="11"/>
        <color rgb="FF000000"/>
        <rFont val="Calibri"/>
        <family val="2"/>
      </rPr>
      <t xml:space="preserve">No se ha programado el proceso en temas relacionados con Seguridad y Salud en el Trabajo.
</t>
    </r>
    <r>
      <rPr>
        <b/>
        <sz val="11"/>
        <rFont val="Calibri"/>
        <family val="2"/>
      </rPr>
      <t xml:space="preserve">SEGUNDO TRIMESTRE: </t>
    </r>
    <r>
      <rPr>
        <sz val="11"/>
        <color rgb="FF000000"/>
        <rFont val="Calibri"/>
        <family val="2"/>
      </rPr>
      <t xml:space="preserve">No se ha programado el proceso en temas relacionados con Seguridad y Salud en el Trabajo.
</t>
    </r>
    <r>
      <rPr>
        <b/>
        <sz val="11"/>
        <rFont val="Calibri"/>
        <family val="2"/>
      </rPr>
      <t xml:space="preserve">TERCER TRIMESTRE: </t>
    </r>
    <r>
      <rPr>
        <sz val="11"/>
        <color rgb="FF000000"/>
        <rFont val="Calibri"/>
        <family val="2"/>
      </rPr>
      <t>El 7 de septiembre se realizó inducción en el Sistema de Gestión de Seguridad y Salud en el Trabajo a los(las) funcionarios(as) que ingresaron a la entidad en la vigencia 2020.</t>
    </r>
  </si>
  <si>
    <t>Registro de asistencia y material de la inducción, lo cual reposa en el archivo digital de talento humano, teniendo en cuenta la modalidad de trabajo en casa.</t>
  </si>
  <si>
    <r>
      <rPr>
        <b/>
        <sz val="10"/>
        <color rgb="FF000000"/>
        <rFont val="Arial"/>
        <family val="2"/>
      </rPr>
      <t xml:space="preserve">PRIMER TRIMESTRE: </t>
    </r>
    <r>
      <rPr>
        <sz val="10"/>
        <color rgb="FF000000"/>
        <rFont val="Arial"/>
        <family val="2"/>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SEGUNDO TRIMESTRE</t>
    </r>
    <r>
      <rPr>
        <sz val="10"/>
        <color rgb="FF000000"/>
        <rFont val="Arial"/>
        <family val="2"/>
      </rPr>
      <t>: El 29 de mayo se ejecutó la Capacitación en prevención de lesiones por trauma acumulativo. La actividad fue orientada por la Fisioterapeuta Especialista en Seguridad y Salud en el Trabajo - Laura Oviedo, aliado estratégico de la ARL Seguros Bolívar.</t>
    </r>
  </si>
  <si>
    <r>
      <rPr>
        <b/>
        <sz val="10"/>
        <color rgb="FF000000"/>
        <rFont val="Arial"/>
        <family val="2"/>
      </rPr>
      <t>PRIMER TRIMESTRE:</t>
    </r>
    <r>
      <rPr>
        <sz val="10"/>
        <color rgb="FF000000"/>
        <rFont val="Arial"/>
        <family val="2"/>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family val="2"/>
      </rPr>
      <t xml:space="preserve">SEGUNDO TRIMESTRE: </t>
    </r>
    <r>
      <rPr>
        <sz val="10"/>
        <color rgb="FF000000"/>
        <rFont val="Arial"/>
        <family val="2"/>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</si>
  <si>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r>
      <rPr>
        <b/>
        <sz val="11"/>
        <rFont val="Calibri"/>
        <family val="2"/>
      </rPr>
      <t xml:space="preserve">PRIMER TRIMESTRE: </t>
    </r>
    <r>
      <rPr>
        <sz val="11"/>
        <color rgb="FF000000"/>
        <rFont val="Calibri"/>
        <family val="2"/>
      </rPr>
      <t xml:space="preserve">Actividad pendiente por programar y ejecutar teniendo en cuenta la medida de aislamiento social decretada a nivel nacional con ocasión de la emergencia sanitaria, económica y ecológica a causa de la pandemia por COVID-19.
</t>
    </r>
    <r>
      <rPr>
        <b/>
        <sz val="11"/>
        <rFont val="Calibri"/>
        <family val="2"/>
      </rPr>
      <t>SEGUNDO TRIMESTRE</t>
    </r>
    <r>
      <rPr>
        <sz val="11"/>
        <color rgb="FF000000"/>
        <rFont val="Calibri"/>
        <family val="2"/>
      </rPr>
      <t xml:space="preserve">: La actividad continúa pendiente por programar y ejecutar teniendo en cuenta la medida de aislamiento preventivo que continúa vigente y la declaratoria de emergencia sanitaria por la pandemia del COVID-19.
</t>
    </r>
    <r>
      <rPr>
        <b/>
        <sz val="11"/>
        <rFont val="Calibri"/>
        <family val="2"/>
      </rPr>
      <t xml:space="preserve">TERCER TRIMESTRE: </t>
    </r>
    <r>
      <rPr>
        <sz val="11"/>
        <color rgb="FF000000"/>
        <rFont val="Calibri"/>
        <family val="2"/>
      </rPr>
      <t>Se programó la actividad para el 29 de octubre con la profesional contratista de la ARL Seguros Bolívar - Patricia Sandoval.</t>
    </r>
  </si>
  <si>
    <t>Correo de programación</t>
  </si>
  <si>
    <r>
      <rPr>
        <b/>
        <sz val="11"/>
        <rFont val="Calibri"/>
        <family val="2"/>
      </rPr>
      <t>PRIMER TRIMESTRE:</t>
    </r>
    <r>
      <rPr>
        <sz val="11"/>
        <color rgb="FF000000"/>
        <rFont val="Calibri"/>
        <family val="2"/>
      </rPr>
      <t xml:space="preserve"> Pendiente iniciar con la elaboración del protocolo.
</t>
    </r>
    <r>
      <rPr>
        <b/>
        <sz val="11"/>
        <rFont val="Calibri"/>
        <family val="2"/>
      </rPr>
      <t>SEGUNDO TRIMESTRE:</t>
    </r>
    <r>
      <rPr>
        <sz val="11"/>
        <color rgb="FF000000"/>
        <rFont val="Calibri"/>
        <family val="2"/>
      </rPr>
      <t xml:space="preserve"> No se ha dado inicio a la elaboración del protocolo. 
</t>
    </r>
    <r>
      <rPr>
        <b/>
        <sz val="11"/>
        <rFont val="Calibri"/>
        <family val="2"/>
      </rPr>
      <t xml:space="preserve">TERCER TRIMESTRE: </t>
    </r>
    <r>
      <rPr>
        <sz val="11"/>
        <color rgb="FF000000"/>
        <rFont val="Calibri"/>
        <family val="2"/>
      </rPr>
      <t xml:space="preserve">El protocolo fue elaborado y validado por la Subdirectora Académica. Iniciando el mes de octubre se realizará la solicitud de creación en el Sistema Integrado de Gestión.
</t>
    </r>
  </si>
  <si>
    <t>Protocolo y correo electrónico de revisión</t>
  </si>
  <si>
    <r>
      <rPr>
        <b/>
        <sz val="11"/>
        <rFont val="Calibri"/>
        <family val="2"/>
      </rPr>
      <t>PRIMER TRIMESTRE:</t>
    </r>
    <r>
      <rPr>
        <sz val="11"/>
        <color rgb="FF000000"/>
        <rFont val="Calibri"/>
        <family val="2"/>
      </rPr>
      <t xml:space="preserve"> No se ha programado la capacitación.
</t>
    </r>
    <r>
      <rPr>
        <b/>
        <sz val="11"/>
        <rFont val="Calibri"/>
        <family val="2"/>
      </rPr>
      <t xml:space="preserve">SEGUNDO TRIMESTRE: </t>
    </r>
    <r>
      <rPr>
        <sz val="11"/>
        <color rgb="FF000000"/>
        <rFont val="Calibri"/>
        <family val="2"/>
      </rPr>
      <t xml:space="preserve">No se ha programado la capacitación, teniendo en cuenta el cronograma que se ha venido desarrollando.
</t>
    </r>
    <r>
      <rPr>
        <b/>
        <sz val="11"/>
        <rFont val="Calibri"/>
        <family val="2"/>
      </rPr>
      <t xml:space="preserve">TERCER TRIMESTRE: </t>
    </r>
    <r>
      <rPr>
        <sz val="11"/>
        <color rgb="FF000000"/>
        <rFont val="Calibri"/>
        <family val="2"/>
      </rPr>
      <t>La capacitación se programó para el 30 de octubre.</t>
    </r>
  </si>
  <si>
    <t>Invitación por Google Calendario</t>
  </si>
  <si>
    <r>
      <rPr>
        <b/>
        <sz val="11"/>
        <rFont val="Calibri"/>
        <family val="2"/>
      </rPr>
      <t xml:space="preserve">PRIMER TRIMESTRE: </t>
    </r>
    <r>
      <rPr>
        <sz val="11"/>
        <color rgb="FF000000"/>
        <rFont val="Calibri"/>
        <family val="2"/>
      </rPr>
      <t xml:space="preserve">No se ha programado la capacitación.
</t>
    </r>
    <r>
      <rPr>
        <b/>
        <sz val="11"/>
        <rFont val="Calibri"/>
        <family val="2"/>
      </rPr>
      <t>SEGUNDO TRIMESTRE</t>
    </r>
    <r>
      <rPr>
        <sz val="11"/>
        <color rgb="FF000000"/>
        <rFont val="Calibri"/>
        <family val="2"/>
      </rPr>
      <t xml:space="preserve">: El 6 y 13 de abril se divulgó el accidente de trabajo mediante correo electrónico.
</t>
    </r>
    <r>
      <rPr>
        <b/>
        <sz val="11"/>
        <rFont val="Calibri"/>
        <family val="2"/>
      </rPr>
      <t xml:space="preserve">TERCER TRIMESTRE: </t>
    </r>
    <r>
      <rPr>
        <sz val="11"/>
        <color rgb="FF000000"/>
        <rFont val="Calibri"/>
        <family val="2"/>
      </rPr>
      <t>Debido a la modalidad de trabajo en casa no se ha ejecutado la campaña de prevención de caídas, sin embargo, se está planeando su ejecución a través de piezas de comunicaciones.</t>
    </r>
  </si>
  <si>
    <t>Encuesta de condiciones de salud
Correo electrónico
Circular interna 05 de 2020
Correos diarios y copia del formulario de reporte
Nota: la base de datos de condiciones de salud es administrada y revisada solamente por la contratista responsable del Sistema de Gestión de Seguridad y Salud en el Trabajo, teniendo en cuenta la protección de datos personales y de datos sensibles.</t>
  </si>
  <si>
    <r>
      <t>SEGUNDO TRIMESTRE: Se elaboró el protocolo general de Bioseguridad del IDEP en cumplimiento de lo establecido en la Resolución 666 de 2020. En este sentido se suscribió la Resolución 060 de 2020 “</t>
    </r>
    <r>
      <rPr>
        <i/>
        <sz val="11"/>
        <rFont val="Calibri"/>
        <family val="2"/>
      </rPr>
      <t>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t>
    </r>
    <r>
      <rPr>
        <sz val="11"/>
        <color rgb="FF000000"/>
        <rFont val="Calibri"/>
        <family val="2"/>
      </rPr>
      <t>” y se adoptó en el sistema integrado de gestión el documento “</t>
    </r>
    <r>
      <rPr>
        <i/>
        <sz val="11"/>
        <rFont val="Calibri"/>
        <family val="2"/>
      </rPr>
      <t>protocolo general de bioseguridad – medidas de orientación para la prevención y protección frente al COVID-19</t>
    </r>
    <r>
      <rPr>
        <sz val="11"/>
        <color rgb="FF000000"/>
        <rFont val="Calibri"/>
        <family val="2"/>
      </rPr>
      <t xml:space="preserve">”.
Estos documentos fueron socializados a través de correo electrónico y se publicaron en el sitio web de la entidad.
TERCER TRIMESTRE: El protocolo fue elaborado y aprobado como se indicó en el seguimiento anterior. El 16 de julio se aprobó en el Sistema Integrado de Gestión la versión 2 del documento teniendo en cuenta que se adicionaron lineamientos para (i) manipulación de insumos y productos, (ii) medidas para la interacción en tiempos de alimentación, (iii) interacción con terceros, (iv) pasos a seguir en caso de presentar una persona con síntomas compatibles con COVID-19 en las instalaciones de la Entidad. A través del correo electrónico y página web se ha realizado la socialización del documento. </t>
    </r>
  </si>
  <si>
    <t>Resolución 060 de 2020
http://www.idep.edu.co/sites/default/files/Resolucio%CC%81n%20Disposiciones%20COVID-19.pdf
DOC-GTH-13-01 protocolo general de bioseguridad – medidas de orientación para la prevención y protección frente al COVID-19
http://www.idep.edu.co/sites/default/files/DOC%20GTH%2013%2001%20protocolo%20general%20de%20bioseguridad%20%20covid-19.pdf
Protocolo versión No. 2: http://www.idep.edu.co/sites/default/files/DOC-GTH-13-01%20Protocolo%20de%20bioseguridad%20COVID%2019%20V2.pdf</t>
  </si>
  <si>
    <r>
      <rPr>
        <b/>
        <sz val="10"/>
        <color rgb="FF000000"/>
        <rFont val="Arial"/>
        <family val="2"/>
      </rPr>
      <t xml:space="preserve">13/07/2020:  </t>
    </r>
    <r>
      <rPr>
        <sz val="10"/>
        <color rgb="FF000000"/>
        <rFont val="Arial"/>
        <family val="2"/>
      </rPr>
      <t>Se verificó la publicación de la Resolución 060 de 2020 en el link http://www.idep.edu.co/sites/default/files/Resolucio%CC%81n%20Disposiciones%20COVID-19.pdf "por medio de la cual se dictan disposiciones para implementar en Instituto para la
Investigación Educativa y el Desarrollo Pedagógico -IDEP- las medidas de bioseguridad para mitigar y controlar la pandemia del coronavirus COVID-19, impartidas en la resolución 666 del
24 de abril del 2020 expedida por el ministerio de salud y protección social a fin de retomar el desempeño presencial de las funciones y obligaciones en la entidad", El 07 de mayo se comunicó a todos los funcionarios del instituto la Circular no. 005 "aplicación de la encuesta de condiciones de salud y trabajo frente a la emergencia sanitaria por COVID 19, diariamente se realiza el reporte de condiciones de salud en el formulario remitido por parte del contratista de apoyo de la SAYFCID.  Esta actividad continúa en ejecución.</t>
    </r>
  </si>
  <si>
    <r>
      <t>SEGUNDO TRIMESTRE: El 7 de  mayo se remitió y aplicó la encuesta de condiciones de salud y trabajo. 
La solicitud se realizó mediante correo electrónico y conforme lo dispuesto en la Circular Interna No. 05 "</t>
    </r>
    <r>
      <rPr>
        <i/>
        <sz val="11"/>
        <rFont val="Calibri"/>
        <family val="2"/>
      </rPr>
      <t>Aplicación de la Encuesta de Condiciones de Salud y Trabajo frente a la Emergencia Sanitaria por COVID-19</t>
    </r>
    <r>
      <rPr>
        <sz val="11"/>
        <color rgb="FF000000"/>
        <rFont val="Calibri"/>
        <family val="2"/>
      </rPr>
      <t xml:space="preserve">". Teniendo en cuenta los resultados y el análisis de la información suministrada por servidores y contratistas, se elaboró una base de datos que determinó variables a tener en cuenta para el retorno a las labores presenciales.
Por otro lado, y en cumplimiento de lo establecido en la Resolución 666 de 2020, a partir del 8 se junio se viene aplicando una encuesta de reporte diario de condiciones de salud. 
</t>
    </r>
    <r>
      <rPr>
        <sz val="11"/>
        <color rgb="FF000000"/>
        <rFont val="Calibri"/>
        <family val="2"/>
      </rPr>
      <t xml:space="preserve">TERCER TRIMESTRE: </t>
    </r>
    <r>
      <rPr>
        <sz val="11"/>
        <color rgb="FF000000"/>
        <rFont val="Calibri"/>
        <family val="2"/>
      </rPr>
      <t xml:space="preserve">Se continúa con  el registro diario de las condiciones de salud. El link al formulario se remite diariamente por correo electrónico y por chat de WhatsApp. </t>
    </r>
  </si>
  <si>
    <t xml:space="preserve">08/10/2019: Esta actividad se desarrollará y dará cumplimiento en el transcurso del cuarto trimestre: se dará cumplimiento en el transcurso del trimestre
05/12/2019: http://www.idep.edu.co/sites/default/files/PRO-GF-14-11%20Gesti%C3%B3n%20Contable%20V7.pdf
03/04/2020: http://www.idep.edu.co/sites/default/files/PRO-GF-14-11%20Gesti%C3%B3n%20Contable%20V7.pdf
01/10/2020: '- Archivo de gestión seguimiento y control de la información financiera (equipo de cómputo de la técnico operativo asignada de apoyo)
- Comprobantes mensuales de depreciación de propiedades, planta y equipo (Sistema de Información GOOBI)
- Comprobantes mensuales de amortización de gastos pagados por anticipado (Sistema de Información GOOBI)
- Actas de Comité Institucional de Gestión y Desempeño (Archivo de Gestión de la Oficina de Control Interno)
</t>
  </si>
  <si>
    <r>
      <rPr>
        <b/>
        <sz val="11"/>
        <rFont val="Calibri"/>
        <family val="2"/>
      </rPr>
      <t>30/06/2020:</t>
    </r>
    <r>
      <rPr>
        <sz val="11"/>
        <color rgb="FF000000"/>
        <rFont val="Calibri"/>
        <family val="2"/>
      </rPr>
      <t xml:space="preserve"> Se realizo la reprogramación de PAC para los Meses de Abril y Mayo en el mes de Junio de 2020 de acuerdo con lo programado por cada área en donde se destaca que la ejecución del Mes de Abril fue del 84,35%, en el mes de Mayo fue de del 85,05% y en el mes de Junio que fue reprogramado en Mayo se dio una ejecución del 82,01%. Se mejoraron aspectos relacionados con la ejecución del rubro de inversión. Las diferencias proyectadas se dan principalmente en el rubro de Gastos de Personal que por factores externos no se cumplieron algunos pagos proyectados. Teniendo en cuenta que el indicador para la medición del segundo trimestre, presentó un desempeño aceptable, se amplia la fecha de cierre  al 30/10/2020. Lo anterior, con el fin de lograr un mejor desempeño del indicador para el tercer trimestre del 2020.                                      </t>
    </r>
    <r>
      <rPr>
        <b/>
        <sz val="11"/>
        <rFont val="Calibri"/>
        <family val="2"/>
      </rPr>
      <t xml:space="preserve">30/09/2020: </t>
    </r>
    <r>
      <rPr>
        <sz val="11"/>
        <color rgb="FF000000"/>
        <rFont val="Calibri"/>
        <family val="2"/>
      </rPr>
      <t>De acuerdo a lo programado en el tercer trimestre la ejecución de PAC en el mes de Julio fue del 99,74%, en el mes de Agosto fue del 97,68% y en el mes de Septiembre fue del 76,59%. Durante el trimestre se realizo la reprogramación de recursos en el mes de Julio de 2020 de los meses de Agosto y Septiembre, igualmente en el mes de Septiembre de 2020 se reprogramaron los recursos de los meses de Octubre y Noviembre de 2020. La ejecución mejoro un 6% con respecto al trimestre anterior. El indicador llego a un desempeño excelente. Sin embargo en el mes de Septiembre de 2020  hubo algunos factores que generaron que la ejecución cayera en un 21,09% con respecto del mes inmediatamente anterior, principalmente por la no suscripción de 2 contratos que impactaron en la ejecución del mes.</t>
    </r>
  </si>
  <si>
    <r>
      <rPr>
        <b/>
        <sz val="11"/>
        <rFont val="Calibri"/>
        <family val="2"/>
      </rPr>
      <t xml:space="preserve">TERCER TRIMESTRE: </t>
    </r>
    <r>
      <rPr>
        <sz val="11"/>
        <color rgb="FF000000"/>
        <rFont val="Calibri"/>
        <family val="2"/>
      </rPr>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llego a la conclusión que la alternativa viable para solucionar la inconsistencia presentada consistía en la expedición por parte de la entidad de un acto administrativo donde en el resuelve se reduzca el valor cargado equivocadamente del plan de desarrollo saliente y se incorpore de manera correcta en el presupuesto del nuevo plan de desarrollo. Por lo anterior, con fecha 10 de julio se expidió la resolución 74, con la cual se procedió a  reducción en los sistemas de información predis y goobi del valor cargado equivocadamente por $51.381.532 y el cargue de este mismo en el nuevo plan de desarrollo</t>
    </r>
  </si>
  <si>
    <t>01/10/2020, correos electrónicos donde se remite las ejecución para revisión y firma y carpeta en mis documentos que contiene las ejecuciones presupuestales mensuales que se generan en el cierre.</t>
  </si>
  <si>
    <t>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tramite siguiente minimizando de esta manera el riesgo  en la inconsistencia presentada.</t>
  </si>
  <si>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t>
  </si>
  <si>
    <t>TERCER TRIMESTRE: Esta actividad se encuentra en proceso de revisión por parte de la Subdirección Administrativa, Financiera y de Control Disciplinario y será formalizada en el cuarto trimestre de la presente vigencia.</t>
  </si>
  <si>
    <t xml:space="preserve">27/03/2020: Se realizo reprogramación de PAC de acuerdo a los recursos programados.            
25/05/2020: Se reprograma Pac de acuerdo a lo dispuesto por cada área para los meses de Junio y Julio.            
27/07/2020: Se realizo la reprogramación de recursos de PAC para los meses de Agosto y Septiembre de 2020. </t>
  </si>
  <si>
    <t>TERCER TRIMESTRE: Con ocasión de los cierres presupuestales mensuales se viene efectuando conciliación entre los informes que se generan en los sistemas de información de hacienda y GOOBI,mediante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t>
  </si>
  <si>
    <t>Correos electrónicos remitiendo los CDP de los dos sistemas de información para revisión  
Correo electrónico con socialización de pieza comunicacional</t>
  </si>
  <si>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</si>
  <si>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</si>
  <si>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t>08/10/2019: Esta actividad se desarrollará y dará cumplimiento en el transcurso del cuarto trimestre: se dará cumplimiento en el transcurso del trimestre
05/12/2019: Se revisó, actualizó, aprobó y publico el procedimiento  PRO-GF-14-11 Gestión contable versión 7 del 29/11/2019
03/04/2020: Se esta dando cumplimiento al procedimiento   PRO-GF-14-11 Gestión contable versión 7 del 29/11/2019
1/07/2020:  Esta actividad se cumplió en el  primer trimestre.
 1/10/2020:  A la fecha de seguimiento se está dando cumplimiento a los puntos de control establecidos en el procedimiento PRO-GF-14-11 Gestión Contable, llevando a cabo la conciliación de la información entre áreas con registros contables, corriendo el comprobante de depreciación mensual, registrando mensualmente el comprobante de amortización de las póliza de seguros, y reportando semestralmente al Comité Institucional de Gestión y Desempeño el cumplimiento del reporte de la información a la Contaduría General de la Nación según la periodicidad establecida.</t>
  </si>
  <si>
    <t>De acuerdo con las soluciones planteadas en reunión virtual con la Directora Distrital de Presupuesto, El Subdirector Técnico de la Subdirección de Desarrollo Social de la Dirección Distrital de Presupuesto, El Profesional Especializado de Presupuesto de la DDP, El Subdirector Administrativo y Financiero del Idep, la Jefe de la Oficina Asesora de Planeación del IDEP y el Profesional Especializado con funciones de presupuesto del IDEP, se llegó a la conclusión que la alternativa viable para solucionar la inconsistencia presentada debería expedirse por parte de la entidad un acto administrativo donde se ordenará reducir el valor cargado equivocadamente del plan de desarrollo que se termina y se incorpora de manera correcta en el presupuesto del nuevo plan de desarrollo. Por lo anterior, con fecha 10 de julio de 2020 se expidió la Resolución 74, con la cual se procedió a  reducir en los sistemas de información predis y goobi del valor cargado equivocadamente por $51.381.532 y el cargue de este mismo en el nuevo plan de desarrollo.</t>
  </si>
  <si>
    <t>Al realizar el seguimiento en el tercer trimestre de la medicion del indicador del proceso de gestion tecnologica de Cumplimiento de las actividades del plan de seguridad y privacidad de la información en la vigencia, se evidenció un desempeño deficiente</t>
  </si>
  <si>
    <t>Se realizaron ajustes en el plan de adquisiciones del IDEP que involucraban el desarrrollo de acciones para este plan y el equipo técnico ha tenido que desarrollar otras actividades que no permitieron adelantar las actividades de estos planes.</t>
  </si>
  <si>
    <t>Revisar y actualizar las actividades en el Plan de seguridad y privacidad de la información para saber cuales se deben pasar a la siguiente vigencia teniendo en cuenta la disposición de recursos en el plan de adquisiciones y cuales si se alcanzan a cumplir en esta vigencia.</t>
  </si>
  <si>
    <t>Plan de seguridad y privacidad de la información actualizado en las actividades</t>
  </si>
  <si>
    <t>Jefe Oficina de Planeación</t>
  </si>
  <si>
    <r>
      <rPr>
        <b/>
        <sz val="10"/>
        <rFont val="Arial"/>
        <family val="2"/>
      </rPr>
      <t xml:space="preserve">Primer Trimestre: </t>
    </r>
    <r>
      <rPr>
        <sz val="10"/>
        <color rgb="FF000000"/>
        <rFont val="Arial"/>
        <family val="2"/>
      </rPr>
      <t xml:space="preserve">A partir del mismo 2 de marzo, se  suspendió  el uso de la  toma de corriente de la cocina de la oficina 402 B hasta tanto no se garantice por parte de la Subdirección Administrativa  que dicha toma  funciona de forma correcta.
</t>
    </r>
    <r>
      <rPr>
        <b/>
        <sz val="10"/>
        <rFont val="Arial"/>
        <family val="2"/>
      </rPr>
      <t>Tercer Trimestre:</t>
    </r>
    <r>
      <rPr>
        <sz val="10"/>
        <color rgb="FF000000"/>
        <rFont val="Arial"/>
        <family val="2"/>
      </rPr>
      <t xml:space="preserve"> la toma eléctrica continua inhabilitada.</t>
    </r>
  </si>
  <si>
    <r>
      <t xml:space="preserve">13/07/2020: </t>
    </r>
    <r>
      <rPr>
        <sz val="10"/>
        <color rgb="FF000000"/>
        <rFont val="Arial"/>
        <family val="2"/>
      </rPr>
      <t>Se estableció como acción inmediata la suspensión de la toma corriente de la Oficina 402B.Esta actividad se encuentra cumplida.  Se cierra por parte de esta Oficina.</t>
    </r>
    <r>
      <rPr>
        <b/>
        <sz val="10"/>
        <color rgb="FF000000"/>
        <rFont val="Arial"/>
        <family val="2"/>
      </rPr>
      <t xml:space="preserve">
</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</si>
  <si>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</si>
  <si>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r>
      <t xml:space="preserve">13/07/2020:  </t>
    </r>
    <r>
      <rPr>
        <sz val="10"/>
        <color rgb="FF000000"/>
        <rFont val="Arial"/>
        <family val="2"/>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</si>
  <si>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rFont val="Arial"/>
        <family val="2"/>
      </rPr>
      <t>Segundo Trimestre:</t>
    </r>
    <r>
      <rPr>
        <sz val="10"/>
        <color rgb="FF000000"/>
        <rFont val="Arial"/>
        <family val="2"/>
      </rPr>
      <t xml:space="preserve"> Se han configurado las actualizaciones de sistema operativo de forma automática en los equipos de escritorio que tienen sistema operativo con soporte de fábrica, razón por la cual no se han presentado solicitudes a la mesa relacionadas con este tema y esto se evidencia en el mejor desempeño del indicador de gestión de mesa de ayuda. 
</t>
    </r>
    <r>
      <rPr>
        <b/>
        <sz val="10"/>
        <rFont val="Arial"/>
        <family val="2"/>
      </rPr>
      <t>Tercer Trimestre:</t>
    </r>
    <r>
      <rPr>
        <sz val="10"/>
        <color rgb="FF000000"/>
        <rFont val="Arial"/>
        <family val="2"/>
      </rPr>
      <t xml:space="preserve">  La actualización de los equipos del IDEP se  realizó con la versión más reciente del sistema operativo que cada máquina soporta, en estas se actualizan los parches de seguridad y actualizaciones que publica el fabricante. A la fecha de seguimiento se encuentran actualizados 59 equipos . </t>
    </r>
  </si>
  <si>
    <r>
      <t xml:space="preserve">13/07/2020:  </t>
    </r>
    <r>
      <rPr>
        <sz val="10"/>
        <color rgb="FF000000"/>
        <rFont val="Arial"/>
        <family val="2"/>
      </rPr>
      <t xml:space="preserve">La observación planteada es "Solicitudes presentadas por los usuarios internos del IDEP a través de la mesa de ayuda que no quedaron atendidas y cerradas en el mismo periodo" en el seguimiento no se indica el porcentaje del cumplimiento del indicador, es decir cuantas solicitudes se presentaron y cuantas fueron atendidas y cerradas en el periodo, con el fin de evaluar la efectividad de la acción.
La acción propuesta está encaminada a reducir las solicitudes en la mesa de ayuda a través de la actualización automática de la versión del sistema operativo en los equipos de escritorio de la Entidad, en el seguimiento no se indica cuantos equipos fueron actualizados.   
Se revisó por parte de ésta Oficina en la página web de la Entidad el avance reportado de indicadores encontrando que la información no está disponible "La página "/sites/default/files/INDICADORES%20GT%202020%20II.xls" solicitada no se ha podido encontrar", por lo que no se puede evaluar el cumplimiento del indicador.
Se recomienda por parte de esta Oficina indicar en el seguimiento cuantos equipos fueron actualizados, en el caso de reportar mesas de ayuda indicar cuantas fueron resueltas oportunamente, así como el cumplimiento del indicador asociado a esta actividad.  Se continua con el seguimiento por parte de esta Oficina con el fin de validar su efectividad.
</t>
    </r>
  </si>
  <si>
    <r>
      <rPr>
        <b/>
        <sz val="10"/>
        <rFont val="Arial"/>
        <family val="2"/>
      </rPr>
      <t>Segundo Trimestre</t>
    </r>
    <r>
      <rPr>
        <sz val="10"/>
        <rFont val="Arial"/>
        <family val="2"/>
      </rPr>
      <t xml:space="preserve">: Se tiene definido el manual de conexión VPN y esta ubicado en el Drive como documento compartido para los colaboradores del Instituto
</t>
    </r>
    <r>
      <rPr>
        <b/>
        <sz val="10"/>
        <rFont val="Arial"/>
        <family val="2"/>
      </rPr>
      <t>Tercer Trimestre:</t>
    </r>
    <r>
      <rPr>
        <sz val="10"/>
        <rFont val="Arial"/>
        <family val="2"/>
      </rPr>
      <t xml:space="preserve"> El instructivo se ha actualizado, dados los cambios del operador de Internet y fue remitido a los correos de los colaboradores del IDEP con fecha de 12/07/2020  para su divulgación. A la fecha de seguimiento no se han presentado problemas. Adicionalmente se esta revisando el instructivo para  realizar la publicación en el aula maloca SIG en el proceso de gestión tecnológica</t>
    </r>
  </si>
  <si>
    <r>
      <t xml:space="preserve">13/07/2020:  </t>
    </r>
    <r>
      <rPr>
        <sz val="10"/>
        <color rgb="FF000000"/>
        <rFont val="Arial"/>
        <family val="2"/>
      </rPr>
      <t>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t>
    </r>
  </si>
  <si>
    <r>
      <rPr>
        <b/>
        <sz val="10"/>
        <rFont val="Arial"/>
        <family val="2"/>
      </rPr>
      <t>Segundo trimestre:</t>
    </r>
    <r>
      <rPr>
        <sz val="10"/>
        <color rgb="FF000000"/>
        <rFont val="Arial"/>
        <family val="2"/>
      </rPr>
      <t xml:space="preserve">  Se solicitó al proveedor la actualización de la licencia y de la versión del software que permita operar, esto se realizó el 16 de abril de 2020.
</t>
    </r>
  </si>
  <si>
    <r>
      <rPr>
        <b/>
        <sz val="10"/>
        <color rgb="FF000000"/>
        <rFont val="Arial"/>
        <family val="2"/>
      </rPr>
      <t xml:space="preserve">13/07/2020:  </t>
    </r>
    <r>
      <rPr>
        <sz val="10"/>
        <color rgb="FF000000"/>
        <rFont val="Arial"/>
        <family val="2"/>
      </rPr>
      <t>Se estableció como acción inmediata "actualización de la licencia y de la versión del software" esta actividad se reporta como cumplida y la evidencia es el funcionamiento del aplicativo.</t>
    </r>
  </si>
  <si>
    <r>
      <rPr>
        <b/>
        <sz val="10"/>
        <rFont val="Arial"/>
        <family val="2"/>
      </rPr>
      <t>Segundo trimestre:</t>
    </r>
    <r>
      <rPr>
        <sz val="10"/>
        <color rgb="FF000000"/>
        <rFont val="Arial"/>
        <family val="2"/>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</si>
  <si>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color rgb="FF000000"/>
        <rFont val="Arial"/>
        <family val="2"/>
      </rPr>
      <t xml:space="preserve">13/07/2020:  </t>
    </r>
    <r>
      <rPr>
        <sz val="10"/>
        <color rgb="FF000000"/>
        <rFont val="Arial"/>
        <family val="2"/>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</si>
  <si>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t xml:space="preserve">CERRADAS SEGUNDO TRIMESTE 2020 </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</si>
  <si>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</si>
  <si>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r>
      <t xml:space="preserve">TERCER TRIMESTRE: </t>
    </r>
    <r>
      <rPr>
        <sz val="10"/>
        <color rgb="FF000000"/>
        <rFont val="Arial"/>
        <family val="2"/>
      </rPr>
      <t xml:space="preserve">Esta actividad se realizara en el cuarto trimestre. 
</t>
    </r>
    <r>
      <rPr>
        <b/>
        <sz val="10"/>
        <color rgb="FF000000"/>
        <rFont val="Arial"/>
        <family val="2"/>
      </rPr>
      <t>CUARTO TRIMESTRE</t>
    </r>
    <r>
      <rPr>
        <sz val="10"/>
        <color rgb="FF000000"/>
        <rFont val="Arial"/>
        <family val="2"/>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family val="2"/>
      </rPr>
      <t xml:space="preserve">
PRIMER SEMESTRE 2020:</t>
    </r>
    <r>
      <rPr>
        <sz val="10"/>
        <color rgb="FF000000"/>
        <rFont val="Arial"/>
        <family val="2"/>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family val="2"/>
      </rPr>
      <t xml:space="preserve">
SEGUNDO TRIMESTRE 2020: </t>
    </r>
    <r>
      <rPr>
        <sz val="10"/>
        <color rgb="FF000000"/>
        <rFont val="Arial"/>
        <family val="2"/>
      </rPr>
      <t>Se dio cumplimiento al plan de mejoramiento con la transferencia documental del 2019 y la reubicación de las series documentales: historias laborales y procesos disciplinarios.</t>
    </r>
  </si>
  <si>
    <r>
      <t xml:space="preserve">
</t>
    </r>
    <r>
      <rPr>
        <b/>
        <sz val="10"/>
        <rFont val="Arial"/>
        <family val="2"/>
      </rPr>
      <t xml:space="preserve">Tercer Trimestre: </t>
    </r>
    <r>
      <rPr>
        <sz val="10"/>
        <color rgb="FF000000"/>
        <rFont val="Arial"/>
        <family val="2"/>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</si>
  <si>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r>
      <rPr>
        <b/>
        <sz val="10"/>
        <rFont val="Arial"/>
        <family val="2"/>
      </rPr>
      <t xml:space="preserve">Primer Trimestre: </t>
    </r>
    <r>
      <rPr>
        <sz val="10"/>
        <color rgb="FF000000"/>
        <rFont val="Arial"/>
        <family val="2"/>
      </rPr>
      <t xml:space="preserve">En el plan de adquisiciones de  la vigencia 2020 se cuenta con los recursos para realizar el proceso de contratación en el mes de mayo.
</t>
    </r>
    <r>
      <rPr>
        <b/>
        <sz val="10"/>
        <rFont val="Arial"/>
        <family val="2"/>
      </rPr>
      <t>Segundo Trimestre:</t>
    </r>
    <r>
      <rPr>
        <sz val="10"/>
        <color rgb="FF000000"/>
        <rFont val="Arial"/>
        <family val="2"/>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rFont val="Arial"/>
        <family val="2"/>
      </rPr>
      <t>Tercer Trimestre:</t>
    </r>
    <r>
      <rPr>
        <sz val="10"/>
        <color rgb="FF000000"/>
        <rFont val="Arial"/>
        <family val="2"/>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</si>
</sst>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240A]d&quot; de &quot;mmmm&quot; de &quot;yyyy"/>
    <numFmt numFmtId="167" formatCode="_(* #,##0_);_(* \(#,##0\);_(* &quot;-&quot;??_);_(@_)"/>
    <numFmt numFmtId="168" formatCode="0.0%"/>
    <numFmt numFmtId="169" formatCode="d/m/yyyy"/>
  </numFmts>
  <fonts count="9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sz val="11"/>
      <name val="Calibri"/>
      <family val="2"/>
    </font>
    <font>
      <b/>
      <sz val="25"/>
      <name val="Arial"/>
      <family val="2"/>
    </font>
    <font>
      <sz val="16"/>
      <name val="Arial"/>
      <family val="2"/>
    </font>
    <font>
      <sz val="18"/>
      <name val="Arial"/>
      <family val="2"/>
    </font>
    <font>
      <b/>
      <sz val="12"/>
      <name val="Arial"/>
      <family val="2"/>
    </font>
    <font>
      <b/>
      <sz val="18"/>
      <name val="Arial"/>
      <family val="2"/>
    </font>
    <font>
      <sz val="10"/>
      <name val="Arial"/>
      <family val="2"/>
    </font>
    <font>
      <b/>
      <sz val="16"/>
      <name val="Arial"/>
      <family val="2"/>
    </font>
    <font>
      <sz val="11"/>
      <name val="Arial"/>
      <family val="2"/>
    </font>
    <font>
      <b/>
      <sz val="11"/>
      <name val="Arial"/>
      <family val="2"/>
    </font>
    <font>
      <b/>
      <sz val="10"/>
      <name val="Arial"/>
      <family val="2"/>
    </font>
    <font>
      <sz val="11"/>
      <name val="Calibri"/>
      <family val="2"/>
    </font>
    <font>
      <b/>
      <sz val="30"/>
      <name val="Arial"/>
      <family val="2"/>
    </font>
    <font>
      <sz val="10"/>
      <color indexed="8"/>
      <name val="Arial"/>
      <family val="2"/>
    </font>
    <font>
      <b/>
      <sz val="10"/>
      <color indexed="8"/>
      <name val="Arial"/>
      <family val="2"/>
    </font>
    <font>
      <sz val="15"/>
      <name val="Arial"/>
      <family val="2"/>
    </font>
    <font>
      <b/>
      <sz val="11"/>
      <name val="Calibri"/>
      <family val="2"/>
    </font>
    <font>
      <i/>
      <sz val="10"/>
      <color indexed="8"/>
      <name val="Arial"/>
      <family val="2"/>
    </font>
    <font>
      <b/>
      <sz val="9.5"/>
      <name val="Arial"/>
      <family val="2"/>
    </font>
    <font>
      <sz val="9.5"/>
      <name val="Calibri"/>
      <family val="2"/>
    </font>
    <font>
      <i/>
      <u/>
      <sz val="10"/>
      <color indexed="8"/>
      <name val="Arial"/>
      <family val="2"/>
    </font>
    <font>
      <sz val="11"/>
      <color theme="1"/>
      <name val="Calibri"/>
      <family val="2"/>
      <scheme val="minor"/>
    </font>
    <font>
      <u/>
      <sz val="11"/>
      <color theme="10"/>
      <name val="Calibri"/>
      <family val="2"/>
    </font>
    <font>
      <sz val="18"/>
      <color rgb="FF000000"/>
      <name val="Calibri"/>
      <family val="2"/>
    </font>
    <font>
      <b/>
      <sz val="10"/>
      <color rgb="FF000000"/>
      <name val="Calibri"/>
      <family val="2"/>
    </font>
    <font>
      <b/>
      <sz val="8"/>
      <color rgb="FF000000"/>
      <name val="Arial"/>
      <family val="2"/>
    </font>
    <font>
      <b/>
      <sz val="14"/>
      <color rgb="FF000000"/>
      <name val="Arial"/>
      <family val="2"/>
    </font>
    <font>
      <b/>
      <u/>
      <sz val="13"/>
      <color rgb="FF0000FF"/>
      <name val="Arial"/>
      <family val="2"/>
    </font>
    <font>
      <sz val="11"/>
      <color rgb="FFFF0000"/>
      <name val="Arial"/>
      <family val="2"/>
    </font>
    <font>
      <b/>
      <sz val="15"/>
      <color rgb="FFFFFFFF"/>
      <name val="Arial Black"/>
      <family val="2"/>
    </font>
    <font>
      <u/>
      <sz val="13"/>
      <color rgb="FF0000FF"/>
      <name val="Arial"/>
      <family val="2"/>
    </font>
    <font>
      <b/>
      <sz val="15"/>
      <color rgb="FFFF0000"/>
      <name val="Arial"/>
      <family val="2"/>
    </font>
    <font>
      <b/>
      <sz val="12"/>
      <color rgb="FFFF0000"/>
      <name val="Arial"/>
      <family val="2"/>
    </font>
    <font>
      <b/>
      <sz val="16"/>
      <color rgb="FFFFFFFF"/>
      <name val="Arial"/>
      <family val="2"/>
    </font>
    <font>
      <b/>
      <sz val="18"/>
      <color rgb="FF000000"/>
      <name val="Arial"/>
      <family val="2"/>
    </font>
    <font>
      <sz val="10"/>
      <color rgb="FF000000"/>
      <name val="Arial"/>
      <family val="2"/>
    </font>
    <font>
      <b/>
      <sz val="10"/>
      <color rgb="FF000000"/>
      <name val="Arial"/>
      <family val="2"/>
    </font>
    <font>
      <b/>
      <sz val="10"/>
      <color rgb="FFFF0000"/>
      <name val="Arial"/>
      <family val="2"/>
    </font>
    <font>
      <sz val="10"/>
      <color rgb="FFFF0000"/>
      <name val="Arial"/>
      <family val="2"/>
    </font>
    <font>
      <sz val="11"/>
      <color rgb="FF000000"/>
      <name val="Arial"/>
      <family val="2"/>
    </font>
    <font>
      <sz val="10"/>
      <color rgb="FF000000"/>
      <name val="Calibri"/>
      <family val="2"/>
    </font>
    <font>
      <b/>
      <sz val="12"/>
      <color rgb="FF000000"/>
      <name val="Arial"/>
      <family val="2"/>
    </font>
    <font>
      <b/>
      <sz val="19"/>
      <color rgb="FF000000"/>
      <name val="Arial"/>
      <family val="2"/>
    </font>
    <font>
      <b/>
      <sz val="11"/>
      <color rgb="FF000000"/>
      <name val="Arial"/>
      <family val="2"/>
    </font>
    <font>
      <b/>
      <sz val="12"/>
      <color rgb="FFFFFFFF"/>
      <name val="Arial"/>
      <family val="2"/>
    </font>
    <font>
      <b/>
      <sz val="15"/>
      <color rgb="FF000000"/>
      <name val="Arial"/>
      <family val="2"/>
    </font>
    <font>
      <sz val="16"/>
      <color theme="1"/>
      <name val="Arial"/>
      <family val="2"/>
    </font>
    <font>
      <b/>
      <sz val="11"/>
      <color rgb="FF000000"/>
      <name val="Calibri"/>
      <family val="2"/>
    </font>
    <font>
      <sz val="9.5"/>
      <color rgb="FF000000"/>
      <name val="Calibri"/>
      <family val="2"/>
    </font>
    <font>
      <sz val="9.5"/>
      <color rgb="FF000000"/>
      <name val="Arial"/>
      <family val="2"/>
    </font>
    <font>
      <b/>
      <sz val="36"/>
      <color rgb="FF0070C0"/>
      <name val="Calibri"/>
      <family val="2"/>
    </font>
    <font>
      <b/>
      <sz val="16"/>
      <color rgb="FFFFFFFF"/>
      <name val="Arial Black"/>
      <family val="2"/>
    </font>
    <font>
      <u/>
      <sz val="18"/>
      <color theme="10"/>
      <name val="Calibri"/>
      <family val="2"/>
    </font>
    <font>
      <b/>
      <u/>
      <sz val="12"/>
      <color rgb="FFFFFFFF"/>
      <name val="Arial"/>
      <family val="2"/>
    </font>
    <font>
      <u/>
      <sz val="20"/>
      <color rgb="FF0563C1"/>
      <name val="Calibri"/>
      <family val="2"/>
    </font>
    <font>
      <b/>
      <sz val="14"/>
      <color rgb="FF003366"/>
      <name val="Arial"/>
      <family val="2"/>
    </font>
    <font>
      <b/>
      <sz val="18"/>
      <color rgb="FFFFFFFF"/>
      <name val="Arial"/>
      <family val="2"/>
    </font>
    <font>
      <u/>
      <sz val="11"/>
      <name val="Calibri"/>
      <family val="2"/>
    </font>
    <font>
      <i/>
      <sz val="10"/>
      <name val="Arial"/>
      <family val="2"/>
    </font>
    <font>
      <sz val="10"/>
      <color rgb="FF0070C0"/>
      <name val="Arial"/>
      <family val="2"/>
    </font>
    <font>
      <b/>
      <sz val="12"/>
      <color theme="0"/>
      <name val="Arial"/>
      <family val="2"/>
    </font>
    <font>
      <b/>
      <sz val="11"/>
      <color theme="0"/>
      <name val="Calibri"/>
      <family val="2"/>
    </font>
    <font>
      <b/>
      <u/>
      <sz val="10"/>
      <color rgb="FF000000"/>
      <name val="Arial"/>
      <family val="2"/>
    </font>
    <font>
      <b/>
      <sz val="10"/>
      <color rgb="FF0070C0"/>
      <name val="Arial"/>
      <family val="2"/>
    </font>
    <font>
      <b/>
      <u/>
      <sz val="12"/>
      <name val="Arial"/>
      <family val="2"/>
    </font>
    <font>
      <u/>
      <sz val="10"/>
      <color theme="10"/>
      <name val="Arial"/>
      <family val="2"/>
    </font>
    <font>
      <i/>
      <sz val="10"/>
      <color rgb="FF000000"/>
      <name val="Arial"/>
      <family val="2"/>
    </font>
    <font>
      <b/>
      <i/>
      <sz val="10"/>
      <color indexed="8"/>
      <name val="Arial"/>
      <family val="2"/>
    </font>
    <font>
      <u/>
      <sz val="10"/>
      <name val="Arial"/>
      <family val="2"/>
    </font>
    <font>
      <u/>
      <sz val="10"/>
      <name val="Calibri"/>
      <family val="2"/>
    </font>
    <font>
      <sz val="11"/>
      <color rgb="FF000000"/>
      <name val="Calibri"/>
      <family val="2"/>
    </font>
    <font>
      <b/>
      <sz val="11"/>
      <color theme="1"/>
      <name val="Calibri"/>
      <family val="2"/>
      <scheme val="minor"/>
    </font>
    <font>
      <b/>
      <sz val="9"/>
      <color theme="1"/>
      <name val="Arial"/>
      <family val="2"/>
    </font>
    <font>
      <sz val="9"/>
      <color theme="1"/>
      <name val="Arial"/>
      <family val="2"/>
    </font>
    <font>
      <b/>
      <sz val="11"/>
      <name val="Calibri"/>
      <family val="2"/>
      <scheme val="minor"/>
    </font>
    <font>
      <sz val="8"/>
      <color rgb="FF000000"/>
      <name val="Arial"/>
      <family val="2"/>
    </font>
    <font>
      <i/>
      <sz val="10"/>
      <color rgb="FF000000"/>
      <name val="Calibri"/>
      <family val="2"/>
    </font>
    <font>
      <b/>
      <sz val="20"/>
      <name val="Calibri"/>
      <family val="2"/>
    </font>
    <font>
      <sz val="11"/>
      <color rgb="FFFF0000"/>
      <name val="Calibri"/>
      <family val="2"/>
    </font>
    <font>
      <sz val="14"/>
      <name val="Arial"/>
      <family val="2"/>
    </font>
    <font>
      <sz val="14"/>
      <color theme="1"/>
      <name val="Arial"/>
      <family val="2"/>
    </font>
    <font>
      <sz val="12"/>
      <color theme="1"/>
      <name val="Arial"/>
      <family val="2"/>
    </font>
    <font>
      <sz val="10"/>
      <color theme="1"/>
      <name val="Arial"/>
      <family val="2"/>
    </font>
    <font>
      <b/>
      <sz val="10"/>
      <color theme="1"/>
      <name val="Arial"/>
      <family val="2"/>
    </font>
    <font>
      <u/>
      <sz val="10"/>
      <color rgb="FF0563C1"/>
      <name val="Arial"/>
      <family val="2"/>
    </font>
    <font>
      <i/>
      <sz val="11"/>
      <name val="Calibri"/>
      <family val="2"/>
    </font>
    <font>
      <b/>
      <sz val="10"/>
      <color rgb="FFFFFFFF"/>
      <name val="Arial"/>
      <family val="2"/>
    </font>
  </fonts>
  <fills count="40">
    <fill>
      <patternFill patternType="none"/>
    </fill>
    <fill>
      <patternFill patternType="gray125"/>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theme="0" tint="-0.249977111117893"/>
        <bgColor rgb="FFC0C0C0"/>
      </patternFill>
    </fill>
    <fill>
      <patternFill patternType="solid">
        <fgColor theme="0" tint="-0.249977111117893"/>
        <bgColor rgb="FFFFFFFF"/>
      </patternFill>
    </fill>
    <fill>
      <patternFill patternType="solid">
        <fgColor theme="0" tint="-0.249977111117893"/>
        <bgColor rgb="FF003366"/>
      </patternFill>
    </fill>
    <fill>
      <patternFill patternType="solid">
        <fgColor theme="0" tint="-0.249977111117893"/>
        <bgColor indexed="64"/>
      </patternFill>
    </fill>
    <fill>
      <patternFill patternType="solid">
        <fgColor rgb="FFFF0000"/>
        <bgColor indexed="64"/>
      </patternFill>
    </fill>
    <fill>
      <patternFill patternType="solid">
        <fgColor theme="5" tint="-0.24994659260841701"/>
        <bgColor indexed="64"/>
      </patternFill>
    </fill>
    <fill>
      <patternFill patternType="solid">
        <fgColor rgb="FF92D050"/>
        <bgColor indexed="64"/>
      </patternFill>
    </fill>
    <fill>
      <patternFill patternType="solid">
        <fgColor rgb="FFDADADA"/>
        <bgColor rgb="FFDADADA"/>
      </patternFill>
    </fill>
    <fill>
      <patternFill patternType="solid">
        <fgColor theme="0"/>
        <bgColor indexed="64"/>
      </patternFill>
    </fill>
    <fill>
      <patternFill patternType="solid">
        <fgColor rgb="FF003366"/>
        <bgColor rgb="FF003366"/>
      </patternFill>
    </fill>
    <fill>
      <patternFill patternType="solid">
        <fgColor rgb="FF969696"/>
        <bgColor rgb="FF969696"/>
      </patternFill>
    </fill>
    <fill>
      <patternFill patternType="solid">
        <fgColor rgb="FFFFC000"/>
        <bgColor rgb="FF99CC00"/>
      </patternFill>
    </fill>
    <fill>
      <patternFill patternType="solid">
        <fgColor rgb="FFFFC000"/>
        <bgColor indexed="64"/>
      </patternFill>
    </fill>
    <fill>
      <patternFill patternType="solid">
        <fgColor rgb="FFFF0000"/>
        <bgColor rgb="FF008000"/>
      </patternFill>
    </fill>
    <fill>
      <patternFill patternType="solid">
        <fgColor rgb="FF00B050"/>
        <bgColor rgb="FF003366"/>
      </patternFill>
    </fill>
    <fill>
      <patternFill patternType="solid">
        <fgColor rgb="FF00B050"/>
        <bgColor indexed="64"/>
      </patternFill>
    </fill>
    <fill>
      <patternFill patternType="solid">
        <fgColor rgb="FF333399"/>
        <bgColor rgb="FF333399"/>
      </patternFill>
    </fill>
    <fill>
      <patternFill patternType="solid">
        <fgColor rgb="FF99CC00"/>
        <bgColor rgb="FF99CC00"/>
      </patternFill>
    </fill>
    <fill>
      <patternFill patternType="solid">
        <fgColor rgb="FF33CCCC"/>
        <bgColor rgb="FF33CCCC"/>
      </patternFill>
    </fill>
    <fill>
      <patternFill patternType="solid">
        <fgColor theme="4" tint="-0.249977111117893"/>
        <bgColor rgb="FF003366"/>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5" tint="-0.249977111117893"/>
        <bgColor indexed="64"/>
      </patternFill>
    </fill>
    <fill>
      <patternFill patternType="solid">
        <fgColor theme="5" tint="-0.249977111117893"/>
        <bgColor rgb="FF003366"/>
      </patternFill>
    </fill>
    <fill>
      <patternFill patternType="solid">
        <fgColor theme="4" tint="0.59999389629810485"/>
        <bgColor indexed="64"/>
      </patternFill>
    </fill>
    <fill>
      <patternFill patternType="solid">
        <fgColor theme="0"/>
        <bgColor rgb="FFFFFF00"/>
      </patternFill>
    </fill>
    <fill>
      <patternFill patternType="solid">
        <fgColor theme="0"/>
        <bgColor theme="0"/>
      </patternFill>
    </fill>
    <fill>
      <patternFill patternType="solid">
        <fgColor theme="0"/>
        <bgColor rgb="FFFFFFFF"/>
      </patternFill>
    </fill>
    <fill>
      <patternFill patternType="solid">
        <fgColor rgb="FFFF0000"/>
        <bgColor rgb="FFFF0000"/>
      </patternFill>
    </fill>
    <fill>
      <patternFill patternType="solid">
        <fgColor rgb="FFFFFF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right style="thin">
        <color rgb="FF000000"/>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rgb="FF000000"/>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rgb="FF000000"/>
      </right>
      <top style="medium">
        <color rgb="FF000000"/>
      </top>
      <bottom style="thin">
        <color rgb="FF000000"/>
      </bottom>
      <diagonal/>
    </border>
    <border>
      <left style="medium">
        <color indexed="64"/>
      </left>
      <right style="medium">
        <color indexed="64"/>
      </right>
      <top style="medium">
        <color rgb="FF000000"/>
      </top>
      <bottom style="thin">
        <color rgb="FF000000"/>
      </bottom>
      <diagonal/>
    </border>
    <border>
      <left style="medium">
        <color indexed="64"/>
      </left>
      <right style="medium">
        <color rgb="FF000000"/>
      </right>
      <top style="thin">
        <color rgb="FF000000"/>
      </top>
      <bottom/>
      <diagonal/>
    </border>
    <border>
      <left style="medium">
        <color indexed="64"/>
      </left>
      <right style="medium">
        <color indexed="64"/>
      </right>
      <top style="thin">
        <color rgb="FF00000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medium">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s>
  <cellStyleXfs count="14">
    <xf numFmtId="0" fontId="0" fillId="0" borderId="0"/>
    <xf numFmtId="0" fontId="30" fillId="0" borderId="0" applyNumberFormat="0" applyFill="0" applyBorder="0" applyAlignment="0" applyProtection="0"/>
    <xf numFmtId="0" fontId="29" fillId="0" borderId="0"/>
    <xf numFmtId="0" fontId="6" fillId="0" borderId="0"/>
    <xf numFmtId="9" fontId="78" fillId="0" borderId="0" applyFont="0" applyFill="0" applyBorder="0" applyAlignment="0" applyProtection="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062">
    <xf numFmtId="0" fontId="0" fillId="0" borderId="0" xfId="0" applyFont="1" applyAlignment="1"/>
    <xf numFmtId="0" fontId="0" fillId="0" borderId="0" xfId="0" applyFont="1"/>
    <xf numFmtId="0" fontId="31" fillId="0" borderId="0" xfId="0" applyFont="1"/>
    <xf numFmtId="0" fontId="32" fillId="2" borderId="32" xfId="0" applyFont="1" applyFill="1" applyBorder="1" applyAlignment="1">
      <alignment horizontal="center" vertical="center" wrapText="1"/>
    </xf>
    <xf numFmtId="0" fontId="32" fillId="2" borderId="33" xfId="0" applyFont="1" applyFill="1" applyBorder="1" applyAlignment="1">
      <alignment horizontal="center" vertical="center"/>
    </xf>
    <xf numFmtId="0" fontId="32" fillId="0" borderId="0" xfId="0" applyFont="1" applyAlignment="1">
      <alignment horizontal="center" vertical="center"/>
    </xf>
    <xf numFmtId="0" fontId="32" fillId="2" borderId="3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49" fontId="33" fillId="0" borderId="32" xfId="0" applyNumberFormat="1" applyFont="1" applyBorder="1" applyAlignment="1">
      <alignment horizontal="center" vertical="center" wrapText="1"/>
    </xf>
    <xf numFmtId="49" fontId="33" fillId="0" borderId="32" xfId="0" applyNumberFormat="1" applyFont="1" applyBorder="1" applyAlignment="1">
      <alignment horizontal="left" vertical="center" wrapText="1"/>
    </xf>
    <xf numFmtId="49" fontId="33" fillId="0" borderId="0" xfId="0" applyNumberFormat="1" applyFont="1" applyAlignment="1">
      <alignment horizontal="left" vertical="center" wrapText="1"/>
    </xf>
    <xf numFmtId="49" fontId="33" fillId="0" borderId="0" xfId="0" applyNumberFormat="1" applyFont="1" applyAlignment="1">
      <alignment horizontal="center" vertical="center" wrapText="1"/>
    </xf>
    <xf numFmtId="0" fontId="0" fillId="0" borderId="0" xfId="0" applyFont="1" applyAlignment="1">
      <alignment horizontal="center"/>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xf>
    <xf numFmtId="0" fontId="11"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0" xfId="0" applyFont="1" applyFill="1" applyBorder="1" applyAlignment="1">
      <alignment horizontal="left" vertical="center"/>
    </xf>
    <xf numFmtId="0" fontId="12" fillId="3" borderId="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applyAlignment="1">
      <alignment horizontal="left" vertical="top" wrapText="1"/>
    </xf>
    <xf numFmtId="0" fontId="0" fillId="3" borderId="0" xfId="0" applyFont="1" applyFill="1" applyBorder="1"/>
    <xf numFmtId="0" fontId="0" fillId="3" borderId="0" xfId="0" applyFont="1" applyFill="1" applyBorder="1" applyAlignment="1">
      <alignment horizontal="left" vertical="center"/>
    </xf>
    <xf numFmtId="0" fontId="34" fillId="3" borderId="0" xfId="0" applyFont="1" applyFill="1" applyBorder="1" applyAlignment="1">
      <alignment horizontal="left" vertical="center" wrapText="1"/>
    </xf>
    <xf numFmtId="0" fontId="0" fillId="3" borderId="0" xfId="0" applyFont="1" applyFill="1" applyBorder="1" applyAlignment="1">
      <alignment horizontal="center" vertical="center"/>
    </xf>
    <xf numFmtId="0" fontId="31" fillId="3" borderId="0" xfId="0" applyFont="1" applyFill="1" applyBorder="1"/>
    <xf numFmtId="0" fontId="35" fillId="3" borderId="0" xfId="0" applyFont="1" applyFill="1" applyBorder="1" applyAlignment="1">
      <alignment wrapText="1"/>
    </xf>
    <xf numFmtId="0" fontId="36" fillId="4" borderId="34" xfId="0" applyFont="1" applyFill="1" applyBorder="1"/>
    <xf numFmtId="165" fontId="0" fillId="4" borderId="35" xfId="0" applyNumberFormat="1" applyFont="1" applyFill="1" applyBorder="1"/>
    <xf numFmtId="165" fontId="37" fillId="4" borderId="35" xfId="0" applyNumberFormat="1" applyFont="1" applyFill="1" applyBorder="1" applyAlignment="1">
      <alignment vertical="top" wrapText="1"/>
    </xf>
    <xf numFmtId="165" fontId="14" fillId="4" borderId="35" xfId="0" applyNumberFormat="1" applyFont="1" applyFill="1" applyBorder="1"/>
    <xf numFmtId="0" fontId="38" fillId="3" borderId="0" xfId="0" applyFont="1" applyFill="1" applyBorder="1"/>
    <xf numFmtId="0" fontId="36" fillId="4" borderId="36" xfId="0" applyFont="1" applyFill="1" applyBorder="1"/>
    <xf numFmtId="165" fontId="0" fillId="4" borderId="0" xfId="0" applyNumberFormat="1" applyFont="1" applyFill="1" applyBorder="1"/>
    <xf numFmtId="0" fontId="15" fillId="4" borderId="0" xfId="0" applyFont="1" applyFill="1" applyBorder="1" applyAlignment="1">
      <alignment vertical="center" wrapText="1"/>
    </xf>
    <xf numFmtId="165" fontId="14" fillId="4" borderId="0" xfId="0" applyNumberFormat="1" applyFont="1" applyFill="1" applyBorder="1"/>
    <xf numFmtId="0" fontId="39" fillId="4" borderId="0" xfId="0" applyFont="1" applyFill="1" applyBorder="1" applyAlignment="1">
      <alignment horizontal="center" vertical="center" wrapText="1"/>
    </xf>
    <xf numFmtId="0" fontId="40" fillId="4" borderId="0" xfId="0" applyFont="1" applyFill="1" applyBorder="1" applyAlignment="1">
      <alignment horizontal="center" vertical="center" wrapText="1"/>
    </xf>
    <xf numFmtId="0" fontId="39" fillId="4" borderId="37" xfId="0" applyFont="1" applyFill="1" applyBorder="1" applyAlignment="1">
      <alignment horizontal="center" vertical="center" wrapText="1"/>
    </xf>
    <xf numFmtId="165" fontId="17" fillId="4" borderId="0" xfId="0" applyNumberFormat="1" applyFont="1" applyFill="1" applyBorder="1"/>
    <xf numFmtId="165" fontId="0" fillId="0" borderId="0" xfId="0" applyNumberFormat="1" applyFont="1"/>
    <xf numFmtId="165" fontId="9" fillId="4" borderId="0" xfId="0" applyNumberFormat="1" applyFont="1" applyFill="1" applyBorder="1" applyAlignment="1">
      <alignment vertical="center"/>
    </xf>
    <xf numFmtId="37" fontId="39" fillId="4" borderId="0" xfId="0" applyNumberFormat="1" applyFont="1" applyFill="1" applyBorder="1" applyAlignment="1">
      <alignment horizontal="center" vertical="center" wrapText="1"/>
    </xf>
    <xf numFmtId="165" fontId="14" fillId="4" borderId="0" xfId="0" applyNumberFormat="1" applyFont="1" applyFill="1" applyBorder="1" applyAlignment="1">
      <alignment horizontal="left"/>
    </xf>
    <xf numFmtId="165" fontId="17" fillId="4" borderId="0" xfId="0" applyNumberFormat="1" applyFont="1" applyFill="1" applyBorder="1" applyAlignment="1">
      <alignment horizontal="left"/>
    </xf>
    <xf numFmtId="1" fontId="34" fillId="3" borderId="0" xfId="0" applyNumberFormat="1" applyFont="1" applyFill="1" applyBorder="1" applyAlignment="1">
      <alignment horizontal="left" vertical="center" wrapText="1"/>
    </xf>
    <xf numFmtId="165" fontId="13" fillId="4" borderId="35" xfId="0" applyNumberFormat="1" applyFont="1" applyFill="1" applyBorder="1" applyAlignment="1">
      <alignment horizontal="center" vertical="center"/>
    </xf>
    <xf numFmtId="165" fontId="42" fillId="4" borderId="0" xfId="0" applyNumberFormat="1" applyFont="1" applyFill="1" applyBorder="1" applyAlignment="1">
      <alignment vertical="center"/>
    </xf>
    <xf numFmtId="167" fontId="0" fillId="4" borderId="0" xfId="0" applyNumberFormat="1" applyFont="1" applyFill="1" applyBorder="1"/>
    <xf numFmtId="0" fontId="43" fillId="0" borderId="0" xfId="0" applyFont="1"/>
    <xf numFmtId="0" fontId="43" fillId="0" borderId="0" xfId="0" applyFont="1" applyAlignment="1">
      <alignment horizontal="center" vertical="center" wrapText="1"/>
    </xf>
    <xf numFmtId="0" fontId="43" fillId="0" borderId="0" xfId="0" applyFont="1" applyAlignment="1">
      <alignment horizontal="left"/>
    </xf>
    <xf numFmtId="0" fontId="43" fillId="0" borderId="0" xfId="0" applyFont="1" applyAlignment="1">
      <alignment horizontal="center" vertical="center"/>
    </xf>
    <xf numFmtId="0" fontId="43" fillId="0" borderId="0" xfId="0" applyFont="1" applyAlignment="1"/>
    <xf numFmtId="49" fontId="44" fillId="0" borderId="32" xfId="0" applyNumberFormat="1" applyFont="1" applyBorder="1" applyAlignment="1">
      <alignment horizontal="center" vertical="center" wrapText="1"/>
    </xf>
    <xf numFmtId="49" fontId="44" fillId="0" borderId="32" xfId="0" applyNumberFormat="1" applyFont="1" applyBorder="1" applyAlignment="1">
      <alignment horizontal="left" vertical="center" wrapText="1"/>
    </xf>
    <xf numFmtId="49" fontId="43" fillId="0" borderId="0" xfId="0" applyNumberFormat="1" applyFont="1" applyAlignment="1">
      <alignment horizontal="center" vertical="center" wrapText="1"/>
    </xf>
    <xf numFmtId="49" fontId="45" fillId="0" borderId="32" xfId="0" applyNumberFormat="1" applyFont="1" applyBorder="1" applyAlignment="1">
      <alignment horizontal="left" vertical="center" wrapText="1"/>
    </xf>
    <xf numFmtId="49" fontId="45" fillId="0" borderId="32" xfId="0" applyNumberFormat="1" applyFont="1" applyBorder="1" applyAlignment="1">
      <alignment horizontal="center" vertical="center" wrapText="1"/>
    </xf>
    <xf numFmtId="49" fontId="44" fillId="0" borderId="0" xfId="0" applyNumberFormat="1" applyFont="1" applyAlignment="1">
      <alignment horizontal="left" vertical="center" wrapText="1"/>
    </xf>
    <xf numFmtId="49" fontId="44" fillId="0" borderId="0" xfId="0" applyNumberFormat="1" applyFont="1" applyAlignment="1">
      <alignment horizontal="center" vertical="center" wrapText="1"/>
    </xf>
    <xf numFmtId="49" fontId="44"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2" borderId="1" xfId="0" applyFont="1" applyFill="1" applyBorder="1" applyAlignment="1">
      <alignment horizontal="center" vertical="center"/>
    </xf>
    <xf numFmtId="49" fontId="43" fillId="0" borderId="1" xfId="0" applyNumberFormat="1" applyFont="1" applyBorder="1" applyAlignment="1">
      <alignment horizontal="left" vertical="center" wrapText="1"/>
    </xf>
    <xf numFmtId="49" fontId="43" fillId="0" borderId="1" xfId="0" applyNumberFormat="1"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3" fillId="0" borderId="1" xfId="0" applyFont="1" applyBorder="1" applyAlignment="1">
      <alignment horizontal="left" vertical="center" wrapText="1"/>
    </xf>
    <xf numFmtId="49" fontId="43" fillId="0" borderId="32"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0" fontId="0" fillId="0" borderId="0" xfId="0" applyFont="1" applyAlignment="1"/>
    <xf numFmtId="0" fontId="47" fillId="0" borderId="0" xfId="0" applyFont="1" applyAlignment="1"/>
    <xf numFmtId="0" fontId="48" fillId="0" borderId="0" xfId="0" applyFont="1" applyFill="1" applyBorder="1" applyAlignment="1">
      <alignment horizontal="center"/>
    </xf>
    <xf numFmtId="0" fontId="13"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47" fillId="0" borderId="0" xfId="0" applyFont="1" applyFill="1" applyBorder="1" applyAlignment="1"/>
    <xf numFmtId="0" fontId="0" fillId="0" borderId="0" xfId="0" applyFont="1" applyFill="1" applyBorder="1" applyAlignment="1"/>
    <xf numFmtId="0" fontId="49" fillId="9" borderId="0" xfId="0" applyFont="1" applyFill="1" applyBorder="1" applyAlignment="1">
      <alignment vertical="center" wrapText="1"/>
    </xf>
    <xf numFmtId="0" fontId="50" fillId="9" borderId="0" xfId="0" applyFont="1" applyFill="1" applyBorder="1" applyAlignment="1">
      <alignment horizontal="center" vertical="center" wrapText="1"/>
    </xf>
    <xf numFmtId="0" fontId="34" fillId="10" borderId="0" xfId="0" applyFont="1" applyFill="1" applyBorder="1" applyAlignment="1">
      <alignment horizontal="center" vertical="center"/>
    </xf>
    <xf numFmtId="0" fontId="51" fillId="10" borderId="0" xfId="0" applyFont="1" applyFill="1" applyBorder="1" applyAlignment="1">
      <alignment horizontal="center" vertical="center"/>
    </xf>
    <xf numFmtId="1" fontId="41" fillId="11" borderId="0" xfId="0" applyNumberFormat="1" applyFont="1" applyFill="1" applyBorder="1" applyAlignment="1">
      <alignment vertical="center"/>
    </xf>
    <xf numFmtId="0" fontId="8" fillId="12" borderId="0" xfId="0" applyFont="1" applyFill="1" applyBorder="1"/>
    <xf numFmtId="1" fontId="41" fillId="11" borderId="0" xfId="0" applyNumberFormat="1" applyFont="1" applyFill="1" applyBorder="1" applyAlignment="1">
      <alignment horizontal="center" vertical="center" wrapText="1"/>
    </xf>
    <xf numFmtId="0" fontId="0" fillId="9" borderId="0" xfId="0" applyFont="1" applyFill="1" applyBorder="1" applyAlignment="1">
      <alignment horizontal="left"/>
    </xf>
    <xf numFmtId="0" fontId="8" fillId="12" borderId="0" xfId="0" applyFont="1" applyFill="1" applyBorder="1" applyAlignment="1"/>
    <xf numFmtId="0" fontId="0" fillId="12" borderId="0" xfId="0" applyFont="1" applyFill="1" applyBorder="1" applyAlignment="1"/>
    <xf numFmtId="1" fontId="42" fillId="12" borderId="0" xfId="0" applyNumberFormat="1" applyFont="1" applyFill="1" applyBorder="1" applyAlignment="1">
      <alignment horizontal="center" vertical="center"/>
    </xf>
    <xf numFmtId="0" fontId="10" fillId="4" borderId="45" xfId="0" applyFont="1" applyFill="1" applyBorder="1" applyAlignment="1">
      <alignment horizontal="left" vertical="center" wrapText="1"/>
    </xf>
    <xf numFmtId="0" fontId="10" fillId="0" borderId="46" xfId="0" applyFont="1" applyBorder="1" applyAlignment="1">
      <alignment horizontal="left" vertical="center" wrapText="1"/>
    </xf>
    <xf numFmtId="0" fontId="53" fillId="10" borderId="0" xfId="0" applyFont="1" applyFill="1" applyBorder="1" applyAlignment="1">
      <alignment horizontal="center" vertical="center" wrapText="1"/>
    </xf>
    <xf numFmtId="0" fontId="34" fillId="0" borderId="2" xfId="0" applyFont="1" applyBorder="1" applyAlignment="1">
      <alignment vertical="center" wrapText="1"/>
    </xf>
    <xf numFmtId="0" fontId="50" fillId="0" borderId="3" xfId="0" applyFont="1" applyBorder="1" applyAlignment="1">
      <alignment horizontal="center" vertical="center" wrapText="1"/>
    </xf>
    <xf numFmtId="0" fontId="34" fillId="0" borderId="4" xfId="0" applyFont="1" applyBorder="1" applyAlignment="1">
      <alignment vertical="center" wrapText="1"/>
    </xf>
    <xf numFmtId="0" fontId="50" fillId="0" borderId="5" xfId="0" applyFont="1" applyBorder="1" applyAlignment="1">
      <alignment horizontal="center" vertical="center" wrapText="1"/>
    </xf>
    <xf numFmtId="0" fontId="34" fillId="0" borderId="4" xfId="0" applyFont="1" applyFill="1" applyBorder="1" applyAlignment="1">
      <alignment vertical="center" wrapText="1"/>
    </xf>
    <xf numFmtId="0" fontId="34" fillId="0" borderId="6" xfId="0" applyFont="1" applyFill="1" applyBorder="1" applyAlignment="1">
      <alignment vertical="center" wrapText="1"/>
    </xf>
    <xf numFmtId="0" fontId="50" fillId="0" borderId="7" xfId="0" applyFont="1" applyBorder="1" applyAlignment="1">
      <alignment horizontal="center" vertical="center" wrapText="1"/>
    </xf>
    <xf numFmtId="1" fontId="34" fillId="12" borderId="0" xfId="0" applyNumberFormat="1" applyFont="1" applyFill="1" applyBorder="1" applyAlignment="1">
      <alignment horizontal="center" vertical="center"/>
    </xf>
    <xf numFmtId="0" fontId="34" fillId="0" borderId="0" xfId="0" applyFont="1" applyFill="1" applyBorder="1" applyAlignment="1">
      <alignment vertical="center" wrapText="1"/>
    </xf>
    <xf numFmtId="0" fontId="50" fillId="0" borderId="0" xfId="0" applyFont="1" applyFill="1" applyBorder="1" applyAlignment="1">
      <alignment horizontal="center" vertical="center" wrapText="1"/>
    </xf>
    <xf numFmtId="0" fontId="36" fillId="4" borderId="8" xfId="0" applyFont="1" applyFill="1" applyBorder="1"/>
    <xf numFmtId="1" fontId="16" fillId="4" borderId="9" xfId="0" applyNumberFormat="1" applyFont="1" applyFill="1" applyBorder="1" applyAlignment="1">
      <alignment horizontal="center" vertical="center"/>
    </xf>
    <xf numFmtId="165" fontId="14" fillId="4" borderId="9" xfId="0" applyNumberFormat="1" applyFont="1" applyFill="1" applyBorder="1"/>
    <xf numFmtId="165" fontId="17" fillId="4" borderId="9" xfId="0" applyNumberFormat="1" applyFont="1" applyFill="1" applyBorder="1"/>
    <xf numFmtId="0" fontId="39" fillId="4" borderId="9" xfId="0" applyFont="1" applyFill="1" applyBorder="1" applyAlignment="1">
      <alignment horizontal="center" vertical="center" wrapText="1"/>
    </xf>
    <xf numFmtId="0" fontId="40" fillId="4" borderId="9"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36" fillId="4" borderId="11" xfId="0" applyFont="1" applyFill="1" applyBorder="1"/>
    <xf numFmtId="0" fontId="39" fillId="4" borderId="12" xfId="0" applyFont="1" applyFill="1" applyBorder="1" applyAlignment="1">
      <alignment horizontal="center" vertical="center" wrapText="1"/>
    </xf>
    <xf numFmtId="165" fontId="0" fillId="0" borderId="0" xfId="0" applyNumberFormat="1" applyFont="1" applyBorder="1"/>
    <xf numFmtId="0" fontId="36" fillId="4" borderId="13" xfId="0" applyFont="1" applyFill="1" applyBorder="1"/>
    <xf numFmtId="1" fontId="16" fillId="4" borderId="14" xfId="0" applyNumberFormat="1" applyFont="1" applyFill="1" applyBorder="1" applyAlignment="1">
      <alignment horizontal="left" vertical="center"/>
    </xf>
    <xf numFmtId="165" fontId="14" fillId="4" borderId="14" xfId="0" applyNumberFormat="1" applyFont="1" applyFill="1" applyBorder="1"/>
    <xf numFmtId="165" fontId="17" fillId="4" borderId="14" xfId="0" applyNumberFormat="1" applyFont="1" applyFill="1" applyBorder="1"/>
    <xf numFmtId="0" fontId="39" fillId="4" borderId="14" xfId="0" applyFont="1" applyFill="1" applyBorder="1" applyAlignment="1">
      <alignment horizontal="center" vertical="center" wrapText="1"/>
    </xf>
    <xf numFmtId="0" fontId="40" fillId="4" borderId="14" xfId="0" applyFont="1" applyFill="1" applyBorder="1" applyAlignment="1">
      <alignment horizontal="center" vertical="center" wrapText="1"/>
    </xf>
    <xf numFmtId="0" fontId="8" fillId="0" borderId="0" xfId="0" applyFont="1" applyBorder="1" applyAlignment="1"/>
    <xf numFmtId="167" fontId="14" fillId="4" borderId="0" xfId="0" applyNumberFormat="1" applyFont="1" applyFill="1" applyBorder="1" applyAlignment="1">
      <alignment horizontal="center" vertical="center" wrapText="1"/>
    </xf>
    <xf numFmtId="168" fontId="15" fillId="0" borderId="0" xfId="0" applyNumberFormat="1" applyFont="1" applyFill="1" applyBorder="1" applyAlignment="1">
      <alignment horizontal="center" vertical="center" wrapText="1"/>
    </xf>
    <xf numFmtId="9" fontId="15" fillId="4" borderId="0"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0" fontId="0" fillId="0" borderId="0" xfId="0" applyFont="1" applyAlignment="1"/>
    <xf numFmtId="49" fontId="44" fillId="13" borderId="32" xfId="0" applyNumberFormat="1" applyFont="1" applyFill="1" applyBorder="1" applyAlignment="1">
      <alignment horizontal="center" vertical="center" wrapText="1"/>
    </xf>
    <xf numFmtId="49" fontId="44" fillId="14" borderId="32" xfId="0" applyNumberFormat="1" applyFont="1" applyFill="1" applyBorder="1" applyAlignment="1">
      <alignment horizontal="center" vertical="center" wrapText="1"/>
    </xf>
    <xf numFmtId="49" fontId="44" fillId="15" borderId="32" xfId="0" applyNumberFormat="1" applyFont="1" applyFill="1" applyBorder="1" applyAlignment="1">
      <alignment horizontal="center" vertical="center" wrapText="1"/>
    </xf>
    <xf numFmtId="0" fontId="43" fillId="0" borderId="1" xfId="0" applyFont="1" applyBorder="1"/>
    <xf numFmtId="0" fontId="43" fillId="0" borderId="1" xfId="0" applyFont="1" applyBorder="1" applyAlignment="1">
      <alignment horizontal="center" vertical="center"/>
    </xf>
    <xf numFmtId="0" fontId="43" fillId="0" borderId="1" xfId="0" applyFont="1" applyBorder="1" applyAlignment="1">
      <alignment horizontal="left" vertical="top"/>
    </xf>
    <xf numFmtId="0" fontId="0" fillId="0" borderId="1" xfId="0" applyFont="1" applyBorder="1"/>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left" vertical="top"/>
    </xf>
    <xf numFmtId="0" fontId="0" fillId="0" borderId="1" xfId="0" applyFont="1" applyBorder="1" applyAlignment="1">
      <alignment horizontal="left"/>
    </xf>
    <xf numFmtId="0" fontId="43" fillId="0" borderId="1" xfId="0" applyFont="1" applyFill="1" applyBorder="1" applyAlignment="1">
      <alignment horizontal="center" vertical="center"/>
    </xf>
    <xf numFmtId="0" fontId="0" fillId="0" borderId="0" xfId="0" applyFont="1" applyAlignment="1"/>
    <xf numFmtId="1" fontId="34" fillId="12" borderId="0" xfId="0" applyNumberFormat="1" applyFont="1" applyFill="1" applyBorder="1" applyAlignment="1">
      <alignment horizontal="center" vertical="center"/>
    </xf>
    <xf numFmtId="0" fontId="0" fillId="0" borderId="0" xfId="0" applyFont="1" applyAlignment="1"/>
    <xf numFmtId="0" fontId="54" fillId="0" borderId="47" xfId="0" applyFont="1" applyBorder="1" applyAlignment="1">
      <alignment horizontal="left" vertical="center" wrapText="1"/>
    </xf>
    <xf numFmtId="0" fontId="54" fillId="0" borderId="47" xfId="0" applyFont="1" applyBorder="1" applyAlignment="1">
      <alignment horizontal="left" vertical="center"/>
    </xf>
    <xf numFmtId="0" fontId="43" fillId="0" borderId="15" xfId="0" applyFont="1" applyFill="1" applyBorder="1" applyAlignment="1">
      <alignment horizontal="center" vertical="center"/>
    </xf>
    <xf numFmtId="0" fontId="43" fillId="0" borderId="15" xfId="0" applyFont="1" applyBorder="1"/>
    <xf numFmtId="0" fontId="43" fillId="0" borderId="15" xfId="0" applyFont="1" applyBorder="1" applyAlignment="1">
      <alignment horizontal="center" vertical="center"/>
    </xf>
    <xf numFmtId="0" fontId="0" fillId="0" borderId="15" xfId="0" applyFont="1" applyBorder="1" applyAlignment="1">
      <alignment horizontal="center" vertical="center" wrapText="1"/>
    </xf>
    <xf numFmtId="0" fontId="43" fillId="0" borderId="15" xfId="0" applyFont="1" applyBorder="1" applyAlignment="1">
      <alignment horizontal="left" vertical="top"/>
    </xf>
    <xf numFmtId="0" fontId="43" fillId="0" borderId="1" xfId="0" applyFont="1" applyBorder="1" applyAlignment="1">
      <alignment horizontal="justify" vertical="top" wrapText="1"/>
    </xf>
    <xf numFmtId="0" fontId="43" fillId="0" borderId="15" xfId="0" applyFont="1" applyBorder="1" applyAlignment="1">
      <alignment horizontal="center" vertical="center" wrapText="1"/>
    </xf>
    <xf numFmtId="0" fontId="43" fillId="0" borderId="15" xfId="0" applyFont="1" applyBorder="1" applyAlignment="1">
      <alignment horizontal="justify" vertical="center" wrapText="1"/>
    </xf>
    <xf numFmtId="0" fontId="43" fillId="0" borderId="15" xfId="0" applyFont="1" applyBorder="1" applyAlignment="1">
      <alignment horizontal="left" vertical="center" wrapText="1"/>
    </xf>
    <xf numFmtId="14" fontId="43" fillId="0" borderId="15" xfId="0" applyNumberFormat="1" applyFont="1" applyBorder="1" applyAlignment="1">
      <alignment horizontal="center" vertical="center" wrapText="1"/>
    </xf>
    <xf numFmtId="1" fontId="44" fillId="16" borderId="48" xfId="0" applyNumberFormat="1"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44" fillId="16" borderId="50" xfId="0" applyFont="1" applyFill="1" applyBorder="1" applyAlignment="1">
      <alignment horizontal="center" vertical="center" wrapText="1"/>
    </xf>
    <xf numFmtId="0" fontId="44" fillId="16" borderId="48"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48" xfId="0" applyFont="1" applyFill="1" applyBorder="1" applyAlignment="1">
      <alignment horizontal="center" vertical="center" wrapText="1"/>
    </xf>
    <xf numFmtId="0" fontId="43" fillId="0" borderId="15" xfId="0" applyFont="1" applyBorder="1" applyAlignment="1">
      <alignment horizontal="left" vertical="center"/>
    </xf>
    <xf numFmtId="0" fontId="43" fillId="0" borderId="15" xfId="0" applyFont="1" applyBorder="1" applyAlignment="1">
      <alignment horizontal="left"/>
    </xf>
    <xf numFmtId="0" fontId="44" fillId="0" borderId="1" xfId="0" applyFont="1" applyBorder="1" applyAlignment="1">
      <alignment horizontal="justify" vertical="center" wrapText="1"/>
    </xf>
    <xf numFmtId="0" fontId="14" fillId="0" borderId="1" xfId="0" applyFont="1" applyBorder="1" applyAlignment="1">
      <alignment horizontal="justify" vertical="top" wrapText="1"/>
    </xf>
    <xf numFmtId="0" fontId="21" fillId="0" borderId="1" xfId="0" applyFont="1" applyBorder="1" applyAlignment="1">
      <alignment horizontal="justify" vertical="center" wrapText="1"/>
    </xf>
    <xf numFmtId="0" fontId="43" fillId="17" borderId="15" xfId="0" applyFont="1" applyFill="1" applyBorder="1" applyAlignment="1">
      <alignment horizontal="justify"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4" fillId="17" borderId="1" xfId="0" applyFont="1" applyFill="1" applyBorder="1" applyAlignment="1">
      <alignment horizontal="justify" vertical="center" wrapText="1"/>
    </xf>
    <xf numFmtId="0" fontId="30" fillId="0" borderId="1" xfId="1" applyBorder="1" applyAlignment="1">
      <alignment horizontal="center" vertical="center" wrapText="1"/>
    </xf>
    <xf numFmtId="0" fontId="21" fillId="0" borderId="1" xfId="0" applyFont="1" applyBorder="1" applyAlignment="1">
      <alignment horizontal="center" vertical="center" wrapText="1"/>
    </xf>
    <xf numFmtId="0" fontId="55" fillId="0" borderId="0" xfId="0" applyFont="1" applyAlignment="1">
      <alignment horizontal="center" vertical="center"/>
    </xf>
    <xf numFmtId="0" fontId="44" fillId="0" borderId="0" xfId="0" applyFont="1" applyAlignment="1">
      <alignment horizontal="center" vertical="center"/>
    </xf>
    <xf numFmtId="0" fontId="24" fillId="12" borderId="0" xfId="0" applyFont="1" applyFill="1" applyBorder="1" applyAlignment="1">
      <alignment horizontal="center" vertical="center"/>
    </xf>
    <xf numFmtId="0" fontId="55" fillId="9" borderId="0"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3" fillId="0" borderId="1" xfId="0" applyFont="1" applyFill="1" applyBorder="1" applyAlignment="1">
      <alignment horizontal="justify" vertical="top" wrapText="1"/>
    </xf>
    <xf numFmtId="0" fontId="8" fillId="12" borderId="0" xfId="0" applyFont="1" applyFill="1" applyBorder="1" applyAlignment="1">
      <alignment horizontal="center" vertical="center"/>
    </xf>
    <xf numFmtId="0" fontId="0" fillId="9" borderId="0" xfId="0" applyFont="1" applyFill="1" applyBorder="1" applyAlignment="1">
      <alignment horizontal="center" vertical="center"/>
    </xf>
    <xf numFmtId="0" fontId="56" fillId="0" borderId="0" xfId="0" applyFont="1"/>
    <xf numFmtId="0" fontId="57" fillId="0" borderId="0" xfId="0" applyFont="1"/>
    <xf numFmtId="0" fontId="56" fillId="0" borderId="0" xfId="0" applyFont="1" applyAlignment="1">
      <alignment horizontal="left" vertical="top"/>
    </xf>
    <xf numFmtId="0" fontId="26" fillId="3" borderId="0" xfId="0" applyFont="1" applyFill="1" applyBorder="1" applyAlignment="1">
      <alignment horizontal="left" vertical="top" wrapText="1"/>
    </xf>
    <xf numFmtId="0" fontId="27" fillId="12" borderId="0" xfId="0" applyFont="1" applyFill="1" applyBorder="1" applyAlignment="1"/>
    <xf numFmtId="0" fontId="56" fillId="12" borderId="0" xfId="0" applyFont="1" applyFill="1" applyBorder="1" applyAlignment="1"/>
    <xf numFmtId="0" fontId="26" fillId="3" borderId="0" xfId="0" applyFont="1" applyFill="1" applyBorder="1" applyAlignment="1">
      <alignment horizontal="center" vertical="center" wrapText="1"/>
    </xf>
    <xf numFmtId="0" fontId="56" fillId="0" borderId="0" xfId="0" applyFont="1" applyAlignment="1"/>
    <xf numFmtId="0" fontId="43" fillId="0" borderId="1" xfId="0" applyFont="1" applyFill="1" applyBorder="1" applyAlignment="1">
      <alignment vertical="center" wrapText="1"/>
    </xf>
    <xf numFmtId="0" fontId="21" fillId="0" borderId="1" xfId="0" applyFont="1" applyFill="1" applyBorder="1" applyAlignment="1">
      <alignment horizontal="justify" vertical="center" wrapText="1"/>
    </xf>
    <xf numFmtId="0" fontId="14" fillId="0" borderId="1" xfId="0" applyFont="1" applyFill="1" applyBorder="1" applyAlignment="1">
      <alignment horizontal="justify" vertical="top" wrapText="1"/>
    </xf>
    <xf numFmtId="0" fontId="18" fillId="0" borderId="1" xfId="0" applyFont="1" applyFill="1" applyBorder="1" applyAlignment="1">
      <alignment horizontal="left" vertical="center" wrapText="1"/>
    </xf>
    <xf numFmtId="0" fontId="44" fillId="0" borderId="1" xfId="0" applyFont="1" applyFill="1" applyBorder="1" applyAlignment="1">
      <alignment horizontal="left" vertical="center" wrapText="1"/>
    </xf>
    <xf numFmtId="14" fontId="43" fillId="0" borderId="1" xfId="0" applyNumberFormat="1" applyFont="1" applyFill="1" applyBorder="1" applyAlignment="1">
      <alignment horizontal="center" vertical="center"/>
    </xf>
    <xf numFmtId="0" fontId="43" fillId="0" borderId="1" xfId="0" applyFont="1" applyFill="1" applyBorder="1" applyAlignment="1">
      <alignment horizontal="left" vertical="top"/>
    </xf>
    <xf numFmtId="0" fontId="0" fillId="0" borderId="0" xfId="0" applyFont="1" applyFill="1"/>
    <xf numFmtId="0" fontId="0" fillId="0" borderId="0" xfId="0" applyFont="1" applyFill="1" applyAlignment="1"/>
    <xf numFmtId="1" fontId="34" fillId="12" borderId="0" xfId="0" applyNumberFormat="1" applyFont="1" applyFill="1" applyBorder="1" applyAlignment="1">
      <alignment horizontal="center" vertical="center"/>
    </xf>
    <xf numFmtId="0" fontId="0" fillId="0" borderId="0" xfId="0" applyFont="1" applyAlignment="1"/>
    <xf numFmtId="0" fontId="14" fillId="0" borderId="1" xfId="0" applyFont="1" applyFill="1" applyBorder="1" applyAlignment="1">
      <alignment horizontal="left" vertical="center" wrapText="1"/>
    </xf>
    <xf numFmtId="14" fontId="14"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Alignment="1">
      <alignment horizontal="left"/>
    </xf>
    <xf numFmtId="0" fontId="8" fillId="0" borderId="0" xfId="0" applyFont="1"/>
    <xf numFmtId="0" fontId="8" fillId="0" borderId="0" xfId="0" applyFont="1" applyAlignment="1"/>
    <xf numFmtId="0" fontId="65" fillId="0" borderId="1" xfId="1" applyFont="1" applyFill="1" applyBorder="1" applyAlignment="1">
      <alignment horizontal="center" vertical="center" wrapText="1"/>
    </xf>
    <xf numFmtId="0" fontId="18" fillId="0" borderId="1" xfId="0" applyFont="1" applyFill="1" applyBorder="1" applyAlignment="1">
      <alignment horizontal="center" vertical="center"/>
    </xf>
    <xf numFmtId="0" fontId="8" fillId="0" borderId="0" xfId="0" applyFont="1" applyFill="1" applyAlignment="1">
      <alignment horizontal="left"/>
    </xf>
    <xf numFmtId="0" fontId="8" fillId="0" borderId="0" xfId="0" applyFont="1" applyFill="1"/>
    <xf numFmtId="0" fontId="8" fillId="0" borderId="0" xfId="0" applyFont="1" applyFill="1" applyAlignment="1"/>
    <xf numFmtId="0" fontId="18" fillId="0" borderId="1" xfId="0" applyFont="1" applyBorder="1" applyAlignment="1">
      <alignment horizontal="left" vertical="center" wrapText="1"/>
    </xf>
    <xf numFmtId="0" fontId="14" fillId="0" borderId="1" xfId="0" applyFont="1" applyBorder="1" applyAlignment="1">
      <alignment horizontal="left" vertical="top"/>
    </xf>
    <xf numFmtId="0" fontId="14" fillId="17" borderId="1" xfId="0" applyFont="1" applyFill="1" applyBorder="1" applyAlignment="1">
      <alignment horizontal="center" vertical="center" wrapText="1"/>
    </xf>
    <xf numFmtId="14" fontId="14" fillId="17" borderId="1" xfId="0" applyNumberFormat="1" applyFont="1" applyFill="1" applyBorder="1" applyAlignment="1">
      <alignment horizontal="center" vertical="center" wrapText="1"/>
    </xf>
    <xf numFmtId="0" fontId="43" fillId="17" borderId="1" xfId="0" applyFont="1" applyFill="1" applyBorder="1" applyAlignment="1">
      <alignment horizontal="justify" vertical="center" wrapText="1"/>
    </xf>
    <xf numFmtId="0" fontId="14" fillId="0" borderId="15" xfId="0" applyFont="1" applyFill="1" applyBorder="1" applyAlignment="1">
      <alignment horizontal="justify" vertical="top" wrapText="1"/>
    </xf>
    <xf numFmtId="0" fontId="14" fillId="0" borderId="15" xfId="0" applyFont="1" applyBorder="1" applyAlignment="1">
      <alignment horizontal="left" vertical="center" wrapText="1"/>
    </xf>
    <xf numFmtId="0" fontId="14" fillId="0" borderId="15" xfId="0" applyFont="1" applyBorder="1" applyAlignment="1">
      <alignment horizontal="justify" vertical="center" wrapText="1"/>
    </xf>
    <xf numFmtId="0" fontId="14" fillId="0" borderId="15" xfId="0" applyFont="1" applyBorder="1" applyAlignment="1">
      <alignment horizontal="justify" vertical="top" wrapText="1"/>
    </xf>
    <xf numFmtId="0" fontId="18" fillId="0" borderId="1" xfId="0" applyFont="1" applyFill="1" applyBorder="1" applyAlignment="1">
      <alignment horizontal="justify" vertical="center" wrapText="1"/>
    </xf>
    <xf numFmtId="0" fontId="18" fillId="0" borderId="1" xfId="0" applyFont="1" applyFill="1" applyBorder="1" applyAlignment="1">
      <alignment horizontal="justify" vertical="top" wrapText="1"/>
    </xf>
    <xf numFmtId="0" fontId="7" fillId="3" borderId="0" xfId="0" applyFont="1" applyFill="1" applyBorder="1" applyAlignment="1">
      <alignment horizontal="center" vertical="center" wrapText="1"/>
    </xf>
    <xf numFmtId="0" fontId="14" fillId="17" borderId="1" xfId="0" applyFont="1" applyFill="1" applyBorder="1" applyAlignment="1">
      <alignment vertical="center" wrapText="1"/>
    </xf>
    <xf numFmtId="14" fontId="14" fillId="0" borderId="1" xfId="0" applyNumberFormat="1" applyFont="1" applyBorder="1" applyAlignment="1">
      <alignment horizontal="left" vertical="center" wrapText="1"/>
    </xf>
    <xf numFmtId="0" fontId="65" fillId="0" borderId="1" xfId="1"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wrapText="1"/>
    </xf>
    <xf numFmtId="0" fontId="43" fillId="0" borderId="1" xfId="0" applyFont="1" applyBorder="1" applyAlignment="1">
      <alignment horizontal="justify" vertical="center" wrapText="1"/>
    </xf>
    <xf numFmtId="0" fontId="43" fillId="0" borderId="16" xfId="0" applyFont="1" applyFill="1" applyBorder="1" applyAlignment="1">
      <alignment horizontal="justify" vertical="center" wrapText="1"/>
    </xf>
    <xf numFmtId="0" fontId="0" fillId="0" borderId="0" xfId="0" applyFont="1" applyAlignment="1"/>
    <xf numFmtId="1" fontId="59" fillId="0" borderId="0" xfId="0" applyNumberFormat="1" applyFont="1" applyFill="1" applyBorder="1" applyAlignment="1">
      <alignment horizontal="center" vertical="center" wrapText="1"/>
    </xf>
    <xf numFmtId="0" fontId="15" fillId="0" borderId="0" xfId="0" applyNumberFormat="1" applyFont="1" applyBorder="1" applyAlignment="1">
      <alignment horizontal="center" vertical="center" wrapText="1"/>
    </xf>
    <xf numFmtId="1" fontId="52" fillId="28" borderId="51" xfId="0" applyNumberFormat="1" applyFont="1" applyFill="1" applyBorder="1" applyAlignment="1">
      <alignment horizontal="center" vertical="center"/>
    </xf>
    <xf numFmtId="0" fontId="69" fillId="30" borderId="35"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17" borderId="21" xfId="0" applyFont="1" applyFill="1" applyBorder="1" applyAlignment="1">
      <alignment horizontal="justify" vertical="top" wrapText="1"/>
    </xf>
    <xf numFmtId="0" fontId="43" fillId="0" borderId="1" xfId="0" applyFont="1" applyBorder="1" applyAlignment="1">
      <alignment vertical="center" wrapText="1"/>
    </xf>
    <xf numFmtId="14" fontId="43" fillId="0" borderId="1" xfId="0" applyNumberFormat="1" applyFont="1" applyBorder="1" applyAlignment="1">
      <alignment vertical="center" wrapText="1"/>
    </xf>
    <xf numFmtId="0" fontId="0" fillId="0" borderId="0" xfId="0" applyFont="1" applyAlignment="1">
      <alignment horizontal="left" wrapText="1"/>
    </xf>
    <xf numFmtId="0" fontId="0" fillId="0" borderId="0" xfId="0" applyFont="1" applyAlignment="1">
      <alignment wrapText="1"/>
    </xf>
    <xf numFmtId="0" fontId="0" fillId="0" borderId="1" xfId="0" applyFont="1" applyBorder="1" applyAlignment="1">
      <alignment vertical="center" wrapText="1"/>
    </xf>
    <xf numFmtId="0" fontId="0" fillId="0" borderId="0" xfId="0" applyFont="1" applyAlignment="1">
      <alignment horizontal="left" vertical="center" wrapText="1"/>
    </xf>
    <xf numFmtId="0" fontId="43" fillId="0" borderId="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5" xfId="0" applyFont="1" applyBorder="1" applyAlignment="1">
      <alignment vertical="center" wrapText="1"/>
    </xf>
    <xf numFmtId="0" fontId="0" fillId="0" borderId="15"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1" xfId="0" applyFont="1" applyFill="1" applyBorder="1" applyAlignment="1">
      <alignment horizontal="center" vertical="center"/>
    </xf>
    <xf numFmtId="0" fontId="43" fillId="0" borderId="15"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0" fontId="43" fillId="0" borderId="16" xfId="0" applyFont="1" applyFill="1" applyBorder="1" applyAlignment="1">
      <alignment vertical="center" wrapText="1"/>
    </xf>
    <xf numFmtId="0" fontId="18" fillId="0" borderId="16" xfId="0" applyFont="1" applyFill="1" applyBorder="1" applyAlignment="1">
      <alignment horizontal="justify" vertical="top" wrapText="1"/>
    </xf>
    <xf numFmtId="0" fontId="14" fillId="0" borderId="16" xfId="0" applyFont="1" applyFill="1" applyBorder="1" applyAlignment="1">
      <alignment horizontal="justify" vertical="center" wrapText="1"/>
    </xf>
    <xf numFmtId="14" fontId="43" fillId="0" borderId="1" xfId="0" applyNumberFormat="1" applyFont="1" applyBorder="1" applyAlignment="1">
      <alignment horizontal="left" vertical="center" wrapText="1"/>
    </xf>
    <xf numFmtId="0" fontId="14" fillId="0" borderId="16" xfId="0" applyFont="1" applyFill="1" applyBorder="1" applyAlignment="1">
      <alignment horizontal="justify" vertical="top" wrapText="1"/>
    </xf>
    <xf numFmtId="0" fontId="21" fillId="0" borderId="1" xfId="0" applyFont="1" applyFill="1" applyBorder="1" applyAlignment="1">
      <alignment horizontal="left" vertical="center" wrapText="1"/>
    </xf>
    <xf numFmtId="0" fontId="4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49" fontId="44" fillId="31" borderId="32" xfId="0" applyNumberFormat="1" applyFont="1" applyFill="1" applyBorder="1" applyAlignment="1">
      <alignment horizontal="center" vertical="center" wrapText="1"/>
    </xf>
    <xf numFmtId="0" fontId="44" fillId="0" borderId="1" xfId="0" applyFont="1" applyFill="1" applyBorder="1" applyAlignment="1">
      <alignment horizontal="center" vertical="center"/>
    </xf>
    <xf numFmtId="0" fontId="50" fillId="0" borderId="5" xfId="0" applyFont="1" applyFill="1" applyBorder="1" applyAlignment="1">
      <alignment horizontal="center" vertical="center" wrapText="1"/>
    </xf>
    <xf numFmtId="0" fontId="0" fillId="0" borderId="0" xfId="0" applyFont="1" applyAlignment="1">
      <alignment horizontal="justify" vertical="center"/>
    </xf>
    <xf numFmtId="0" fontId="47" fillId="0" borderId="1" xfId="0" applyFont="1" applyBorder="1" applyAlignment="1">
      <alignment horizontal="justify" vertical="center" wrapText="1"/>
    </xf>
    <xf numFmtId="0" fontId="47" fillId="0" borderId="1" xfId="0" applyFont="1" applyBorder="1" applyAlignment="1">
      <alignment horizontal="left" vertical="center" wrapText="1"/>
    </xf>
    <xf numFmtId="0" fontId="47" fillId="0" borderId="1" xfId="0" applyFont="1" applyBorder="1" applyAlignment="1">
      <alignment horizontal="left" vertical="top" wrapText="1"/>
    </xf>
    <xf numFmtId="14" fontId="43" fillId="0" borderId="15" xfId="0" applyNumberFormat="1" applyFont="1" applyBorder="1" applyAlignment="1">
      <alignment vertical="center" wrapText="1"/>
    </xf>
    <xf numFmtId="0" fontId="43" fillId="0" borderId="0" xfId="0" applyFont="1" applyAlignment="1">
      <alignment horizontal="left" vertical="top"/>
    </xf>
    <xf numFmtId="17" fontId="72" fillId="5" borderId="43" xfId="1" applyNumberFormat="1" applyFont="1" applyFill="1" applyBorder="1" applyAlignment="1">
      <alignment vertical="center"/>
    </xf>
    <xf numFmtId="0" fontId="72" fillId="5" borderId="40" xfId="1" applyFont="1" applyFill="1" applyBorder="1" applyAlignment="1">
      <alignment vertical="center"/>
    </xf>
    <xf numFmtId="0" fontId="72" fillId="6" borderId="40" xfId="1" applyFont="1" applyFill="1" applyBorder="1" applyAlignment="1">
      <alignment vertical="center"/>
    </xf>
    <xf numFmtId="0" fontId="72" fillId="7" borderId="40" xfId="1" applyFont="1" applyFill="1" applyBorder="1" applyAlignment="1">
      <alignment vertical="center"/>
    </xf>
    <xf numFmtId="0" fontId="72" fillId="8" borderId="40" xfId="1" applyFont="1" applyFill="1" applyBorder="1" applyAlignment="1">
      <alignment vertical="center"/>
    </xf>
    <xf numFmtId="0" fontId="12" fillId="0" borderId="59" xfId="0" applyFont="1" applyBorder="1" applyAlignment="1">
      <alignment horizontal="center" vertical="center"/>
    </xf>
    <xf numFmtId="0" fontId="12" fillId="0" borderId="81" xfId="0" applyFont="1" applyBorder="1" applyAlignment="1">
      <alignment horizontal="center" vertical="center"/>
    </xf>
    <xf numFmtId="0" fontId="44" fillId="0" borderId="15" xfId="0" applyFont="1" applyFill="1" applyBorder="1" applyAlignment="1">
      <alignment horizontal="center" vertical="center"/>
    </xf>
    <xf numFmtId="0" fontId="14" fillId="0" borderId="1" xfId="0" applyFont="1" applyFill="1" applyBorder="1" applyAlignment="1">
      <alignment horizontal="left" vertical="top"/>
    </xf>
    <xf numFmtId="0" fontId="65" fillId="0" borderId="1" xfId="1" applyFont="1" applyFill="1" applyBorder="1" applyAlignment="1">
      <alignment horizontal="left" vertical="center" wrapText="1"/>
    </xf>
    <xf numFmtId="0" fontId="0" fillId="0" borderId="0" xfId="0" applyFont="1" applyAlignment="1"/>
    <xf numFmtId="0" fontId="44" fillId="0" borderId="15" xfId="0" applyFont="1" applyBorder="1" applyAlignment="1">
      <alignment horizontal="center" vertical="center" wrapText="1"/>
    </xf>
    <xf numFmtId="0" fontId="73" fillId="0" borderId="1" xfId="1" applyFont="1" applyBorder="1" applyAlignment="1">
      <alignment horizontal="center" vertical="center" wrapText="1"/>
    </xf>
    <xf numFmtId="0" fontId="44" fillId="0" borderId="1" xfId="0" applyFont="1" applyBorder="1" applyAlignment="1">
      <alignment horizontal="left" vertical="center" wrapText="1"/>
    </xf>
    <xf numFmtId="0" fontId="30" fillId="0" borderId="1" xfId="1" applyBorder="1" applyAlignment="1">
      <alignment horizontal="left" vertical="top" wrapText="1"/>
    </xf>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3" fillId="0" borderId="1" xfId="0" applyFont="1" applyFill="1" applyBorder="1" applyAlignment="1">
      <alignment horizontal="left" vertical="top" wrapText="1"/>
    </xf>
    <xf numFmtId="0" fontId="43" fillId="0" borderId="15"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7" fillId="0" borderId="1" xfId="0" applyFont="1" applyBorder="1" applyAlignment="1">
      <alignment horizontal="center" vertical="center" wrapText="1"/>
    </xf>
    <xf numFmtId="0" fontId="47" fillId="0" borderId="1" xfId="0" applyFont="1" applyFill="1" applyBorder="1" applyAlignment="1">
      <alignment horizontal="left" vertical="center" wrapText="1"/>
    </xf>
    <xf numFmtId="0" fontId="47" fillId="0" borderId="1" xfId="0" applyFont="1" applyBorder="1" applyAlignment="1">
      <alignment horizontal="center" vertical="center"/>
    </xf>
    <xf numFmtId="0" fontId="21" fillId="0" borderId="15" xfId="0" applyFont="1" applyFill="1" applyBorder="1" applyAlignment="1">
      <alignment horizontal="justify" vertical="top" wrapText="1"/>
    </xf>
    <xf numFmtId="0" fontId="44"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0" borderId="1" xfId="0" applyFont="1" applyFill="1" applyBorder="1" applyAlignment="1">
      <alignment horizontal="justify" vertical="center" wrapText="1"/>
    </xf>
    <xf numFmtId="0" fontId="76" fillId="0" borderId="15" xfId="1" applyFont="1" applyBorder="1" applyAlignment="1">
      <alignment horizontal="left" vertical="center" wrapText="1"/>
    </xf>
    <xf numFmtId="0" fontId="44" fillId="0" borderId="1" xfId="0" applyFont="1" applyBorder="1" applyAlignment="1">
      <alignment horizontal="center" vertical="center" wrapText="1"/>
    </xf>
    <xf numFmtId="0" fontId="47" fillId="0" borderId="1" xfId="0" applyFont="1" applyFill="1" applyBorder="1" applyAlignment="1">
      <alignment horizontal="justify" vertical="center" wrapText="1"/>
    </xf>
    <xf numFmtId="0" fontId="47" fillId="0" borderId="1" xfId="0" applyFont="1" applyFill="1" applyBorder="1" applyAlignment="1">
      <alignment horizontal="left" vertical="top" wrapText="1"/>
    </xf>
    <xf numFmtId="0" fontId="77" fillId="17" borderId="1" xfId="1" applyFont="1" applyFill="1" applyBorder="1" applyAlignment="1">
      <alignment horizontal="justify" vertical="center" wrapText="1"/>
    </xf>
    <xf numFmtId="0" fontId="77" fillId="0" borderId="1" xfId="1" applyFont="1" applyFill="1" applyBorder="1" applyAlignment="1">
      <alignment horizontal="left" vertical="top" wrapText="1"/>
    </xf>
    <xf numFmtId="0" fontId="48" fillId="0" borderId="0" xfId="0" applyFont="1" applyFill="1"/>
    <xf numFmtId="0" fontId="32" fillId="0" borderId="1" xfId="0" applyFont="1" applyFill="1" applyBorder="1" applyAlignment="1">
      <alignment horizontal="center" vertical="center"/>
    </xf>
    <xf numFmtId="0" fontId="48" fillId="0" borderId="1"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justify" vertical="top" wrapText="1"/>
    </xf>
    <xf numFmtId="0" fontId="48" fillId="0" borderId="1" xfId="0" applyFont="1" applyFill="1" applyBorder="1" applyAlignment="1">
      <alignment horizontal="left" vertical="top" wrapText="1"/>
    </xf>
    <xf numFmtId="0" fontId="48" fillId="0" borderId="0" xfId="0" applyFont="1"/>
    <xf numFmtId="0" fontId="12" fillId="4" borderId="52" xfId="0" applyFont="1" applyFill="1" applyBorder="1" applyAlignment="1">
      <alignment vertical="center"/>
    </xf>
    <xf numFmtId="0" fontId="7" fillId="0" borderId="53" xfId="0" applyFont="1" applyBorder="1" applyAlignment="1"/>
    <xf numFmtId="164" fontId="12" fillId="4" borderId="55" xfId="0" applyNumberFormat="1" applyFont="1" applyFill="1" applyBorder="1" applyAlignment="1">
      <alignment horizontal="center" vertical="center"/>
    </xf>
    <xf numFmtId="164" fontId="12" fillId="0" borderId="55" xfId="0" applyNumberFormat="1" applyFont="1" applyBorder="1" applyAlignment="1">
      <alignment horizontal="center" vertical="center"/>
    </xf>
    <xf numFmtId="164" fontId="12" fillId="0" borderId="71" xfId="0" applyNumberFormat="1" applyFont="1" applyBorder="1" applyAlignment="1">
      <alignment horizontal="center" vertical="center"/>
    </xf>
    <xf numFmtId="164" fontId="12" fillId="0" borderId="68" xfId="0" applyNumberFormat="1" applyFont="1" applyBorder="1" applyAlignment="1">
      <alignment horizontal="center" vertical="center"/>
    </xf>
    <xf numFmtId="164" fontId="12" fillId="0" borderId="61" xfId="0" applyNumberFormat="1" applyFont="1" applyBorder="1" applyAlignment="1">
      <alignment horizontal="center" vertical="center"/>
    </xf>
    <xf numFmtId="164" fontId="12" fillId="4" borderId="61" xfId="0" applyNumberFormat="1" applyFont="1" applyFill="1" applyBorder="1" applyAlignment="1">
      <alignment horizontal="center" vertical="center"/>
    </xf>
    <xf numFmtId="164" fontId="12" fillId="0" borderId="55" xfId="0" applyNumberFormat="1" applyFont="1" applyFill="1" applyBorder="1" applyAlignment="1">
      <alignment horizontal="center" vertical="center"/>
    </xf>
    <xf numFmtId="0" fontId="0" fillId="0" borderId="0" xfId="0"/>
    <xf numFmtId="0" fontId="0" fillId="0" borderId="0" xfId="0" applyBorder="1"/>
    <xf numFmtId="0" fontId="79" fillId="0" borderId="2" xfId="0" applyFont="1" applyBorder="1" applyAlignment="1">
      <alignment wrapText="1"/>
    </xf>
    <xf numFmtId="0" fontId="0" fillId="0" borderId="21" xfId="0" applyBorder="1" applyAlignment="1">
      <alignment horizontal="center" vertical="center"/>
    </xf>
    <xf numFmtId="9" fontId="0" fillId="0" borderId="3" xfId="0" applyNumberFormat="1" applyBorder="1" applyAlignment="1">
      <alignment horizontal="center" vertical="center"/>
    </xf>
    <xf numFmtId="0" fontId="79" fillId="0" borderId="4" xfId="0" applyFont="1" applyBorder="1" applyAlignment="1">
      <alignment wrapText="1"/>
    </xf>
    <xf numFmtId="0" fontId="0" fillId="0" borderId="1" xfId="0" applyBorder="1" applyAlignment="1">
      <alignment horizontal="center" vertical="center"/>
    </xf>
    <xf numFmtId="168" fontId="0" fillId="0" borderId="5" xfId="4" applyNumberFormat="1" applyFont="1" applyBorder="1" applyAlignment="1">
      <alignment horizontal="center" vertical="center"/>
    </xf>
    <xf numFmtId="0" fontId="79" fillId="0" borderId="6" xfId="0" applyFont="1" applyBorder="1" applyAlignment="1">
      <alignment wrapText="1"/>
    </xf>
    <xf numFmtId="0" fontId="0" fillId="0" borderId="22" xfId="0" applyBorder="1" applyAlignment="1">
      <alignment horizontal="center" vertical="center"/>
    </xf>
    <xf numFmtId="168" fontId="0" fillId="0" borderId="7" xfId="4" applyNumberFormat="1" applyFont="1" applyBorder="1" applyAlignment="1">
      <alignment horizontal="center" vertical="center"/>
    </xf>
    <xf numFmtId="0" fontId="80" fillId="0" borderId="2" xfId="0" applyFont="1" applyBorder="1" applyAlignment="1">
      <alignment horizontal="center" vertical="center"/>
    </xf>
    <xf numFmtId="0" fontId="80" fillId="0" borderId="21" xfId="0" applyFont="1" applyBorder="1" applyAlignment="1">
      <alignment horizontal="center" vertical="center" wrapText="1"/>
    </xf>
    <xf numFmtId="0" fontId="80" fillId="0" borderId="3" xfId="0" applyFont="1" applyBorder="1" applyAlignment="1">
      <alignment horizontal="center" vertical="center" wrapText="1"/>
    </xf>
    <xf numFmtId="0" fontId="80" fillId="0" borderId="0" xfId="0" applyFont="1" applyBorder="1" applyAlignment="1">
      <alignment horizontal="center" vertical="center" wrapText="1"/>
    </xf>
    <xf numFmtId="0" fontId="80" fillId="0" borderId="1" xfId="0" applyFont="1" applyBorder="1" applyAlignment="1">
      <alignment horizontal="center" vertical="center" wrapText="1"/>
    </xf>
    <xf numFmtId="0" fontId="80" fillId="34" borderId="1" xfId="0" applyFont="1" applyFill="1" applyBorder="1" applyAlignment="1">
      <alignment horizontal="center" vertical="center" wrapText="1"/>
    </xf>
    <xf numFmtId="0" fontId="80" fillId="0" borderId="0" xfId="0" applyFont="1" applyAlignment="1">
      <alignment horizontal="center" vertical="center"/>
    </xf>
    <xf numFmtId="0" fontId="80" fillId="0" borderId="82" xfId="0" applyFont="1" applyBorder="1" applyAlignment="1">
      <alignment horizontal="center" vertical="center" wrapText="1"/>
    </xf>
    <xf numFmtId="0" fontId="79" fillId="0" borderId="1" xfId="0" applyFont="1" applyBorder="1"/>
    <xf numFmtId="0" fontId="0" fillId="0" borderId="4" xfId="0" applyBorder="1"/>
    <xf numFmtId="0" fontId="0" fillId="0" borderId="5" xfId="0" applyBorder="1" applyAlignment="1">
      <alignment horizontal="center" vertical="center"/>
    </xf>
    <xf numFmtId="0" fontId="0" fillId="0" borderId="0" xfId="0" applyBorder="1" applyAlignment="1">
      <alignment horizontal="center" vertical="center"/>
    </xf>
    <xf numFmtId="0" fontId="79" fillId="0" borderId="1" xfId="0" applyFont="1" applyBorder="1" applyAlignment="1">
      <alignment horizontal="left" vertical="center" wrapText="1"/>
    </xf>
    <xf numFmtId="0" fontId="79" fillId="0" borderId="1" xfId="0" applyFont="1" applyBorder="1" applyAlignment="1">
      <alignment horizontal="center" vertical="center"/>
    </xf>
    <xf numFmtId="0" fontId="79" fillId="0" borderId="0" xfId="0" applyFont="1" applyBorder="1" applyAlignment="1">
      <alignment horizontal="center" vertical="center"/>
    </xf>
    <xf numFmtId="0" fontId="0" fillId="0" borderId="1" xfId="0" applyBorder="1"/>
    <xf numFmtId="0" fontId="81" fillId="0" borderId="1" xfId="0" applyFont="1" applyBorder="1" applyAlignment="1">
      <alignment vertical="center" wrapText="1"/>
    </xf>
    <xf numFmtId="0" fontId="0" fillId="0" borderId="1" xfId="0" applyBorder="1" applyAlignment="1"/>
    <xf numFmtId="0" fontId="0" fillId="0" borderId="4" xfId="0" applyBorder="1" applyAlignment="1">
      <alignment wrapText="1"/>
    </xf>
    <xf numFmtId="0" fontId="0" fillId="0" borderId="0" xfId="0" applyAlignment="1">
      <alignment horizontal="center" vertical="center"/>
    </xf>
    <xf numFmtId="0" fontId="79" fillId="0" borderId="6" xfId="0" applyFont="1" applyBorder="1"/>
    <xf numFmtId="0" fontId="79" fillId="0" borderId="22" xfId="0" applyFont="1" applyBorder="1" applyAlignment="1">
      <alignment horizontal="center" vertical="center"/>
    </xf>
    <xf numFmtId="0" fontId="79" fillId="0" borderId="0" xfId="0" applyFont="1"/>
    <xf numFmtId="0" fontId="79" fillId="0" borderId="84" xfId="0" applyFont="1" applyBorder="1" applyAlignment="1">
      <alignment wrapText="1"/>
    </xf>
    <xf numFmtId="0" fontId="79" fillId="0" borderId="30" xfId="0" applyFont="1" applyBorder="1" applyAlignment="1">
      <alignment wrapText="1"/>
    </xf>
    <xf numFmtId="0" fontId="79" fillId="0" borderId="85" xfId="0" applyFont="1" applyBorder="1" applyAlignment="1">
      <alignment wrapText="1"/>
    </xf>
    <xf numFmtId="0" fontId="79" fillId="0" borderId="85" xfId="0" applyFont="1" applyBorder="1" applyAlignment="1">
      <alignment horizontal="center"/>
    </xf>
    <xf numFmtId="0" fontId="69" fillId="29" borderId="9" xfId="0" applyFont="1" applyFill="1" applyBorder="1" applyAlignment="1">
      <alignment horizontal="center" vertical="center" wrapText="1"/>
    </xf>
    <xf numFmtId="17" fontId="72" fillId="5" borderId="86" xfId="1" applyNumberFormat="1" applyFont="1" applyFill="1" applyBorder="1" applyAlignment="1">
      <alignment vertical="center"/>
    </xf>
    <xf numFmtId="164" fontId="12" fillId="0" borderId="87" xfId="0" applyNumberFormat="1" applyFont="1" applyBorder="1" applyAlignment="1">
      <alignment horizontal="center" vertical="center"/>
    </xf>
    <xf numFmtId="0" fontId="72" fillId="5" borderId="44" xfId="1" applyFont="1" applyFill="1" applyBorder="1" applyAlignment="1">
      <alignment vertical="center"/>
    </xf>
    <xf numFmtId="164" fontId="12" fillId="0" borderId="47" xfId="0" applyNumberFormat="1" applyFont="1" applyBorder="1" applyAlignment="1">
      <alignment horizontal="center" vertical="center"/>
    </xf>
    <xf numFmtId="164" fontId="12" fillId="4" borderId="47" xfId="0" applyNumberFormat="1" applyFont="1" applyFill="1" applyBorder="1" applyAlignment="1">
      <alignment horizontal="center" vertical="center"/>
    </xf>
    <xf numFmtId="0" fontId="72" fillId="6" borderId="44" xfId="1" applyFont="1" applyFill="1" applyBorder="1" applyAlignment="1">
      <alignment vertical="center"/>
    </xf>
    <xf numFmtId="0" fontId="72" fillId="7" borderId="44" xfId="1" applyFont="1" applyFill="1" applyBorder="1" applyAlignment="1">
      <alignment vertical="center"/>
    </xf>
    <xf numFmtId="0" fontId="72" fillId="8" borderId="44" xfId="1" applyFont="1" applyFill="1" applyBorder="1" applyAlignment="1">
      <alignment vertical="center"/>
    </xf>
    <xf numFmtId="0" fontId="72" fillId="8" borderId="88" xfId="1" applyFont="1" applyFill="1" applyBorder="1" applyAlignment="1">
      <alignment vertical="center"/>
    </xf>
    <xf numFmtId="164" fontId="12" fillId="4" borderId="58" xfId="0" applyNumberFormat="1" applyFont="1" applyFill="1" applyBorder="1" applyAlignment="1">
      <alignment horizontal="center" vertical="center"/>
    </xf>
    <xf numFmtId="164" fontId="12" fillId="4" borderId="83" xfId="0" applyNumberFormat="1" applyFont="1" applyFill="1" applyBorder="1" applyAlignment="1">
      <alignment horizontal="center" vertical="center"/>
    </xf>
    <xf numFmtId="164" fontId="12" fillId="4" borderId="89" xfId="0" applyNumberFormat="1" applyFont="1" applyFill="1" applyBorder="1" applyAlignment="1">
      <alignment horizontal="center" vertical="center"/>
    </xf>
    <xf numFmtId="0" fontId="82" fillId="4" borderId="1" xfId="0" applyFont="1" applyFill="1" applyBorder="1" applyAlignment="1">
      <alignment vertical="center"/>
    </xf>
    <xf numFmtId="0" fontId="82" fillId="0" borderId="1" xfId="0" applyFont="1" applyBorder="1" applyAlignment="1">
      <alignment horizontal="center" vertical="center"/>
    </xf>
    <xf numFmtId="0" fontId="0" fillId="0" borderId="1" xfId="0" applyFont="1" applyBorder="1" applyAlignment="1">
      <alignment vertical="center"/>
    </xf>
    <xf numFmtId="14" fontId="0" fillId="0" borderId="1" xfId="0" applyNumberFormat="1" applyFont="1" applyFill="1" applyBorder="1" applyAlignment="1">
      <alignment horizontal="center" vertical="center"/>
    </xf>
    <xf numFmtId="14" fontId="8" fillId="0" borderId="1" xfId="0" applyNumberFormat="1" applyFont="1" applyBorder="1" applyAlignment="1">
      <alignment horizontal="center" vertical="center"/>
    </xf>
    <xf numFmtId="0" fontId="8" fillId="0" borderId="1" xfId="0" applyFont="1" applyFill="1" applyBorder="1" applyAlignment="1">
      <alignment horizontal="left" vertical="center" wrapText="1"/>
    </xf>
    <xf numFmtId="0" fontId="0" fillId="0" borderId="1" xfId="0" applyNumberFormat="1" applyFont="1" applyBorder="1" applyAlignment="1">
      <alignment horizontal="left" vertical="center" wrapText="1"/>
    </xf>
    <xf numFmtId="14" fontId="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3" borderId="0" xfId="0" applyFont="1" applyFill="1" applyBorder="1" applyAlignment="1">
      <alignment horizontal="center" vertical="center"/>
    </xf>
    <xf numFmtId="0" fontId="48" fillId="3" borderId="0" xfId="0" applyFont="1" applyFill="1" applyBorder="1"/>
    <xf numFmtId="0" fontId="48" fillId="0" borderId="0" xfId="0" applyFont="1" applyAlignment="1"/>
    <xf numFmtId="0" fontId="0" fillId="0" borderId="0" xfId="0" applyFont="1" applyAlignment="1"/>
    <xf numFmtId="0" fontId="43" fillId="0" borderId="1" xfId="0" applyFont="1" applyFill="1" applyBorder="1" applyAlignment="1">
      <alignment horizontal="justify"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left" vertical="top" wrapText="1"/>
    </xf>
    <xf numFmtId="0" fontId="43" fillId="17" borderId="1" xfId="0" applyFont="1" applyFill="1" applyBorder="1" applyAlignment="1">
      <alignment horizontal="center" vertical="center" wrapText="1"/>
    </xf>
    <xf numFmtId="0" fontId="43" fillId="17" borderId="1" xfId="0" applyFont="1" applyFill="1" applyBorder="1" applyAlignment="1">
      <alignment vertical="center" wrapText="1"/>
    </xf>
    <xf numFmtId="0" fontId="43" fillId="17" borderId="1" xfId="0" applyFont="1" applyFill="1" applyBorder="1" applyAlignment="1">
      <alignment horizontal="left" vertical="center" wrapText="1"/>
    </xf>
    <xf numFmtId="14" fontId="43" fillId="17" borderId="1" xfId="0" applyNumberFormat="1" applyFont="1" applyFill="1" applyBorder="1" applyAlignment="1">
      <alignment horizontal="center" vertical="center" wrapText="1"/>
    </xf>
    <xf numFmtId="0" fontId="0" fillId="17" borderId="0" xfId="0" applyFont="1" applyFill="1"/>
    <xf numFmtId="0" fontId="0" fillId="17" borderId="0" xfId="0" applyFont="1" applyFill="1" applyAlignment="1"/>
    <xf numFmtId="0" fontId="73" fillId="17" borderId="1" xfId="1"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0" fillId="0" borderId="0" xfId="0" applyFont="1" applyAlignment="1"/>
    <xf numFmtId="1" fontId="34" fillId="12" borderId="0" xfId="0" applyNumberFormat="1" applyFont="1" applyFill="1" applyBorder="1" applyAlignment="1">
      <alignment horizontal="center" vertical="center"/>
    </xf>
    <xf numFmtId="0" fontId="43" fillId="0" borderId="32" xfId="8" applyFont="1" applyFill="1" applyBorder="1" applyAlignment="1">
      <alignment horizontal="center" vertical="center" wrapText="1"/>
    </xf>
    <xf numFmtId="0" fontId="43" fillId="0" borderId="1" xfId="8" applyFont="1" applyFill="1" applyBorder="1" applyAlignment="1">
      <alignment horizontal="center" vertical="center" wrapText="1"/>
    </xf>
    <xf numFmtId="0" fontId="14" fillId="0" borderId="1" xfId="8"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4" fillId="0" borderId="16" xfId="0" applyFont="1" applyFill="1" applyBorder="1" applyAlignment="1">
      <alignment horizontal="center" vertical="center" wrapText="1"/>
    </xf>
    <xf numFmtId="0" fontId="14" fillId="0" borderId="1" xfId="0" applyFont="1" applyFill="1" applyBorder="1"/>
    <xf numFmtId="0" fontId="43" fillId="0" borderId="16" xfId="8" applyFont="1" applyFill="1" applyBorder="1" applyAlignment="1">
      <alignment horizontal="center" vertical="center" wrapText="1"/>
    </xf>
    <xf numFmtId="0" fontId="0" fillId="17" borderId="1" xfId="0" applyFont="1" applyFill="1" applyBorder="1" applyAlignment="1">
      <alignment vertical="center" wrapText="1"/>
    </xf>
    <xf numFmtId="0" fontId="8" fillId="0" borderId="1" xfId="0" applyFont="1" applyFill="1" applyBorder="1" applyAlignment="1">
      <alignment vertical="center" wrapText="1"/>
    </xf>
    <xf numFmtId="0" fontId="0" fillId="17" borderId="0" xfId="0" applyFont="1" applyFill="1" applyAlignment="1">
      <alignment wrapText="1"/>
    </xf>
    <xf numFmtId="14" fontId="43" fillId="17" borderId="1" xfId="0" applyNumberFormat="1" applyFont="1" applyFill="1" applyBorder="1" applyAlignment="1">
      <alignment horizontal="center" vertical="center"/>
    </xf>
    <xf numFmtId="0" fontId="43" fillId="17" borderId="1" xfId="0" applyFont="1" applyFill="1" applyBorder="1" applyAlignment="1">
      <alignment horizontal="center" vertical="center"/>
    </xf>
    <xf numFmtId="0" fontId="0" fillId="17" borderId="0" xfId="0" applyFont="1" applyFill="1" applyAlignment="1">
      <alignment horizontal="left"/>
    </xf>
    <xf numFmtId="0" fontId="55" fillId="0" borderId="1" xfId="0" applyFont="1" applyBorder="1" applyAlignment="1">
      <alignment vertical="center" wrapText="1"/>
    </xf>
    <xf numFmtId="0" fontId="30" fillId="0" borderId="1" xfId="1" applyBorder="1" applyAlignment="1">
      <alignment vertical="center" wrapText="1"/>
    </xf>
    <xf numFmtId="0" fontId="30" fillId="0" borderId="28" xfId="1" applyBorder="1" applyAlignment="1">
      <alignment horizontal="center" vertical="center" wrapText="1"/>
    </xf>
    <xf numFmtId="0" fontId="44" fillId="17" borderId="15" xfId="0" applyFont="1" applyFill="1" applyBorder="1" applyAlignment="1">
      <alignment horizontal="center" vertical="center" wrapText="1"/>
    </xf>
    <xf numFmtId="0" fontId="43" fillId="17" borderId="15" xfId="0" applyFont="1" applyFill="1" applyBorder="1" applyAlignment="1">
      <alignment vertical="center" wrapText="1"/>
    </xf>
    <xf numFmtId="14" fontId="43" fillId="17" borderId="15" xfId="0" applyNumberFormat="1" applyFont="1" applyFill="1" applyBorder="1" applyAlignment="1">
      <alignment vertical="center" wrapText="1"/>
    </xf>
    <xf numFmtId="0" fontId="43" fillId="17" borderId="15" xfId="0" applyFont="1" applyFill="1" applyBorder="1" applyAlignment="1">
      <alignment horizontal="center" vertical="center" wrapText="1"/>
    </xf>
    <xf numFmtId="0" fontId="43" fillId="17" borderId="15" xfId="0" applyFont="1" applyFill="1" applyBorder="1" applyAlignment="1">
      <alignment horizontal="left" vertical="center" wrapText="1"/>
    </xf>
    <xf numFmtId="14" fontId="43" fillId="17" borderId="15" xfId="0" applyNumberFormat="1" applyFont="1" applyFill="1" applyBorder="1" applyAlignment="1">
      <alignment horizontal="center" vertical="center" wrapText="1"/>
    </xf>
    <xf numFmtId="0" fontId="73" fillId="17" borderId="15" xfId="1" applyFont="1" applyFill="1" applyBorder="1" applyAlignment="1">
      <alignment vertical="center" wrapText="1"/>
    </xf>
    <xf numFmtId="0" fontId="44" fillId="17" borderId="15" xfId="0" applyFont="1" applyFill="1" applyBorder="1" applyAlignment="1">
      <alignment horizontal="left" vertical="center" wrapText="1"/>
    </xf>
    <xf numFmtId="0" fontId="73" fillId="17" borderId="15" xfId="1" applyFont="1" applyFill="1" applyBorder="1" applyAlignment="1">
      <alignment horizontal="left" vertical="center" wrapText="1"/>
    </xf>
    <xf numFmtId="0" fontId="0" fillId="17" borderId="0" xfId="0" applyFont="1" applyFill="1" applyAlignment="1">
      <alignment horizontal="left" vertical="center" wrapText="1"/>
    </xf>
    <xf numFmtId="0" fontId="0" fillId="17" borderId="0" xfId="0" applyFont="1" applyFill="1" applyAlignment="1">
      <alignment vertical="center" wrapText="1"/>
    </xf>
    <xf numFmtId="0" fontId="0" fillId="0" borderId="28" xfId="0" applyFont="1" applyBorder="1" applyAlignment="1">
      <alignment horizontal="center" vertical="center" wrapText="1"/>
    </xf>
    <xf numFmtId="0" fontId="43" fillId="0" borderId="1" xfId="0" applyFont="1" applyBorder="1" applyAlignment="1">
      <alignment horizontal="left" vertical="top" wrapText="1"/>
    </xf>
    <xf numFmtId="0" fontId="55" fillId="17" borderId="1" xfId="0" applyFont="1" applyFill="1" applyBorder="1" applyAlignment="1">
      <alignment vertical="center" wrapText="1"/>
    </xf>
    <xf numFmtId="0" fontId="30" fillId="0" borderId="15" xfId="1" applyBorder="1" applyAlignment="1">
      <alignment horizontal="left" vertical="center" wrapText="1"/>
    </xf>
    <xf numFmtId="0" fontId="0" fillId="0" borderId="0" xfId="0" applyFont="1" applyAlignment="1"/>
    <xf numFmtId="0" fontId="43" fillId="0" borderId="15" xfId="0" applyFont="1" applyFill="1" applyBorder="1" applyAlignment="1">
      <alignment horizontal="center" vertical="center"/>
    </xf>
    <xf numFmtId="0" fontId="32" fillId="0" borderId="16" xfId="0" applyFont="1" applyFill="1" applyBorder="1" applyAlignment="1">
      <alignment vertical="center"/>
    </xf>
    <xf numFmtId="0" fontId="32" fillId="0" borderId="31" xfId="0" applyFont="1" applyFill="1" applyBorder="1" applyAlignment="1">
      <alignment vertical="center"/>
    </xf>
    <xf numFmtId="0" fontId="32" fillId="0" borderId="15" xfId="0" applyFont="1" applyFill="1" applyBorder="1" applyAlignment="1">
      <alignment vertical="center"/>
    </xf>
    <xf numFmtId="0" fontId="48" fillId="0" borderId="1" xfId="0" applyFont="1" applyFill="1" applyBorder="1" applyAlignment="1" applyProtection="1">
      <alignment vertical="center" wrapText="1"/>
      <protection locked="0"/>
    </xf>
    <xf numFmtId="0" fontId="18" fillId="16" borderId="23" xfId="0" applyFont="1" applyFill="1" applyBorder="1" applyAlignment="1">
      <alignment horizontal="center" vertical="center" wrapText="1"/>
    </xf>
    <xf numFmtId="0" fontId="0" fillId="0" borderId="0" xfId="0" applyFont="1" applyAlignment="1"/>
    <xf numFmtId="0" fontId="43" fillId="0" borderId="1" xfId="0" applyFont="1" applyFill="1" applyBorder="1" applyAlignment="1">
      <alignment horizontal="justify"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0" fillId="0" borderId="28" xfId="0" applyFont="1" applyBorder="1" applyAlignment="1">
      <alignment horizontal="center" vertical="center"/>
    </xf>
    <xf numFmtId="0" fontId="43" fillId="0" borderId="16"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31" xfId="0" applyNumberFormat="1" applyFont="1" applyFill="1" applyBorder="1" applyAlignment="1" applyProtection="1">
      <alignment horizontal="center" vertical="center" wrapText="1"/>
      <protection locked="0"/>
    </xf>
    <xf numFmtId="0" fontId="43" fillId="0" borderId="31" xfId="0" applyFont="1" applyFill="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Fill="1" applyBorder="1" applyAlignment="1">
      <alignment vertical="center"/>
    </xf>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0" borderId="15"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17" borderId="1"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justify" vertical="center" wrapText="1"/>
    </xf>
    <xf numFmtId="14" fontId="14"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horizontal="justify" vertical="center" wrapText="1"/>
    </xf>
    <xf numFmtId="14" fontId="43" fillId="0" borderId="0" xfId="0" applyNumberFormat="1" applyFont="1" applyBorder="1" applyAlignment="1">
      <alignment horizontal="center" vertical="center" wrapText="1"/>
    </xf>
    <xf numFmtId="0" fontId="0" fillId="17" borderId="15" xfId="0" applyFont="1" applyFill="1" applyBorder="1" applyAlignment="1">
      <alignment horizontal="left" vertical="center" wrapText="1"/>
    </xf>
    <xf numFmtId="0" fontId="32"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5" xfId="0" applyFont="1" applyBorder="1" applyAlignment="1">
      <alignment horizontal="left" vertical="center" wrapText="1"/>
    </xf>
    <xf numFmtId="0" fontId="43" fillId="17" borderId="28" xfId="0" applyFont="1" applyFill="1" applyBorder="1" applyAlignment="1">
      <alignment vertical="top" wrapText="1"/>
    </xf>
    <xf numFmtId="0" fontId="43" fillId="0" borderId="15" xfId="0" applyFont="1" applyBorder="1" applyAlignment="1">
      <alignment vertical="top" wrapText="1"/>
    </xf>
    <xf numFmtId="0" fontId="43" fillId="0" borderId="15" xfId="0" applyFont="1" applyFill="1" applyBorder="1" applyAlignment="1">
      <alignment vertical="top" wrapText="1"/>
    </xf>
    <xf numFmtId="0" fontId="43" fillId="0" borderId="1" xfId="0" applyFont="1" applyFill="1" applyBorder="1" applyAlignment="1">
      <alignment vertical="top" wrapText="1"/>
    </xf>
    <xf numFmtId="0" fontId="21" fillId="0" borderId="1" xfId="0" applyFont="1" applyFill="1" applyBorder="1" applyAlignment="1">
      <alignment vertical="top" wrapText="1"/>
    </xf>
    <xf numFmtId="0" fontId="43" fillId="17" borderId="15" xfId="0" applyFont="1" applyFill="1" applyBorder="1" applyAlignment="1">
      <alignment vertical="top" wrapText="1"/>
    </xf>
    <xf numFmtId="0" fontId="43" fillId="17" borderId="28" xfId="0" applyFont="1" applyFill="1" applyBorder="1" applyAlignment="1">
      <alignment vertical="center" wrapText="1"/>
    </xf>
    <xf numFmtId="0" fontId="14" fillId="0" borderId="28" xfId="0" applyFont="1" applyFill="1" applyBorder="1" applyAlignment="1">
      <alignment vertical="center" wrapText="1"/>
    </xf>
    <xf numFmtId="0" fontId="43" fillId="0" borderId="28" xfId="0" applyFont="1" applyFill="1" applyBorder="1" applyAlignment="1">
      <alignment vertical="center"/>
    </xf>
    <xf numFmtId="0" fontId="43" fillId="0" borderId="28" xfId="0" applyFont="1" applyFill="1" applyBorder="1" applyAlignment="1">
      <alignment vertical="center" wrapText="1"/>
    </xf>
    <xf numFmtId="0" fontId="14" fillId="0" borderId="28" xfId="0" applyFont="1" applyFill="1" applyBorder="1" applyAlignment="1">
      <alignment vertical="center"/>
    </xf>
    <xf numFmtId="0" fontId="43" fillId="0" borderId="1" xfId="0" applyFont="1" applyFill="1" applyBorder="1" applyAlignment="1">
      <alignment vertical="center"/>
    </xf>
    <xf numFmtId="0" fontId="43" fillId="0" borderId="16" xfId="0" applyFont="1" applyFill="1" applyBorder="1" applyAlignment="1">
      <alignment vertical="center"/>
    </xf>
    <xf numFmtId="14" fontId="48" fillId="0" borderId="1" xfId="0" applyNumberFormat="1" applyFont="1" applyFill="1" applyBorder="1" applyAlignment="1">
      <alignment vertical="center" wrapText="1"/>
    </xf>
    <xf numFmtId="0" fontId="43" fillId="34" borderId="1" xfId="0" applyFont="1" applyFill="1" applyBorder="1" applyAlignment="1">
      <alignment horizontal="justify" vertical="center" wrapText="1"/>
    </xf>
    <xf numFmtId="0" fontId="43" fillId="34" borderId="1" xfId="0" applyFont="1" applyFill="1" applyBorder="1" applyAlignment="1">
      <alignment horizontal="center" vertical="center" wrapText="1"/>
    </xf>
    <xf numFmtId="0" fontId="43" fillId="34" borderId="32" xfId="8" applyFont="1" applyFill="1" applyBorder="1" applyAlignment="1">
      <alignment horizontal="center" vertical="center" wrapText="1"/>
    </xf>
    <xf numFmtId="14" fontId="43" fillId="34" borderId="1" xfId="0" applyNumberFormat="1" applyFont="1" applyFill="1" applyBorder="1" applyAlignment="1">
      <alignment horizontal="center" vertical="center"/>
    </xf>
    <xf numFmtId="0" fontId="43" fillId="34" borderId="1" xfId="0" applyFont="1" applyFill="1" applyBorder="1" applyAlignment="1">
      <alignment vertical="center"/>
    </xf>
    <xf numFmtId="0" fontId="43" fillId="34" borderId="1" xfId="0" applyFont="1" applyFill="1" applyBorder="1" applyAlignment="1">
      <alignment horizontal="center" vertical="center"/>
    </xf>
    <xf numFmtId="0" fontId="14" fillId="34" borderId="1" xfId="0" applyFont="1" applyFill="1" applyBorder="1" applyAlignment="1">
      <alignment horizontal="justify" vertical="center" wrapText="1"/>
    </xf>
    <xf numFmtId="0" fontId="14" fillId="34" borderId="1" xfId="0" applyFont="1" applyFill="1" applyBorder="1" applyAlignment="1">
      <alignment horizontal="left" vertical="center" wrapText="1"/>
    </xf>
    <xf numFmtId="0" fontId="44" fillId="34" borderId="1" xfId="0" applyFont="1" applyFill="1" applyBorder="1" applyAlignment="1">
      <alignment horizontal="center" vertical="center"/>
    </xf>
    <xf numFmtId="0" fontId="44" fillId="0" borderId="31" xfId="0" applyFont="1" applyFill="1" applyBorder="1" applyAlignment="1">
      <alignment horizontal="center" vertical="center" wrapText="1"/>
    </xf>
    <xf numFmtId="14" fontId="48" fillId="0" borderId="31" xfId="0" applyNumberFormat="1" applyFont="1" applyFill="1" applyBorder="1" applyAlignment="1">
      <alignment horizontal="center" vertical="center"/>
    </xf>
    <xf numFmtId="0" fontId="0" fillId="0" borderId="0" xfId="0" applyFont="1" applyAlignment="1"/>
    <xf numFmtId="0" fontId="20"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8" fillId="0" borderId="0" xfId="0" applyFont="1" applyBorder="1"/>
    <xf numFmtId="0" fontId="14" fillId="0" borderId="1" xfId="0" applyFont="1" applyFill="1" applyBorder="1" applyAlignment="1">
      <alignment vertical="top" wrapText="1"/>
    </xf>
    <xf numFmtId="0" fontId="43" fillId="0" borderId="1" xfId="0" applyFont="1" applyBorder="1" applyAlignment="1">
      <alignment vertical="top" wrapText="1"/>
    </xf>
    <xf numFmtId="0" fontId="14" fillId="0" borderId="1" xfId="0" applyFont="1" applyFill="1" applyBorder="1" applyAlignment="1">
      <alignment horizontal="center" vertical="top" wrapText="1"/>
    </xf>
    <xf numFmtId="0" fontId="55" fillId="0" borderId="28" xfId="0" applyFont="1" applyBorder="1" applyAlignment="1">
      <alignment vertical="top" wrapText="1"/>
    </xf>
    <xf numFmtId="0" fontId="10" fillId="0" borderId="12" xfId="0" applyFont="1" applyBorder="1" applyAlignment="1">
      <alignment horizontal="left" vertical="center" wrapText="1"/>
    </xf>
    <xf numFmtId="0" fontId="85" fillId="0" borderId="0" xfId="0" applyFont="1" applyBorder="1" applyAlignment="1">
      <alignment vertical="center"/>
    </xf>
    <xf numFmtId="0" fontId="10" fillId="0" borderId="17" xfId="0" applyFont="1" applyBorder="1" applyAlignment="1">
      <alignment horizontal="left" vertical="center" wrapText="1"/>
    </xf>
    <xf numFmtId="0" fontId="14" fillId="0" borderId="1" xfId="0" applyFont="1" applyFill="1" applyBorder="1" applyAlignment="1">
      <alignment horizontal="justify" vertical="center" wrapText="1"/>
    </xf>
    <xf numFmtId="0" fontId="34" fillId="0" borderId="1" xfId="0" applyFont="1" applyBorder="1" applyAlignment="1">
      <alignment vertical="center" wrapText="1"/>
    </xf>
    <xf numFmtId="0" fontId="50" fillId="0" borderId="1" xfId="0" applyFont="1" applyBorder="1" applyAlignment="1">
      <alignment horizontal="center" vertical="center" wrapText="1"/>
    </xf>
    <xf numFmtId="0" fontId="34" fillId="0" borderId="1" xfId="0" applyFont="1" applyFill="1" applyBorder="1" applyAlignment="1">
      <alignment vertical="center" wrapText="1"/>
    </xf>
    <xf numFmtId="0" fontId="50" fillId="0" borderId="1" xfId="0" applyFont="1" applyFill="1" applyBorder="1" applyAlignment="1">
      <alignment horizontal="center" vertical="center" wrapText="1"/>
    </xf>
    <xf numFmtId="0" fontId="15" fillId="0" borderId="1" xfId="0" applyNumberFormat="1" applyFont="1" applyBorder="1" applyAlignment="1">
      <alignment horizontal="center" vertical="center" wrapText="1"/>
    </xf>
    <xf numFmtId="0" fontId="18" fillId="0" borderId="1" xfId="0" applyFont="1" applyFill="1" applyBorder="1" applyAlignment="1">
      <alignment horizontal="center" vertical="center" wrapText="1"/>
    </xf>
    <xf numFmtId="0" fontId="0" fillId="0" borderId="0" xfId="0" applyFont="1" applyAlignment="1"/>
    <xf numFmtId="0" fontId="0" fillId="0" borderId="0" xfId="0" applyFont="1" applyAlignment="1">
      <alignment vertical="center"/>
    </xf>
    <xf numFmtId="0" fontId="43" fillId="0" borderId="0" xfId="0" applyFont="1" applyAlignment="1">
      <alignment vertical="center"/>
    </xf>
    <xf numFmtId="0" fontId="12" fillId="3" borderId="0" xfId="0" applyFont="1" applyFill="1" applyBorder="1" applyAlignment="1">
      <alignment vertical="center" wrapText="1"/>
    </xf>
    <xf numFmtId="0" fontId="0" fillId="3" borderId="0" xfId="0" applyFont="1" applyFill="1" applyBorder="1" applyAlignment="1">
      <alignment vertical="center"/>
    </xf>
    <xf numFmtId="0" fontId="0" fillId="0" borderId="0" xfId="0" applyFont="1" applyAlignment="1"/>
    <xf numFmtId="0" fontId="44" fillId="17" borderId="1" xfId="0" applyFont="1" applyFill="1" applyBorder="1" applyAlignment="1">
      <alignment vertical="center" wrapText="1"/>
    </xf>
    <xf numFmtId="0" fontId="0" fillId="17" borderId="1" xfId="0" applyFont="1" applyFill="1" applyBorder="1"/>
    <xf numFmtId="0" fontId="18" fillId="16" borderId="94"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43" fillId="0" borderId="15" xfId="0" applyFont="1" applyFill="1" applyBorder="1" applyAlignment="1">
      <alignment horizontal="center" vertical="center"/>
    </xf>
    <xf numFmtId="0" fontId="86" fillId="0" borderId="1" xfId="0" applyFont="1" applyBorder="1" applyAlignment="1">
      <alignment horizontal="left" vertical="top"/>
    </xf>
    <xf numFmtId="0" fontId="44" fillId="17" borderId="1" xfId="0" applyFont="1" applyFill="1" applyBorder="1" applyAlignment="1">
      <alignment horizontal="center" vertical="center"/>
    </xf>
    <xf numFmtId="0" fontId="55" fillId="0" borderId="0" xfId="0" applyFont="1" applyAlignment="1"/>
    <xf numFmtId="0" fontId="43" fillId="0" borderId="1" xfId="0" applyFont="1" applyFill="1" applyBorder="1" applyAlignment="1">
      <alignment horizontal="center" vertical="center" wrapText="1"/>
    </xf>
    <xf numFmtId="0" fontId="44" fillId="17" borderId="92" xfId="0" applyFont="1" applyFill="1" applyBorder="1" applyAlignment="1">
      <alignment horizontal="left" vertical="center" wrapText="1"/>
    </xf>
    <xf numFmtId="0" fontId="44" fillId="17" borderId="91" xfId="0" applyFont="1" applyFill="1" applyBorder="1" applyAlignment="1">
      <alignment horizontal="left" vertical="center" wrapText="1"/>
    </xf>
    <xf numFmtId="0" fontId="44" fillId="17" borderId="84" xfId="0" applyFont="1" applyFill="1" applyBorder="1" applyAlignment="1">
      <alignment horizontal="lef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4" fillId="0" borderId="1" xfId="0" applyFont="1" applyFill="1" applyBorder="1" applyAlignment="1">
      <alignment horizontal="center" vertical="center" wrapText="1"/>
    </xf>
    <xf numFmtId="0" fontId="43" fillId="0" borderId="1" xfId="0" applyFont="1" applyFill="1" applyBorder="1" applyAlignment="1">
      <alignment horizontal="left" vertical="center" wrapText="1"/>
    </xf>
    <xf numFmtId="0" fontId="12" fillId="0" borderId="56" xfId="0" applyFont="1" applyBorder="1" applyAlignment="1">
      <alignment horizontal="center" vertical="center"/>
    </xf>
    <xf numFmtId="0" fontId="12" fillId="0" borderId="70" xfId="0" applyFont="1" applyBorder="1" applyAlignment="1">
      <alignment horizontal="center" vertical="center"/>
    </xf>
    <xf numFmtId="0" fontId="0" fillId="0" borderId="0" xfId="0" applyFont="1" applyAlignment="1"/>
    <xf numFmtId="14" fontId="43" fillId="0" borderId="1" xfId="0" applyNumberFormat="1" applyFont="1" applyBorder="1" applyAlignment="1">
      <alignment horizontal="center" vertical="center"/>
    </xf>
    <xf numFmtId="0" fontId="73" fillId="0" borderId="1" xfId="1" applyFont="1" applyBorder="1" applyAlignment="1">
      <alignment vertical="center" wrapText="1"/>
    </xf>
    <xf numFmtId="0" fontId="73" fillId="0" borderId="1" xfId="1" applyFont="1" applyBorder="1" applyAlignment="1">
      <alignment horizontal="left" vertical="top" wrapText="1"/>
    </xf>
    <xf numFmtId="0" fontId="43" fillId="17" borderId="1" xfId="0" applyFont="1" applyFill="1" applyBorder="1" applyAlignment="1">
      <alignment horizontal="left" vertical="top"/>
    </xf>
    <xf numFmtId="0" fontId="43" fillId="0" borderId="0" xfId="0" applyFont="1" applyAlignment="1">
      <alignment horizontal="center"/>
    </xf>
    <xf numFmtId="0" fontId="14" fillId="17" borderId="1" xfId="0" applyFont="1" applyFill="1" applyBorder="1" applyAlignment="1">
      <alignment vertical="center"/>
    </xf>
    <xf numFmtId="14" fontId="14" fillId="0" borderId="1" xfId="0" applyNumberFormat="1" applyFont="1" applyBorder="1" applyAlignment="1">
      <alignment horizontal="center" vertical="center"/>
    </xf>
    <xf numFmtId="0" fontId="14" fillId="17" borderId="1" xfId="0" applyFont="1" applyFill="1" applyBorder="1" applyAlignment="1">
      <alignment horizontal="left" vertical="center" wrapText="1"/>
    </xf>
    <xf numFmtId="14" fontId="14" fillId="0" borderId="1" xfId="0" applyNumberFormat="1" applyFont="1" applyBorder="1" applyAlignment="1">
      <alignment vertical="center"/>
    </xf>
    <xf numFmtId="0" fontId="14" fillId="0" borderId="1" xfId="0" applyFont="1" applyBorder="1" applyAlignment="1">
      <alignment horizontal="left" vertical="center"/>
    </xf>
    <xf numFmtId="0" fontId="18" fillId="17" borderId="1" xfId="0" applyFont="1" applyFill="1" applyBorder="1" applyAlignment="1">
      <alignment horizontal="center" vertical="center"/>
    </xf>
    <xf numFmtId="0" fontId="14" fillId="17" borderId="1" xfId="0" applyFont="1" applyFill="1" applyBorder="1" applyAlignment="1">
      <alignment horizontal="center" vertical="center"/>
    </xf>
    <xf numFmtId="0" fontId="43" fillId="0" borderId="1" xfId="0" applyFont="1" applyBorder="1" applyAlignment="1"/>
    <xf numFmtId="1" fontId="34" fillId="12" borderId="0" xfId="0" applyNumberFormat="1" applyFont="1" applyFill="1" applyBorder="1" applyAlignment="1">
      <alignment horizontal="center" vertical="center"/>
    </xf>
    <xf numFmtId="0" fontId="50" fillId="0" borderId="0" xfId="0" applyFont="1" applyBorder="1" applyAlignment="1">
      <alignment horizontal="center" vertical="center" wrapText="1"/>
    </xf>
    <xf numFmtId="1" fontId="16" fillId="4" borderId="0" xfId="0" applyNumberFormat="1" applyFont="1" applyFill="1" applyBorder="1" applyAlignment="1">
      <alignment horizontal="center" vertical="center"/>
    </xf>
    <xf numFmtId="165" fontId="0" fillId="4" borderId="96" xfId="0" applyNumberFormat="1" applyFont="1" applyFill="1" applyBorder="1"/>
    <xf numFmtId="165" fontId="0" fillId="4" borderId="73" xfId="0" applyNumberFormat="1" applyFont="1" applyFill="1" applyBorder="1"/>
    <xf numFmtId="165" fontId="0" fillId="4" borderId="11" xfId="0" applyNumberFormat="1" applyFont="1" applyFill="1" applyBorder="1"/>
    <xf numFmtId="165" fontId="42" fillId="4" borderId="12" xfId="0" applyNumberFormat="1" applyFont="1" applyFill="1" applyBorder="1" applyAlignment="1">
      <alignment vertical="center"/>
    </xf>
    <xf numFmtId="165" fontId="0" fillId="4" borderId="12" xfId="0" applyNumberFormat="1" applyFont="1" applyFill="1" applyBorder="1"/>
    <xf numFmtId="0" fontId="0" fillId="0" borderId="0" xfId="0" applyFont="1" applyBorder="1" applyAlignment="1"/>
    <xf numFmtId="165" fontId="0" fillId="4" borderId="13" xfId="0" applyNumberFormat="1" applyFont="1" applyFill="1" applyBorder="1"/>
    <xf numFmtId="0" fontId="8" fillId="0" borderId="14" xfId="0" applyFont="1" applyBorder="1"/>
    <xf numFmtId="165" fontId="19" fillId="4" borderId="14" xfId="0" applyNumberFormat="1" applyFont="1" applyFill="1" applyBorder="1"/>
    <xf numFmtId="165" fontId="0" fillId="4" borderId="14" xfId="0" applyNumberFormat="1" applyFont="1" applyFill="1" applyBorder="1"/>
    <xf numFmtId="0" fontId="0" fillId="0" borderId="0" xfId="0" applyFont="1" applyAlignment="1"/>
    <xf numFmtId="0" fontId="43" fillId="0" borderId="1" xfId="0" applyFont="1" applyBorder="1" applyAlignment="1">
      <alignment horizontal="center" vertical="center" wrapText="1"/>
    </xf>
    <xf numFmtId="0" fontId="87" fillId="4" borderId="45" xfId="0" applyFont="1" applyFill="1" applyBorder="1" applyAlignment="1">
      <alignment horizontal="left" vertical="center" wrapText="1"/>
    </xf>
    <xf numFmtId="0" fontId="88" fillId="0" borderId="47" xfId="0" applyFont="1" applyBorder="1" applyAlignment="1">
      <alignment horizontal="left" vertical="center" wrapText="1"/>
    </xf>
    <xf numFmtId="0" fontId="87" fillId="0" borderId="46" xfId="0" applyFont="1" applyBorder="1" applyAlignment="1">
      <alignment horizontal="left" vertical="center" wrapText="1"/>
    </xf>
    <xf numFmtId="0" fontId="7" fillId="0" borderId="46" xfId="0" applyFont="1" applyBorder="1" applyAlignment="1">
      <alignment horizontal="left" vertical="center" wrapText="1"/>
    </xf>
    <xf numFmtId="0" fontId="7" fillId="4" borderId="45" xfId="0" applyFont="1" applyFill="1" applyBorder="1" applyAlignment="1">
      <alignment horizontal="left" vertical="center" wrapText="1"/>
    </xf>
    <xf numFmtId="0" fontId="89" fillId="17" borderId="47" xfId="0" applyFont="1" applyFill="1" applyBorder="1" applyAlignment="1">
      <alignment horizontal="left" vertical="center" wrapText="1"/>
    </xf>
    <xf numFmtId="0" fontId="89" fillId="0" borderId="47" xfId="0" applyFont="1" applyBorder="1" applyAlignment="1">
      <alignment horizontal="left" vertical="center" wrapText="1"/>
    </xf>
    <xf numFmtId="0" fontId="88" fillId="0" borderId="47" xfId="0" applyFont="1" applyBorder="1" applyAlignment="1">
      <alignment horizontal="left" vertical="center"/>
    </xf>
    <xf numFmtId="0" fontId="89" fillId="0" borderId="47" xfId="0" applyFont="1" applyBorder="1" applyAlignment="1">
      <alignment horizontal="left" vertical="center"/>
    </xf>
    <xf numFmtId="0" fontId="47" fillId="0" borderId="1" xfId="0" applyFont="1" applyBorder="1" applyAlignment="1">
      <alignment horizontal="justify" vertical="top" wrapText="1"/>
    </xf>
    <xf numFmtId="1" fontId="44" fillId="16" borderId="97" xfId="0" applyNumberFormat="1" applyFont="1" applyFill="1" applyBorder="1" applyAlignment="1">
      <alignment horizontal="center" vertical="center" wrapText="1"/>
    </xf>
    <xf numFmtId="0" fontId="44" fillId="16" borderId="98" xfId="0" applyFont="1" applyFill="1" applyBorder="1" applyAlignment="1">
      <alignment horizontal="center" vertical="center" wrapText="1"/>
    </xf>
    <xf numFmtId="0" fontId="44" fillId="16" borderId="94" xfId="0"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18" fillId="16" borderId="98" xfId="0" applyFont="1" applyFill="1" applyBorder="1" applyAlignment="1">
      <alignment horizontal="center" vertical="center" wrapText="1"/>
    </xf>
    <xf numFmtId="0" fontId="14"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0" fillId="0" borderId="1" xfId="0" applyFont="1" applyBorder="1" applyAlignment="1"/>
    <xf numFmtId="0" fontId="43" fillId="0" borderId="1" xfId="0" applyFont="1" applyBorder="1" applyAlignment="1">
      <alignment horizontal="center" vertical="center" wrapText="1"/>
    </xf>
    <xf numFmtId="0" fontId="43" fillId="0" borderId="1" xfId="8"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0" fontId="26" fillId="16" borderId="97" xfId="0" applyFont="1" applyFill="1" applyBorder="1" applyAlignment="1">
      <alignment horizontal="center" vertical="center" wrapText="1"/>
    </xf>
    <xf numFmtId="14" fontId="18" fillId="0" borderId="1" xfId="0" applyNumberFormat="1" applyFont="1" applyBorder="1" applyAlignment="1">
      <alignment vertical="center"/>
    </xf>
    <xf numFmtId="0" fontId="43" fillId="13" borderId="1" xfId="0" applyFont="1" applyFill="1" applyBorder="1" applyAlignment="1">
      <alignment horizontal="center" vertical="center"/>
    </xf>
    <xf numFmtId="14" fontId="18" fillId="17" borderId="1" xfId="0" applyNumberFormat="1" applyFont="1" applyFill="1" applyBorder="1" applyAlignment="1">
      <alignment horizontal="center" vertical="center"/>
    </xf>
    <xf numFmtId="0" fontId="43" fillId="17" borderId="1" xfId="0" applyFont="1" applyFill="1" applyBorder="1" applyAlignment="1">
      <alignment vertical="center"/>
    </xf>
    <xf numFmtId="14" fontId="90" fillId="17" borderId="1" xfId="0" applyNumberFormat="1" applyFont="1" applyFill="1" applyBorder="1" applyAlignment="1">
      <alignment horizontal="center" vertical="center"/>
    </xf>
    <xf numFmtId="0" fontId="90" fillId="17" borderId="1" xfId="0" applyFont="1" applyFill="1" applyBorder="1" applyAlignment="1">
      <alignment horizontal="center" vertical="center" wrapText="1"/>
    </xf>
    <xf numFmtId="14" fontId="91" fillId="17" borderId="1" xfId="0" applyNumberFormat="1" applyFont="1" applyFill="1" applyBorder="1" applyAlignment="1">
      <alignment horizontal="center" vertical="center"/>
    </xf>
    <xf numFmtId="0" fontId="43" fillId="0" borderId="1" xfId="0" applyFont="1" applyFill="1" applyBorder="1" applyAlignment="1">
      <alignment horizontal="center" vertical="center" wrapText="1"/>
    </xf>
    <xf numFmtId="0" fontId="14" fillId="0" borderId="1" xfId="0" applyFont="1" applyBorder="1" applyAlignment="1">
      <alignment horizontal="left" vertical="top" wrapText="1"/>
    </xf>
    <xf numFmtId="0" fontId="18" fillId="16" borderId="97" xfId="0" applyFont="1" applyFill="1" applyBorder="1" applyAlignment="1">
      <alignment horizontal="center" vertical="center" wrapText="1"/>
    </xf>
    <xf numFmtId="0" fontId="18" fillId="0" borderId="1" xfId="0" applyFont="1" applyBorder="1" applyAlignment="1">
      <alignment horizontal="justify" vertical="center" wrapText="1"/>
    </xf>
    <xf numFmtId="0" fontId="43" fillId="0" borderId="1" xfId="0" applyFont="1" applyFill="1" applyBorder="1" applyAlignment="1">
      <alignment horizontal="center"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left" vertical="top" wrapText="1"/>
    </xf>
    <xf numFmtId="0" fontId="43" fillId="0" borderId="1" xfId="0" applyFont="1" applyBorder="1" applyAlignment="1">
      <alignment horizontal="center" vertical="center" wrapText="1"/>
    </xf>
    <xf numFmtId="0" fontId="43" fillId="17" borderId="1" xfId="0" applyFont="1" applyFill="1" applyBorder="1" applyAlignment="1">
      <alignment horizontal="left" vertical="top" wrapText="1"/>
    </xf>
    <xf numFmtId="0" fontId="43" fillId="0" borderId="1" xfId="0" applyFont="1" applyBorder="1" applyAlignment="1">
      <alignment horizontal="left" vertical="center" wrapText="1"/>
    </xf>
    <xf numFmtId="0" fontId="44"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 xfId="0" applyFont="1" applyBorder="1" applyAlignment="1">
      <alignment vertical="center"/>
    </xf>
    <xf numFmtId="0" fontId="14" fillId="0" borderId="1" xfId="0" applyFont="1" applyFill="1" applyBorder="1" applyAlignment="1">
      <alignment horizontal="justify" vertical="center" wrapText="1"/>
    </xf>
    <xf numFmtId="0" fontId="43" fillId="0" borderId="1" xfId="0" applyFont="1" applyFill="1" applyBorder="1" applyAlignment="1">
      <alignment horizontal="left" vertical="center" wrapText="1"/>
    </xf>
    <xf numFmtId="0" fontId="43" fillId="0" borderId="1" xfId="0" applyFont="1" applyBorder="1" applyAlignment="1">
      <alignment horizontal="center" vertical="center" wrapText="1"/>
    </xf>
    <xf numFmtId="0" fontId="43" fillId="0" borderId="1" xfId="0" applyFont="1" applyBorder="1" applyAlignment="1">
      <alignment horizontal="justify" vertical="center" wrapText="1"/>
    </xf>
    <xf numFmtId="0" fontId="43" fillId="0" borderId="30" xfId="0" applyFont="1" applyBorder="1" applyAlignment="1">
      <alignment horizontal="center" vertical="center" wrapText="1"/>
    </xf>
    <xf numFmtId="0" fontId="72" fillId="8" borderId="99" xfId="1" applyFont="1" applyFill="1" applyBorder="1" applyAlignment="1">
      <alignment vertical="center"/>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6" xfId="0" applyFont="1" applyBorder="1" applyAlignment="1">
      <alignment horizontal="center" vertical="center" wrapText="1"/>
    </xf>
    <xf numFmtId="0" fontId="44" fillId="0" borderId="1" xfId="0" applyFont="1" applyBorder="1" applyAlignment="1">
      <alignment horizontal="justify" vertical="center" wrapText="1"/>
    </xf>
    <xf numFmtId="0" fontId="43" fillId="0" borderId="1" xfId="0" applyFont="1" applyBorder="1" applyAlignment="1">
      <alignment horizontal="justify" vertical="center" wrapText="1"/>
    </xf>
    <xf numFmtId="0" fontId="44" fillId="36" borderId="100" xfId="0" applyFont="1" applyFill="1" applyBorder="1" applyAlignment="1">
      <alignment horizontal="center" vertical="center"/>
    </xf>
    <xf numFmtId="0" fontId="43" fillId="36" borderId="100" xfId="0" applyFont="1" applyFill="1" applyBorder="1" applyAlignment="1">
      <alignment vertical="center" wrapText="1"/>
    </xf>
    <xf numFmtId="0" fontId="43" fillId="36" borderId="100" xfId="0" applyFont="1" applyFill="1" applyBorder="1" applyAlignment="1">
      <alignment horizontal="center" vertical="center" wrapText="1"/>
    </xf>
    <xf numFmtId="169" fontId="91" fillId="36" borderId="100" xfId="0" applyNumberFormat="1" applyFont="1" applyFill="1" applyBorder="1" applyAlignment="1">
      <alignment horizontal="center" vertical="center"/>
    </xf>
    <xf numFmtId="0" fontId="43" fillId="36" borderId="100" xfId="0" applyFont="1" applyFill="1" applyBorder="1" applyAlignment="1">
      <alignment vertical="center"/>
    </xf>
    <xf numFmtId="0" fontId="43" fillId="36" borderId="100" xfId="0" applyFont="1" applyFill="1" applyBorder="1" applyAlignment="1">
      <alignment horizontal="left" vertical="center" wrapText="1"/>
    </xf>
    <xf numFmtId="0" fontId="90" fillId="36" borderId="100" xfId="0" applyFont="1" applyFill="1" applyBorder="1" applyAlignment="1">
      <alignment horizontal="left" vertical="center" wrapText="1"/>
    </xf>
    <xf numFmtId="0" fontId="43" fillId="0" borderId="100" xfId="0" applyFont="1" applyBorder="1" applyAlignment="1">
      <alignment horizontal="center" vertical="center" wrapText="1"/>
    </xf>
    <xf numFmtId="169" fontId="43" fillId="36" borderId="100" xfId="0" applyNumberFormat="1" applyFont="1" applyFill="1" applyBorder="1" applyAlignment="1">
      <alignment horizontal="center" vertical="center" wrapText="1"/>
    </xf>
    <xf numFmtId="0" fontId="44" fillId="0" borderId="1" xfId="0" applyFont="1" applyBorder="1" applyAlignment="1">
      <alignment vertical="top" wrapText="1"/>
    </xf>
    <xf numFmtId="169" fontId="43" fillId="36" borderId="101" xfId="0" applyNumberFormat="1" applyFont="1" applyFill="1" applyBorder="1" applyAlignment="1">
      <alignment horizontal="center" vertical="center" wrapText="1"/>
    </xf>
    <xf numFmtId="0" fontId="43" fillId="0" borderId="100" xfId="0" applyFont="1" applyBorder="1" applyAlignment="1">
      <alignment vertical="center" wrapText="1"/>
    </xf>
    <xf numFmtId="0" fontId="43" fillId="0" borderId="100" xfId="0" applyFont="1" applyBorder="1"/>
    <xf numFmtId="0" fontId="43" fillId="0" borderId="100" xfId="0" applyFont="1" applyBorder="1" applyAlignment="1">
      <alignment vertical="top" wrapText="1"/>
    </xf>
    <xf numFmtId="0" fontId="0" fillId="0" borderId="0" xfId="0" applyFill="1" applyAlignment="1">
      <alignment wrapText="1"/>
    </xf>
    <xf numFmtId="0" fontId="73" fillId="0" borderId="100" xfId="0" applyFont="1" applyBorder="1" applyAlignment="1">
      <alignment vertical="center" wrapText="1"/>
    </xf>
    <xf numFmtId="0" fontId="92" fillId="0" borderId="100" xfId="0" applyFont="1" applyBorder="1" applyAlignment="1">
      <alignment vertical="center" wrapText="1"/>
    </xf>
    <xf numFmtId="169" fontId="43" fillId="4" borderId="101" xfId="0" applyNumberFormat="1" applyFont="1" applyFill="1" applyBorder="1" applyAlignment="1">
      <alignment horizontal="center" vertical="center" wrapText="1"/>
    </xf>
    <xf numFmtId="169" fontId="43" fillId="0" borderId="101" xfId="0" applyNumberFormat="1" applyFont="1" applyBorder="1" applyAlignment="1">
      <alignment horizontal="center" vertical="center" wrapText="1"/>
    </xf>
    <xf numFmtId="0" fontId="0" fillId="0" borderId="1" xfId="0" applyFill="1" applyBorder="1" applyAlignment="1">
      <alignment horizontal="justify" vertical="center" wrapText="1"/>
    </xf>
    <xf numFmtId="0" fontId="91" fillId="16" borderId="104" xfId="0" applyFont="1" applyFill="1" applyBorder="1" applyAlignment="1">
      <alignment horizontal="center" vertical="center" wrapText="1"/>
    </xf>
    <xf numFmtId="0" fontId="91" fillId="0" borderId="100" xfId="0" applyFont="1" applyBorder="1" applyAlignment="1">
      <alignment horizontal="justify" vertical="center" wrapText="1"/>
    </xf>
    <xf numFmtId="0" fontId="30" fillId="0" borderId="1" xfId="1" applyBorder="1" applyAlignment="1">
      <alignment horizontal="justify" vertical="center" wrapText="1"/>
    </xf>
    <xf numFmtId="0" fontId="90" fillId="0" borderId="100" xfId="0" applyFont="1" applyBorder="1" applyAlignment="1">
      <alignment horizontal="justify" vertical="center" wrapText="1"/>
    </xf>
    <xf numFmtId="0" fontId="73" fillId="0" borderId="1" xfId="1" applyFont="1" applyBorder="1" applyAlignment="1">
      <alignment horizontal="justify" vertical="center" wrapText="1"/>
    </xf>
    <xf numFmtId="0" fontId="43" fillId="0" borderId="100" xfId="0" applyFont="1" applyBorder="1" applyAlignment="1">
      <alignment horizontal="justify" vertical="center" wrapText="1"/>
    </xf>
    <xf numFmtId="0" fontId="43" fillId="0" borderId="1" xfId="0" applyFont="1" applyBorder="1" applyAlignment="1">
      <alignment horizontal="justify" vertical="center"/>
    </xf>
    <xf numFmtId="0" fontId="43" fillId="4" borderId="100" xfId="0" applyFont="1" applyFill="1" applyBorder="1" applyAlignment="1">
      <alignment horizontal="justify" vertical="center" wrapText="1"/>
    </xf>
    <xf numFmtId="0" fontId="43" fillId="4" borderId="100" xfId="0" applyFont="1" applyFill="1" applyBorder="1" applyAlignment="1">
      <alignment horizontal="justify" vertical="center"/>
    </xf>
    <xf numFmtId="0" fontId="14" fillId="17" borderId="1" xfId="0" applyFont="1" applyFill="1" applyBorder="1" applyAlignment="1">
      <alignment horizontal="left" vertical="top" wrapText="1"/>
    </xf>
    <xf numFmtId="0" fontId="43" fillId="0" borderId="1" xfId="0" applyFont="1" applyBorder="1" applyAlignment="1">
      <alignment horizontal="center" vertical="center"/>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43" fillId="0" borderId="106" xfId="0" applyFont="1" applyBorder="1" applyAlignment="1">
      <alignment horizontal="center" vertical="center" wrapText="1"/>
    </xf>
    <xf numFmtId="0" fontId="43" fillId="0" borderId="31" xfId="0" applyFont="1" applyBorder="1" applyAlignment="1">
      <alignment vertical="center" wrapText="1"/>
    </xf>
    <xf numFmtId="0" fontId="43" fillId="0" borderId="100" xfId="0" applyFont="1" applyBorder="1" applyAlignment="1">
      <alignment horizontal="justify" vertical="center"/>
    </xf>
    <xf numFmtId="0" fontId="44" fillId="17" borderId="1" xfId="0" applyFont="1" applyFill="1" applyBorder="1" applyAlignment="1"/>
    <xf numFmtId="0" fontId="43" fillId="36" borderId="100" xfId="0" applyFont="1" applyFill="1" applyBorder="1" applyAlignment="1">
      <alignment horizontal="justify" vertical="center" wrapText="1"/>
    </xf>
    <xf numFmtId="0" fontId="43" fillId="17" borderId="1" xfId="0" applyFont="1" applyFill="1" applyBorder="1" applyAlignment="1"/>
    <xf numFmtId="0" fontId="14" fillId="0" borderId="100" xfId="0" applyFont="1" applyBorder="1" applyAlignment="1">
      <alignment horizontal="justify" vertical="center" wrapText="1"/>
    </xf>
    <xf numFmtId="14" fontId="44" fillId="0" borderId="1" xfId="0" applyNumberFormat="1" applyFont="1" applyBorder="1" applyAlignment="1">
      <alignment horizontal="justify" vertical="center" wrapText="1"/>
    </xf>
    <xf numFmtId="0" fontId="43" fillId="0" borderId="105" xfId="0" applyFont="1" applyBorder="1" applyAlignment="1">
      <alignment horizontal="center" vertical="center" wrapText="1"/>
    </xf>
    <xf numFmtId="169" fontId="43" fillId="0" borderId="106" xfId="0" applyNumberFormat="1" applyFont="1" applyBorder="1" applyAlignment="1">
      <alignment horizontal="center" vertical="center"/>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3" fillId="0" borderId="1" xfId="0" applyFont="1" applyBorder="1" applyAlignment="1">
      <alignment horizontal="center" vertical="center"/>
    </xf>
    <xf numFmtId="0" fontId="43" fillId="0" borderId="1"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6" xfId="0" applyFont="1" applyBorder="1" applyAlignment="1">
      <alignment horizontal="center" vertical="center"/>
    </xf>
    <xf numFmtId="14" fontId="43" fillId="0" borderId="16" xfId="0" applyNumberFormat="1" applyFont="1" applyBorder="1" applyAlignment="1">
      <alignment horizontal="center" vertical="center"/>
    </xf>
    <xf numFmtId="14" fontId="43" fillId="0" borderId="1" xfId="0" applyNumberFormat="1" applyFont="1" applyBorder="1" applyAlignment="1">
      <alignment horizontal="center" vertical="center"/>
    </xf>
    <xf numFmtId="0" fontId="44" fillId="0" borderId="1" xfId="0" applyFont="1" applyBorder="1" applyAlignment="1">
      <alignment horizontal="justify" vertical="center" wrapText="1"/>
    </xf>
    <xf numFmtId="0" fontId="43" fillId="0" borderId="1" xfId="0" applyFont="1" applyBorder="1" applyAlignment="1">
      <alignment horizontal="justify" vertical="center" wrapText="1"/>
    </xf>
    <xf numFmtId="0" fontId="43" fillId="0" borderId="100" xfId="0" applyFont="1" applyBorder="1" applyAlignment="1">
      <alignment horizontal="left" vertical="center" wrapText="1"/>
    </xf>
    <xf numFmtId="169" fontId="43" fillId="0" borderId="100" xfId="0" applyNumberFormat="1" applyFont="1" applyBorder="1" applyAlignment="1">
      <alignment horizontal="center" vertical="center"/>
    </xf>
    <xf numFmtId="169" fontId="43" fillId="0" borderId="100" xfId="0" applyNumberFormat="1" applyFont="1" applyBorder="1" applyAlignment="1">
      <alignment horizontal="center" vertical="center" wrapText="1"/>
    </xf>
    <xf numFmtId="0" fontId="43" fillId="0" borderId="100" xfId="0" applyFont="1" applyBorder="1" applyAlignment="1">
      <alignment horizontal="left" vertical="top" wrapText="1"/>
    </xf>
    <xf numFmtId="0" fontId="44" fillId="0" borderId="100" xfId="0" applyFont="1" applyBorder="1" applyAlignment="1">
      <alignment horizontal="center" vertical="center"/>
    </xf>
    <xf numFmtId="0" fontId="43" fillId="38" borderId="100" xfId="0" applyFont="1" applyFill="1" applyBorder="1" applyAlignment="1">
      <alignment horizontal="center" vertical="center"/>
    </xf>
    <xf numFmtId="0" fontId="44" fillId="0" borderId="100" xfId="0" applyFont="1" applyBorder="1" applyAlignment="1">
      <alignment horizontal="left" vertical="center" wrapText="1"/>
    </xf>
    <xf numFmtId="0" fontId="44" fillId="0" borderId="16" xfId="0" applyFont="1" applyFill="1" applyBorder="1" applyAlignment="1">
      <alignment vertical="center" wrapText="1"/>
    </xf>
    <xf numFmtId="0" fontId="43" fillId="0" borderId="16" xfId="0" applyFont="1" applyBorder="1" applyAlignment="1">
      <alignment vertical="center" wrapText="1"/>
    </xf>
    <xf numFmtId="14" fontId="43" fillId="0" borderId="16" xfId="0" applyNumberFormat="1" applyFont="1" applyBorder="1" applyAlignment="1">
      <alignment vertical="center"/>
    </xf>
    <xf numFmtId="0" fontId="43" fillId="0" borderId="16" xfId="0" applyFont="1" applyBorder="1" applyAlignment="1">
      <alignment vertical="center"/>
    </xf>
    <xf numFmtId="0" fontId="55" fillId="39" borderId="0" xfId="0" applyFont="1" applyFill="1" applyAlignment="1">
      <alignment horizontal="left" vertical="center"/>
    </xf>
    <xf numFmtId="0" fontId="0" fillId="39" borderId="0" xfId="0" applyFont="1" applyFill="1" applyAlignment="1"/>
    <xf numFmtId="0" fontId="0" fillId="39" borderId="0" xfId="0" applyFont="1" applyFill="1" applyAlignment="1">
      <alignment horizontal="center"/>
    </xf>
    <xf numFmtId="0" fontId="43" fillId="0" borderId="16" xfId="0" applyFont="1" applyBorder="1" applyAlignment="1">
      <alignment horizontal="left" vertical="center" wrapText="1"/>
    </xf>
    <xf numFmtId="0" fontId="73" fillId="0" borderId="106" xfId="0" applyFont="1" applyBorder="1" applyAlignment="1">
      <alignment vertical="center" wrapText="1"/>
    </xf>
    <xf numFmtId="0" fontId="44" fillId="0" borderId="16" xfId="0" applyFont="1" applyBorder="1" applyAlignment="1">
      <alignment horizontal="left" vertical="top" wrapText="1"/>
    </xf>
    <xf numFmtId="0" fontId="73" fillId="0" borderId="16" xfId="1" applyFont="1" applyBorder="1" applyAlignment="1">
      <alignment horizontal="left" vertical="top" wrapText="1"/>
    </xf>
    <xf numFmtId="0" fontId="44" fillId="0" borderId="16" xfId="0" applyFont="1" applyFill="1" applyBorder="1" applyAlignment="1">
      <alignment horizontal="center" vertical="center"/>
    </xf>
    <xf numFmtId="0" fontId="43" fillId="0" borderId="31" xfId="0" applyFont="1" applyFill="1" applyBorder="1" applyAlignment="1">
      <alignment horizontal="center" vertical="center"/>
    </xf>
    <xf numFmtId="0" fontId="22" fillId="0" borderId="16" xfId="0" applyFont="1" applyFill="1" applyBorder="1" applyAlignment="1">
      <alignment horizontal="justify" vertical="center" wrapText="1"/>
    </xf>
    <xf numFmtId="14" fontId="43" fillId="0" borderId="1" xfId="0" applyNumberFormat="1" applyFont="1" applyBorder="1" applyAlignment="1">
      <alignment vertical="center"/>
    </xf>
    <xf numFmtId="0" fontId="73" fillId="0" borderId="1" xfId="0" applyFont="1" applyBorder="1" applyAlignment="1">
      <alignment vertical="center" wrapText="1"/>
    </xf>
    <xf numFmtId="14" fontId="43" fillId="0" borderId="16" xfId="0" applyNumberFormat="1" applyFont="1" applyFill="1" applyBorder="1" applyAlignment="1">
      <alignment vertical="center"/>
    </xf>
    <xf numFmtId="0" fontId="43" fillId="0" borderId="16" xfId="0" applyNumberFormat="1" applyFont="1" applyFill="1" applyBorder="1" applyAlignment="1" applyProtection="1">
      <alignment vertical="center" wrapText="1"/>
      <protection locked="0"/>
    </xf>
    <xf numFmtId="0" fontId="43" fillId="0" borderId="1" xfId="0" applyFont="1" applyBorder="1" applyAlignment="1" applyProtection="1">
      <alignment vertical="center" wrapText="1"/>
      <protection locked="0"/>
    </xf>
    <xf numFmtId="0" fontId="43" fillId="0" borderId="1" xfId="0" applyFont="1" applyBorder="1" applyAlignment="1">
      <alignment horizontal="center"/>
    </xf>
    <xf numFmtId="0" fontId="43" fillId="0" borderId="1" xfId="0" applyFont="1" applyBorder="1" applyAlignment="1">
      <alignment horizontal="justify" vertical="center" wrapText="1"/>
    </xf>
    <xf numFmtId="0" fontId="8" fillId="0" borderId="1" xfId="0" applyFont="1" applyBorder="1" applyAlignment="1">
      <alignment horizontal="justify" vertical="center"/>
    </xf>
    <xf numFmtId="0" fontId="91" fillId="0" borderId="101" xfId="0" applyFont="1" applyBorder="1" applyAlignment="1">
      <alignment horizontal="justify" vertical="center" wrapText="1"/>
    </xf>
    <xf numFmtId="0" fontId="8" fillId="0" borderId="56" xfId="0" applyFont="1" applyBorder="1" applyAlignment="1">
      <alignment horizontal="justify" vertical="center"/>
    </xf>
    <xf numFmtId="0" fontId="8" fillId="0" borderId="102" xfId="0" applyFont="1" applyBorder="1" applyAlignment="1">
      <alignment horizontal="justify" vertical="center"/>
    </xf>
    <xf numFmtId="0" fontId="43" fillId="0" borderId="79"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110" xfId="0" applyFont="1" applyBorder="1" applyAlignment="1">
      <alignment horizontal="center" vertical="center" wrapText="1"/>
    </xf>
    <xf numFmtId="0" fontId="43" fillId="4" borderId="25" xfId="0" applyFont="1" applyFill="1" applyBorder="1" applyAlignment="1">
      <alignment horizontal="center" vertical="center" wrapText="1"/>
    </xf>
    <xf numFmtId="0" fontId="43" fillId="4" borderId="26" xfId="0" applyFont="1" applyFill="1" applyBorder="1" applyAlignment="1">
      <alignment horizontal="center" vertical="center" wrapText="1"/>
    </xf>
    <xf numFmtId="0" fontId="43" fillId="4" borderId="111" xfId="0" applyFont="1" applyFill="1" applyBorder="1" applyAlignment="1">
      <alignment horizontal="center" vertical="center" wrapText="1"/>
    </xf>
    <xf numFmtId="0" fontId="43" fillId="0" borderId="16"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pplyProtection="1">
      <alignment horizontal="center" vertical="center" wrapText="1"/>
      <protection locked="0"/>
    </xf>
    <xf numFmtId="0" fontId="43" fillId="0" borderId="15" xfId="0" applyFont="1" applyBorder="1" applyAlignment="1" applyProtection="1">
      <alignment horizontal="center" vertical="center" wrapText="1"/>
      <protection locked="0"/>
    </xf>
    <xf numFmtId="14" fontId="43" fillId="0" borderId="16" xfId="0" applyNumberFormat="1" applyFont="1" applyBorder="1" applyAlignment="1">
      <alignment horizontal="center" vertical="center"/>
    </xf>
    <xf numFmtId="14" fontId="43" fillId="0" borderId="15" xfId="0" applyNumberFormat="1" applyFont="1" applyBorder="1" applyAlignment="1">
      <alignment horizontal="center" vertical="center"/>
    </xf>
    <xf numFmtId="0" fontId="43" fillId="0" borderId="31" xfId="0" applyFont="1" applyBorder="1" applyAlignment="1">
      <alignment horizontal="center" vertical="center" wrapText="1"/>
    </xf>
    <xf numFmtId="0" fontId="43" fillId="0" borderId="16" xfId="0" applyFont="1" applyBorder="1" applyAlignment="1">
      <alignment horizontal="center" vertical="center"/>
    </xf>
    <xf numFmtId="0" fontId="43" fillId="0" borderId="15" xfId="0" applyFont="1" applyBorder="1" applyAlignment="1">
      <alignment horizontal="center" vertical="center"/>
    </xf>
    <xf numFmtId="0" fontId="43" fillId="0" borderId="16" xfId="0" applyFont="1" applyFill="1" applyBorder="1" applyAlignment="1">
      <alignment horizontal="center" vertical="center" wrapText="1"/>
    </xf>
    <xf numFmtId="0" fontId="43" fillId="0" borderId="15" xfId="0" applyFont="1" applyFill="1" applyBorder="1" applyAlignment="1">
      <alignment horizontal="center" vertical="center" wrapText="1"/>
    </xf>
    <xf numFmtId="14" fontId="43" fillId="0" borderId="16" xfId="0" applyNumberFormat="1" applyFont="1" applyFill="1" applyBorder="1" applyAlignment="1">
      <alignment horizontal="center" vertical="center"/>
    </xf>
    <xf numFmtId="14" fontId="43" fillId="0" borderId="15" xfId="0" applyNumberFormat="1" applyFont="1" applyFill="1" applyBorder="1" applyAlignment="1">
      <alignment horizontal="center" vertical="center"/>
    </xf>
    <xf numFmtId="0" fontId="43" fillId="0" borderId="16" xfId="0" applyNumberFormat="1" applyFont="1" applyFill="1" applyBorder="1" applyAlignment="1" applyProtection="1">
      <alignment horizontal="center" vertical="center" wrapText="1"/>
      <protection locked="0"/>
    </xf>
    <xf numFmtId="0" fontId="43" fillId="0" borderId="15" xfId="0" applyNumberFormat="1" applyFont="1" applyFill="1" applyBorder="1" applyAlignment="1" applyProtection="1">
      <alignment horizontal="center" vertical="center" wrapText="1"/>
      <protection locked="0"/>
    </xf>
    <xf numFmtId="0" fontId="90" fillId="0" borderId="76" xfId="0" applyFont="1" applyBorder="1" applyAlignment="1">
      <alignment horizontal="center" vertical="center" wrapText="1"/>
    </xf>
    <xf numFmtId="0" fontId="90" fillId="0" borderId="77" xfId="0" applyFont="1" applyBorder="1" applyAlignment="1">
      <alignment horizontal="center" vertical="center" wrapText="1"/>
    </xf>
    <xf numFmtId="0" fontId="90" fillId="0" borderId="109" xfId="0" applyFont="1" applyBorder="1" applyAlignment="1">
      <alignment horizontal="center" vertical="center" wrapText="1"/>
    </xf>
    <xf numFmtId="0" fontId="43" fillId="4" borderId="79"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43" fillId="4" borderId="110"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justify" vertical="center" wrapText="1"/>
    </xf>
    <xf numFmtId="0" fontId="42" fillId="0" borderId="1" xfId="0" applyFont="1" applyFill="1" applyBorder="1" applyAlignment="1">
      <alignment horizontal="center" vertical="center" wrapText="1"/>
    </xf>
    <xf numFmtId="0" fontId="42" fillId="0" borderId="1" xfId="0" applyFont="1" applyFill="1" applyBorder="1" applyAlignment="1">
      <alignment vertical="center" wrapText="1"/>
    </xf>
    <xf numFmtId="0" fontId="43"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0" fontId="43" fillId="0" borderId="1" xfId="0" applyFont="1" applyFill="1" applyBorder="1" applyAlignment="1">
      <alignment horizontal="justify"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21" fillId="0" borderId="1" xfId="0" applyFont="1" applyBorder="1" applyAlignment="1">
      <alignment horizontal="left" vertical="top" wrapText="1"/>
    </xf>
    <xf numFmtId="0" fontId="43" fillId="0" borderId="1" xfId="0" applyFont="1" applyBorder="1" applyAlignment="1">
      <alignment horizontal="left" vertical="top" wrapText="1"/>
    </xf>
    <xf numFmtId="0" fontId="14" fillId="0" borderId="76" xfId="0" applyFont="1" applyFill="1" applyBorder="1" applyAlignment="1">
      <alignment horizontal="center" vertical="top" wrapText="1"/>
    </xf>
    <xf numFmtId="0" fontId="14" fillId="0" borderId="77" xfId="0" applyFont="1" applyFill="1" applyBorder="1" applyAlignment="1">
      <alignment horizontal="center" vertical="top" wrapText="1"/>
    </xf>
    <xf numFmtId="0" fontId="14" fillId="0" borderId="78" xfId="0" applyFont="1" applyFill="1" applyBorder="1" applyAlignment="1">
      <alignment horizontal="center" vertical="top" wrapText="1"/>
    </xf>
    <xf numFmtId="0" fontId="14" fillId="0" borderId="79"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80" xfId="0" applyFont="1" applyFill="1" applyBorder="1" applyAlignment="1">
      <alignment horizontal="center" vertical="top" wrapText="1"/>
    </xf>
    <xf numFmtId="0" fontId="14" fillId="0" borderId="25" xfId="0" applyFont="1" applyFill="1" applyBorder="1" applyAlignment="1">
      <alignment horizontal="center" vertical="top" wrapText="1"/>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wrapText="1"/>
    </xf>
    <xf numFmtId="0" fontId="14" fillId="17" borderId="1" xfId="0" applyFont="1" applyFill="1" applyBorder="1" applyAlignment="1">
      <alignment horizontal="left" vertical="top" wrapText="1"/>
    </xf>
    <xf numFmtId="0" fontId="14" fillId="0" borderId="1" xfId="0" applyFont="1" applyBorder="1" applyAlignment="1">
      <alignment horizontal="left" vertical="top" wrapText="1"/>
    </xf>
    <xf numFmtId="0" fontId="44" fillId="0" borderId="1" xfId="0" applyFont="1" applyFill="1" applyBorder="1" applyAlignment="1">
      <alignment horizontal="center" vertical="center" wrapText="1"/>
    </xf>
    <xf numFmtId="14" fontId="48" fillId="0" borderId="1" xfId="0" applyNumberFormat="1" applyFont="1" applyFill="1" applyBorder="1" applyAlignment="1">
      <alignment horizontal="center" vertical="center"/>
    </xf>
    <xf numFmtId="0" fontId="43" fillId="0" borderId="19" xfId="0" applyNumberFormat="1" applyFont="1" applyFill="1" applyBorder="1" applyAlignment="1" applyProtection="1">
      <alignment horizontal="center" vertical="center" wrapText="1"/>
      <protection locked="0"/>
    </xf>
    <xf numFmtId="0" fontId="43" fillId="0" borderId="31" xfId="0" applyNumberFormat="1" applyFont="1" applyFill="1" applyBorder="1" applyAlignment="1" applyProtection="1">
      <alignment horizontal="center" vertical="center" wrapText="1"/>
      <protection locked="0"/>
    </xf>
    <xf numFmtId="0" fontId="43" fillId="0" borderId="19"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3" fillId="0" borderId="31" xfId="0" applyFont="1" applyFill="1" applyBorder="1" applyAlignment="1">
      <alignment horizontal="left" vertical="center" wrapText="1"/>
    </xf>
    <xf numFmtId="0" fontId="43" fillId="0" borderId="15"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4" fillId="0" borderId="16" xfId="0" applyFont="1" applyFill="1" applyBorder="1" applyAlignment="1">
      <alignment horizontal="center" vertical="center" wrapText="1"/>
    </xf>
    <xf numFmtId="14" fontId="48" fillId="0" borderId="16" xfId="0" applyNumberFormat="1" applyFont="1" applyFill="1" applyBorder="1" applyAlignment="1">
      <alignment horizontal="center" vertical="center"/>
    </xf>
    <xf numFmtId="0" fontId="13" fillId="27" borderId="8" xfId="0" applyFont="1" applyFill="1" applyBorder="1" applyAlignment="1">
      <alignment horizontal="center" vertical="center" wrapText="1"/>
    </xf>
    <xf numFmtId="0" fontId="13" fillId="27" borderId="9" xfId="0" applyFont="1" applyFill="1" applyBorder="1" applyAlignment="1">
      <alignment horizontal="center" vertical="center" wrapText="1"/>
    </xf>
    <xf numFmtId="0" fontId="13" fillId="27" borderId="10" xfId="0" applyFont="1" applyFill="1" applyBorder="1" applyAlignment="1">
      <alignment horizontal="center" vertical="center" wrapText="1"/>
    </xf>
    <xf numFmtId="0" fontId="7" fillId="4" borderId="34" xfId="0" applyFont="1" applyFill="1" applyBorder="1" applyAlignment="1">
      <alignment horizontal="center" vertical="center"/>
    </xf>
    <xf numFmtId="0" fontId="8" fillId="0" borderId="35" xfId="0" applyFont="1" applyBorder="1"/>
    <xf numFmtId="0" fontId="8" fillId="0" borderId="42" xfId="0" applyFont="1" applyBorder="1"/>
    <xf numFmtId="0" fontId="8" fillId="0" borderId="36" xfId="0" applyFont="1" applyBorder="1"/>
    <xf numFmtId="0" fontId="0" fillId="0" borderId="0" xfId="0" applyFont="1" applyAlignment="1"/>
    <xf numFmtId="0" fontId="8" fillId="0" borderId="37" xfId="0" applyFont="1" applyBorder="1"/>
    <xf numFmtId="0" fontId="8" fillId="0" borderId="38" xfId="0" applyFont="1" applyBorder="1"/>
    <xf numFmtId="0" fontId="8" fillId="0" borderId="39" xfId="0" applyFont="1" applyBorder="1"/>
    <xf numFmtId="0" fontId="8" fillId="0" borderId="41" xfId="0" applyFont="1" applyBorder="1"/>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73"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74" xfId="0" applyFont="1" applyBorder="1" applyAlignment="1">
      <alignment horizontal="center" vertical="center" wrapText="1"/>
    </xf>
    <xf numFmtId="0" fontId="64" fillId="25" borderId="8" xfId="0" applyFont="1" applyFill="1" applyBorder="1" applyAlignment="1">
      <alignment horizontal="center" vertical="center" wrapText="1"/>
    </xf>
    <xf numFmtId="0" fontId="64" fillId="25" borderId="10"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9"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43" fillId="0" borderId="15" xfId="0" applyFont="1" applyFill="1" applyBorder="1" applyAlignment="1">
      <alignment horizontal="justify" vertical="center" wrapText="1"/>
    </xf>
    <xf numFmtId="0" fontId="44" fillId="0" borderId="15" xfId="0" applyFont="1" applyFill="1" applyBorder="1" applyAlignment="1">
      <alignment horizontal="center" vertical="center" wrapText="1"/>
    </xf>
    <xf numFmtId="14" fontId="43" fillId="0" borderId="15" xfId="0" applyNumberFormat="1" applyFont="1" applyFill="1" applyBorder="1" applyAlignment="1">
      <alignment horizontal="center" vertical="center" wrapText="1"/>
    </xf>
    <xf numFmtId="0" fontId="43" fillId="0" borderId="1" xfId="0" applyFont="1" applyFill="1" applyBorder="1" applyAlignment="1">
      <alignment horizontal="left" vertical="center" wrapText="1"/>
    </xf>
    <xf numFmtId="0" fontId="42" fillId="2" borderId="8" xfId="0" applyFont="1" applyFill="1" applyBorder="1" applyAlignment="1">
      <alignment horizontal="center" vertical="center" wrapText="1"/>
    </xf>
    <xf numFmtId="0" fontId="16" fillId="0" borderId="9" xfId="0" applyFont="1" applyBorder="1"/>
    <xf numFmtId="0" fontId="16" fillId="0" borderId="10" xfId="0" applyFont="1" applyBorder="1"/>
    <xf numFmtId="0" fontId="32" fillId="0" borderId="16" xfId="0" applyFont="1" applyFill="1" applyBorder="1" applyAlignment="1">
      <alignment horizontal="center" vertical="center"/>
    </xf>
    <xf numFmtId="0" fontId="32" fillId="0" borderId="15"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14" fontId="0" fillId="0" borderId="16"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5" xfId="0" applyFont="1" applyBorder="1" applyAlignment="1">
      <alignment horizontal="left" vertical="center" wrapText="1"/>
    </xf>
    <xf numFmtId="0" fontId="32" fillId="0" borderId="31" xfId="0" applyFont="1" applyFill="1" applyBorder="1" applyAlignment="1">
      <alignment horizontal="center" vertical="center"/>
    </xf>
    <xf numFmtId="0" fontId="0" fillId="0" borderId="31" xfId="0" applyFont="1" applyFill="1" applyBorder="1" applyAlignment="1">
      <alignment horizontal="center" vertical="center" wrapText="1"/>
    </xf>
    <xf numFmtId="14" fontId="0" fillId="0" borderId="31" xfId="0" applyNumberFormat="1"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1" xfId="0" applyFont="1" applyBorder="1" applyAlignment="1">
      <alignment horizontal="left" vertical="center" wrapText="1"/>
    </xf>
    <xf numFmtId="0" fontId="0" fillId="17" borderId="16"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43" fillId="34" borderId="79"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43" fillId="34" borderId="80" xfId="0" applyFont="1" applyFill="1" applyBorder="1" applyAlignment="1">
      <alignment horizontal="center" vertical="center" wrapText="1"/>
    </xf>
    <xf numFmtId="0" fontId="44" fillId="0" borderId="1" xfId="0" applyFont="1" applyFill="1" applyBorder="1" applyAlignment="1">
      <alignment horizontal="left" vertical="top" wrapText="1"/>
    </xf>
    <xf numFmtId="0" fontId="43" fillId="17" borderId="28" xfId="0" applyFont="1" applyFill="1" applyBorder="1" applyAlignment="1">
      <alignment horizontal="left" vertical="center" wrapText="1"/>
    </xf>
    <xf numFmtId="0" fontId="43" fillId="17" borderId="29" xfId="0" applyFont="1" applyFill="1" applyBorder="1" applyAlignment="1">
      <alignment horizontal="left" vertical="center"/>
    </xf>
    <xf numFmtId="0" fontId="43" fillId="17" borderId="30" xfId="0" applyFont="1" applyFill="1" applyBorder="1" applyAlignment="1">
      <alignment horizontal="left" vertical="center"/>
    </xf>
    <xf numFmtId="0" fontId="44" fillId="17" borderId="28" xfId="0" applyFont="1" applyFill="1" applyBorder="1" applyAlignment="1">
      <alignment horizontal="left" vertical="center" wrapText="1"/>
    </xf>
    <xf numFmtId="0" fontId="43" fillId="17" borderId="29" xfId="0" applyFont="1" applyFill="1" applyBorder="1" applyAlignment="1">
      <alignment horizontal="left" vertical="center" wrapText="1"/>
    </xf>
    <xf numFmtId="0" fontId="43" fillId="17" borderId="30" xfId="0" applyFont="1" applyFill="1" applyBorder="1" applyAlignment="1">
      <alignment horizontal="left" vertical="center" wrapText="1"/>
    </xf>
    <xf numFmtId="0" fontId="0" fillId="0" borderId="1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43" fillId="0" borderId="1" xfId="0" applyFont="1" applyFill="1" applyBorder="1" applyAlignment="1">
      <alignment horizontal="left" vertical="top" wrapText="1"/>
    </xf>
    <xf numFmtId="0" fontId="43" fillId="0" borderId="28" xfId="0" applyFont="1" applyFill="1" applyBorder="1" applyAlignment="1">
      <alignment horizontal="justify" vertical="center" wrapText="1"/>
    </xf>
    <xf numFmtId="0" fontId="43" fillId="0" borderId="29" xfId="0" applyFont="1" applyFill="1" applyBorder="1" applyAlignment="1">
      <alignment horizontal="justify" vertical="center" wrapText="1"/>
    </xf>
    <xf numFmtId="0" fontId="43" fillId="0" borderId="30" xfId="0" applyFont="1" applyFill="1" applyBorder="1" applyAlignment="1">
      <alignment horizontal="justify" vertical="center" wrapText="1"/>
    </xf>
    <xf numFmtId="0" fontId="43" fillId="0" borderId="28" xfId="0" applyFont="1" applyBorder="1" applyAlignment="1">
      <alignment horizontal="justify" vertical="center" wrapText="1"/>
    </xf>
    <xf numFmtId="0" fontId="43" fillId="0" borderId="29" xfId="0" applyFont="1" applyBorder="1" applyAlignment="1">
      <alignment horizontal="justify" vertical="center" wrapText="1"/>
    </xf>
    <xf numFmtId="0" fontId="43" fillId="0" borderId="30" xfId="0" applyFont="1" applyBorder="1" applyAlignment="1">
      <alignment horizontal="justify" vertical="center" wrapText="1"/>
    </xf>
    <xf numFmtId="0" fontId="55" fillId="0" borderId="25" xfId="0" applyFont="1" applyBorder="1" applyAlignment="1">
      <alignment horizontal="left" vertical="top" wrapText="1"/>
    </xf>
    <xf numFmtId="0" fontId="55" fillId="0" borderId="26" xfId="0" applyFont="1" applyBorder="1" applyAlignment="1">
      <alignment horizontal="left" vertical="top" wrapText="1"/>
    </xf>
    <xf numFmtId="0" fontId="55" fillId="0" borderId="27" xfId="0" applyFont="1" applyBorder="1" applyAlignment="1">
      <alignment horizontal="left" vertical="top" wrapText="1"/>
    </xf>
    <xf numFmtId="0" fontId="44" fillId="17" borderId="1" xfId="0" applyFont="1" applyFill="1" applyBorder="1" applyAlignment="1">
      <alignment horizontal="left" vertical="center" wrapText="1"/>
    </xf>
    <xf numFmtId="0" fontId="44" fillId="0" borderId="106" xfId="0" applyFont="1" applyBorder="1" applyAlignment="1">
      <alignment horizontal="center" vertical="center"/>
    </xf>
    <xf numFmtId="0" fontId="8" fillId="0" borderId="107" xfId="0" applyFont="1" applyBorder="1"/>
    <xf numFmtId="0" fontId="43" fillId="0" borderId="106" xfId="0" applyFont="1" applyBorder="1" applyAlignment="1">
      <alignment horizontal="center" vertical="center" wrapText="1"/>
    </xf>
    <xf numFmtId="169" fontId="91" fillId="0" borderId="106" xfId="0" applyNumberFormat="1" applyFont="1" applyBorder="1" applyAlignment="1">
      <alignment horizontal="center" vertical="center"/>
    </xf>
    <xf numFmtId="0" fontId="43" fillId="0" borderId="106" xfId="0" applyFont="1" applyBorder="1" applyAlignment="1">
      <alignment horizontal="center" vertical="center"/>
    </xf>
    <xf numFmtId="0" fontId="43" fillId="0" borderId="106" xfId="0" applyFont="1" applyBorder="1" applyAlignment="1">
      <alignment horizontal="left" vertical="center" wrapText="1"/>
    </xf>
    <xf numFmtId="0" fontId="44" fillId="0" borderId="101" xfId="0" applyFont="1" applyBorder="1" applyAlignment="1">
      <alignment horizontal="left" vertical="top" wrapText="1"/>
    </xf>
    <xf numFmtId="0" fontId="8" fillId="0" borderId="56" xfId="0" applyFont="1" applyBorder="1"/>
    <xf numFmtId="0" fontId="8" fillId="0" borderId="102" xfId="0" applyFont="1" applyBorder="1"/>
    <xf numFmtId="0" fontId="18" fillId="16" borderId="23" xfId="0" applyFont="1" applyFill="1" applyBorder="1" applyAlignment="1">
      <alignment horizontal="center" vertical="center" wrapText="1"/>
    </xf>
    <xf numFmtId="0" fontId="18" fillId="16" borderId="24" xfId="0" applyFont="1" applyFill="1" applyBorder="1" applyAlignment="1">
      <alignment horizontal="center" vertical="center" wrapText="1"/>
    </xf>
    <xf numFmtId="0" fontId="18" fillId="16" borderId="75" xfId="0" applyFont="1" applyFill="1" applyBorder="1" applyAlignment="1">
      <alignment horizontal="center" vertical="center" wrapText="1"/>
    </xf>
    <xf numFmtId="0" fontId="42" fillId="2" borderId="23" xfId="0" applyFont="1" applyFill="1" applyBorder="1" applyAlignment="1">
      <alignment horizontal="center" vertical="center" wrapText="1"/>
    </xf>
    <xf numFmtId="0" fontId="42" fillId="2" borderId="24" xfId="0" applyFont="1" applyFill="1" applyBorder="1" applyAlignment="1">
      <alignment horizontal="center" vertical="center" wrapText="1"/>
    </xf>
    <xf numFmtId="0" fontId="42" fillId="2" borderId="90" xfId="0" applyFont="1" applyFill="1" applyBorder="1" applyAlignment="1">
      <alignment horizontal="center" vertical="center" wrapText="1"/>
    </xf>
    <xf numFmtId="0" fontId="13" fillId="27" borderId="23" xfId="0" applyFont="1" applyFill="1" applyBorder="1" applyAlignment="1">
      <alignment horizontal="center" vertical="center" wrapText="1"/>
    </xf>
    <xf numFmtId="0" fontId="13" fillId="27" borderId="24" xfId="0" applyFont="1" applyFill="1" applyBorder="1" applyAlignment="1">
      <alignment horizontal="center" vertical="center" wrapText="1"/>
    </xf>
    <xf numFmtId="0" fontId="13" fillId="27" borderId="90" xfId="0" applyFont="1" applyFill="1" applyBorder="1" applyAlignment="1">
      <alignment horizontal="center" vertical="center" wrapText="1"/>
    </xf>
    <xf numFmtId="0" fontId="64" fillId="25" borderId="23" xfId="0" applyFont="1" applyFill="1" applyBorder="1" applyAlignment="1">
      <alignment horizontal="center" vertical="center" wrapText="1"/>
    </xf>
    <xf numFmtId="0" fontId="64" fillId="25" borderId="24" xfId="0" applyFont="1" applyFill="1" applyBorder="1" applyAlignment="1">
      <alignment horizontal="center" vertical="center" wrapText="1"/>
    </xf>
    <xf numFmtId="0" fontId="64" fillId="25" borderId="90" xfId="0" applyFont="1" applyFill="1" applyBorder="1" applyAlignment="1">
      <alignment horizontal="center" vertical="center" wrapText="1"/>
    </xf>
    <xf numFmtId="0" fontId="7" fillId="4" borderId="35"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7" fillId="4" borderId="41" xfId="0" applyFont="1" applyFill="1" applyBorder="1" applyAlignment="1">
      <alignment horizontal="center" vertical="center"/>
    </xf>
    <xf numFmtId="0" fontId="13" fillId="26" borderId="23" xfId="0" applyFont="1" applyFill="1" applyBorder="1" applyAlignment="1">
      <alignment horizontal="center" vertical="center" wrapText="1"/>
    </xf>
    <xf numFmtId="0" fontId="13" fillId="26" borderId="24" xfId="0" applyFont="1" applyFill="1" applyBorder="1" applyAlignment="1">
      <alignment horizontal="center" vertical="center" wrapText="1"/>
    </xf>
    <xf numFmtId="0" fontId="13" fillId="26" borderId="90" xfId="0" applyFont="1" applyFill="1" applyBorder="1" applyAlignment="1">
      <alignment horizontal="center" vertical="center" wrapText="1"/>
    </xf>
    <xf numFmtId="0" fontId="79" fillId="0" borderId="26" xfId="0" applyFont="1" applyBorder="1" applyAlignment="1">
      <alignment horizontal="center"/>
    </xf>
    <xf numFmtId="0" fontId="49" fillId="37" borderId="55" xfId="0" applyFont="1" applyFill="1" applyBorder="1" applyAlignment="1">
      <alignment horizontal="left" vertical="center" wrapText="1"/>
    </xf>
    <xf numFmtId="0" fontId="7" fillId="37" borderId="56" xfId="0" applyFont="1" applyFill="1" applyBorder="1" applyAlignment="1">
      <alignment horizontal="left"/>
    </xf>
    <xf numFmtId="0" fontId="7" fillId="37" borderId="57" xfId="0" applyFont="1" applyFill="1" applyBorder="1" applyAlignment="1">
      <alignment horizontal="left"/>
    </xf>
    <xf numFmtId="0" fontId="49" fillId="37" borderId="55" xfId="0" applyFont="1" applyFill="1" applyBorder="1" applyAlignment="1">
      <alignment horizontal="left" vertical="center"/>
    </xf>
    <xf numFmtId="0" fontId="7" fillId="17" borderId="56" xfId="0" applyFont="1" applyFill="1" applyBorder="1" applyAlignment="1">
      <alignment horizontal="left"/>
    </xf>
    <xf numFmtId="0" fontId="7" fillId="17" borderId="57" xfId="0" applyFont="1" applyFill="1" applyBorder="1" applyAlignment="1">
      <alignment horizontal="left"/>
    </xf>
    <xf numFmtId="1" fontId="15" fillId="0" borderId="0" xfId="0" applyNumberFormat="1" applyFont="1" applyFill="1" applyBorder="1" applyAlignment="1">
      <alignment horizontal="left" vertical="center" wrapText="1"/>
    </xf>
    <xf numFmtId="0" fontId="8" fillId="0" borderId="0" xfId="0" applyFont="1" applyFill="1" applyBorder="1" applyAlignment="1">
      <alignment vertical="center"/>
    </xf>
    <xf numFmtId="1" fontId="15" fillId="4" borderId="1" xfId="0" applyNumberFormat="1" applyFont="1" applyFill="1" applyBorder="1" applyAlignment="1">
      <alignment horizontal="left" vertical="center" wrapText="1"/>
    </xf>
    <xf numFmtId="0" fontId="8" fillId="0" borderId="1" xfId="0" applyFont="1" applyBorder="1"/>
    <xf numFmtId="1" fontId="15" fillId="0" borderId="1" xfId="0" applyNumberFormat="1" applyFont="1" applyFill="1" applyBorder="1" applyAlignment="1">
      <alignment horizontal="left" vertical="center" wrapText="1"/>
    </xf>
    <xf numFmtId="0" fontId="8" fillId="0" borderId="1" xfId="0" applyFont="1" applyFill="1" applyBorder="1"/>
    <xf numFmtId="0" fontId="9" fillId="19" borderId="95" xfId="0" applyFont="1" applyFill="1" applyBorder="1" applyAlignment="1">
      <alignment horizontal="center" vertical="center" wrapText="1"/>
    </xf>
    <xf numFmtId="0" fontId="8" fillId="0" borderId="74" xfId="0" applyFont="1" applyBorder="1"/>
    <xf numFmtId="165" fontId="62" fillId="4" borderId="14" xfId="0" applyNumberFormat="1" applyFont="1" applyFill="1" applyBorder="1" applyAlignment="1">
      <alignment horizontal="center"/>
    </xf>
    <xf numFmtId="0" fontId="8" fillId="0" borderId="17" xfId="0" applyFont="1" applyBorder="1"/>
    <xf numFmtId="39" fontId="63" fillId="35" borderId="52" xfId="0" applyNumberFormat="1" applyFont="1" applyFill="1" applyBorder="1" applyAlignment="1">
      <alignment horizontal="center" vertical="center" wrapText="1"/>
    </xf>
    <xf numFmtId="0" fontId="8" fillId="17" borderId="53" xfId="0" applyFont="1" applyFill="1" applyBorder="1"/>
    <xf numFmtId="0" fontId="8" fillId="17" borderId="54" xfId="0" applyFont="1" applyFill="1" applyBorder="1"/>
    <xf numFmtId="166" fontId="63" fillId="35" borderId="52" xfId="0" applyNumberFormat="1" applyFont="1" applyFill="1" applyBorder="1" applyAlignment="1">
      <alignment horizontal="center" vertical="center" wrapText="1"/>
    </xf>
    <xf numFmtId="1" fontId="59" fillId="18" borderId="1" xfId="0" applyNumberFormat="1" applyFont="1" applyFill="1" applyBorder="1" applyAlignment="1">
      <alignment horizontal="center" vertical="center" wrapText="1"/>
    </xf>
    <xf numFmtId="0" fontId="9" fillId="19" borderId="8" xfId="0" applyFont="1" applyFill="1" applyBorder="1" applyAlignment="1">
      <alignment horizontal="center" vertical="center" wrapText="1"/>
    </xf>
    <xf numFmtId="0" fontId="8" fillId="0" borderId="9" xfId="0" applyFont="1" applyBorder="1"/>
    <xf numFmtId="0" fontId="8" fillId="0" borderId="10" xfId="0" applyFont="1" applyBorder="1"/>
    <xf numFmtId="1" fontId="61" fillId="28" borderId="34" xfId="0" applyNumberFormat="1" applyFont="1" applyFill="1" applyBorder="1" applyAlignment="1">
      <alignment horizontal="center" vertical="center"/>
    </xf>
    <xf numFmtId="0" fontId="8" fillId="29" borderId="35" xfId="0" applyFont="1" applyFill="1" applyBorder="1"/>
    <xf numFmtId="0" fontId="8" fillId="29" borderId="42" xfId="0" applyFont="1" applyFill="1" applyBorder="1"/>
    <xf numFmtId="1" fontId="68" fillId="28" borderId="52" xfId="0" applyNumberFormat="1" applyFont="1" applyFill="1" applyBorder="1" applyAlignment="1">
      <alignment horizontal="center" vertical="center" wrapText="1"/>
    </xf>
    <xf numFmtId="1" fontId="68" fillId="28" borderId="54" xfId="0" applyNumberFormat="1" applyFont="1" applyFill="1" applyBorder="1" applyAlignment="1">
      <alignment horizontal="center" vertical="center" wrapText="1"/>
    </xf>
    <xf numFmtId="164" fontId="12" fillId="4" borderId="55" xfId="0" applyNumberFormat="1" applyFont="1" applyFill="1" applyBorder="1" applyAlignment="1">
      <alignment horizontal="center" vertical="center"/>
    </xf>
    <xf numFmtId="0" fontId="12" fillId="0" borderId="57" xfId="0" applyFont="1" applyBorder="1" applyAlignment="1">
      <alignment horizontal="center" vertical="center"/>
    </xf>
    <xf numFmtId="164" fontId="12" fillId="4" borderId="61" xfId="0" applyNumberFormat="1" applyFont="1" applyFill="1" applyBorder="1" applyAlignment="1">
      <alignment horizontal="center" vertical="center"/>
    </xf>
    <xf numFmtId="0" fontId="12" fillId="0" borderId="62" xfId="0" applyFont="1" applyBorder="1" applyAlignment="1">
      <alignment horizontal="center" vertical="center"/>
    </xf>
    <xf numFmtId="0" fontId="12" fillId="0" borderId="56" xfId="0" applyFont="1" applyBorder="1" applyAlignment="1">
      <alignment horizontal="center" vertical="center"/>
    </xf>
    <xf numFmtId="0" fontId="0" fillId="0" borderId="14" xfId="0" applyBorder="1"/>
    <xf numFmtId="0" fontId="0" fillId="0" borderId="17" xfId="0" applyBorder="1"/>
    <xf numFmtId="1" fontId="15" fillId="4" borderId="14" xfId="0" applyNumberFormat="1" applyFont="1" applyFill="1" applyBorder="1" applyAlignment="1">
      <alignment horizontal="center" vertical="center"/>
    </xf>
    <xf numFmtId="0" fontId="8" fillId="0" borderId="14" xfId="0" applyFont="1" applyBorder="1"/>
    <xf numFmtId="164" fontId="12" fillId="4" borderId="65" xfId="0" applyNumberFormat="1" applyFont="1" applyFill="1" applyBorder="1" applyAlignment="1">
      <alignment horizontal="center" vertical="center"/>
    </xf>
    <xf numFmtId="0" fontId="12" fillId="0" borderId="64" xfId="0" applyFont="1" applyBorder="1" applyAlignment="1">
      <alignment horizontal="center" vertical="center"/>
    </xf>
    <xf numFmtId="0" fontId="12" fillId="0" borderId="63" xfId="0" applyFont="1" applyBorder="1" applyAlignment="1">
      <alignment horizontal="center" vertical="center"/>
    </xf>
    <xf numFmtId="164" fontId="12" fillId="4" borderId="66" xfId="0" applyNumberFormat="1" applyFont="1" applyFill="1" applyBorder="1" applyAlignment="1">
      <alignment horizontal="center" vertical="center"/>
    </xf>
    <xf numFmtId="0" fontId="12" fillId="0" borderId="67" xfId="0" applyFont="1" applyBorder="1" applyAlignment="1">
      <alignment horizontal="center" vertical="center"/>
    </xf>
    <xf numFmtId="1" fontId="41" fillId="4" borderId="14" xfId="0" applyNumberFormat="1" applyFont="1" applyFill="1" applyBorder="1" applyAlignment="1">
      <alignment horizontal="center" vertical="center"/>
    </xf>
    <xf numFmtId="164" fontId="12" fillId="4" borderId="63" xfId="0" applyNumberFormat="1" applyFont="1" applyFill="1" applyBorder="1" applyAlignment="1">
      <alignment horizontal="center" vertical="center"/>
    </xf>
    <xf numFmtId="0" fontId="7" fillId="0" borderId="64" xfId="0" applyFont="1" applyBorder="1" applyAlignment="1">
      <alignment horizontal="center" vertical="center"/>
    </xf>
    <xf numFmtId="0" fontId="49" fillId="4" borderId="58" xfId="0" applyFont="1" applyFill="1" applyBorder="1" applyAlignment="1">
      <alignment horizontal="left" vertical="center" wrapText="1"/>
    </xf>
    <xf numFmtId="0" fontId="7" fillId="0" borderId="59" xfId="0" applyFont="1" applyBorder="1" applyAlignment="1">
      <alignment horizontal="left"/>
    </xf>
    <xf numFmtId="0" fontId="7" fillId="0" borderId="60" xfId="0" applyFont="1" applyBorder="1" applyAlignment="1">
      <alignment horizontal="left"/>
    </xf>
    <xf numFmtId="0" fontId="59" fillId="18" borderId="34" xfId="0" applyFont="1" applyFill="1" applyBorder="1" applyAlignment="1">
      <alignment horizontal="center" vertical="center" wrapText="1"/>
    </xf>
    <xf numFmtId="0" fontId="60" fillId="4" borderId="8" xfId="1" applyFont="1" applyFill="1" applyBorder="1" applyAlignment="1">
      <alignment horizontal="center" vertical="center" wrapText="1"/>
    </xf>
    <xf numFmtId="0" fontId="60" fillId="0" borderId="9" xfId="1" applyFont="1" applyBorder="1"/>
    <xf numFmtId="0" fontId="60" fillId="0" borderId="10" xfId="1" applyFont="1" applyBorder="1"/>
    <xf numFmtId="0" fontId="60" fillId="4" borderId="13" xfId="1" applyFont="1" applyFill="1" applyBorder="1" applyAlignment="1">
      <alignment horizontal="center" vertical="center" wrapText="1"/>
    </xf>
    <xf numFmtId="0" fontId="60" fillId="0" borderId="14" xfId="1" applyFont="1" applyBorder="1"/>
    <xf numFmtId="0" fontId="60" fillId="0" borderId="17" xfId="1" applyFont="1" applyBorder="1"/>
    <xf numFmtId="1" fontId="52" fillId="20" borderId="34" xfId="0" applyNumberFormat="1" applyFont="1" applyFill="1" applyBorder="1" applyAlignment="1">
      <alignment horizontal="center" vertical="center" wrapText="1"/>
    </xf>
    <xf numFmtId="0" fontId="8" fillId="21" borderId="35" xfId="0" applyFont="1" applyFill="1" applyBorder="1"/>
    <xf numFmtId="164" fontId="12" fillId="0" borderId="55" xfId="0" applyNumberFormat="1" applyFont="1" applyBorder="1" applyAlignment="1">
      <alignment horizontal="center" vertical="center"/>
    </xf>
    <xf numFmtId="164" fontId="12" fillId="0" borderId="55" xfId="0" applyNumberFormat="1" applyFont="1" applyFill="1" applyBorder="1" applyAlignment="1">
      <alignment horizontal="center" vertical="center"/>
    </xf>
    <xf numFmtId="0" fontId="12" fillId="0" borderId="56" xfId="0" applyFont="1" applyFill="1" applyBorder="1" applyAlignment="1">
      <alignment horizontal="center" vertical="center"/>
    </xf>
    <xf numFmtId="1" fontId="52" fillId="22" borderId="34" xfId="0" applyNumberFormat="1" applyFont="1" applyFill="1" applyBorder="1" applyAlignment="1">
      <alignment horizontal="center" vertical="center"/>
    </xf>
    <xf numFmtId="0" fontId="8" fillId="13" borderId="42" xfId="0" applyFont="1" applyFill="1" applyBorder="1"/>
    <xf numFmtId="164" fontId="12" fillId="0" borderId="68" xfId="0" applyNumberFormat="1" applyFont="1" applyBorder="1" applyAlignment="1">
      <alignment horizontal="center" vertical="center"/>
    </xf>
    <xf numFmtId="0" fontId="12" fillId="0" borderId="69" xfId="0" applyFont="1" applyBorder="1" applyAlignment="1">
      <alignment horizontal="center" vertical="center"/>
    </xf>
    <xf numFmtId="164" fontId="12" fillId="0" borderId="61" xfId="0" applyNumberFormat="1" applyFont="1" applyBorder="1" applyAlignment="1">
      <alignment horizontal="center" vertical="center"/>
    </xf>
    <xf numFmtId="0" fontId="58" fillId="0" borderId="52" xfId="0" applyFont="1" applyBorder="1" applyAlignment="1">
      <alignment horizontal="center" vertical="center"/>
    </xf>
    <xf numFmtId="0" fontId="8" fillId="0" borderId="53" xfId="0" applyFont="1" applyBorder="1"/>
    <xf numFmtId="0" fontId="8" fillId="0" borderId="54" xfId="0" applyFont="1" applyBorder="1"/>
    <xf numFmtId="1" fontId="52" fillId="33" borderId="8" xfId="0" applyNumberFormat="1" applyFont="1" applyFill="1" applyBorder="1" applyAlignment="1">
      <alignment horizontal="center" vertical="center" wrapText="1"/>
    </xf>
    <xf numFmtId="0" fontId="8" fillId="32" borderId="10" xfId="0" applyFont="1" applyFill="1" applyBorder="1"/>
    <xf numFmtId="164" fontId="12" fillId="0" borderId="71" xfId="0" applyNumberFormat="1" applyFont="1" applyBorder="1" applyAlignment="1">
      <alignment horizontal="center" vertical="center"/>
    </xf>
    <xf numFmtId="0" fontId="12" fillId="0" borderId="72" xfId="0" applyFont="1" applyBorder="1" applyAlignment="1">
      <alignment horizontal="center" vertical="center"/>
    </xf>
    <xf numFmtId="1" fontId="52" fillId="23" borderId="8" xfId="0" applyNumberFormat="1" applyFont="1" applyFill="1" applyBorder="1" applyAlignment="1">
      <alignment horizontal="center" vertical="center" wrapText="1"/>
    </xf>
    <xf numFmtId="0" fontId="8" fillId="24" borderId="10" xfId="0" applyFont="1" applyFill="1" applyBorder="1"/>
    <xf numFmtId="0" fontId="12" fillId="0" borderId="70" xfId="0" applyFont="1" applyBorder="1" applyAlignment="1">
      <alignment horizontal="center" vertical="center"/>
    </xf>
    <xf numFmtId="0" fontId="42" fillId="27" borderId="52" xfId="0" applyFont="1" applyFill="1" applyBorder="1" applyAlignment="1">
      <alignment horizontal="center" vertical="center" wrapText="1"/>
    </xf>
    <xf numFmtId="0" fontId="16" fillId="0" borderId="53" xfId="0" applyFont="1" applyBorder="1"/>
    <xf numFmtId="0" fontId="16" fillId="0" borderId="54" xfId="0" applyFont="1" applyBorder="1"/>
    <xf numFmtId="0" fontId="42" fillId="0" borderId="52" xfId="0" applyFont="1" applyFill="1" applyBorder="1" applyAlignment="1">
      <alignment horizontal="center" vertical="center" wrapText="1"/>
    </xf>
    <xf numFmtId="0" fontId="16" fillId="0" borderId="53" xfId="0" applyFont="1" applyFill="1" applyBorder="1"/>
    <xf numFmtId="0" fontId="16" fillId="0" borderId="54" xfId="0" applyFont="1" applyFill="1" applyBorder="1"/>
    <xf numFmtId="1" fontId="41" fillId="18" borderId="18" xfId="0" applyNumberFormat="1" applyFont="1" applyFill="1" applyBorder="1" applyAlignment="1">
      <alignment horizontal="center" vertical="center" wrapText="1"/>
    </xf>
    <xf numFmtId="1" fontId="41" fillId="18" borderId="19" xfId="0" applyNumberFormat="1" applyFont="1" applyFill="1" applyBorder="1" applyAlignment="1">
      <alignment horizontal="center" vertical="center" wrapText="1"/>
    </xf>
    <xf numFmtId="1" fontId="41" fillId="18" borderId="20" xfId="0" applyNumberFormat="1" applyFont="1" applyFill="1" applyBorder="1" applyAlignment="1">
      <alignment horizontal="center" vertical="center" wrapText="1"/>
    </xf>
    <xf numFmtId="1" fontId="34" fillId="0" borderId="2" xfId="0" applyNumberFormat="1" applyFont="1" applyBorder="1" applyAlignment="1">
      <alignment horizontal="center" vertical="center"/>
    </xf>
    <xf numFmtId="1" fontId="34" fillId="0" borderId="21" xfId="0" applyNumberFormat="1" applyFont="1" applyBorder="1" applyAlignment="1">
      <alignment horizontal="center" vertical="center"/>
    </xf>
    <xf numFmtId="1" fontId="34" fillId="0" borderId="6" xfId="0" applyNumberFormat="1" applyFont="1" applyBorder="1" applyAlignment="1">
      <alignment horizontal="center" vertical="center" wrapText="1"/>
    </xf>
    <xf numFmtId="1" fontId="34" fillId="0" borderId="22" xfId="0" applyNumberFormat="1" applyFont="1" applyBorder="1" applyAlignment="1">
      <alignment horizontal="center" vertical="center" wrapText="1"/>
    </xf>
    <xf numFmtId="1" fontId="34" fillId="12" borderId="0" xfId="0" applyNumberFormat="1" applyFont="1" applyFill="1" applyBorder="1" applyAlignment="1">
      <alignment horizontal="center" vertical="center"/>
    </xf>
    <xf numFmtId="0" fontId="41" fillId="18" borderId="8" xfId="0" applyFont="1" applyFill="1" applyBorder="1" applyAlignment="1">
      <alignment horizontal="center" vertical="center" wrapText="1"/>
    </xf>
    <xf numFmtId="0" fontId="41" fillId="18" borderId="10" xfId="0" applyFont="1" applyFill="1" applyBorder="1" applyAlignment="1">
      <alignment horizontal="center" vertical="center" wrapText="1"/>
    </xf>
    <xf numFmtId="0" fontId="64" fillId="25" borderId="9" xfId="0" applyFont="1" applyFill="1" applyBorder="1" applyAlignment="1">
      <alignment horizontal="center" vertical="center" wrapText="1"/>
    </xf>
    <xf numFmtId="0" fontId="44" fillId="17" borderId="29" xfId="0" applyFont="1" applyFill="1" applyBorder="1" applyAlignment="1">
      <alignment horizontal="left" vertical="center" wrapText="1"/>
    </xf>
    <xf numFmtId="0" fontId="44" fillId="17" borderId="30" xfId="0" applyFont="1" applyFill="1" applyBorder="1" applyAlignment="1">
      <alignment horizontal="left" vertical="center" wrapText="1"/>
    </xf>
    <xf numFmtId="0" fontId="43" fillId="0" borderId="19" xfId="0" applyFont="1" applyBorder="1" applyAlignment="1">
      <alignment horizontal="center" vertical="center" wrapText="1"/>
    </xf>
    <xf numFmtId="14" fontId="43" fillId="0" borderId="19" xfId="0" applyNumberFormat="1" applyFont="1" applyBorder="1" applyAlignment="1">
      <alignment horizontal="center" vertical="center" wrapText="1"/>
    </xf>
    <xf numFmtId="14" fontId="43" fillId="0" borderId="15" xfId="0" applyNumberFormat="1" applyFont="1" applyBorder="1" applyAlignment="1">
      <alignment horizontal="center" vertical="center" wrapText="1"/>
    </xf>
    <xf numFmtId="0" fontId="18" fillId="16" borderId="8" xfId="0"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6" borderId="93"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23" fillId="0" borderId="53" xfId="0" applyFont="1" applyFill="1" applyBorder="1"/>
    <xf numFmtId="0" fontId="23" fillId="0" borderId="54" xfId="0" applyFont="1" applyFill="1" applyBorder="1"/>
    <xf numFmtId="0" fontId="43" fillId="0" borderId="101" xfId="0" applyFont="1" applyBorder="1" applyAlignment="1">
      <alignment horizontal="left" vertical="top" wrapText="1"/>
    </xf>
    <xf numFmtId="0" fontId="0" fillId="0" borderId="1" xfId="0" applyFont="1" applyBorder="1" applyAlignment="1">
      <alignment horizontal="center"/>
    </xf>
    <xf numFmtId="1" fontId="34" fillId="0" borderId="4" xfId="0" applyNumberFormat="1" applyFont="1" applyBorder="1" applyAlignment="1">
      <alignment horizontal="center" vertical="center"/>
    </xf>
    <xf numFmtId="1" fontId="34" fillId="0" borderId="1" xfId="0" applyNumberFormat="1"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43" fillId="0" borderId="1" xfId="0" applyFont="1" applyBorder="1" applyAlignment="1">
      <alignment horizontal="left" vertical="center" wrapText="1"/>
    </xf>
    <xf numFmtId="0" fontId="43" fillId="0" borderId="108" xfId="0" applyFont="1" applyBorder="1" applyAlignment="1">
      <alignment horizontal="left" vertical="center" wrapText="1"/>
    </xf>
    <xf numFmtId="0" fontId="8" fillId="0" borderId="59" xfId="0" applyFont="1" applyBorder="1"/>
    <xf numFmtId="0" fontId="8" fillId="0" borderId="105" xfId="0" applyFont="1" applyBorder="1"/>
    <xf numFmtId="0" fontId="43" fillId="0" borderId="101" xfId="0" applyFont="1" applyBorder="1" applyAlignment="1">
      <alignment horizontal="left" vertical="center" wrapText="1"/>
    </xf>
    <xf numFmtId="0" fontId="43" fillId="4" borderId="101" xfId="0" applyFont="1" applyFill="1" applyBorder="1" applyAlignment="1">
      <alignment horizontal="justify" vertical="center" wrapText="1"/>
    </xf>
    <xf numFmtId="0" fontId="43" fillId="17" borderId="28" xfId="0" applyFont="1" applyFill="1" applyBorder="1" applyAlignment="1">
      <alignment horizontal="center" vertical="center" wrapText="1"/>
    </xf>
    <xf numFmtId="0" fontId="43" fillId="17" borderId="30" xfId="0" applyFont="1" applyFill="1" applyBorder="1" applyAlignment="1">
      <alignment horizontal="center" vertical="center" wrapText="1"/>
    </xf>
    <xf numFmtId="0" fontId="14" fillId="0" borderId="102" xfId="0" applyFont="1" applyBorder="1" applyAlignment="1">
      <alignment horizontal="justify" vertical="center"/>
    </xf>
    <xf numFmtId="0" fontId="18" fillId="27" borderId="8" xfId="0" applyFont="1" applyFill="1" applyBorder="1" applyAlignment="1">
      <alignment horizontal="center" vertical="center" wrapText="1"/>
    </xf>
    <xf numFmtId="0" fontId="18" fillId="27" borderId="9" xfId="0" applyFont="1" applyFill="1" applyBorder="1" applyAlignment="1">
      <alignment horizontal="center" vertical="center" wrapText="1"/>
    </xf>
    <xf numFmtId="0" fontId="18" fillId="27" borderId="10" xfId="0" applyFont="1" applyFill="1" applyBorder="1" applyAlignment="1">
      <alignment horizontal="center" vertical="center" wrapText="1"/>
    </xf>
    <xf numFmtId="0" fontId="94" fillId="25" borderId="8" xfId="0" applyFont="1" applyFill="1" applyBorder="1" applyAlignment="1">
      <alignment horizontal="center" vertical="center" wrapText="1"/>
    </xf>
    <xf numFmtId="0" fontId="94" fillId="25" borderId="9" xfId="0" applyFont="1" applyFill="1" applyBorder="1" applyAlignment="1">
      <alignment horizontal="center" vertical="center" wrapText="1"/>
    </xf>
    <xf numFmtId="0" fontId="94" fillId="25" borderId="10" xfId="0" applyFont="1" applyFill="1" applyBorder="1" applyAlignment="1">
      <alignment horizontal="center" vertical="center" wrapText="1"/>
    </xf>
    <xf numFmtId="0" fontId="18" fillId="26" borderId="8" xfId="0" applyFont="1" applyFill="1" applyBorder="1" applyAlignment="1">
      <alignment horizontal="center" vertical="center" wrapText="1"/>
    </xf>
    <xf numFmtId="0" fontId="18" fillId="26" borderId="9" xfId="0" applyFont="1" applyFill="1" applyBorder="1" applyAlignment="1">
      <alignment horizontal="center" vertical="center" wrapText="1"/>
    </xf>
    <xf numFmtId="0" fontId="18" fillId="26" borderId="10" xfId="0" applyFont="1" applyFill="1" applyBorder="1" applyAlignment="1">
      <alignment horizontal="center" vertical="center" wrapText="1"/>
    </xf>
    <xf numFmtId="0" fontId="44" fillId="2" borderId="8" xfId="0" applyFont="1" applyFill="1" applyBorder="1" applyAlignment="1">
      <alignment horizontal="center" vertical="center" wrapText="1"/>
    </xf>
    <xf numFmtId="0" fontId="14" fillId="0" borderId="9" xfId="0" applyFont="1" applyBorder="1"/>
    <xf numFmtId="0" fontId="14" fillId="0" borderId="10" xfId="0" applyFont="1" applyBorder="1"/>
    <xf numFmtId="0" fontId="14" fillId="4" borderId="101" xfId="0" applyFont="1" applyFill="1" applyBorder="1" applyAlignment="1">
      <alignment horizontal="justify" vertical="center" wrapText="1"/>
    </xf>
    <xf numFmtId="0" fontId="44" fillId="0" borderId="1" xfId="0" applyFont="1" applyBorder="1" applyAlignment="1">
      <alignment horizontal="justify" vertical="center" wrapText="1"/>
    </xf>
    <xf numFmtId="0" fontId="44" fillId="0" borderId="1" xfId="0" applyFont="1" applyBorder="1" applyAlignment="1">
      <alignment horizontal="center" vertical="center"/>
    </xf>
    <xf numFmtId="0" fontId="90" fillId="0" borderId="101" xfId="0" applyFont="1" applyBorder="1" applyAlignment="1">
      <alignment horizontal="justify" vertical="center" wrapText="1"/>
    </xf>
    <xf numFmtId="0" fontId="43" fillId="0" borderId="101" xfId="0" applyFont="1" applyBorder="1" applyAlignment="1">
      <alignment horizontal="justify" vertical="center" wrapText="1"/>
    </xf>
    <xf numFmtId="0" fontId="43" fillId="0" borderId="1" xfId="0" applyFont="1" applyBorder="1" applyAlignment="1">
      <alignment horizontal="center" vertical="center" wrapText="1"/>
    </xf>
    <xf numFmtId="14" fontId="43" fillId="0" borderId="1" xfId="0" applyNumberFormat="1" applyFont="1" applyBorder="1" applyAlignment="1">
      <alignment horizontal="center" vertical="center"/>
    </xf>
    <xf numFmtId="0" fontId="91" fillId="16" borderId="52" xfId="0" applyFont="1" applyFill="1" applyBorder="1" applyAlignment="1">
      <alignment horizontal="center" vertical="center" wrapText="1"/>
    </xf>
    <xf numFmtId="0" fontId="8" fillId="0" borderId="103" xfId="0" applyFont="1" applyBorder="1"/>
    <xf numFmtId="0" fontId="49" fillId="17" borderId="68" xfId="0" applyFont="1" applyFill="1" applyBorder="1" applyAlignment="1">
      <alignment horizontal="left" vertical="center" wrapText="1"/>
    </xf>
    <xf numFmtId="0" fontId="7" fillId="17" borderId="70" xfId="0" applyFont="1" applyFill="1" applyBorder="1" applyAlignment="1">
      <alignment horizontal="left"/>
    </xf>
    <xf numFmtId="0" fontId="7" fillId="17" borderId="69" xfId="0" applyFont="1" applyFill="1" applyBorder="1" applyAlignment="1">
      <alignment horizontal="left"/>
    </xf>
    <xf numFmtId="0" fontId="49" fillId="17" borderId="55" xfId="0" applyFont="1" applyFill="1" applyBorder="1" applyAlignment="1">
      <alignment horizontal="left" vertical="center" wrapText="1"/>
    </xf>
    <xf numFmtId="0" fontId="49" fillId="17" borderId="55" xfId="0" applyFont="1" applyFill="1" applyBorder="1" applyAlignment="1">
      <alignment horizontal="left" vertical="center"/>
    </xf>
  </cellXfs>
  <cellStyles count="14">
    <cellStyle name="Hipervínculo" xfId="1" builtinId="8"/>
    <cellStyle name="Normal" xfId="0" builtinId="0"/>
    <cellStyle name="Normal 2" xfId="2" xr:uid="{00000000-0005-0000-0000-000002000000}"/>
    <cellStyle name="Normal 2 2" xfId="3" xr:uid="{00000000-0005-0000-0000-000003000000}"/>
    <cellStyle name="Normal 2 2 2" xfId="5" xr:uid="{00000000-0005-0000-0000-000004000000}"/>
    <cellStyle name="Normal 2 2 2 2" xfId="7" xr:uid="{00000000-0005-0000-0000-000005000000}"/>
    <cellStyle name="Normal 2 2 2 3" xfId="9" xr:uid="{00000000-0005-0000-0000-000006000000}"/>
    <cellStyle name="Normal 2 2 2 3 2" xfId="13" xr:uid="{00000000-0005-0000-0000-000007000000}"/>
    <cellStyle name="Normal 2 2 3" xfId="6" xr:uid="{00000000-0005-0000-0000-000008000000}"/>
    <cellStyle name="Normal 2 2 4" xfId="8" xr:uid="{00000000-0005-0000-0000-000009000000}"/>
    <cellStyle name="Normal 2 2 4 2" xfId="12" xr:uid="{00000000-0005-0000-0000-00000A000000}"/>
    <cellStyle name="Normal 2 2 5" xfId="11" xr:uid="{00000000-0005-0000-0000-00000B000000}"/>
    <cellStyle name="Normal 2 3" xfId="10" xr:uid="{00000000-0005-0000-0000-00000C000000}"/>
    <cellStyle name="Porcentaje" xfId="4" builtinId="5"/>
  </cellStyles>
  <dxfs count="201">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
      <font>
        <b/>
        <i val="0"/>
      </font>
      <fill>
        <patternFill>
          <bgColor rgb="FFFF0000"/>
        </patternFill>
      </fill>
    </dxf>
    <dxf>
      <font>
        <b/>
        <i val="0"/>
      </font>
      <fill>
        <patternFill>
          <bgColor rgb="FFFFFF00"/>
        </patternFill>
      </fill>
    </dxf>
    <dxf>
      <font>
        <b/>
        <i val="0"/>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400" b="1" i="0" u="none" strike="noStrike" kern="1200" spc="0" baseline="0">
                <a:solidFill>
                  <a:schemeClr val="tx1">
                    <a:lumMod val="65000"/>
                    <a:lumOff val="35000"/>
                  </a:schemeClr>
                </a:solidFill>
                <a:latin typeface="+mn-lt"/>
                <a:ea typeface="+mn-ea"/>
                <a:cs typeface="+mn-cs"/>
              </a:defRPr>
            </a:pPr>
            <a:r>
              <a:rPr lang="es-CO" b="1"/>
              <a:t>PLANES DE MEJORAMIENTO  I TRIMESTRE 2019.</a:t>
            </a:r>
          </a:p>
        </c:rich>
      </c:tx>
      <c:overlay val="0"/>
      <c:spPr>
        <a:noFill/>
        <a:ln>
          <a:noFill/>
        </a:ln>
        <a:effectLst/>
      </c:spPr>
    </c:title>
    <c:autoTitleDeleted val="0"/>
    <c:plotArea>
      <c:layout>
        <c:manualLayout>
          <c:layoutTarget val="inner"/>
          <c:xMode val="edge"/>
          <c:yMode val="edge"/>
          <c:x val="1.9444444444444445E-2"/>
          <c:y val="0.10147854227165302"/>
          <c:w val="0.93888888888888922"/>
          <c:h val="0.73464824318676203"/>
        </c:manualLayout>
      </c:layout>
      <c:barChart>
        <c:barDir val="bar"/>
        <c:grouping val="clustered"/>
        <c:varyColors val="0"/>
        <c:ser>
          <c:idx val="0"/>
          <c:order val="0"/>
          <c:tx>
            <c:strRef>
              <c:f>Hoja1!$P$10</c:f>
              <c:strCache>
                <c:ptCount val="1"/>
                <c:pt idx="0">
                  <c:v>Por procesos</c:v>
                </c:pt>
              </c:strCache>
            </c:strRef>
          </c:tx>
          <c:spPr>
            <a:solidFill>
              <a:schemeClr val="accent1">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6="http://schemas.microsoft.com/office/drawing/2014/chart" uri="{C3380CC4-5D6E-409C-BE32-E72D297353CC}">
              <c16:uniqueId val="{00000000-9296-4519-B899-AE49CAB1AC91}"/>
            </c:ext>
          </c:extLst>
        </c:ser>
        <c:ser>
          <c:idx val="1"/>
          <c:order val="1"/>
          <c:tx>
            <c:strRef>
              <c:f>Hoja1!$P$11</c:f>
              <c:strCache>
                <c:ptCount val="1"/>
                <c:pt idx="0">
                  <c:v>Institucional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6="http://schemas.microsoft.com/office/drawing/2014/chart" uri="{C3380CC4-5D6E-409C-BE32-E72D297353CC}">
              <c16:uniqueId val="{00000001-9296-4519-B899-AE49CAB1AC91}"/>
            </c:ext>
          </c:extLst>
        </c:ser>
        <c:ser>
          <c:idx val="2"/>
          <c:order val="2"/>
          <c:tx>
            <c:strRef>
              <c:f>Hoja1!$P$12</c:f>
              <c:strCache>
                <c:ptCount val="1"/>
                <c:pt idx="0">
                  <c:v>TOTALES</c:v>
                </c:pt>
              </c:strCache>
            </c:strRef>
          </c:tx>
          <c:spPr>
            <a:solidFill>
              <a:schemeClr val="accent1">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6="http://schemas.microsoft.com/office/drawing/2014/chart" uri="{C3380CC4-5D6E-409C-BE32-E72D297353CC}">
              <c16:uniqueId val="{00000002-9296-4519-B899-AE49CAB1AC91}"/>
            </c:ext>
          </c:extLst>
        </c:ser>
        <c:dLbls>
          <c:showLegendKey val="0"/>
          <c:showVal val="1"/>
          <c:showCatName val="0"/>
          <c:showSerName val="0"/>
          <c:showPercent val="0"/>
          <c:showBubbleSize val="0"/>
        </c:dLbls>
        <c:gapWidth val="182"/>
        <c:axId val="131340544"/>
        <c:axId val="131346432"/>
      </c:barChart>
      <c:catAx>
        <c:axId val="131340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6432"/>
        <c:crosses val="autoZero"/>
        <c:auto val="1"/>
        <c:lblAlgn val="ctr"/>
        <c:lblOffset val="100"/>
        <c:noMultiLvlLbl val="0"/>
      </c:catAx>
      <c:valAx>
        <c:axId val="131346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134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lang="es-ES" sz="1600" b="1" i="0" u="none" strike="noStrike" kern="1200" baseline="0">
                <a:solidFill>
                  <a:schemeClr val="tx1">
                    <a:lumMod val="65000"/>
                    <a:lumOff val="35000"/>
                  </a:schemeClr>
                </a:solidFill>
                <a:latin typeface="+mn-lt"/>
                <a:ea typeface="+mn-ea"/>
                <a:cs typeface="+mn-cs"/>
              </a:defRPr>
            </a:pPr>
            <a:r>
              <a:rPr lang="es-CO"/>
              <a:t>EJECUCIÓN PLAN DE MEJORAMIENTO INSTITUCIONAL </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27342592592592607"/>
          <c:w val="0.93888888888888922"/>
          <c:h val="0.56974482356372202"/>
        </c:manualLayout>
      </c:layout>
      <c:pie3DChart>
        <c:varyColors val="1"/>
        <c:ser>
          <c:idx val="0"/>
          <c:order val="0"/>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8FF-49AE-BE63-CB4E5BF5E358}"/>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58FF-49AE-BE63-CB4E5BF5E358}"/>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58FF-49AE-BE63-CB4E5BF5E358}"/>
              </c:ext>
            </c:extLst>
          </c:dPt>
          <c:dLbls>
            <c:dLbl>
              <c:idx val="0"/>
              <c:layout>
                <c:manualLayout>
                  <c:x val="0.15559620577050856"/>
                  <c:y val="3.076079031787691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FF-49AE-BE63-CB4E5BF5E358}"/>
                </c:ext>
              </c:extLst>
            </c:dLbl>
            <c:dLbl>
              <c:idx val="1"/>
              <c:layout>
                <c:manualLayout>
                  <c:x val="4.9123303034158371E-2"/>
                  <c:y val="3.5870516185468364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FF-49AE-BE63-CB4E5BF5E358}"/>
                </c:ext>
              </c:extLst>
            </c:dLbl>
            <c:dLbl>
              <c:idx val="2"/>
              <c:layout>
                <c:manualLayout>
                  <c:x val="-7.1356206147481199E-2"/>
                  <c:y val="8.33949402158064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FF-49AE-BE63-CB4E5BF5E358}"/>
                </c:ext>
              </c:extLst>
            </c:dLbl>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58FF-49AE-BE63-CB4E5BF5E358}"/>
            </c:ext>
          </c:extLst>
        </c:ser>
        <c:dLbls>
          <c:showLegendKey val="0"/>
          <c:showVal val="0"/>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400" b="0" i="0" u="none" strike="noStrike" kern="1200" spc="0" baseline="0">
                <a:solidFill>
                  <a:schemeClr val="tx1">
                    <a:lumMod val="65000"/>
                    <a:lumOff val="35000"/>
                  </a:schemeClr>
                </a:solidFill>
                <a:latin typeface="+mn-lt"/>
                <a:ea typeface="+mn-ea"/>
                <a:cs typeface="+mn-cs"/>
              </a:defRPr>
            </a:pPr>
            <a:r>
              <a:rPr lang="es-CO"/>
              <a:t>Comparativo</a:t>
            </a:r>
            <a:r>
              <a:rPr lang="es-CO" baseline="0"/>
              <a:t> Plan de Mejoramiento por Procesos  </a:t>
            </a:r>
          </a:p>
          <a:p>
            <a:pPr>
              <a:defRPr lang="es-ES" sz="1400" b="0" i="0" u="none" strike="noStrike" kern="1200" spc="0" baseline="0">
                <a:solidFill>
                  <a:schemeClr val="tx1">
                    <a:lumMod val="65000"/>
                    <a:lumOff val="35000"/>
                  </a:schemeClr>
                </a:solidFill>
                <a:latin typeface="+mn-lt"/>
                <a:ea typeface="+mn-ea"/>
                <a:cs typeface="+mn-cs"/>
              </a:defRPr>
            </a:pPr>
            <a:r>
              <a:rPr lang="es-CO" baseline="0"/>
              <a:t>I Trimestre 2019.</a:t>
            </a:r>
            <a:endParaRPr lang="es-CO"/>
          </a:p>
        </c:rich>
      </c:tx>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0555555555555565E-2"/>
          <c:y val="0.21321813939924192"/>
          <c:w val="0.93888888888888922"/>
          <c:h val="0.48500729075532228"/>
        </c:manualLayout>
      </c:layout>
      <c:bar3DChart>
        <c:barDir val="col"/>
        <c:grouping val="clustered"/>
        <c:varyColors val="0"/>
        <c:ser>
          <c:idx val="0"/>
          <c:order val="0"/>
          <c:tx>
            <c:strRef>
              <c:f>[5]Hoja1!$N$3</c:f>
              <c:strCache>
                <c:ptCount val="1"/>
                <c:pt idx="0">
                  <c:v>DIC-01</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[5]Hoja1!$O$3:$S$3</c:f>
              <c:numCache>
                <c:formatCode>General</c:formatCode>
                <c:ptCount val="5"/>
                <c:pt idx="0">
                  <c:v>4</c:v>
                </c:pt>
                <c:pt idx="1">
                  <c:v>0</c:v>
                </c:pt>
                <c:pt idx="2">
                  <c:v>4</c:v>
                </c:pt>
                <c:pt idx="3">
                  <c:v>0</c:v>
                </c:pt>
                <c:pt idx="4">
                  <c:v>0</c:v>
                </c:pt>
              </c:numCache>
            </c:numRef>
          </c:val>
          <c:extLst>
            <c:ext xmlns:c16="http://schemas.microsoft.com/office/drawing/2014/chart" uri="{C3380CC4-5D6E-409C-BE32-E72D297353CC}">
              <c16:uniqueId val="{00000000-B88F-4C8E-B1E0-A44236B5DF4D}"/>
            </c:ext>
          </c:extLst>
        </c:ser>
        <c:ser>
          <c:idx val="1"/>
          <c:order val="1"/>
          <c:tx>
            <c:strRef>
              <c:f>[5]Hoja1!$N$4</c:f>
              <c:strCache>
                <c:ptCount val="1"/>
                <c:pt idx="0">
                  <c:v>DIP-02</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[5]Hoja1!$O$4:$S$4</c:f>
              <c:numCache>
                <c:formatCode>General</c:formatCode>
                <c:ptCount val="5"/>
                <c:pt idx="0">
                  <c:v>1</c:v>
                </c:pt>
                <c:pt idx="1">
                  <c:v>1</c:v>
                </c:pt>
                <c:pt idx="2">
                  <c:v>0</c:v>
                </c:pt>
                <c:pt idx="3">
                  <c:v>0</c:v>
                </c:pt>
                <c:pt idx="4">
                  <c:v>0</c:v>
                </c:pt>
              </c:numCache>
            </c:numRef>
          </c:val>
          <c:extLst>
            <c:ext xmlns:c16="http://schemas.microsoft.com/office/drawing/2014/chart" uri="{C3380CC4-5D6E-409C-BE32-E72D297353CC}">
              <c16:uniqueId val="{00000001-B88F-4C8E-B1E0-A44236B5DF4D}"/>
            </c:ext>
          </c:extLst>
        </c:ser>
        <c:ser>
          <c:idx val="2"/>
          <c:order val="2"/>
          <c:tx>
            <c:strRef>
              <c:f>[5]Hoja1!$N$5</c:f>
              <c:strCache>
                <c:ptCount val="1"/>
                <c:pt idx="0">
                  <c:v>AC-10</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[5]Hoja1!$O$5:$S$5</c:f>
              <c:numCache>
                <c:formatCode>General</c:formatCode>
                <c:ptCount val="5"/>
                <c:pt idx="0">
                  <c:v>2</c:v>
                </c:pt>
                <c:pt idx="1">
                  <c:v>0</c:v>
                </c:pt>
                <c:pt idx="2">
                  <c:v>2</c:v>
                </c:pt>
                <c:pt idx="3">
                  <c:v>0</c:v>
                </c:pt>
                <c:pt idx="4">
                  <c:v>0</c:v>
                </c:pt>
              </c:numCache>
            </c:numRef>
          </c:val>
          <c:extLst>
            <c:ext xmlns:c16="http://schemas.microsoft.com/office/drawing/2014/chart" uri="{C3380CC4-5D6E-409C-BE32-E72D297353CC}">
              <c16:uniqueId val="{00000002-B88F-4C8E-B1E0-A44236B5DF4D}"/>
            </c:ext>
          </c:extLst>
        </c:ser>
        <c:ser>
          <c:idx val="3"/>
          <c:order val="3"/>
          <c:tx>
            <c:strRef>
              <c:f>[5]Hoja1!$N$6</c:f>
              <c:strCache>
                <c:ptCount val="1"/>
                <c:pt idx="0">
                  <c:v>IDP-04</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[5]Hoja1!$O$6:$S$6</c:f>
              <c:numCache>
                <c:formatCode>General</c:formatCode>
                <c:ptCount val="5"/>
                <c:pt idx="0">
                  <c:v>6</c:v>
                </c:pt>
                <c:pt idx="1">
                  <c:v>0</c:v>
                </c:pt>
                <c:pt idx="2">
                  <c:v>6</c:v>
                </c:pt>
                <c:pt idx="3">
                  <c:v>0</c:v>
                </c:pt>
                <c:pt idx="4">
                  <c:v>0</c:v>
                </c:pt>
              </c:numCache>
            </c:numRef>
          </c:val>
          <c:extLst>
            <c:ext xmlns:c16="http://schemas.microsoft.com/office/drawing/2014/chart" uri="{C3380CC4-5D6E-409C-BE32-E72D297353CC}">
              <c16:uniqueId val="{00000003-B88F-4C8E-B1E0-A44236B5DF4D}"/>
            </c:ext>
          </c:extLst>
        </c:ser>
        <c:ser>
          <c:idx val="4"/>
          <c:order val="4"/>
          <c:tx>
            <c:strRef>
              <c:f>[5]Hoja1!$N$7</c:f>
              <c:strCache>
                <c:ptCount val="1"/>
                <c:pt idx="0">
                  <c:v>GD-07</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[5]Hoja1!$O$7:$S$7</c:f>
              <c:numCache>
                <c:formatCode>General</c:formatCode>
                <c:ptCount val="5"/>
                <c:pt idx="0">
                  <c:v>7</c:v>
                </c:pt>
                <c:pt idx="1">
                  <c:v>1</c:v>
                </c:pt>
                <c:pt idx="2">
                  <c:v>2</c:v>
                </c:pt>
                <c:pt idx="3">
                  <c:v>4</c:v>
                </c:pt>
                <c:pt idx="4">
                  <c:v>0</c:v>
                </c:pt>
              </c:numCache>
            </c:numRef>
          </c:val>
          <c:extLst>
            <c:ext xmlns:c16="http://schemas.microsoft.com/office/drawing/2014/chart" uri="{C3380CC4-5D6E-409C-BE32-E72D297353CC}">
              <c16:uniqueId val="{00000004-B88F-4C8E-B1E0-A44236B5DF4D}"/>
            </c:ext>
          </c:extLst>
        </c:ser>
        <c:ser>
          <c:idx val="5"/>
          <c:order val="5"/>
          <c:tx>
            <c:strRef>
              <c:f>[5]Hoja1!$N$8</c:f>
              <c:strCache>
                <c:ptCount val="1"/>
                <c:pt idx="0">
                  <c:v>GC-08</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[5]Hoja1!$O$8:$S$8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B88F-4C8E-B1E0-A44236B5DF4D}"/>
            </c:ext>
          </c:extLst>
        </c:ser>
        <c:ser>
          <c:idx val="6"/>
          <c:order val="6"/>
          <c:tx>
            <c:strRef>
              <c:f>[5]Hoja1!$N$9</c:f>
              <c:strCache>
                <c:ptCount val="1"/>
                <c:pt idx="0">
                  <c:v>GJ-09</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[5]Hoja1!$O$9:$S$9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6-B88F-4C8E-B1E0-A44236B5DF4D}"/>
            </c:ext>
          </c:extLst>
        </c:ser>
        <c:ser>
          <c:idx val="7"/>
          <c:order val="7"/>
          <c:tx>
            <c:strRef>
              <c:f>[5]Hoja1!$N$10</c:f>
              <c:strCache>
                <c:ptCount val="1"/>
                <c:pt idx="0">
                  <c:v>GRF-11</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[5]Hoja1!$O$10:$S$10</c:f>
              <c:numCache>
                <c:formatCode>General</c:formatCode>
                <c:ptCount val="5"/>
                <c:pt idx="0">
                  <c:v>3</c:v>
                </c:pt>
                <c:pt idx="1">
                  <c:v>2</c:v>
                </c:pt>
                <c:pt idx="2">
                  <c:v>0</c:v>
                </c:pt>
                <c:pt idx="3">
                  <c:v>1</c:v>
                </c:pt>
                <c:pt idx="4">
                  <c:v>0</c:v>
                </c:pt>
              </c:numCache>
            </c:numRef>
          </c:val>
          <c:extLst>
            <c:ext xmlns:c16="http://schemas.microsoft.com/office/drawing/2014/chart" uri="{C3380CC4-5D6E-409C-BE32-E72D297353CC}">
              <c16:uniqueId val="{00000007-B88F-4C8E-B1E0-A44236B5DF4D}"/>
            </c:ext>
          </c:extLst>
        </c:ser>
        <c:ser>
          <c:idx val="8"/>
          <c:order val="8"/>
          <c:tx>
            <c:strRef>
              <c:f>[5]Hoja1!$N$11</c:f>
              <c:strCache>
                <c:ptCount val="1"/>
                <c:pt idx="0">
                  <c:v>GT-12</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[5]Hoja1!$O$11:$S$11</c:f>
              <c:numCache>
                <c:formatCode>General</c:formatCode>
                <c:ptCount val="5"/>
                <c:pt idx="0">
                  <c:v>12</c:v>
                </c:pt>
                <c:pt idx="1">
                  <c:v>0</c:v>
                </c:pt>
                <c:pt idx="2">
                  <c:v>3</c:v>
                </c:pt>
                <c:pt idx="3">
                  <c:v>6</c:v>
                </c:pt>
                <c:pt idx="4">
                  <c:v>3</c:v>
                </c:pt>
              </c:numCache>
            </c:numRef>
          </c:val>
          <c:extLst>
            <c:ext xmlns:c16="http://schemas.microsoft.com/office/drawing/2014/chart" uri="{C3380CC4-5D6E-409C-BE32-E72D297353CC}">
              <c16:uniqueId val="{00000008-B88F-4C8E-B1E0-A44236B5DF4D}"/>
            </c:ext>
          </c:extLst>
        </c:ser>
        <c:ser>
          <c:idx val="9"/>
          <c:order val="9"/>
          <c:tx>
            <c:strRef>
              <c:f>[5]Hoja1!$N$12</c:f>
              <c:strCache>
                <c:ptCount val="1"/>
                <c:pt idx="0">
                  <c:v>GTH-13</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[5]Hoja1!$O$12:$S$12</c:f>
              <c:numCache>
                <c:formatCode>General</c:formatCode>
                <c:ptCount val="5"/>
                <c:pt idx="0">
                  <c:v>6</c:v>
                </c:pt>
                <c:pt idx="1">
                  <c:v>0</c:v>
                </c:pt>
                <c:pt idx="2">
                  <c:v>6</c:v>
                </c:pt>
                <c:pt idx="3">
                  <c:v>0</c:v>
                </c:pt>
              </c:numCache>
            </c:numRef>
          </c:val>
          <c:extLst>
            <c:ext xmlns:c16="http://schemas.microsoft.com/office/drawing/2014/chart" uri="{C3380CC4-5D6E-409C-BE32-E72D297353CC}">
              <c16:uniqueId val="{00000009-B88F-4C8E-B1E0-A44236B5DF4D}"/>
            </c:ext>
          </c:extLst>
        </c:ser>
        <c:ser>
          <c:idx val="10"/>
          <c:order val="10"/>
          <c:tx>
            <c:strRef>
              <c:f>[5]Hoja1!$N$13</c:f>
              <c:strCache>
                <c:ptCount val="1"/>
                <c:pt idx="0">
                  <c:v>GF-14</c:v>
                </c:pt>
              </c:strCache>
            </c:strRef>
          </c:tx>
          <c:spPr>
            <a:solidFill>
              <a:schemeClr val="accent3">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[5]Hoja1!$O$13:$S$13</c:f>
              <c:numCache>
                <c:formatCode>General</c:formatCode>
                <c:ptCount val="5"/>
                <c:pt idx="0">
                  <c:v>10</c:v>
                </c:pt>
                <c:pt idx="1">
                  <c:v>0</c:v>
                </c:pt>
                <c:pt idx="2">
                  <c:v>1</c:v>
                </c:pt>
                <c:pt idx="3">
                  <c:v>9</c:v>
                </c:pt>
              </c:numCache>
            </c:numRef>
          </c:val>
          <c:extLst>
            <c:ext xmlns:c16="http://schemas.microsoft.com/office/drawing/2014/chart" uri="{C3380CC4-5D6E-409C-BE32-E72D297353CC}">
              <c16:uniqueId val="{0000000A-B88F-4C8E-B1E0-A44236B5DF4D}"/>
            </c:ext>
          </c:extLst>
        </c:ser>
        <c:ser>
          <c:idx val="11"/>
          <c:order val="11"/>
          <c:tx>
            <c:strRef>
              <c:f>[5]Hoja1!$N$14</c:f>
              <c:strCache>
                <c:ptCount val="1"/>
                <c:pt idx="0">
                  <c:v>CID-15</c:v>
                </c:pt>
              </c:strCache>
            </c:strRef>
          </c:tx>
          <c:spPr>
            <a:solidFill>
              <a:schemeClr val="accent5">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[5]Hoja1!$O$14:$S$14</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B-B88F-4C8E-B1E0-A44236B5DF4D}"/>
            </c:ext>
          </c:extLst>
        </c:ser>
        <c:ser>
          <c:idx val="12"/>
          <c:order val="12"/>
          <c:tx>
            <c:strRef>
              <c:f>[5]Hoja1!$N$15</c:f>
              <c:strCache>
                <c:ptCount val="1"/>
                <c:pt idx="0">
                  <c:v>EC-16</c:v>
                </c:pt>
              </c:strCache>
            </c:strRef>
          </c:tx>
          <c:spPr>
            <a:solidFill>
              <a:schemeClr val="accent1">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[5]Hoja1!$O$15:$S$15</c:f>
              <c:numCache>
                <c:formatCode>General</c:formatCode>
                <c:ptCount val="5"/>
                <c:pt idx="0">
                  <c:v>0</c:v>
                </c:pt>
                <c:pt idx="1">
                  <c:v>0</c:v>
                </c:pt>
                <c:pt idx="2">
                  <c:v>0</c:v>
                </c:pt>
                <c:pt idx="3">
                  <c:v>0</c:v>
                </c:pt>
              </c:numCache>
            </c:numRef>
          </c:val>
          <c:extLst>
            <c:ext xmlns:c16="http://schemas.microsoft.com/office/drawing/2014/chart" uri="{C3380CC4-5D6E-409C-BE32-E72D297353CC}">
              <c16:uniqueId val="{0000000C-B88F-4C8E-B1E0-A44236B5DF4D}"/>
            </c:ext>
          </c:extLst>
        </c:ser>
        <c:ser>
          <c:idx val="13"/>
          <c:order val="13"/>
          <c:tx>
            <c:strRef>
              <c:f>[5]Hoja1!$N$16</c:f>
              <c:strCache>
                <c:ptCount val="1"/>
                <c:pt idx="0">
                  <c:v>MIC-03</c:v>
                </c:pt>
              </c:strCache>
            </c:strRef>
          </c:tx>
          <c:spPr>
            <a:solidFill>
              <a:schemeClr val="accent3">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[5]Hoja1!$O$16:$S$16</c:f>
              <c:numCache>
                <c:formatCode>General</c:formatCode>
                <c:ptCount val="5"/>
                <c:pt idx="0">
                  <c:v>2</c:v>
                </c:pt>
                <c:pt idx="1">
                  <c:v>0</c:v>
                </c:pt>
                <c:pt idx="2">
                  <c:v>2</c:v>
                </c:pt>
                <c:pt idx="3">
                  <c:v>0</c:v>
                </c:pt>
              </c:numCache>
            </c:numRef>
          </c:val>
          <c:extLst>
            <c:ext xmlns:c16="http://schemas.microsoft.com/office/drawing/2014/chart" uri="{C3380CC4-5D6E-409C-BE32-E72D297353CC}">
              <c16:uniqueId val="{0000000D-B88F-4C8E-B1E0-A44236B5DF4D}"/>
            </c:ext>
          </c:extLst>
        </c:ser>
        <c:ser>
          <c:idx val="14"/>
          <c:order val="14"/>
          <c:tx>
            <c:strRef>
              <c:f>[5]Hoja1!$N$17</c:f>
              <c:strCache>
                <c:ptCount val="1"/>
                <c:pt idx="0">
                  <c:v>IV TRIMESTRE 2018</c:v>
                </c:pt>
              </c:strCache>
            </c:strRef>
          </c:tx>
          <c:spPr>
            <a:solidFill>
              <a:schemeClr val="accent5">
                <a:lumMod val="60000"/>
                <a:lumOff val="4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[5]Hoja1!$O$17:$S$17</c:f>
              <c:numCache>
                <c:formatCode>General</c:formatCode>
                <c:ptCount val="5"/>
                <c:pt idx="0">
                  <c:v>53</c:v>
                </c:pt>
                <c:pt idx="1">
                  <c:v>4</c:v>
                </c:pt>
                <c:pt idx="2">
                  <c:v>26</c:v>
                </c:pt>
                <c:pt idx="3">
                  <c:v>20</c:v>
                </c:pt>
                <c:pt idx="4">
                  <c:v>3</c:v>
                </c:pt>
              </c:numCache>
            </c:numRef>
          </c:val>
          <c:extLst>
            <c:ext xmlns:c16="http://schemas.microsoft.com/office/drawing/2014/chart" uri="{C3380CC4-5D6E-409C-BE32-E72D297353CC}">
              <c16:uniqueId val="{0000000E-B88F-4C8E-B1E0-A44236B5DF4D}"/>
            </c:ext>
          </c:extLst>
        </c:ser>
        <c:ser>
          <c:idx val="15"/>
          <c:order val="15"/>
          <c:tx>
            <c:strRef>
              <c:f>[5]Hoja1!$N$18</c:f>
              <c:strCache>
                <c:ptCount val="1"/>
                <c:pt idx="0">
                  <c:v>I TRIMESTRE 2019</c:v>
                </c:pt>
              </c:strCache>
            </c:strRef>
          </c:tx>
          <c:spPr>
            <a:solidFill>
              <a:schemeClr val="accent1">
                <a:lumMod val="5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lang="es-ES"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[5]Hoja1!$O$2:$S$2</c:f>
              <c:strCache>
                <c:ptCount val="5"/>
                <c:pt idx="0">
                  <c:v>TOTAL ACCIONES </c:v>
                </c:pt>
                <c:pt idx="1">
                  <c:v>VENCIDAS</c:v>
                </c:pt>
                <c:pt idx="2">
                  <c:v>EN EJECUCIÓN</c:v>
                </c:pt>
                <c:pt idx="3">
                  <c:v>CERRADAS</c:v>
                </c:pt>
                <c:pt idx="4">
                  <c:v>ELIMINADAS</c:v>
                </c:pt>
              </c:strCache>
            </c:strRef>
          </c:cat>
          <c:val>
            <c:numRef>
              <c:f>[5]Hoja1!$O$18:$S$18</c:f>
              <c:numCache>
                <c:formatCode>General</c:formatCode>
                <c:ptCount val="5"/>
                <c:pt idx="0">
                  <c:v>31</c:v>
                </c:pt>
                <c:pt idx="1">
                  <c:v>0</c:v>
                </c:pt>
                <c:pt idx="2">
                  <c:v>23</c:v>
                </c:pt>
                <c:pt idx="3">
                  <c:v>8</c:v>
                </c:pt>
                <c:pt idx="4">
                  <c:v>0</c:v>
                </c:pt>
              </c:numCache>
            </c:numRef>
          </c:val>
          <c:extLst>
            <c:ext xmlns:c16="http://schemas.microsoft.com/office/drawing/2014/chart" uri="{C3380CC4-5D6E-409C-BE32-E72D297353CC}">
              <c16:uniqueId val="{0000000F-B88F-4C8E-B1E0-A44236B5DF4D}"/>
            </c:ext>
          </c:extLst>
        </c:ser>
        <c:dLbls>
          <c:showLegendKey val="0"/>
          <c:showVal val="1"/>
          <c:showCatName val="0"/>
          <c:showSerName val="0"/>
          <c:showPercent val="0"/>
          <c:showBubbleSize val="0"/>
        </c:dLbls>
        <c:gapWidth val="150"/>
        <c:shape val="box"/>
        <c:axId val="134713344"/>
        <c:axId val="134714880"/>
        <c:axId val="0"/>
      </c:bar3DChart>
      <c:catAx>
        <c:axId val="1347133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crossAx val="134714880"/>
        <c:crosses val="autoZero"/>
        <c:auto val="1"/>
        <c:lblAlgn val="ctr"/>
        <c:lblOffset val="100"/>
        <c:noMultiLvlLbl val="0"/>
      </c:catAx>
      <c:valAx>
        <c:axId val="134714880"/>
        <c:scaling>
          <c:orientation val="minMax"/>
        </c:scaling>
        <c:delete val="1"/>
        <c:axPos val="l"/>
        <c:numFmt formatCode="General" sourceLinked="1"/>
        <c:majorTickMark val="none"/>
        <c:minorTickMark val="none"/>
        <c:tickLblPos val="nextTo"/>
        <c:crossAx val="134713344"/>
        <c:crosses val="autoZero"/>
        <c:crossBetween val="between"/>
      </c:valAx>
      <c:spPr>
        <a:noFill/>
        <a:ln>
          <a:noFill/>
        </a:ln>
        <a:effectLst/>
      </c:spPr>
    </c:plotArea>
    <c:legend>
      <c:legendPos val="t"/>
      <c:layout>
        <c:manualLayout>
          <c:xMode val="edge"/>
          <c:yMode val="edge"/>
          <c:x val="0.17461286089238853"/>
          <c:y val="0.90824074074074057"/>
          <c:w val="0.52299628171478552"/>
          <c:h val="7.8125546806649182E-2"/>
        </c:manualLayout>
      </c:layout>
      <c:overlay val="0"/>
      <c:spPr>
        <a:noFill/>
        <a:ln>
          <a:noFill/>
        </a:ln>
        <a:effectLst/>
      </c:spPr>
      <c:txPr>
        <a:bodyPr rot="0" spcFirstLastPara="1" vertOverflow="ellipsis" vert="horz" wrap="square" anchor="ctr" anchorCtr="1"/>
        <a:lstStyle/>
        <a:p>
          <a:pPr>
            <a:defRPr lang="es-E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a:pPr>
            <a:r>
              <a:rPr lang="es-CO"/>
              <a:t>Resultado en Cumplimiento de Acciones</a:t>
            </a:r>
          </a:p>
        </c:rich>
      </c:tx>
      <c:overlay val="0"/>
    </c:title>
    <c:autoTitleDeleted val="0"/>
    <c:plotArea>
      <c:layout/>
      <c:barChart>
        <c:barDir val="bar"/>
        <c:grouping val="clustered"/>
        <c:varyColors val="1"/>
        <c:ser>
          <c:idx val="0"/>
          <c:order val="0"/>
          <c:spPr>
            <a:solidFill>
              <a:srgbClr val="5B9BD5"/>
            </a:solidFill>
          </c:spPr>
          <c:invertIfNegative val="1"/>
          <c:dPt>
            <c:idx val="0"/>
            <c:invertIfNegative val="1"/>
            <c:bubble3D val="0"/>
            <c:extLst>
              <c:ext xmlns:c16="http://schemas.microsoft.com/office/drawing/2014/chart" uri="{C3380CC4-5D6E-409C-BE32-E72D297353CC}">
                <c16:uniqueId val="{00000000-EE7F-4B24-8A07-6FF633519BE2}"/>
              </c:ext>
            </c:extLst>
          </c:dPt>
          <c:dPt>
            <c:idx val="1"/>
            <c:invertIfNegative val="1"/>
            <c:bubble3D val="0"/>
            <c:extLst>
              <c:ext xmlns:c16="http://schemas.microsoft.com/office/drawing/2014/chart" uri="{C3380CC4-5D6E-409C-BE32-E72D297353CC}">
                <c16:uniqueId val="{00000001-EE7F-4B24-8A07-6FF633519BE2}"/>
              </c:ext>
            </c:extLst>
          </c:dPt>
          <c:dPt>
            <c:idx val="2"/>
            <c:invertIfNegative val="1"/>
            <c:bubble3D val="0"/>
            <c:extLst>
              <c:ext xmlns:c16="http://schemas.microsoft.com/office/drawing/2014/chart" uri="{C3380CC4-5D6E-409C-BE32-E72D297353CC}">
                <c16:uniqueId val="{00000002-EE7F-4B24-8A07-6FF633519BE2}"/>
              </c:ext>
            </c:extLst>
          </c:dPt>
          <c:dPt>
            <c:idx val="3"/>
            <c:invertIfNegative val="1"/>
            <c:bubble3D val="0"/>
            <c:extLst>
              <c:ext xmlns:c16="http://schemas.microsoft.com/office/drawing/2014/chart" uri="{C3380CC4-5D6E-409C-BE32-E72D297353CC}">
                <c16:uniqueId val="{00000003-EE7F-4B24-8A07-6FF633519BE2}"/>
              </c:ext>
            </c:extLst>
          </c:dPt>
          <c:dPt>
            <c:idx val="4"/>
            <c:invertIfNegative val="1"/>
            <c:bubble3D val="0"/>
            <c:extLst>
              <c:ext xmlns:c16="http://schemas.microsoft.com/office/drawing/2014/chart" uri="{C3380CC4-5D6E-409C-BE32-E72D297353CC}">
                <c16:uniqueId val="{00000004-EE7F-4B24-8A07-6FF633519BE2}"/>
              </c:ext>
            </c:extLst>
          </c:dPt>
          <c:dLbls>
            <c:spPr>
              <a:noFill/>
              <a:ln w="25400">
                <a:noFill/>
              </a:ln>
            </c:spPr>
            <c:txPr>
              <a:bodyPr/>
              <a:lstStyle/>
              <a:p>
                <a:pPr>
                  <a:defRPr lang="es-ES"/>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29</c:v>
                </c:pt>
                <c:pt idx="1">
                  <c:v>34</c:v>
                </c:pt>
                <c:pt idx="2">
                  <c:v>1</c:v>
                </c:pt>
                <c:pt idx="3">
                  <c:v>24</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EE7F-4B24-8A07-6FF633519BE2}"/>
            </c:ext>
          </c:extLst>
        </c:ser>
        <c:dLbls>
          <c:showLegendKey val="0"/>
          <c:showVal val="0"/>
          <c:showCatName val="0"/>
          <c:showSerName val="0"/>
          <c:showPercent val="0"/>
          <c:showBubbleSize val="0"/>
        </c:dLbls>
        <c:gapWidth val="150"/>
        <c:axId val="128227968"/>
        <c:axId val="131731840"/>
      </c:barChart>
      <c:catAx>
        <c:axId val="128227968"/>
        <c:scaling>
          <c:orientation val="maxMin"/>
        </c:scaling>
        <c:delete val="0"/>
        <c:axPos val="l"/>
        <c:numFmt formatCode="General" sourceLinked="1"/>
        <c:majorTickMark val="cross"/>
        <c:minorTickMark val="cross"/>
        <c:tickLblPos val="nextTo"/>
        <c:txPr>
          <a:bodyPr rot="0" vert="horz"/>
          <a:lstStyle/>
          <a:p>
            <a:pPr>
              <a:defRPr lang="es-ES"/>
            </a:pPr>
            <a:endParaRPr lang="es-CO"/>
          </a:p>
        </c:txPr>
        <c:crossAx val="131731840"/>
        <c:crosses val="autoZero"/>
        <c:auto val="1"/>
        <c:lblAlgn val="ctr"/>
        <c:lblOffset val="100"/>
        <c:noMultiLvlLbl val="1"/>
      </c:catAx>
      <c:valAx>
        <c:axId val="131731840"/>
        <c:scaling>
          <c:orientation val="minMax"/>
        </c:scaling>
        <c:delete val="0"/>
        <c:axPos val="b"/>
        <c:majorGridlines>
          <c:spPr>
            <a:ln>
              <a:solidFill>
                <a:srgbClr val="D9D9D9"/>
              </a:solidFill>
            </a:ln>
          </c:spPr>
        </c:majorGridlines>
        <c:numFmt formatCode="General" sourceLinked="1"/>
        <c:majorTickMark val="cross"/>
        <c:minorTickMark val="cross"/>
        <c:tickLblPos val="nextTo"/>
        <c:spPr>
          <a:ln w="47625">
            <a:noFill/>
          </a:ln>
        </c:spPr>
        <c:txPr>
          <a:bodyPr rot="0" vert="horz"/>
          <a:lstStyle/>
          <a:p>
            <a:pPr>
              <a:defRPr lang="es-ES"/>
            </a:pPr>
            <a:endParaRPr lang="es-CO"/>
          </a:p>
        </c:txPr>
        <c:crossAx val="128227968"/>
        <c:crosses val="max"/>
        <c:crossBetween val="between"/>
      </c:valAx>
      <c:spPr>
        <a:solidFill>
          <a:srgbClr val="FFFFFF"/>
        </a:solidFill>
      </c:spPr>
    </c:plotArea>
    <c:plotVisOnly val="1"/>
    <c:dispBlanksAs val="zero"/>
    <c:showDLblsOverMax val="1"/>
  </c:chart>
  <c:spPr>
    <a:solidFill>
      <a:srgbClr val="FFFFFF"/>
    </a:solidFill>
    <a:ln w="19050">
      <a:solidFill>
        <a:srgbClr val="002060"/>
      </a:solidFill>
    </a:ln>
  </c:spPr>
  <c:txPr>
    <a:bodyPr/>
    <a:lstStyle/>
    <a:p>
      <a:pPr>
        <a:defRPr sz="1000" b="1" i="0" u="none" strike="noStrike" baseline="0">
          <a:solidFill>
            <a:srgbClr val="000000"/>
          </a:solidFill>
          <a:latin typeface="Calibri"/>
          <a:ea typeface="Calibri"/>
          <a:cs typeface="Calibri"/>
        </a:defRPr>
      </a:pPr>
      <a:endParaRPr lang="es-CO"/>
    </a:p>
  </c:tx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1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1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1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1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1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1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1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1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1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1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1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1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1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1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1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1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1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2437" name="image1.png" descr="LOGO IDEP ULTIMO">
          <a:extLst>
            <a:ext uri="{FF2B5EF4-FFF2-40B4-BE49-F238E27FC236}">
              <a16:creationId xmlns:a16="http://schemas.microsoft.com/office/drawing/2014/main" id="{00000000-0008-0000-0900-0000057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2438" name="AutoShape 17">
          <a:extLst>
            <a:ext uri="{FF2B5EF4-FFF2-40B4-BE49-F238E27FC236}">
              <a16:creationId xmlns:a16="http://schemas.microsoft.com/office/drawing/2014/main" id="{00000000-0008-0000-0900-00000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39" name="AutoShape 17">
          <a:extLst>
            <a:ext uri="{FF2B5EF4-FFF2-40B4-BE49-F238E27FC236}">
              <a16:creationId xmlns:a16="http://schemas.microsoft.com/office/drawing/2014/main" id="{00000000-0008-0000-0900-000007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0" name="AutoShape 17">
          <a:extLst>
            <a:ext uri="{FF2B5EF4-FFF2-40B4-BE49-F238E27FC236}">
              <a16:creationId xmlns:a16="http://schemas.microsoft.com/office/drawing/2014/main" id="{00000000-0008-0000-0900-000008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1" name="AutoShape 17">
          <a:extLst>
            <a:ext uri="{FF2B5EF4-FFF2-40B4-BE49-F238E27FC236}">
              <a16:creationId xmlns:a16="http://schemas.microsoft.com/office/drawing/2014/main" id="{00000000-0008-0000-0900-000009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2" name="AutoShape 17">
          <a:extLst>
            <a:ext uri="{FF2B5EF4-FFF2-40B4-BE49-F238E27FC236}">
              <a16:creationId xmlns:a16="http://schemas.microsoft.com/office/drawing/2014/main" id="{00000000-0008-0000-0900-00000A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3" name="AutoShape 17">
          <a:extLst>
            <a:ext uri="{FF2B5EF4-FFF2-40B4-BE49-F238E27FC236}">
              <a16:creationId xmlns:a16="http://schemas.microsoft.com/office/drawing/2014/main" id="{00000000-0008-0000-0900-00000B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4" name="AutoShape 17">
          <a:extLst>
            <a:ext uri="{FF2B5EF4-FFF2-40B4-BE49-F238E27FC236}">
              <a16:creationId xmlns:a16="http://schemas.microsoft.com/office/drawing/2014/main" id="{00000000-0008-0000-0900-00000C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5" name="AutoShape 17">
          <a:extLst>
            <a:ext uri="{FF2B5EF4-FFF2-40B4-BE49-F238E27FC236}">
              <a16:creationId xmlns:a16="http://schemas.microsoft.com/office/drawing/2014/main" id="{00000000-0008-0000-0900-00000D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6" name="AutoShape 17">
          <a:extLst>
            <a:ext uri="{FF2B5EF4-FFF2-40B4-BE49-F238E27FC236}">
              <a16:creationId xmlns:a16="http://schemas.microsoft.com/office/drawing/2014/main" id="{00000000-0008-0000-0900-00000E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7" name="AutoShape 17">
          <a:extLst>
            <a:ext uri="{FF2B5EF4-FFF2-40B4-BE49-F238E27FC236}">
              <a16:creationId xmlns:a16="http://schemas.microsoft.com/office/drawing/2014/main" id="{00000000-0008-0000-0900-00000F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8" name="AutoShape 17">
          <a:extLst>
            <a:ext uri="{FF2B5EF4-FFF2-40B4-BE49-F238E27FC236}">
              <a16:creationId xmlns:a16="http://schemas.microsoft.com/office/drawing/2014/main" id="{00000000-0008-0000-0900-000010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49" name="AutoShape 17">
          <a:extLst>
            <a:ext uri="{FF2B5EF4-FFF2-40B4-BE49-F238E27FC236}">
              <a16:creationId xmlns:a16="http://schemas.microsoft.com/office/drawing/2014/main" id="{00000000-0008-0000-0900-000011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0" name="AutoShape 17">
          <a:extLst>
            <a:ext uri="{FF2B5EF4-FFF2-40B4-BE49-F238E27FC236}">
              <a16:creationId xmlns:a16="http://schemas.microsoft.com/office/drawing/2014/main" id="{00000000-0008-0000-0900-000012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1" name="AutoShape 17">
          <a:extLst>
            <a:ext uri="{FF2B5EF4-FFF2-40B4-BE49-F238E27FC236}">
              <a16:creationId xmlns:a16="http://schemas.microsoft.com/office/drawing/2014/main" id="{00000000-0008-0000-0900-000013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2" name="AutoShape 17">
          <a:extLst>
            <a:ext uri="{FF2B5EF4-FFF2-40B4-BE49-F238E27FC236}">
              <a16:creationId xmlns:a16="http://schemas.microsoft.com/office/drawing/2014/main" id="{00000000-0008-0000-0900-000014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3" name="AutoShape 17">
          <a:extLst>
            <a:ext uri="{FF2B5EF4-FFF2-40B4-BE49-F238E27FC236}">
              <a16:creationId xmlns:a16="http://schemas.microsoft.com/office/drawing/2014/main" id="{00000000-0008-0000-0900-000015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2454" name="AutoShape 17">
          <a:extLst>
            <a:ext uri="{FF2B5EF4-FFF2-40B4-BE49-F238E27FC236}">
              <a16:creationId xmlns:a16="http://schemas.microsoft.com/office/drawing/2014/main" id="{00000000-0008-0000-0900-0000167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3460" name="image1.png" descr="LOGO IDEP ULTIMO">
          <a:extLst>
            <a:ext uri="{FF2B5EF4-FFF2-40B4-BE49-F238E27FC236}">
              <a16:creationId xmlns:a16="http://schemas.microsoft.com/office/drawing/2014/main" id="{00000000-0008-0000-0A00-0000047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3461" name="AutoShape 17">
          <a:extLst>
            <a:ext uri="{FF2B5EF4-FFF2-40B4-BE49-F238E27FC236}">
              <a16:creationId xmlns:a16="http://schemas.microsoft.com/office/drawing/2014/main" id="{00000000-0008-0000-0A00-00000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2" name="AutoShape 17">
          <a:extLst>
            <a:ext uri="{FF2B5EF4-FFF2-40B4-BE49-F238E27FC236}">
              <a16:creationId xmlns:a16="http://schemas.microsoft.com/office/drawing/2014/main" id="{00000000-0008-0000-0A00-000006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3" name="AutoShape 17">
          <a:extLst>
            <a:ext uri="{FF2B5EF4-FFF2-40B4-BE49-F238E27FC236}">
              <a16:creationId xmlns:a16="http://schemas.microsoft.com/office/drawing/2014/main" id="{00000000-0008-0000-0A00-000007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4" name="AutoShape 17">
          <a:extLst>
            <a:ext uri="{FF2B5EF4-FFF2-40B4-BE49-F238E27FC236}">
              <a16:creationId xmlns:a16="http://schemas.microsoft.com/office/drawing/2014/main" id="{00000000-0008-0000-0A00-000008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5" name="AutoShape 17">
          <a:extLst>
            <a:ext uri="{FF2B5EF4-FFF2-40B4-BE49-F238E27FC236}">
              <a16:creationId xmlns:a16="http://schemas.microsoft.com/office/drawing/2014/main" id="{00000000-0008-0000-0A00-000009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6" name="AutoShape 17">
          <a:extLst>
            <a:ext uri="{FF2B5EF4-FFF2-40B4-BE49-F238E27FC236}">
              <a16:creationId xmlns:a16="http://schemas.microsoft.com/office/drawing/2014/main" id="{00000000-0008-0000-0A00-00000A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7" name="AutoShape 17">
          <a:extLst>
            <a:ext uri="{FF2B5EF4-FFF2-40B4-BE49-F238E27FC236}">
              <a16:creationId xmlns:a16="http://schemas.microsoft.com/office/drawing/2014/main" id="{00000000-0008-0000-0A00-00000B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8" name="AutoShape 17">
          <a:extLst>
            <a:ext uri="{FF2B5EF4-FFF2-40B4-BE49-F238E27FC236}">
              <a16:creationId xmlns:a16="http://schemas.microsoft.com/office/drawing/2014/main" id="{00000000-0008-0000-0A00-00000C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69" name="AutoShape 17">
          <a:extLst>
            <a:ext uri="{FF2B5EF4-FFF2-40B4-BE49-F238E27FC236}">
              <a16:creationId xmlns:a16="http://schemas.microsoft.com/office/drawing/2014/main" id="{00000000-0008-0000-0A00-00000D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0" name="AutoShape 17">
          <a:extLst>
            <a:ext uri="{FF2B5EF4-FFF2-40B4-BE49-F238E27FC236}">
              <a16:creationId xmlns:a16="http://schemas.microsoft.com/office/drawing/2014/main" id="{00000000-0008-0000-0A00-00000E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1" name="AutoShape 17">
          <a:extLst>
            <a:ext uri="{FF2B5EF4-FFF2-40B4-BE49-F238E27FC236}">
              <a16:creationId xmlns:a16="http://schemas.microsoft.com/office/drawing/2014/main" id="{00000000-0008-0000-0A00-00000F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2" name="AutoShape 17">
          <a:extLst>
            <a:ext uri="{FF2B5EF4-FFF2-40B4-BE49-F238E27FC236}">
              <a16:creationId xmlns:a16="http://schemas.microsoft.com/office/drawing/2014/main" id="{00000000-0008-0000-0A00-000010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3" name="AutoShape 17">
          <a:extLst>
            <a:ext uri="{FF2B5EF4-FFF2-40B4-BE49-F238E27FC236}">
              <a16:creationId xmlns:a16="http://schemas.microsoft.com/office/drawing/2014/main" id="{00000000-0008-0000-0A00-000011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4" name="AutoShape 17">
          <a:extLst>
            <a:ext uri="{FF2B5EF4-FFF2-40B4-BE49-F238E27FC236}">
              <a16:creationId xmlns:a16="http://schemas.microsoft.com/office/drawing/2014/main" id="{00000000-0008-0000-0A00-000012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5" name="AutoShape 17">
          <a:extLst>
            <a:ext uri="{FF2B5EF4-FFF2-40B4-BE49-F238E27FC236}">
              <a16:creationId xmlns:a16="http://schemas.microsoft.com/office/drawing/2014/main" id="{00000000-0008-0000-0A00-000013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6" name="AutoShape 17">
          <a:extLst>
            <a:ext uri="{FF2B5EF4-FFF2-40B4-BE49-F238E27FC236}">
              <a16:creationId xmlns:a16="http://schemas.microsoft.com/office/drawing/2014/main" id="{00000000-0008-0000-0A00-000014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3477" name="AutoShape 17">
          <a:extLst>
            <a:ext uri="{FF2B5EF4-FFF2-40B4-BE49-F238E27FC236}">
              <a16:creationId xmlns:a16="http://schemas.microsoft.com/office/drawing/2014/main" id="{00000000-0008-0000-0A00-0000157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B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B00-00000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B00-000005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B00-000006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B00-000007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B00-000008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B00-000009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B00-00000A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B00-00000B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B00-00000C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B00-00000D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B00-00000E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B00-00000F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B00-000010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B00-000011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B00-000012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B00-000013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B00-0000140000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428625" y="2733675"/>
          <a:ext cx="1647825" cy="352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C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790700"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4" name="AutoShape 17">
          <a:extLst>
            <a:ext uri="{FF2B5EF4-FFF2-40B4-BE49-F238E27FC236}">
              <a16:creationId xmlns:a16="http://schemas.microsoft.com/office/drawing/2014/main" id="{00000000-0008-0000-0C00-00000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5" name="AutoShape 17">
          <a:extLst>
            <a:ext uri="{FF2B5EF4-FFF2-40B4-BE49-F238E27FC236}">
              <a16:creationId xmlns:a16="http://schemas.microsoft.com/office/drawing/2014/main" id="{00000000-0008-0000-0C00-000005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6" name="AutoShape 17">
          <a:extLst>
            <a:ext uri="{FF2B5EF4-FFF2-40B4-BE49-F238E27FC236}">
              <a16:creationId xmlns:a16="http://schemas.microsoft.com/office/drawing/2014/main" id="{00000000-0008-0000-0C00-000006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7" name="AutoShape 17">
          <a:extLst>
            <a:ext uri="{FF2B5EF4-FFF2-40B4-BE49-F238E27FC236}">
              <a16:creationId xmlns:a16="http://schemas.microsoft.com/office/drawing/2014/main" id="{00000000-0008-0000-0C00-000007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 name="AutoShape 17">
          <a:extLst>
            <a:ext uri="{FF2B5EF4-FFF2-40B4-BE49-F238E27FC236}">
              <a16:creationId xmlns:a16="http://schemas.microsoft.com/office/drawing/2014/main" id="{00000000-0008-0000-0C00-000008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9" name="AutoShape 17">
          <a:extLst>
            <a:ext uri="{FF2B5EF4-FFF2-40B4-BE49-F238E27FC236}">
              <a16:creationId xmlns:a16="http://schemas.microsoft.com/office/drawing/2014/main" id="{00000000-0008-0000-0C00-000009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0" name="AutoShape 17">
          <a:extLst>
            <a:ext uri="{FF2B5EF4-FFF2-40B4-BE49-F238E27FC236}">
              <a16:creationId xmlns:a16="http://schemas.microsoft.com/office/drawing/2014/main" id="{00000000-0008-0000-0C00-00000A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1" name="AutoShape 17">
          <a:extLst>
            <a:ext uri="{FF2B5EF4-FFF2-40B4-BE49-F238E27FC236}">
              <a16:creationId xmlns:a16="http://schemas.microsoft.com/office/drawing/2014/main" id="{00000000-0008-0000-0C00-00000B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2" name="AutoShape 17">
          <a:extLst>
            <a:ext uri="{FF2B5EF4-FFF2-40B4-BE49-F238E27FC236}">
              <a16:creationId xmlns:a16="http://schemas.microsoft.com/office/drawing/2014/main" id="{00000000-0008-0000-0C00-00000C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3" name="AutoShape 17">
          <a:extLst>
            <a:ext uri="{FF2B5EF4-FFF2-40B4-BE49-F238E27FC236}">
              <a16:creationId xmlns:a16="http://schemas.microsoft.com/office/drawing/2014/main" id="{00000000-0008-0000-0C00-00000D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4" name="AutoShape 17">
          <a:extLst>
            <a:ext uri="{FF2B5EF4-FFF2-40B4-BE49-F238E27FC236}">
              <a16:creationId xmlns:a16="http://schemas.microsoft.com/office/drawing/2014/main" id="{00000000-0008-0000-0C00-00000E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5" name="AutoShape 17">
          <a:extLst>
            <a:ext uri="{FF2B5EF4-FFF2-40B4-BE49-F238E27FC236}">
              <a16:creationId xmlns:a16="http://schemas.microsoft.com/office/drawing/2014/main" id="{00000000-0008-0000-0C00-00000F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6" name="AutoShape 17">
          <a:extLst>
            <a:ext uri="{FF2B5EF4-FFF2-40B4-BE49-F238E27FC236}">
              <a16:creationId xmlns:a16="http://schemas.microsoft.com/office/drawing/2014/main" id="{00000000-0008-0000-0C00-000010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7" name="AutoShape 17">
          <a:extLst>
            <a:ext uri="{FF2B5EF4-FFF2-40B4-BE49-F238E27FC236}">
              <a16:creationId xmlns:a16="http://schemas.microsoft.com/office/drawing/2014/main" id="{00000000-0008-0000-0C00-000011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8" name="AutoShape 17">
          <a:extLst>
            <a:ext uri="{FF2B5EF4-FFF2-40B4-BE49-F238E27FC236}">
              <a16:creationId xmlns:a16="http://schemas.microsoft.com/office/drawing/2014/main" id="{00000000-0008-0000-0C00-000012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19" name="AutoShape 17">
          <a:extLst>
            <a:ext uri="{FF2B5EF4-FFF2-40B4-BE49-F238E27FC236}">
              <a16:creationId xmlns:a16="http://schemas.microsoft.com/office/drawing/2014/main" id="{00000000-0008-0000-0C00-000013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20" name="AutoShape 17">
          <a:extLst>
            <a:ext uri="{FF2B5EF4-FFF2-40B4-BE49-F238E27FC236}">
              <a16:creationId xmlns:a16="http://schemas.microsoft.com/office/drawing/2014/main" id="{00000000-0008-0000-0C00-000014000000}"/>
            </a:ext>
          </a:extLst>
        </xdr:cNvPr>
        <xdr:cNvSpPr>
          <a:spLocks noChangeArrowheads="1"/>
        </xdr:cNvSpPr>
      </xdr:nvSpPr>
      <xdr:spPr bwMode="auto">
        <a:xfrm>
          <a:off x="0" y="0"/>
          <a:ext cx="10115550" cy="45148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6537" name="image1.png" descr="LOGO IDEP ULTIMO">
          <a:extLst>
            <a:ext uri="{FF2B5EF4-FFF2-40B4-BE49-F238E27FC236}">
              <a16:creationId xmlns:a16="http://schemas.microsoft.com/office/drawing/2014/main" id="{00000000-0008-0000-0D00-0000098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6538" name="AutoShape 17">
          <a:extLst>
            <a:ext uri="{FF2B5EF4-FFF2-40B4-BE49-F238E27FC236}">
              <a16:creationId xmlns:a16="http://schemas.microsoft.com/office/drawing/2014/main" id="{00000000-0008-0000-0D00-00000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39" name="AutoShape 17">
          <a:extLst>
            <a:ext uri="{FF2B5EF4-FFF2-40B4-BE49-F238E27FC236}">
              <a16:creationId xmlns:a16="http://schemas.microsoft.com/office/drawing/2014/main" id="{00000000-0008-0000-0D00-00000B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0" name="AutoShape 17">
          <a:extLst>
            <a:ext uri="{FF2B5EF4-FFF2-40B4-BE49-F238E27FC236}">
              <a16:creationId xmlns:a16="http://schemas.microsoft.com/office/drawing/2014/main" id="{00000000-0008-0000-0D00-00000C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1" name="AutoShape 17">
          <a:extLst>
            <a:ext uri="{FF2B5EF4-FFF2-40B4-BE49-F238E27FC236}">
              <a16:creationId xmlns:a16="http://schemas.microsoft.com/office/drawing/2014/main" id="{00000000-0008-0000-0D00-00000D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2" name="AutoShape 17">
          <a:extLst>
            <a:ext uri="{FF2B5EF4-FFF2-40B4-BE49-F238E27FC236}">
              <a16:creationId xmlns:a16="http://schemas.microsoft.com/office/drawing/2014/main" id="{00000000-0008-0000-0D00-00000E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3" name="AutoShape 17">
          <a:extLst>
            <a:ext uri="{FF2B5EF4-FFF2-40B4-BE49-F238E27FC236}">
              <a16:creationId xmlns:a16="http://schemas.microsoft.com/office/drawing/2014/main" id="{00000000-0008-0000-0D00-00000F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4" name="AutoShape 17">
          <a:extLst>
            <a:ext uri="{FF2B5EF4-FFF2-40B4-BE49-F238E27FC236}">
              <a16:creationId xmlns:a16="http://schemas.microsoft.com/office/drawing/2014/main" id="{00000000-0008-0000-0D00-000010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5" name="AutoShape 17">
          <a:extLst>
            <a:ext uri="{FF2B5EF4-FFF2-40B4-BE49-F238E27FC236}">
              <a16:creationId xmlns:a16="http://schemas.microsoft.com/office/drawing/2014/main" id="{00000000-0008-0000-0D00-000011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6" name="AutoShape 17">
          <a:extLst>
            <a:ext uri="{FF2B5EF4-FFF2-40B4-BE49-F238E27FC236}">
              <a16:creationId xmlns:a16="http://schemas.microsoft.com/office/drawing/2014/main" id="{00000000-0008-0000-0D00-000012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7" name="AutoShape 17">
          <a:extLst>
            <a:ext uri="{FF2B5EF4-FFF2-40B4-BE49-F238E27FC236}">
              <a16:creationId xmlns:a16="http://schemas.microsoft.com/office/drawing/2014/main" id="{00000000-0008-0000-0D00-000013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8" name="AutoShape 17">
          <a:extLst>
            <a:ext uri="{FF2B5EF4-FFF2-40B4-BE49-F238E27FC236}">
              <a16:creationId xmlns:a16="http://schemas.microsoft.com/office/drawing/2014/main" id="{00000000-0008-0000-0D00-000014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49" name="AutoShape 17">
          <a:extLst>
            <a:ext uri="{FF2B5EF4-FFF2-40B4-BE49-F238E27FC236}">
              <a16:creationId xmlns:a16="http://schemas.microsoft.com/office/drawing/2014/main" id="{00000000-0008-0000-0D00-000015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0" name="AutoShape 17">
          <a:extLst>
            <a:ext uri="{FF2B5EF4-FFF2-40B4-BE49-F238E27FC236}">
              <a16:creationId xmlns:a16="http://schemas.microsoft.com/office/drawing/2014/main" id="{00000000-0008-0000-0D00-000016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1" name="AutoShape 17">
          <a:extLst>
            <a:ext uri="{FF2B5EF4-FFF2-40B4-BE49-F238E27FC236}">
              <a16:creationId xmlns:a16="http://schemas.microsoft.com/office/drawing/2014/main" id="{00000000-0008-0000-0D00-000017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2" name="AutoShape 17">
          <a:extLst>
            <a:ext uri="{FF2B5EF4-FFF2-40B4-BE49-F238E27FC236}">
              <a16:creationId xmlns:a16="http://schemas.microsoft.com/office/drawing/2014/main" id="{00000000-0008-0000-0D00-000018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3" name="AutoShape 17">
          <a:extLst>
            <a:ext uri="{FF2B5EF4-FFF2-40B4-BE49-F238E27FC236}">
              <a16:creationId xmlns:a16="http://schemas.microsoft.com/office/drawing/2014/main" id="{00000000-0008-0000-0D00-000019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6554" name="AutoShape 17">
          <a:extLst>
            <a:ext uri="{FF2B5EF4-FFF2-40B4-BE49-F238E27FC236}">
              <a16:creationId xmlns:a16="http://schemas.microsoft.com/office/drawing/2014/main" id="{00000000-0008-0000-0D00-00001A8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38150" y="2343150"/>
          <a:ext cx="1400175" cy="6381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E00-0000030000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98107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4" name="AutoShape 17">
          <a:extLst>
            <a:ext uri="{FF2B5EF4-FFF2-40B4-BE49-F238E27FC236}">
              <a16:creationId xmlns:a16="http://schemas.microsoft.com/office/drawing/2014/main" id="{00000000-0008-0000-0E00-00000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5" name="AutoShape 17">
          <a:extLst>
            <a:ext uri="{FF2B5EF4-FFF2-40B4-BE49-F238E27FC236}">
              <a16:creationId xmlns:a16="http://schemas.microsoft.com/office/drawing/2014/main" id="{00000000-0008-0000-0E00-000005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6" name="AutoShape 17">
          <a:extLst>
            <a:ext uri="{FF2B5EF4-FFF2-40B4-BE49-F238E27FC236}">
              <a16:creationId xmlns:a16="http://schemas.microsoft.com/office/drawing/2014/main" id="{00000000-0008-0000-0E00-000006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7" name="AutoShape 17">
          <a:extLst>
            <a:ext uri="{FF2B5EF4-FFF2-40B4-BE49-F238E27FC236}">
              <a16:creationId xmlns:a16="http://schemas.microsoft.com/office/drawing/2014/main" id="{00000000-0008-0000-0E00-000007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 name="AutoShape 17">
          <a:extLst>
            <a:ext uri="{FF2B5EF4-FFF2-40B4-BE49-F238E27FC236}">
              <a16:creationId xmlns:a16="http://schemas.microsoft.com/office/drawing/2014/main" id="{00000000-0008-0000-0E00-000008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9" name="AutoShape 17">
          <a:extLst>
            <a:ext uri="{FF2B5EF4-FFF2-40B4-BE49-F238E27FC236}">
              <a16:creationId xmlns:a16="http://schemas.microsoft.com/office/drawing/2014/main" id="{00000000-0008-0000-0E00-000009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0" name="AutoShape 17">
          <a:extLst>
            <a:ext uri="{FF2B5EF4-FFF2-40B4-BE49-F238E27FC236}">
              <a16:creationId xmlns:a16="http://schemas.microsoft.com/office/drawing/2014/main" id="{00000000-0008-0000-0E00-00000A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1" name="AutoShape 17">
          <a:extLst>
            <a:ext uri="{FF2B5EF4-FFF2-40B4-BE49-F238E27FC236}">
              <a16:creationId xmlns:a16="http://schemas.microsoft.com/office/drawing/2014/main" id="{00000000-0008-0000-0E00-00000B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2" name="AutoShape 17">
          <a:extLst>
            <a:ext uri="{FF2B5EF4-FFF2-40B4-BE49-F238E27FC236}">
              <a16:creationId xmlns:a16="http://schemas.microsoft.com/office/drawing/2014/main" id="{00000000-0008-0000-0E00-00000C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3" name="AutoShape 17">
          <a:extLst>
            <a:ext uri="{FF2B5EF4-FFF2-40B4-BE49-F238E27FC236}">
              <a16:creationId xmlns:a16="http://schemas.microsoft.com/office/drawing/2014/main" id="{00000000-0008-0000-0E00-00000D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4" name="AutoShape 17">
          <a:extLst>
            <a:ext uri="{FF2B5EF4-FFF2-40B4-BE49-F238E27FC236}">
              <a16:creationId xmlns:a16="http://schemas.microsoft.com/office/drawing/2014/main" id="{00000000-0008-0000-0E00-00000E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5" name="AutoShape 17">
          <a:extLst>
            <a:ext uri="{FF2B5EF4-FFF2-40B4-BE49-F238E27FC236}">
              <a16:creationId xmlns:a16="http://schemas.microsoft.com/office/drawing/2014/main" id="{00000000-0008-0000-0E00-00000F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6" name="AutoShape 17">
          <a:extLst>
            <a:ext uri="{FF2B5EF4-FFF2-40B4-BE49-F238E27FC236}">
              <a16:creationId xmlns:a16="http://schemas.microsoft.com/office/drawing/2014/main" id="{00000000-0008-0000-0E00-000010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7" name="AutoShape 17">
          <a:extLst>
            <a:ext uri="{FF2B5EF4-FFF2-40B4-BE49-F238E27FC236}">
              <a16:creationId xmlns:a16="http://schemas.microsoft.com/office/drawing/2014/main" id="{00000000-0008-0000-0E00-000011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8" name="AutoShape 17">
          <a:extLst>
            <a:ext uri="{FF2B5EF4-FFF2-40B4-BE49-F238E27FC236}">
              <a16:creationId xmlns:a16="http://schemas.microsoft.com/office/drawing/2014/main" id="{00000000-0008-0000-0E00-000012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19" name="AutoShape 17">
          <a:extLst>
            <a:ext uri="{FF2B5EF4-FFF2-40B4-BE49-F238E27FC236}">
              <a16:creationId xmlns:a16="http://schemas.microsoft.com/office/drawing/2014/main" id="{00000000-0008-0000-0E00-000013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20" name="AutoShape 17">
          <a:extLst>
            <a:ext uri="{FF2B5EF4-FFF2-40B4-BE49-F238E27FC236}">
              <a16:creationId xmlns:a16="http://schemas.microsoft.com/office/drawing/2014/main" id="{00000000-0008-0000-0E00-000014000000}"/>
            </a:ext>
          </a:extLst>
        </xdr:cNvPr>
        <xdr:cNvSpPr>
          <a:spLocks noChangeArrowheads="1"/>
        </xdr:cNvSpPr>
      </xdr:nvSpPr>
      <xdr:spPr bwMode="auto">
        <a:xfrm>
          <a:off x="0" y="0"/>
          <a:ext cx="11649075" cy="447675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7556" name="image1.png" descr="LOGO IDEP ULTIMO">
          <a:extLst>
            <a:ext uri="{FF2B5EF4-FFF2-40B4-BE49-F238E27FC236}">
              <a16:creationId xmlns:a16="http://schemas.microsoft.com/office/drawing/2014/main" id="{00000000-0008-0000-0F00-0000048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7557" name="AutoShape 17">
          <a:extLst>
            <a:ext uri="{FF2B5EF4-FFF2-40B4-BE49-F238E27FC236}">
              <a16:creationId xmlns:a16="http://schemas.microsoft.com/office/drawing/2014/main" id="{00000000-0008-0000-0F00-00000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8" name="AutoShape 17">
          <a:extLst>
            <a:ext uri="{FF2B5EF4-FFF2-40B4-BE49-F238E27FC236}">
              <a16:creationId xmlns:a16="http://schemas.microsoft.com/office/drawing/2014/main" id="{00000000-0008-0000-0F00-000006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59" name="AutoShape 17">
          <a:extLst>
            <a:ext uri="{FF2B5EF4-FFF2-40B4-BE49-F238E27FC236}">
              <a16:creationId xmlns:a16="http://schemas.microsoft.com/office/drawing/2014/main" id="{00000000-0008-0000-0F00-000007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0" name="AutoShape 17">
          <a:extLst>
            <a:ext uri="{FF2B5EF4-FFF2-40B4-BE49-F238E27FC236}">
              <a16:creationId xmlns:a16="http://schemas.microsoft.com/office/drawing/2014/main" id="{00000000-0008-0000-0F00-000008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1" name="AutoShape 17">
          <a:extLst>
            <a:ext uri="{FF2B5EF4-FFF2-40B4-BE49-F238E27FC236}">
              <a16:creationId xmlns:a16="http://schemas.microsoft.com/office/drawing/2014/main" id="{00000000-0008-0000-0F00-000009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2" name="AutoShape 17">
          <a:extLst>
            <a:ext uri="{FF2B5EF4-FFF2-40B4-BE49-F238E27FC236}">
              <a16:creationId xmlns:a16="http://schemas.microsoft.com/office/drawing/2014/main" id="{00000000-0008-0000-0F00-00000A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3" name="AutoShape 17">
          <a:extLst>
            <a:ext uri="{FF2B5EF4-FFF2-40B4-BE49-F238E27FC236}">
              <a16:creationId xmlns:a16="http://schemas.microsoft.com/office/drawing/2014/main" id="{00000000-0008-0000-0F00-00000B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4" name="AutoShape 17">
          <a:extLst>
            <a:ext uri="{FF2B5EF4-FFF2-40B4-BE49-F238E27FC236}">
              <a16:creationId xmlns:a16="http://schemas.microsoft.com/office/drawing/2014/main" id="{00000000-0008-0000-0F00-00000C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5" name="AutoShape 17">
          <a:extLst>
            <a:ext uri="{FF2B5EF4-FFF2-40B4-BE49-F238E27FC236}">
              <a16:creationId xmlns:a16="http://schemas.microsoft.com/office/drawing/2014/main" id="{00000000-0008-0000-0F00-00000D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6" name="AutoShape 17">
          <a:extLst>
            <a:ext uri="{FF2B5EF4-FFF2-40B4-BE49-F238E27FC236}">
              <a16:creationId xmlns:a16="http://schemas.microsoft.com/office/drawing/2014/main" id="{00000000-0008-0000-0F00-00000E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7" name="AutoShape 17">
          <a:extLst>
            <a:ext uri="{FF2B5EF4-FFF2-40B4-BE49-F238E27FC236}">
              <a16:creationId xmlns:a16="http://schemas.microsoft.com/office/drawing/2014/main" id="{00000000-0008-0000-0F00-00000F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8" name="AutoShape 17">
          <a:extLst>
            <a:ext uri="{FF2B5EF4-FFF2-40B4-BE49-F238E27FC236}">
              <a16:creationId xmlns:a16="http://schemas.microsoft.com/office/drawing/2014/main" id="{00000000-0008-0000-0F00-000010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69" name="AutoShape 17">
          <a:extLst>
            <a:ext uri="{FF2B5EF4-FFF2-40B4-BE49-F238E27FC236}">
              <a16:creationId xmlns:a16="http://schemas.microsoft.com/office/drawing/2014/main" id="{00000000-0008-0000-0F00-000011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0" name="AutoShape 17">
          <a:extLst>
            <a:ext uri="{FF2B5EF4-FFF2-40B4-BE49-F238E27FC236}">
              <a16:creationId xmlns:a16="http://schemas.microsoft.com/office/drawing/2014/main" id="{00000000-0008-0000-0F00-000012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1" name="AutoShape 17">
          <a:extLst>
            <a:ext uri="{FF2B5EF4-FFF2-40B4-BE49-F238E27FC236}">
              <a16:creationId xmlns:a16="http://schemas.microsoft.com/office/drawing/2014/main" id="{00000000-0008-0000-0F00-000013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2" name="AutoShape 17">
          <a:extLst>
            <a:ext uri="{FF2B5EF4-FFF2-40B4-BE49-F238E27FC236}">
              <a16:creationId xmlns:a16="http://schemas.microsoft.com/office/drawing/2014/main" id="{00000000-0008-0000-0F00-000014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7573" name="AutoShape 17">
          <a:extLst>
            <a:ext uri="{FF2B5EF4-FFF2-40B4-BE49-F238E27FC236}">
              <a16:creationId xmlns:a16="http://schemas.microsoft.com/office/drawing/2014/main" id="{00000000-0008-0000-0F00-0000158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8580" name="image1.png" descr="LOGO IDEP ULTIMO">
          <a:extLst>
            <a:ext uri="{FF2B5EF4-FFF2-40B4-BE49-F238E27FC236}">
              <a16:creationId xmlns:a16="http://schemas.microsoft.com/office/drawing/2014/main" id="{00000000-0008-0000-1000-0000048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8581" name="AutoShape 17">
          <a:extLst>
            <a:ext uri="{FF2B5EF4-FFF2-40B4-BE49-F238E27FC236}">
              <a16:creationId xmlns:a16="http://schemas.microsoft.com/office/drawing/2014/main" id="{00000000-0008-0000-1000-00000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2" name="AutoShape 17">
          <a:extLst>
            <a:ext uri="{FF2B5EF4-FFF2-40B4-BE49-F238E27FC236}">
              <a16:creationId xmlns:a16="http://schemas.microsoft.com/office/drawing/2014/main" id="{00000000-0008-0000-1000-000006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3" name="AutoShape 17">
          <a:extLst>
            <a:ext uri="{FF2B5EF4-FFF2-40B4-BE49-F238E27FC236}">
              <a16:creationId xmlns:a16="http://schemas.microsoft.com/office/drawing/2014/main" id="{00000000-0008-0000-1000-000007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4" name="AutoShape 17">
          <a:extLst>
            <a:ext uri="{FF2B5EF4-FFF2-40B4-BE49-F238E27FC236}">
              <a16:creationId xmlns:a16="http://schemas.microsoft.com/office/drawing/2014/main" id="{00000000-0008-0000-1000-000008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5" name="AutoShape 17">
          <a:extLst>
            <a:ext uri="{FF2B5EF4-FFF2-40B4-BE49-F238E27FC236}">
              <a16:creationId xmlns:a16="http://schemas.microsoft.com/office/drawing/2014/main" id="{00000000-0008-0000-1000-000009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6" name="AutoShape 17">
          <a:extLst>
            <a:ext uri="{FF2B5EF4-FFF2-40B4-BE49-F238E27FC236}">
              <a16:creationId xmlns:a16="http://schemas.microsoft.com/office/drawing/2014/main" id="{00000000-0008-0000-1000-00000A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7" name="AutoShape 17">
          <a:extLst>
            <a:ext uri="{FF2B5EF4-FFF2-40B4-BE49-F238E27FC236}">
              <a16:creationId xmlns:a16="http://schemas.microsoft.com/office/drawing/2014/main" id="{00000000-0008-0000-1000-00000B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8" name="AutoShape 17">
          <a:extLst>
            <a:ext uri="{FF2B5EF4-FFF2-40B4-BE49-F238E27FC236}">
              <a16:creationId xmlns:a16="http://schemas.microsoft.com/office/drawing/2014/main" id="{00000000-0008-0000-1000-00000C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89" name="AutoShape 17">
          <a:extLst>
            <a:ext uri="{FF2B5EF4-FFF2-40B4-BE49-F238E27FC236}">
              <a16:creationId xmlns:a16="http://schemas.microsoft.com/office/drawing/2014/main" id="{00000000-0008-0000-1000-00000D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0" name="AutoShape 17">
          <a:extLst>
            <a:ext uri="{FF2B5EF4-FFF2-40B4-BE49-F238E27FC236}">
              <a16:creationId xmlns:a16="http://schemas.microsoft.com/office/drawing/2014/main" id="{00000000-0008-0000-1000-00000E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1" name="AutoShape 17">
          <a:extLst>
            <a:ext uri="{FF2B5EF4-FFF2-40B4-BE49-F238E27FC236}">
              <a16:creationId xmlns:a16="http://schemas.microsoft.com/office/drawing/2014/main" id="{00000000-0008-0000-1000-00000F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2" name="AutoShape 17">
          <a:extLst>
            <a:ext uri="{FF2B5EF4-FFF2-40B4-BE49-F238E27FC236}">
              <a16:creationId xmlns:a16="http://schemas.microsoft.com/office/drawing/2014/main" id="{00000000-0008-0000-1000-000010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3" name="AutoShape 17">
          <a:extLst>
            <a:ext uri="{FF2B5EF4-FFF2-40B4-BE49-F238E27FC236}">
              <a16:creationId xmlns:a16="http://schemas.microsoft.com/office/drawing/2014/main" id="{00000000-0008-0000-1000-000011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4" name="AutoShape 17">
          <a:extLst>
            <a:ext uri="{FF2B5EF4-FFF2-40B4-BE49-F238E27FC236}">
              <a16:creationId xmlns:a16="http://schemas.microsoft.com/office/drawing/2014/main" id="{00000000-0008-0000-1000-000012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5" name="AutoShape 17">
          <a:extLst>
            <a:ext uri="{FF2B5EF4-FFF2-40B4-BE49-F238E27FC236}">
              <a16:creationId xmlns:a16="http://schemas.microsoft.com/office/drawing/2014/main" id="{00000000-0008-0000-1000-000013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6" name="AutoShape 17">
          <a:extLst>
            <a:ext uri="{FF2B5EF4-FFF2-40B4-BE49-F238E27FC236}">
              <a16:creationId xmlns:a16="http://schemas.microsoft.com/office/drawing/2014/main" id="{00000000-0008-0000-1000-000014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8597" name="AutoShape 17">
          <a:extLst>
            <a:ext uri="{FF2B5EF4-FFF2-40B4-BE49-F238E27FC236}">
              <a16:creationId xmlns:a16="http://schemas.microsoft.com/office/drawing/2014/main" id="{00000000-0008-0000-1000-0000158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9609" name="image1.png" descr="LOGO IDEP ULTIMO">
          <a:extLst>
            <a:ext uri="{FF2B5EF4-FFF2-40B4-BE49-F238E27FC236}">
              <a16:creationId xmlns:a16="http://schemas.microsoft.com/office/drawing/2014/main" id="{00000000-0008-0000-1100-0000099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9610" name="AutoShape 17">
          <a:extLst>
            <a:ext uri="{FF2B5EF4-FFF2-40B4-BE49-F238E27FC236}">
              <a16:creationId xmlns:a16="http://schemas.microsoft.com/office/drawing/2014/main" id="{00000000-0008-0000-1100-00000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1" name="AutoShape 17">
          <a:extLst>
            <a:ext uri="{FF2B5EF4-FFF2-40B4-BE49-F238E27FC236}">
              <a16:creationId xmlns:a16="http://schemas.microsoft.com/office/drawing/2014/main" id="{00000000-0008-0000-1100-00000B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2" name="AutoShape 17">
          <a:extLst>
            <a:ext uri="{FF2B5EF4-FFF2-40B4-BE49-F238E27FC236}">
              <a16:creationId xmlns:a16="http://schemas.microsoft.com/office/drawing/2014/main" id="{00000000-0008-0000-1100-00000C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3" name="AutoShape 17">
          <a:extLst>
            <a:ext uri="{FF2B5EF4-FFF2-40B4-BE49-F238E27FC236}">
              <a16:creationId xmlns:a16="http://schemas.microsoft.com/office/drawing/2014/main" id="{00000000-0008-0000-1100-00000D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4" name="AutoShape 17">
          <a:extLst>
            <a:ext uri="{FF2B5EF4-FFF2-40B4-BE49-F238E27FC236}">
              <a16:creationId xmlns:a16="http://schemas.microsoft.com/office/drawing/2014/main" id="{00000000-0008-0000-1100-00000E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5" name="AutoShape 17">
          <a:extLst>
            <a:ext uri="{FF2B5EF4-FFF2-40B4-BE49-F238E27FC236}">
              <a16:creationId xmlns:a16="http://schemas.microsoft.com/office/drawing/2014/main" id="{00000000-0008-0000-1100-00000F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6" name="AutoShape 17">
          <a:extLst>
            <a:ext uri="{FF2B5EF4-FFF2-40B4-BE49-F238E27FC236}">
              <a16:creationId xmlns:a16="http://schemas.microsoft.com/office/drawing/2014/main" id="{00000000-0008-0000-1100-000010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7" name="AutoShape 17">
          <a:extLst>
            <a:ext uri="{FF2B5EF4-FFF2-40B4-BE49-F238E27FC236}">
              <a16:creationId xmlns:a16="http://schemas.microsoft.com/office/drawing/2014/main" id="{00000000-0008-0000-1100-000011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8" name="AutoShape 17">
          <a:extLst>
            <a:ext uri="{FF2B5EF4-FFF2-40B4-BE49-F238E27FC236}">
              <a16:creationId xmlns:a16="http://schemas.microsoft.com/office/drawing/2014/main" id="{00000000-0008-0000-1100-000012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19" name="AutoShape 17">
          <a:extLst>
            <a:ext uri="{FF2B5EF4-FFF2-40B4-BE49-F238E27FC236}">
              <a16:creationId xmlns:a16="http://schemas.microsoft.com/office/drawing/2014/main" id="{00000000-0008-0000-1100-000013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0" name="AutoShape 17">
          <a:extLst>
            <a:ext uri="{FF2B5EF4-FFF2-40B4-BE49-F238E27FC236}">
              <a16:creationId xmlns:a16="http://schemas.microsoft.com/office/drawing/2014/main" id="{00000000-0008-0000-1100-000014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1" name="AutoShape 17">
          <a:extLst>
            <a:ext uri="{FF2B5EF4-FFF2-40B4-BE49-F238E27FC236}">
              <a16:creationId xmlns:a16="http://schemas.microsoft.com/office/drawing/2014/main" id="{00000000-0008-0000-1100-000015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2" name="AutoShape 17">
          <a:extLst>
            <a:ext uri="{FF2B5EF4-FFF2-40B4-BE49-F238E27FC236}">
              <a16:creationId xmlns:a16="http://schemas.microsoft.com/office/drawing/2014/main" id="{00000000-0008-0000-1100-000016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3" name="AutoShape 17">
          <a:extLst>
            <a:ext uri="{FF2B5EF4-FFF2-40B4-BE49-F238E27FC236}">
              <a16:creationId xmlns:a16="http://schemas.microsoft.com/office/drawing/2014/main" id="{00000000-0008-0000-1100-000017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4" name="AutoShape 17">
          <a:extLst>
            <a:ext uri="{FF2B5EF4-FFF2-40B4-BE49-F238E27FC236}">
              <a16:creationId xmlns:a16="http://schemas.microsoft.com/office/drawing/2014/main" id="{00000000-0008-0000-1100-000018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5" name="AutoShape 17">
          <a:extLst>
            <a:ext uri="{FF2B5EF4-FFF2-40B4-BE49-F238E27FC236}">
              <a16:creationId xmlns:a16="http://schemas.microsoft.com/office/drawing/2014/main" id="{00000000-0008-0000-1100-000019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9626" name="AutoShape 17">
          <a:extLst>
            <a:ext uri="{FF2B5EF4-FFF2-40B4-BE49-F238E27FC236}">
              <a16:creationId xmlns:a16="http://schemas.microsoft.com/office/drawing/2014/main" id="{00000000-0008-0000-1100-00001A9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16</xdr:row>
      <xdr:rowOff>47625</xdr:rowOff>
    </xdr:from>
    <xdr:to>
      <xdr:col>2</xdr:col>
      <xdr:colOff>781050</xdr:colOff>
      <xdr:row>19</xdr:row>
      <xdr:rowOff>257175</xdr:rowOff>
    </xdr:to>
    <xdr:pic>
      <xdr:nvPicPr>
        <xdr:cNvPr id="3" name="image1.png" descr="LOGO IDEP ULTIMO">
          <a:extLst>
            <a:ext uri="{FF2B5EF4-FFF2-40B4-BE49-F238E27FC236}">
              <a16:creationId xmlns:a16="http://schemas.microsoft.com/office/drawing/2014/main" id="{00000000-0008-0000-0200-000003000000}"/>
            </a:ext>
          </a:extLst>
        </xdr:cNvPr>
        <xdr:cNvPicPr preferRelativeResize="0">
          <a:picLocks noChangeAspect="1" noChangeArrowheads="1"/>
        </xdr:cNvPicPr>
      </xdr:nvPicPr>
      <xdr:blipFill>
        <a:blip xmlns:r="http://schemas.openxmlformats.org/officeDocument/2006/relationships" r:embed="rId1" cstate="print"/>
        <a:srcRect/>
        <a:stretch>
          <a:fillRect/>
        </a:stretch>
      </xdr:blipFill>
      <xdr:spPr bwMode="auto">
        <a:xfrm>
          <a:off x="381000" y="47625"/>
          <a:ext cx="1828800"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21</xdr:row>
      <xdr:rowOff>180975</xdr:rowOff>
    </xdr:to>
    <xdr:sp macro="" textlink="">
      <xdr:nvSpPr>
        <xdr:cNvPr id="4" name="AutoShape 17">
          <a:extLst>
            <a:ext uri="{FF2B5EF4-FFF2-40B4-BE49-F238E27FC236}">
              <a16:creationId xmlns:a16="http://schemas.microsoft.com/office/drawing/2014/main" id="{00000000-0008-0000-0200-00000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5" name="AutoShape 17">
          <a:extLst>
            <a:ext uri="{FF2B5EF4-FFF2-40B4-BE49-F238E27FC236}">
              <a16:creationId xmlns:a16="http://schemas.microsoft.com/office/drawing/2014/main" id="{00000000-0008-0000-0200-000005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6" name="AutoShape 17">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7" name="AutoShape 17">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9" name="AutoShape 17">
          <a:extLst>
            <a:ext uri="{FF2B5EF4-FFF2-40B4-BE49-F238E27FC236}">
              <a16:creationId xmlns:a16="http://schemas.microsoft.com/office/drawing/2014/main" id="{00000000-0008-0000-0200-000009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0" name="AutoShape 17">
          <a:extLst>
            <a:ext uri="{FF2B5EF4-FFF2-40B4-BE49-F238E27FC236}">
              <a16:creationId xmlns:a16="http://schemas.microsoft.com/office/drawing/2014/main" id="{00000000-0008-0000-0200-00000A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1" name="AutoShape 17">
          <a:extLst>
            <a:ext uri="{FF2B5EF4-FFF2-40B4-BE49-F238E27FC236}">
              <a16:creationId xmlns:a16="http://schemas.microsoft.com/office/drawing/2014/main" id="{00000000-0008-0000-0200-00000B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2" name="AutoShape 17">
          <a:extLst>
            <a:ext uri="{FF2B5EF4-FFF2-40B4-BE49-F238E27FC236}">
              <a16:creationId xmlns:a16="http://schemas.microsoft.com/office/drawing/2014/main" id="{00000000-0008-0000-0200-00000C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3" name="AutoShape 17">
          <a:extLst>
            <a:ext uri="{FF2B5EF4-FFF2-40B4-BE49-F238E27FC236}">
              <a16:creationId xmlns:a16="http://schemas.microsoft.com/office/drawing/2014/main" id="{00000000-0008-0000-0200-00000D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4" name="AutoShape 17">
          <a:extLst>
            <a:ext uri="{FF2B5EF4-FFF2-40B4-BE49-F238E27FC236}">
              <a16:creationId xmlns:a16="http://schemas.microsoft.com/office/drawing/2014/main" id="{00000000-0008-0000-0200-00000E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5" name="AutoShape 17">
          <a:extLst>
            <a:ext uri="{FF2B5EF4-FFF2-40B4-BE49-F238E27FC236}">
              <a16:creationId xmlns:a16="http://schemas.microsoft.com/office/drawing/2014/main" id="{00000000-0008-0000-0200-00000F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6" name="AutoShape 17">
          <a:extLst>
            <a:ext uri="{FF2B5EF4-FFF2-40B4-BE49-F238E27FC236}">
              <a16:creationId xmlns:a16="http://schemas.microsoft.com/office/drawing/2014/main" id="{00000000-0008-0000-0200-000010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7" name="AutoShape 17">
          <a:extLst>
            <a:ext uri="{FF2B5EF4-FFF2-40B4-BE49-F238E27FC236}">
              <a16:creationId xmlns:a16="http://schemas.microsoft.com/office/drawing/2014/main" id="{00000000-0008-0000-0200-000011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8" name="AutoShape 17">
          <a:extLst>
            <a:ext uri="{FF2B5EF4-FFF2-40B4-BE49-F238E27FC236}">
              <a16:creationId xmlns:a16="http://schemas.microsoft.com/office/drawing/2014/main" id="{00000000-0008-0000-0200-000012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19" name="AutoShape 17">
          <a:extLst>
            <a:ext uri="{FF2B5EF4-FFF2-40B4-BE49-F238E27FC236}">
              <a16:creationId xmlns:a16="http://schemas.microsoft.com/office/drawing/2014/main" id="{00000000-0008-0000-0200-000013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21</xdr:row>
      <xdr:rowOff>180975</xdr:rowOff>
    </xdr:to>
    <xdr:sp macro="" textlink="">
      <xdr:nvSpPr>
        <xdr:cNvPr id="20" name="AutoShape 17">
          <a:extLst>
            <a:ext uri="{FF2B5EF4-FFF2-40B4-BE49-F238E27FC236}">
              <a16:creationId xmlns:a16="http://schemas.microsoft.com/office/drawing/2014/main" id="{00000000-0008-0000-0200-000014000000}"/>
            </a:ext>
          </a:extLst>
        </xdr:cNvPr>
        <xdr:cNvSpPr>
          <a:spLocks noChangeArrowheads="1"/>
        </xdr:cNvSpPr>
      </xdr:nvSpPr>
      <xdr:spPr bwMode="auto">
        <a:xfrm>
          <a:off x="0" y="0"/>
          <a:ext cx="10658475"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12</xdr:row>
      <xdr:rowOff>300037</xdr:rowOff>
    </xdr:from>
    <xdr:to>
      <xdr:col>20</xdr:col>
      <xdr:colOff>742950</xdr:colOff>
      <xdr:row>32</xdr:row>
      <xdr:rowOff>133350</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66674</xdr:colOff>
      <xdr:row>15</xdr:row>
      <xdr:rowOff>109537</xdr:rowOff>
    </xdr:from>
    <xdr:to>
      <xdr:col>14</xdr:col>
      <xdr:colOff>28574</xdr:colOff>
      <xdr:row>28</xdr:row>
      <xdr:rowOff>176212</xdr:rowOff>
    </xdr:to>
    <xdr:graphicFrame macro="">
      <xdr:nvGraphicFramePr>
        <xdr:cNvPr id="6" name="Gráfico 5">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923925</xdr:colOff>
      <xdr:row>49</xdr:row>
      <xdr:rowOff>9525</xdr:rowOff>
    </xdr:from>
    <xdr:to>
      <xdr:col>14</xdr:col>
      <xdr:colOff>152400</xdr:colOff>
      <xdr:row>64</xdr:row>
      <xdr:rowOff>0</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574221</xdr:colOff>
      <xdr:row>6</xdr:row>
      <xdr:rowOff>523875</xdr:rowOff>
    </xdr:from>
    <xdr:to>
      <xdr:col>20</xdr:col>
      <xdr:colOff>183696</xdr:colOff>
      <xdr:row>16</xdr:row>
      <xdr:rowOff>0</xdr:rowOff>
    </xdr:to>
    <xdr:graphicFrame macro="">
      <xdr:nvGraphicFramePr>
        <xdr:cNvPr id="852279" name="Chart 3">
          <a:extLst>
            <a:ext uri="{FF2B5EF4-FFF2-40B4-BE49-F238E27FC236}">
              <a16:creationId xmlns:a16="http://schemas.microsoft.com/office/drawing/2014/main" id="{00000000-0008-0000-0000-00003701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2" name="Shape 22">
          <a:hlinkClick xmlns:r="http://schemas.openxmlformats.org/officeDocument/2006/relationships" r:id="rId1"/>
          <a:extLst>
            <a:ext uri="{FF2B5EF4-FFF2-40B4-BE49-F238E27FC236}">
              <a16:creationId xmlns:a16="http://schemas.microsoft.com/office/drawing/2014/main" id="{00000000-0008-0000-0400-000016000000}"/>
            </a:ext>
          </a:extLst>
        </xdr:cNvPr>
        <xdr:cNvSpPr/>
      </xdr:nvSpPr>
      <xdr:spPr>
        <a:xfrm>
          <a:off x="4655438" y="3413288"/>
          <a:ext cx="1381125" cy="73342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66193" name="image1.png" descr="LOGO IDEP ULTIMO">
          <a:extLst>
            <a:ext uri="{FF2B5EF4-FFF2-40B4-BE49-F238E27FC236}">
              <a16:creationId xmlns:a16="http://schemas.microsoft.com/office/drawing/2014/main" id="{00000000-0008-0000-0400-0000913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29</xdr:row>
      <xdr:rowOff>180975</xdr:rowOff>
    </xdr:to>
    <xdr:sp macro="" textlink="">
      <xdr:nvSpPr>
        <xdr:cNvPr id="866194" name="Rectangle 17" hidden="1">
          <a:extLst>
            <a:ext uri="{FF2B5EF4-FFF2-40B4-BE49-F238E27FC236}">
              <a16:creationId xmlns:a16="http://schemas.microsoft.com/office/drawing/2014/main" id="{00000000-0008-0000-0400-000092370D00}"/>
            </a:ext>
          </a:extLst>
        </xdr:cNvPr>
        <xdr:cNvSpPr>
          <a:spLocks noSelect="1" noChangeArrowheads="1"/>
        </xdr:cNvSpPr>
      </xdr:nvSpPr>
      <xdr:spPr bwMode="auto">
        <a:xfrm>
          <a:off x="0" y="0"/>
          <a:ext cx="10382250" cy="6619875"/>
        </a:xfrm>
        <a:prstGeom prst="rect">
          <a:avLst/>
        </a:pr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5" name="AutoShape 17">
          <a:extLst>
            <a:ext uri="{FF2B5EF4-FFF2-40B4-BE49-F238E27FC236}">
              <a16:creationId xmlns:a16="http://schemas.microsoft.com/office/drawing/2014/main" id="{00000000-0008-0000-0400-00009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6" name="AutoShape 17">
          <a:extLst>
            <a:ext uri="{FF2B5EF4-FFF2-40B4-BE49-F238E27FC236}">
              <a16:creationId xmlns:a16="http://schemas.microsoft.com/office/drawing/2014/main" id="{00000000-0008-0000-0400-000094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7" name="AutoShape 17">
          <a:extLst>
            <a:ext uri="{FF2B5EF4-FFF2-40B4-BE49-F238E27FC236}">
              <a16:creationId xmlns:a16="http://schemas.microsoft.com/office/drawing/2014/main" id="{00000000-0008-0000-0400-000095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8" name="AutoShape 17">
          <a:extLst>
            <a:ext uri="{FF2B5EF4-FFF2-40B4-BE49-F238E27FC236}">
              <a16:creationId xmlns:a16="http://schemas.microsoft.com/office/drawing/2014/main" id="{00000000-0008-0000-0400-000096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199" name="AutoShape 17">
          <a:extLst>
            <a:ext uri="{FF2B5EF4-FFF2-40B4-BE49-F238E27FC236}">
              <a16:creationId xmlns:a16="http://schemas.microsoft.com/office/drawing/2014/main" id="{00000000-0008-0000-0400-000097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0" name="AutoShape 17">
          <a:extLst>
            <a:ext uri="{FF2B5EF4-FFF2-40B4-BE49-F238E27FC236}">
              <a16:creationId xmlns:a16="http://schemas.microsoft.com/office/drawing/2014/main" id="{00000000-0008-0000-0400-000098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1" name="AutoShape 17">
          <a:extLst>
            <a:ext uri="{FF2B5EF4-FFF2-40B4-BE49-F238E27FC236}">
              <a16:creationId xmlns:a16="http://schemas.microsoft.com/office/drawing/2014/main" id="{00000000-0008-0000-0400-000099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2" name="AutoShape 17">
          <a:extLst>
            <a:ext uri="{FF2B5EF4-FFF2-40B4-BE49-F238E27FC236}">
              <a16:creationId xmlns:a16="http://schemas.microsoft.com/office/drawing/2014/main" id="{00000000-0008-0000-0400-00009A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3" name="AutoShape 17">
          <a:extLst>
            <a:ext uri="{FF2B5EF4-FFF2-40B4-BE49-F238E27FC236}">
              <a16:creationId xmlns:a16="http://schemas.microsoft.com/office/drawing/2014/main" id="{00000000-0008-0000-0400-00009B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4" name="AutoShape 17">
          <a:extLst>
            <a:ext uri="{FF2B5EF4-FFF2-40B4-BE49-F238E27FC236}">
              <a16:creationId xmlns:a16="http://schemas.microsoft.com/office/drawing/2014/main" id="{00000000-0008-0000-0400-00009C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5" name="AutoShape 17">
          <a:extLst>
            <a:ext uri="{FF2B5EF4-FFF2-40B4-BE49-F238E27FC236}">
              <a16:creationId xmlns:a16="http://schemas.microsoft.com/office/drawing/2014/main" id="{00000000-0008-0000-0400-00009D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6" name="AutoShape 17">
          <a:extLst>
            <a:ext uri="{FF2B5EF4-FFF2-40B4-BE49-F238E27FC236}">
              <a16:creationId xmlns:a16="http://schemas.microsoft.com/office/drawing/2014/main" id="{00000000-0008-0000-0400-00009E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7" name="AutoShape 17">
          <a:extLst>
            <a:ext uri="{FF2B5EF4-FFF2-40B4-BE49-F238E27FC236}">
              <a16:creationId xmlns:a16="http://schemas.microsoft.com/office/drawing/2014/main" id="{00000000-0008-0000-0400-00009F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8" name="AutoShape 17">
          <a:extLst>
            <a:ext uri="{FF2B5EF4-FFF2-40B4-BE49-F238E27FC236}">
              <a16:creationId xmlns:a16="http://schemas.microsoft.com/office/drawing/2014/main" id="{00000000-0008-0000-0400-0000A0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09" name="AutoShape 17">
          <a:extLst>
            <a:ext uri="{FF2B5EF4-FFF2-40B4-BE49-F238E27FC236}">
              <a16:creationId xmlns:a16="http://schemas.microsoft.com/office/drawing/2014/main" id="{00000000-0008-0000-0400-0000A1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0" name="AutoShape 17">
          <a:extLst>
            <a:ext uri="{FF2B5EF4-FFF2-40B4-BE49-F238E27FC236}">
              <a16:creationId xmlns:a16="http://schemas.microsoft.com/office/drawing/2014/main" id="{00000000-0008-0000-0400-0000A2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29</xdr:row>
      <xdr:rowOff>180975</xdr:rowOff>
    </xdr:to>
    <xdr:sp macro="" textlink="">
      <xdr:nvSpPr>
        <xdr:cNvPr id="866211" name="AutoShape 17">
          <a:extLst>
            <a:ext uri="{FF2B5EF4-FFF2-40B4-BE49-F238E27FC236}">
              <a16:creationId xmlns:a16="http://schemas.microsoft.com/office/drawing/2014/main" id="{00000000-0008-0000-0400-0000A33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79373" name="image1.png" descr="LOGO IDEP ULTIMO">
          <a:extLst>
            <a:ext uri="{FF2B5EF4-FFF2-40B4-BE49-F238E27FC236}">
              <a16:creationId xmlns:a16="http://schemas.microsoft.com/office/drawing/2014/main" id="{00000000-0008-0000-0500-00000D6B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79374" name="AutoShape 17">
          <a:extLst>
            <a:ext uri="{FF2B5EF4-FFF2-40B4-BE49-F238E27FC236}">
              <a16:creationId xmlns:a16="http://schemas.microsoft.com/office/drawing/2014/main" id="{00000000-0008-0000-0500-00000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5" name="AutoShape 17">
          <a:extLst>
            <a:ext uri="{FF2B5EF4-FFF2-40B4-BE49-F238E27FC236}">
              <a16:creationId xmlns:a16="http://schemas.microsoft.com/office/drawing/2014/main" id="{00000000-0008-0000-0500-00000F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6" name="AutoShape 17">
          <a:extLst>
            <a:ext uri="{FF2B5EF4-FFF2-40B4-BE49-F238E27FC236}">
              <a16:creationId xmlns:a16="http://schemas.microsoft.com/office/drawing/2014/main" id="{00000000-0008-0000-0500-000010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7" name="AutoShape 17">
          <a:extLst>
            <a:ext uri="{FF2B5EF4-FFF2-40B4-BE49-F238E27FC236}">
              <a16:creationId xmlns:a16="http://schemas.microsoft.com/office/drawing/2014/main" id="{00000000-0008-0000-0500-000011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8" name="AutoShape 17">
          <a:extLst>
            <a:ext uri="{FF2B5EF4-FFF2-40B4-BE49-F238E27FC236}">
              <a16:creationId xmlns:a16="http://schemas.microsoft.com/office/drawing/2014/main" id="{00000000-0008-0000-0500-000012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79" name="AutoShape 17">
          <a:extLst>
            <a:ext uri="{FF2B5EF4-FFF2-40B4-BE49-F238E27FC236}">
              <a16:creationId xmlns:a16="http://schemas.microsoft.com/office/drawing/2014/main" id="{00000000-0008-0000-0500-000013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0" name="AutoShape 17">
          <a:extLst>
            <a:ext uri="{FF2B5EF4-FFF2-40B4-BE49-F238E27FC236}">
              <a16:creationId xmlns:a16="http://schemas.microsoft.com/office/drawing/2014/main" id="{00000000-0008-0000-0500-000014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1" name="AutoShape 17">
          <a:extLst>
            <a:ext uri="{FF2B5EF4-FFF2-40B4-BE49-F238E27FC236}">
              <a16:creationId xmlns:a16="http://schemas.microsoft.com/office/drawing/2014/main" id="{00000000-0008-0000-0500-000015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2" name="AutoShape 17">
          <a:extLst>
            <a:ext uri="{FF2B5EF4-FFF2-40B4-BE49-F238E27FC236}">
              <a16:creationId xmlns:a16="http://schemas.microsoft.com/office/drawing/2014/main" id="{00000000-0008-0000-0500-000016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3" name="AutoShape 17">
          <a:extLst>
            <a:ext uri="{FF2B5EF4-FFF2-40B4-BE49-F238E27FC236}">
              <a16:creationId xmlns:a16="http://schemas.microsoft.com/office/drawing/2014/main" id="{00000000-0008-0000-0500-000017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4" name="AutoShape 17">
          <a:extLst>
            <a:ext uri="{FF2B5EF4-FFF2-40B4-BE49-F238E27FC236}">
              <a16:creationId xmlns:a16="http://schemas.microsoft.com/office/drawing/2014/main" id="{00000000-0008-0000-0500-000018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5" name="AutoShape 17">
          <a:extLst>
            <a:ext uri="{FF2B5EF4-FFF2-40B4-BE49-F238E27FC236}">
              <a16:creationId xmlns:a16="http://schemas.microsoft.com/office/drawing/2014/main" id="{00000000-0008-0000-0500-000019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6" name="AutoShape 17">
          <a:extLst>
            <a:ext uri="{FF2B5EF4-FFF2-40B4-BE49-F238E27FC236}">
              <a16:creationId xmlns:a16="http://schemas.microsoft.com/office/drawing/2014/main" id="{00000000-0008-0000-0500-00001A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7" name="AutoShape 17">
          <a:extLst>
            <a:ext uri="{FF2B5EF4-FFF2-40B4-BE49-F238E27FC236}">
              <a16:creationId xmlns:a16="http://schemas.microsoft.com/office/drawing/2014/main" id="{00000000-0008-0000-0500-00001B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8" name="AutoShape 17">
          <a:extLst>
            <a:ext uri="{FF2B5EF4-FFF2-40B4-BE49-F238E27FC236}">
              <a16:creationId xmlns:a16="http://schemas.microsoft.com/office/drawing/2014/main" id="{00000000-0008-0000-0500-00001C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89" name="AutoShape 17">
          <a:extLst>
            <a:ext uri="{FF2B5EF4-FFF2-40B4-BE49-F238E27FC236}">
              <a16:creationId xmlns:a16="http://schemas.microsoft.com/office/drawing/2014/main" id="{00000000-0008-0000-0500-00001D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79390" name="AutoShape 17">
          <a:extLst>
            <a:ext uri="{FF2B5EF4-FFF2-40B4-BE49-F238E27FC236}">
              <a16:creationId xmlns:a16="http://schemas.microsoft.com/office/drawing/2014/main" id="{00000000-0008-0000-0500-00001E6B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0389" name="image1.png" descr="LOGO IDEP ULTIMO">
          <a:extLst>
            <a:ext uri="{FF2B5EF4-FFF2-40B4-BE49-F238E27FC236}">
              <a16:creationId xmlns:a16="http://schemas.microsoft.com/office/drawing/2014/main" id="{00000000-0008-0000-0600-0000056F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0390" name="AutoShape 17">
          <a:extLst>
            <a:ext uri="{FF2B5EF4-FFF2-40B4-BE49-F238E27FC236}">
              <a16:creationId xmlns:a16="http://schemas.microsoft.com/office/drawing/2014/main" id="{00000000-0008-0000-0600-00000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1" name="AutoShape 17">
          <a:extLst>
            <a:ext uri="{FF2B5EF4-FFF2-40B4-BE49-F238E27FC236}">
              <a16:creationId xmlns:a16="http://schemas.microsoft.com/office/drawing/2014/main" id="{00000000-0008-0000-0600-000007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2" name="AutoShape 17">
          <a:extLst>
            <a:ext uri="{FF2B5EF4-FFF2-40B4-BE49-F238E27FC236}">
              <a16:creationId xmlns:a16="http://schemas.microsoft.com/office/drawing/2014/main" id="{00000000-0008-0000-0600-000008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3" name="AutoShape 17">
          <a:extLst>
            <a:ext uri="{FF2B5EF4-FFF2-40B4-BE49-F238E27FC236}">
              <a16:creationId xmlns:a16="http://schemas.microsoft.com/office/drawing/2014/main" id="{00000000-0008-0000-0600-000009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4" name="AutoShape 17">
          <a:extLst>
            <a:ext uri="{FF2B5EF4-FFF2-40B4-BE49-F238E27FC236}">
              <a16:creationId xmlns:a16="http://schemas.microsoft.com/office/drawing/2014/main" id="{00000000-0008-0000-0600-00000A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5" name="AutoShape 17">
          <a:extLst>
            <a:ext uri="{FF2B5EF4-FFF2-40B4-BE49-F238E27FC236}">
              <a16:creationId xmlns:a16="http://schemas.microsoft.com/office/drawing/2014/main" id="{00000000-0008-0000-0600-00000B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6" name="AutoShape 17">
          <a:extLst>
            <a:ext uri="{FF2B5EF4-FFF2-40B4-BE49-F238E27FC236}">
              <a16:creationId xmlns:a16="http://schemas.microsoft.com/office/drawing/2014/main" id="{00000000-0008-0000-0600-00000C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7" name="AutoShape 17">
          <a:extLst>
            <a:ext uri="{FF2B5EF4-FFF2-40B4-BE49-F238E27FC236}">
              <a16:creationId xmlns:a16="http://schemas.microsoft.com/office/drawing/2014/main" id="{00000000-0008-0000-0600-00000D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8" name="AutoShape 17">
          <a:extLst>
            <a:ext uri="{FF2B5EF4-FFF2-40B4-BE49-F238E27FC236}">
              <a16:creationId xmlns:a16="http://schemas.microsoft.com/office/drawing/2014/main" id="{00000000-0008-0000-0600-00000E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399" name="AutoShape 17">
          <a:extLst>
            <a:ext uri="{FF2B5EF4-FFF2-40B4-BE49-F238E27FC236}">
              <a16:creationId xmlns:a16="http://schemas.microsoft.com/office/drawing/2014/main" id="{00000000-0008-0000-0600-00000F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0" name="AutoShape 17">
          <a:extLst>
            <a:ext uri="{FF2B5EF4-FFF2-40B4-BE49-F238E27FC236}">
              <a16:creationId xmlns:a16="http://schemas.microsoft.com/office/drawing/2014/main" id="{00000000-0008-0000-0600-000010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1" name="AutoShape 17">
          <a:extLst>
            <a:ext uri="{FF2B5EF4-FFF2-40B4-BE49-F238E27FC236}">
              <a16:creationId xmlns:a16="http://schemas.microsoft.com/office/drawing/2014/main" id="{00000000-0008-0000-0600-000011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2" name="AutoShape 17">
          <a:extLst>
            <a:ext uri="{FF2B5EF4-FFF2-40B4-BE49-F238E27FC236}">
              <a16:creationId xmlns:a16="http://schemas.microsoft.com/office/drawing/2014/main" id="{00000000-0008-0000-0600-000012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3" name="AutoShape 17">
          <a:extLst>
            <a:ext uri="{FF2B5EF4-FFF2-40B4-BE49-F238E27FC236}">
              <a16:creationId xmlns:a16="http://schemas.microsoft.com/office/drawing/2014/main" id="{00000000-0008-0000-0600-000013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4" name="AutoShape 17">
          <a:extLst>
            <a:ext uri="{FF2B5EF4-FFF2-40B4-BE49-F238E27FC236}">
              <a16:creationId xmlns:a16="http://schemas.microsoft.com/office/drawing/2014/main" id="{00000000-0008-0000-0600-000014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5" name="AutoShape 17">
          <a:extLst>
            <a:ext uri="{FF2B5EF4-FFF2-40B4-BE49-F238E27FC236}">
              <a16:creationId xmlns:a16="http://schemas.microsoft.com/office/drawing/2014/main" id="{00000000-0008-0000-0600-000015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0406" name="AutoShape 17">
          <a:extLst>
            <a:ext uri="{FF2B5EF4-FFF2-40B4-BE49-F238E27FC236}">
              <a16:creationId xmlns:a16="http://schemas.microsoft.com/office/drawing/2014/main" id="{00000000-0008-0000-0600-0000166F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23</xdr:row>
      <xdr:rowOff>266700</xdr:rowOff>
    </xdr:from>
    <xdr:to>
      <xdr:col>2</xdr:col>
      <xdr:colOff>685800</xdr:colOff>
      <xdr:row>24</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16</xdr:row>
      <xdr:rowOff>47625</xdr:rowOff>
    </xdr:from>
    <xdr:to>
      <xdr:col>2</xdr:col>
      <xdr:colOff>781050</xdr:colOff>
      <xdr:row>19</xdr:row>
      <xdr:rowOff>257175</xdr:rowOff>
    </xdr:to>
    <xdr:pic>
      <xdr:nvPicPr>
        <xdr:cNvPr id="881413" name="image1.png" descr="LOGO IDEP ULTIMO">
          <a:extLst>
            <a:ext uri="{FF2B5EF4-FFF2-40B4-BE49-F238E27FC236}">
              <a16:creationId xmlns:a16="http://schemas.microsoft.com/office/drawing/2014/main" id="{00000000-0008-0000-0700-00000573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16</xdr:row>
      <xdr:rowOff>0</xdr:rowOff>
    </xdr:from>
    <xdr:to>
      <xdr:col>6</xdr:col>
      <xdr:colOff>1524000</xdr:colOff>
      <xdr:row>28</xdr:row>
      <xdr:rowOff>180975</xdr:rowOff>
    </xdr:to>
    <xdr:sp macro="" textlink="">
      <xdr:nvSpPr>
        <xdr:cNvPr id="881414" name="AutoShape 17">
          <a:extLst>
            <a:ext uri="{FF2B5EF4-FFF2-40B4-BE49-F238E27FC236}">
              <a16:creationId xmlns:a16="http://schemas.microsoft.com/office/drawing/2014/main" id="{00000000-0008-0000-0700-00000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5" name="AutoShape 17">
          <a:extLst>
            <a:ext uri="{FF2B5EF4-FFF2-40B4-BE49-F238E27FC236}">
              <a16:creationId xmlns:a16="http://schemas.microsoft.com/office/drawing/2014/main" id="{00000000-0008-0000-0700-000007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6" name="AutoShape 17">
          <a:extLst>
            <a:ext uri="{FF2B5EF4-FFF2-40B4-BE49-F238E27FC236}">
              <a16:creationId xmlns:a16="http://schemas.microsoft.com/office/drawing/2014/main" id="{00000000-0008-0000-0700-000008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7" name="AutoShape 17">
          <a:extLst>
            <a:ext uri="{FF2B5EF4-FFF2-40B4-BE49-F238E27FC236}">
              <a16:creationId xmlns:a16="http://schemas.microsoft.com/office/drawing/2014/main" id="{00000000-0008-0000-0700-000009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8" name="AutoShape 17">
          <a:extLst>
            <a:ext uri="{FF2B5EF4-FFF2-40B4-BE49-F238E27FC236}">
              <a16:creationId xmlns:a16="http://schemas.microsoft.com/office/drawing/2014/main" id="{00000000-0008-0000-0700-00000A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19" name="AutoShape 17">
          <a:extLst>
            <a:ext uri="{FF2B5EF4-FFF2-40B4-BE49-F238E27FC236}">
              <a16:creationId xmlns:a16="http://schemas.microsoft.com/office/drawing/2014/main" id="{00000000-0008-0000-0700-00000B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0" name="AutoShape 17">
          <a:extLst>
            <a:ext uri="{FF2B5EF4-FFF2-40B4-BE49-F238E27FC236}">
              <a16:creationId xmlns:a16="http://schemas.microsoft.com/office/drawing/2014/main" id="{00000000-0008-0000-0700-00000C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1" name="AutoShape 17">
          <a:extLst>
            <a:ext uri="{FF2B5EF4-FFF2-40B4-BE49-F238E27FC236}">
              <a16:creationId xmlns:a16="http://schemas.microsoft.com/office/drawing/2014/main" id="{00000000-0008-0000-0700-00000D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2" name="AutoShape 17">
          <a:extLst>
            <a:ext uri="{FF2B5EF4-FFF2-40B4-BE49-F238E27FC236}">
              <a16:creationId xmlns:a16="http://schemas.microsoft.com/office/drawing/2014/main" id="{00000000-0008-0000-0700-00000E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3" name="AutoShape 17">
          <a:extLst>
            <a:ext uri="{FF2B5EF4-FFF2-40B4-BE49-F238E27FC236}">
              <a16:creationId xmlns:a16="http://schemas.microsoft.com/office/drawing/2014/main" id="{00000000-0008-0000-0700-00000F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4" name="AutoShape 17">
          <a:extLst>
            <a:ext uri="{FF2B5EF4-FFF2-40B4-BE49-F238E27FC236}">
              <a16:creationId xmlns:a16="http://schemas.microsoft.com/office/drawing/2014/main" id="{00000000-0008-0000-0700-000010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5" name="AutoShape 17">
          <a:extLst>
            <a:ext uri="{FF2B5EF4-FFF2-40B4-BE49-F238E27FC236}">
              <a16:creationId xmlns:a16="http://schemas.microsoft.com/office/drawing/2014/main" id="{00000000-0008-0000-0700-000011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6" name="AutoShape 17">
          <a:extLst>
            <a:ext uri="{FF2B5EF4-FFF2-40B4-BE49-F238E27FC236}">
              <a16:creationId xmlns:a16="http://schemas.microsoft.com/office/drawing/2014/main" id="{00000000-0008-0000-0700-000012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7" name="AutoShape 17">
          <a:extLst>
            <a:ext uri="{FF2B5EF4-FFF2-40B4-BE49-F238E27FC236}">
              <a16:creationId xmlns:a16="http://schemas.microsoft.com/office/drawing/2014/main" id="{00000000-0008-0000-0700-000013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8" name="AutoShape 17">
          <a:extLst>
            <a:ext uri="{FF2B5EF4-FFF2-40B4-BE49-F238E27FC236}">
              <a16:creationId xmlns:a16="http://schemas.microsoft.com/office/drawing/2014/main" id="{00000000-0008-0000-0700-000014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29" name="AutoShape 17">
          <a:extLst>
            <a:ext uri="{FF2B5EF4-FFF2-40B4-BE49-F238E27FC236}">
              <a16:creationId xmlns:a16="http://schemas.microsoft.com/office/drawing/2014/main" id="{00000000-0008-0000-0700-000015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16</xdr:row>
      <xdr:rowOff>0</xdr:rowOff>
    </xdr:from>
    <xdr:to>
      <xdr:col>6</xdr:col>
      <xdr:colOff>1524000</xdr:colOff>
      <xdr:row>28</xdr:row>
      <xdr:rowOff>180975</xdr:rowOff>
    </xdr:to>
    <xdr:sp macro="" textlink="">
      <xdr:nvSpPr>
        <xdr:cNvPr id="881430" name="AutoShape 17">
          <a:extLst>
            <a:ext uri="{FF2B5EF4-FFF2-40B4-BE49-F238E27FC236}">
              <a16:creationId xmlns:a16="http://schemas.microsoft.com/office/drawing/2014/main" id="{00000000-0008-0000-0700-00001673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24</xdr:row>
      <xdr:rowOff>266700</xdr:rowOff>
    </xdr:from>
    <xdr:to>
      <xdr:col>2</xdr:col>
      <xdr:colOff>685800</xdr:colOff>
      <xdr:row>25</xdr:row>
      <xdr:rowOff>400050</xdr:rowOff>
    </xdr:to>
    <xdr:sp macro="" textlink="">
      <xdr:nvSpPr>
        <xdr:cNvPr id="2" name="Shape 22">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438150" y="3619500"/>
          <a:ext cx="1400175" cy="752475"/>
        </a:xfrm>
        <a:prstGeom prst="roundRect">
          <a:avLst>
            <a:gd name="adj" fmla="val 16667"/>
          </a:avLst>
        </a:prstGeom>
        <a:solidFill>
          <a:srgbClr val="002060"/>
        </a:solidFill>
        <a:ln w="25400" cap="flat" cmpd="sng">
          <a:solidFill>
            <a:srgbClr val="385D8A"/>
          </a:solidFill>
          <a:prstDash val="solid"/>
          <a:miter lim="8000"/>
          <a:headEnd type="none" w="med" len="med"/>
          <a:tailEnd type="none" w="med" len="med"/>
        </a:ln>
      </xdr:spPr>
      <xdr:txBody>
        <a:bodyPr wrap="square" lIns="91425" tIns="45700" rIns="91425" bIns="45700" anchor="t" anchorCtr="0">
          <a:noAutofit/>
        </a:bodyPr>
        <a:lstStyle/>
        <a:p>
          <a:pPr lvl="0" indent="-19050" algn="ctr">
            <a:spcBef>
              <a:spcPts val="0"/>
            </a:spcBef>
            <a:buClr>
              <a:srgbClr val="FFFFFF"/>
            </a:buClr>
            <a:buSzPct val="25000"/>
            <a:buFont typeface="Calibri"/>
            <a:buNone/>
          </a:pPr>
          <a:r>
            <a:rPr lang="en-US" sz="1200" b="1" i="0" u="none" strike="noStrike">
              <a:solidFill>
                <a:srgbClr val="FFFFFF"/>
              </a:solidFill>
              <a:latin typeface="Calibri"/>
              <a:ea typeface="Calibri"/>
              <a:cs typeface="Calibri"/>
              <a:sym typeface="Calibri"/>
            </a:rPr>
            <a:t>IR A INFORME CONSOLIDADO DE PROCESOS</a:t>
          </a:r>
        </a:p>
      </xdr:txBody>
    </xdr:sp>
    <xdr:clientData fLocksWithSheet="0"/>
  </xdr:twoCellAnchor>
  <xdr:twoCellAnchor>
    <xdr:from>
      <xdr:col>0</xdr:col>
      <xdr:colOff>381000</xdr:colOff>
      <xdr:row>17</xdr:row>
      <xdr:rowOff>47625</xdr:rowOff>
    </xdr:from>
    <xdr:to>
      <xdr:col>2</xdr:col>
      <xdr:colOff>781050</xdr:colOff>
      <xdr:row>20</xdr:row>
      <xdr:rowOff>257175</xdr:rowOff>
    </xdr:to>
    <xdr:pic>
      <xdr:nvPicPr>
        <xdr:cNvPr id="874291" name="image1.png" descr="LOGO IDEP ULTIMO">
          <a:extLst>
            <a:ext uri="{FF2B5EF4-FFF2-40B4-BE49-F238E27FC236}">
              <a16:creationId xmlns:a16="http://schemas.microsoft.com/office/drawing/2014/main" id="{00000000-0008-0000-0800-000033570D00}"/>
            </a:ext>
          </a:extLst>
        </xdr:cNvPr>
        <xdr:cNvPicPr preferRelativeResize="0">
          <a:picLocks noChangeAspect="1" noChangeArrowheads="1"/>
        </xdr:cNvPicPr>
      </xdr:nvPicPr>
      <xdr:blipFill>
        <a:blip xmlns:r="http://schemas.openxmlformats.org/officeDocument/2006/relationships" r:embed="rId2" cstate="print"/>
        <a:srcRect/>
        <a:stretch>
          <a:fillRect/>
        </a:stretch>
      </xdr:blipFill>
      <xdr:spPr bwMode="auto">
        <a:xfrm>
          <a:off x="381000" y="47625"/>
          <a:ext cx="1552575" cy="1266825"/>
        </a:xfrm>
        <a:prstGeom prst="rect">
          <a:avLst/>
        </a:prstGeom>
        <a:noFill/>
        <a:ln w="9525">
          <a:noFill/>
          <a:miter lim="800000"/>
          <a:headEnd/>
          <a:tailEnd/>
        </a:ln>
      </xdr:spPr>
    </xdr:pic>
    <xdr:clientData fLocksWithSheet="0"/>
  </xdr:twoCellAnchor>
  <xdr:twoCellAnchor>
    <xdr:from>
      <xdr:col>0</xdr:col>
      <xdr:colOff>0</xdr:colOff>
      <xdr:row>17</xdr:row>
      <xdr:rowOff>0</xdr:rowOff>
    </xdr:from>
    <xdr:to>
      <xdr:col>6</xdr:col>
      <xdr:colOff>1524000</xdr:colOff>
      <xdr:row>29</xdr:row>
      <xdr:rowOff>180975</xdr:rowOff>
    </xdr:to>
    <xdr:sp macro="" textlink="">
      <xdr:nvSpPr>
        <xdr:cNvPr id="874292" name="AutoShape 17">
          <a:extLst>
            <a:ext uri="{FF2B5EF4-FFF2-40B4-BE49-F238E27FC236}">
              <a16:creationId xmlns:a16="http://schemas.microsoft.com/office/drawing/2014/main" id="{00000000-0008-0000-0800-00003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3" name="AutoShape 17">
          <a:extLst>
            <a:ext uri="{FF2B5EF4-FFF2-40B4-BE49-F238E27FC236}">
              <a16:creationId xmlns:a16="http://schemas.microsoft.com/office/drawing/2014/main" id="{00000000-0008-0000-0800-000035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4" name="AutoShape 17">
          <a:extLst>
            <a:ext uri="{FF2B5EF4-FFF2-40B4-BE49-F238E27FC236}">
              <a16:creationId xmlns:a16="http://schemas.microsoft.com/office/drawing/2014/main" id="{00000000-0008-0000-0800-000036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5" name="AutoShape 17">
          <a:extLst>
            <a:ext uri="{FF2B5EF4-FFF2-40B4-BE49-F238E27FC236}">
              <a16:creationId xmlns:a16="http://schemas.microsoft.com/office/drawing/2014/main" id="{00000000-0008-0000-0800-000037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6" name="AutoShape 17">
          <a:extLst>
            <a:ext uri="{FF2B5EF4-FFF2-40B4-BE49-F238E27FC236}">
              <a16:creationId xmlns:a16="http://schemas.microsoft.com/office/drawing/2014/main" id="{00000000-0008-0000-0800-000038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7" name="AutoShape 17">
          <a:extLst>
            <a:ext uri="{FF2B5EF4-FFF2-40B4-BE49-F238E27FC236}">
              <a16:creationId xmlns:a16="http://schemas.microsoft.com/office/drawing/2014/main" id="{00000000-0008-0000-0800-000039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8" name="AutoShape 17">
          <a:extLst>
            <a:ext uri="{FF2B5EF4-FFF2-40B4-BE49-F238E27FC236}">
              <a16:creationId xmlns:a16="http://schemas.microsoft.com/office/drawing/2014/main" id="{00000000-0008-0000-0800-00003A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299" name="AutoShape 17">
          <a:extLst>
            <a:ext uri="{FF2B5EF4-FFF2-40B4-BE49-F238E27FC236}">
              <a16:creationId xmlns:a16="http://schemas.microsoft.com/office/drawing/2014/main" id="{00000000-0008-0000-0800-00003B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0" name="AutoShape 17">
          <a:extLst>
            <a:ext uri="{FF2B5EF4-FFF2-40B4-BE49-F238E27FC236}">
              <a16:creationId xmlns:a16="http://schemas.microsoft.com/office/drawing/2014/main" id="{00000000-0008-0000-0800-00003C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1" name="AutoShape 17">
          <a:extLst>
            <a:ext uri="{FF2B5EF4-FFF2-40B4-BE49-F238E27FC236}">
              <a16:creationId xmlns:a16="http://schemas.microsoft.com/office/drawing/2014/main" id="{00000000-0008-0000-0800-00003D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2" name="AutoShape 17">
          <a:extLst>
            <a:ext uri="{FF2B5EF4-FFF2-40B4-BE49-F238E27FC236}">
              <a16:creationId xmlns:a16="http://schemas.microsoft.com/office/drawing/2014/main" id="{00000000-0008-0000-0800-00003E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3" name="AutoShape 17">
          <a:extLst>
            <a:ext uri="{FF2B5EF4-FFF2-40B4-BE49-F238E27FC236}">
              <a16:creationId xmlns:a16="http://schemas.microsoft.com/office/drawing/2014/main" id="{00000000-0008-0000-0800-00003F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4" name="AutoShape 17">
          <a:extLst>
            <a:ext uri="{FF2B5EF4-FFF2-40B4-BE49-F238E27FC236}">
              <a16:creationId xmlns:a16="http://schemas.microsoft.com/office/drawing/2014/main" id="{00000000-0008-0000-0800-000040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5" name="AutoShape 17">
          <a:extLst>
            <a:ext uri="{FF2B5EF4-FFF2-40B4-BE49-F238E27FC236}">
              <a16:creationId xmlns:a16="http://schemas.microsoft.com/office/drawing/2014/main" id="{00000000-0008-0000-0800-000041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6" name="AutoShape 17">
          <a:extLst>
            <a:ext uri="{FF2B5EF4-FFF2-40B4-BE49-F238E27FC236}">
              <a16:creationId xmlns:a16="http://schemas.microsoft.com/office/drawing/2014/main" id="{00000000-0008-0000-0800-000042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7" name="AutoShape 17">
          <a:extLst>
            <a:ext uri="{FF2B5EF4-FFF2-40B4-BE49-F238E27FC236}">
              <a16:creationId xmlns:a16="http://schemas.microsoft.com/office/drawing/2014/main" id="{00000000-0008-0000-0800-000043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17</xdr:row>
      <xdr:rowOff>0</xdr:rowOff>
    </xdr:from>
    <xdr:to>
      <xdr:col>6</xdr:col>
      <xdr:colOff>1524000</xdr:colOff>
      <xdr:row>29</xdr:row>
      <xdr:rowOff>180975</xdr:rowOff>
    </xdr:to>
    <xdr:sp macro="" textlink="">
      <xdr:nvSpPr>
        <xdr:cNvPr id="874308" name="AutoShape 17">
          <a:extLst>
            <a:ext uri="{FF2B5EF4-FFF2-40B4-BE49-F238E27FC236}">
              <a16:creationId xmlns:a16="http://schemas.microsoft.com/office/drawing/2014/main" id="{00000000-0008-0000-0800-000044570D00}"/>
            </a:ext>
          </a:extLst>
        </xdr:cNvPr>
        <xdr:cNvSpPr>
          <a:spLocks noChangeArrowheads="1"/>
        </xdr:cNvSpPr>
      </xdr:nvSpPr>
      <xdr:spPr bwMode="auto">
        <a:xfrm>
          <a:off x="0" y="0"/>
          <a:ext cx="10382250" cy="6619875"/>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Users\Paola%20Castelblanco\Downloads\REV%20Plan_Mejoramiento_Seguimiento%2005-1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Users\Paola%20Castelblanco\Downloads\Plan_Mejoramiento_Seguimiento%2016-10-2018_GR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triciasanabria/Library/Application%20Support/Microsoft/Office/Office%202011%20AutoRecovery/Plan_Mejoramiento%20GT%202709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OFESIONAL/Downloads/3.Seguimiento%20%20Plan%20mejora%20procesos%20III%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morales/AppData/Local/Microsoft/Office/UnsavedFiles/Libro1((Unsaved-307380351082496179)).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row r="7">
          <cell r="A7" t="str">
            <v>1. RESULTADOS GENERALES DEL PLAN  DE MEJORAMIENTO IDEP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DIVULGACIÓN Y COMUNICACIÓN</v>
          </cell>
        </row>
        <row r="3">
          <cell r="B3" t="str">
            <v>DIRECCIÓN Y PLANEACIÓN</v>
          </cell>
        </row>
        <row r="4">
          <cell r="B4" t="str">
            <v>ATENCIÓN AL CIUDADANO</v>
          </cell>
        </row>
        <row r="5">
          <cell r="B5" t="str">
            <v>INVESTIGACIÓN Y DESARROLLO PEDAGÓGICO</v>
          </cell>
        </row>
        <row r="6">
          <cell r="B6" t="str">
            <v>GESTIÓN DOCUMENTAL</v>
          </cell>
        </row>
        <row r="7">
          <cell r="B7" t="str">
            <v>GESTIÓN CONTRACTUAL</v>
          </cell>
        </row>
        <row r="8">
          <cell r="B8" t="str">
            <v>GESTIÓN JURÍDICA</v>
          </cell>
        </row>
        <row r="9">
          <cell r="B9" t="str">
            <v>GESTIÓN DE RECURSOS FÍSICOS Y AMBIENTAL</v>
          </cell>
        </row>
        <row r="10">
          <cell r="B10" t="str">
            <v>GESTIÓN TECNOLÓGICA</v>
          </cell>
        </row>
        <row r="11">
          <cell r="B11" t="str">
            <v>GESTIÓN DEL TALENTO HUMANO</v>
          </cell>
        </row>
        <row r="12">
          <cell r="B12" t="str">
            <v>GESTIÓN FINANCIERA</v>
          </cell>
        </row>
        <row r="13">
          <cell r="B13" t="str">
            <v>CONTROL INTERNO DISCIPLINARIO</v>
          </cell>
        </row>
        <row r="14">
          <cell r="B14" t="str">
            <v>EVALUACIÓN Y CONTROL</v>
          </cell>
        </row>
        <row r="15">
          <cell r="B15" t="str">
            <v>MEJORAMIENTO INTEGRAL Y CONTINUO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LISTA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CO "/>
      <sheetName val="HISTORICO CERRADAS"/>
      <sheetName val="CERRADAS EN EL TRIMESTRE"/>
      <sheetName val="Hoja1"/>
      <sheetName val="DIC-01"/>
      <sheetName val="DIP-02"/>
      <sheetName val="AC-10"/>
      <sheetName val="IDP-04"/>
      <sheetName val="GD-07"/>
      <sheetName val="GC-08"/>
      <sheetName val="GJ-09"/>
      <sheetName val="GRF-11"/>
      <sheetName val="GT-12"/>
      <sheetName val="GTH-13"/>
      <sheetName val="GF-14"/>
      <sheetName val="CID-15"/>
      <sheetName val="EC-16"/>
      <sheetName val="MIC-03"/>
      <sheetName val="LISTA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
          <cell r="O2" t="str">
            <v xml:space="preserve">TOTAL ACCIONES </v>
          </cell>
          <cell r="P2" t="str">
            <v>VENCIDAS</v>
          </cell>
          <cell r="Q2" t="str">
            <v>EN EJECUCIÓN</v>
          </cell>
          <cell r="R2" t="str">
            <v>CERRADAS</v>
          </cell>
          <cell r="S2" t="str">
            <v>ELIMINADAS</v>
          </cell>
        </row>
        <row r="3">
          <cell r="N3" t="str">
            <v>DIC-01</v>
          </cell>
          <cell r="O3">
            <v>4</v>
          </cell>
          <cell r="P3">
            <v>0</v>
          </cell>
          <cell r="Q3">
            <v>4</v>
          </cell>
          <cell r="R3">
            <v>0</v>
          </cell>
          <cell r="S3">
            <v>0</v>
          </cell>
        </row>
        <row r="4">
          <cell r="N4" t="str">
            <v>DIP-02</v>
          </cell>
          <cell r="O4">
            <v>1</v>
          </cell>
          <cell r="P4">
            <v>1</v>
          </cell>
          <cell r="Q4">
            <v>0</v>
          </cell>
          <cell r="R4">
            <v>0</v>
          </cell>
          <cell r="S4">
            <v>0</v>
          </cell>
        </row>
        <row r="5">
          <cell r="N5" t="str">
            <v>AC-10</v>
          </cell>
          <cell r="O5">
            <v>2</v>
          </cell>
          <cell r="P5">
            <v>0</v>
          </cell>
          <cell r="Q5">
            <v>2</v>
          </cell>
          <cell r="R5">
            <v>0</v>
          </cell>
          <cell r="S5">
            <v>0</v>
          </cell>
        </row>
        <row r="6">
          <cell r="N6" t="str">
            <v>IDP-04</v>
          </cell>
          <cell r="O6">
            <v>6</v>
          </cell>
          <cell r="P6">
            <v>0</v>
          </cell>
          <cell r="Q6">
            <v>6</v>
          </cell>
          <cell r="R6">
            <v>0</v>
          </cell>
          <cell r="S6">
            <v>0</v>
          </cell>
        </row>
        <row r="7">
          <cell r="N7" t="str">
            <v>GD-07</v>
          </cell>
          <cell r="O7">
            <v>7</v>
          </cell>
          <cell r="P7">
            <v>1</v>
          </cell>
          <cell r="Q7">
            <v>2</v>
          </cell>
          <cell r="R7">
            <v>4</v>
          </cell>
          <cell r="S7">
            <v>0</v>
          </cell>
        </row>
        <row r="8">
          <cell r="N8" t="str">
            <v>GC-08</v>
          </cell>
          <cell r="O8">
            <v>0</v>
          </cell>
          <cell r="P8">
            <v>0</v>
          </cell>
          <cell r="Q8">
            <v>0</v>
          </cell>
          <cell r="R8">
            <v>0</v>
          </cell>
          <cell r="S8">
            <v>0</v>
          </cell>
        </row>
        <row r="9">
          <cell r="N9" t="str">
            <v>GJ-09</v>
          </cell>
          <cell r="O9">
            <v>0</v>
          </cell>
          <cell r="P9">
            <v>0</v>
          </cell>
          <cell r="Q9">
            <v>0</v>
          </cell>
          <cell r="R9">
            <v>0</v>
          </cell>
          <cell r="S9">
            <v>0</v>
          </cell>
        </row>
        <row r="10">
          <cell r="N10" t="str">
            <v>GRF-11</v>
          </cell>
          <cell r="O10">
            <v>3</v>
          </cell>
          <cell r="P10">
            <v>2</v>
          </cell>
          <cell r="Q10">
            <v>0</v>
          </cell>
          <cell r="R10">
            <v>1</v>
          </cell>
          <cell r="S10">
            <v>0</v>
          </cell>
        </row>
        <row r="11">
          <cell r="N11" t="str">
            <v>GT-12</v>
          </cell>
          <cell r="O11">
            <v>12</v>
          </cell>
          <cell r="P11">
            <v>0</v>
          </cell>
          <cell r="Q11">
            <v>3</v>
          </cell>
          <cell r="R11">
            <v>6</v>
          </cell>
          <cell r="S11">
            <v>3</v>
          </cell>
        </row>
        <row r="12">
          <cell r="N12" t="str">
            <v>GTH-13</v>
          </cell>
          <cell r="O12">
            <v>6</v>
          </cell>
          <cell r="P12">
            <v>0</v>
          </cell>
          <cell r="Q12">
            <v>6</v>
          </cell>
          <cell r="R12">
            <v>0</v>
          </cell>
        </row>
        <row r="13">
          <cell r="N13" t="str">
            <v>GF-14</v>
          </cell>
          <cell r="O13">
            <v>10</v>
          </cell>
          <cell r="P13">
            <v>0</v>
          </cell>
          <cell r="Q13">
            <v>1</v>
          </cell>
          <cell r="R13">
            <v>9</v>
          </cell>
        </row>
        <row r="14">
          <cell r="N14" t="str">
            <v>CID-15</v>
          </cell>
          <cell r="O14">
            <v>0</v>
          </cell>
          <cell r="P14">
            <v>0</v>
          </cell>
          <cell r="Q14">
            <v>0</v>
          </cell>
          <cell r="R14">
            <v>0</v>
          </cell>
        </row>
        <row r="15">
          <cell r="N15" t="str">
            <v>EC-16</v>
          </cell>
          <cell r="O15">
            <v>0</v>
          </cell>
          <cell r="P15">
            <v>0</v>
          </cell>
          <cell r="Q15">
            <v>0</v>
          </cell>
          <cell r="R15">
            <v>0</v>
          </cell>
        </row>
        <row r="16">
          <cell r="N16" t="str">
            <v>MIC-03</v>
          </cell>
          <cell r="O16">
            <v>2</v>
          </cell>
          <cell r="P16">
            <v>0</v>
          </cell>
          <cell r="Q16">
            <v>2</v>
          </cell>
          <cell r="R16">
            <v>0</v>
          </cell>
        </row>
        <row r="17">
          <cell r="N17" t="str">
            <v>IV TRIMESTRE 2018</v>
          </cell>
          <cell r="O17">
            <v>53</v>
          </cell>
          <cell r="P17">
            <v>4</v>
          </cell>
          <cell r="Q17">
            <v>26</v>
          </cell>
          <cell r="R17">
            <v>20</v>
          </cell>
          <cell r="S17">
            <v>3</v>
          </cell>
        </row>
        <row r="18">
          <cell r="N18" t="str">
            <v>I TRIMESTRE 2019</v>
          </cell>
          <cell r="O18">
            <v>31</v>
          </cell>
          <cell r="P18">
            <v>0</v>
          </cell>
          <cell r="Q18">
            <v>23</v>
          </cell>
          <cell r="R18">
            <v>8</v>
          </cell>
          <cell r="S18">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s://docs.google.com/spreadsheets/d/1rkj1JMm4LnWNRWL--zXFJrjXKTK2WPHCiHY5g3cAogk/edit" TargetMode="External"/><Relationship Id="rId26" Type="http://schemas.openxmlformats.org/officeDocument/2006/relationships/hyperlink" Target="http://www.idep.edu.co/sites/default/files/PL-GT-12-01_PETIC_V12.pdf" TargetMode="External"/><Relationship Id="rId3" Type="http://schemas.openxmlformats.org/officeDocument/2006/relationships/hyperlink" Target="http://www.idep.edu.co/sites/default/files/PL-GT-12-02_Plan_Contingencia_Tecno_V7.pdf" TargetMode="External"/><Relationship Id="rId21" Type="http://schemas.openxmlformats.org/officeDocument/2006/relationships/hyperlink" Target="https://docs.google.com/spreadsheets/d/1rkj1JMm4LnWNRWL--zXFJrjXKTK2WPHCiHY5g3cAogk/edit" TargetMode="External"/><Relationship Id="rId7" Type="http://schemas.openxmlformats.org/officeDocument/2006/relationships/hyperlink" Target="http://www.idep.edu.co/?q=content/gf-14-proceso-de-gesti%C3%B3n-financiera" TargetMode="External"/><Relationship Id="rId12" Type="http://schemas.openxmlformats.org/officeDocument/2006/relationships/hyperlink" Target="https://drive.google.com/drive/folders/1PEA_kHglMECvfb2aRpTEgSxTeLRMahB-" TargetMode="External"/><Relationship Id="rId17" Type="http://schemas.openxmlformats.org/officeDocument/2006/relationships/hyperlink" Target="http://www.idep.edu.co/sites/default/files/PL-GT-12-02%20Plan%20Contingencia%20Tecno%20V9.pdf" TargetMode="External"/><Relationship Id="rId25" Type="http://schemas.openxmlformats.org/officeDocument/2006/relationships/hyperlink" Target="http://www.idep.edu.co/sites/default/files/PL-GT-12-01_PETIC_V12.pdf" TargetMode="External"/><Relationship Id="rId33" Type="http://schemas.openxmlformats.org/officeDocument/2006/relationships/drawing" Target="../drawings/drawing1.xml"/><Relationship Id="rId2" Type="http://schemas.openxmlformats.org/officeDocument/2006/relationships/hyperlink" Target="http://www.idep.edu.co/?q=content/mapa-de-riesgos-por-procesoMapa%20de%20Riesgos%20enviado%20por%20parte%20de%20la%20OAP%20en%20el%20mes%20de%20diciembre%20de%202018" TargetMode="External"/><Relationship Id="rId16" Type="http://schemas.openxmlformats.org/officeDocument/2006/relationships/hyperlink" Target="http://www.idep.edu.co/sites/default/files/PRO-GRF-11-02_Ingresos_o_Altas_Almacen_V6.pdf" TargetMode="External"/><Relationship Id="rId20" Type="http://schemas.openxmlformats.org/officeDocument/2006/relationships/hyperlink" Target="http://www.idep.edu.co/sites/default/files/PL-GT-12-02%20Plan%20Contingencia%20Tecno%20V9.pdf" TargetMode="External"/><Relationship Id="rId29" Type="http://schemas.openxmlformats.org/officeDocument/2006/relationships/hyperlink" Target="https://mail.google.com/mail/u/0/"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IN-GT-12-05%20Instructivo%20contrasena%20GOOBI%20V1.pdf" TargetMode="External"/><Relationship Id="rId32" Type="http://schemas.openxmlformats.org/officeDocument/2006/relationships/printerSettings" Target="../printerSettings/printerSettings1.bin"/><Relationship Id="rId5"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q=content/gt-12-proceso-de-gesti%C3%B3n-tecnol%C3%B3gica" TargetMode="External"/><Relationship Id="rId28" Type="http://schemas.openxmlformats.org/officeDocument/2006/relationships/hyperlink" Target="https://docs.google.com/spreadsheets/d/1Ro9z3pH1J8SXre-KB6py4YiCpgXZaukJt_QYx5JakBs/edit" TargetMode="External"/><Relationship Id="rId10" Type="http://schemas.openxmlformats.org/officeDocument/2006/relationships/hyperlink" Target="http://www.idep.edu.co/?q=content/gf-14-proceso-de-gesti%C3%B3n-financiera" TargetMode="External"/><Relationship Id="rId19" Type="http://schemas.openxmlformats.org/officeDocument/2006/relationships/hyperlink" Target="https://docs.google.com/spreadsheets/d/1rkj1JMm4LnWNRWL--zXFJrjXKTK2WPHCiHY5g3cAogk/edit" TargetMode="External"/><Relationship Id="rId31" Type="http://schemas.openxmlformats.org/officeDocument/2006/relationships/hyperlink" Target="http://www.idep.edu.co/sites/default/files/IN-GF-14-03%20%20Instructivo%20Cumplimiento%20de%20Obligaciones%20Tributarias%20V2.docx" TargetMode="Externa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4" Type="http://schemas.openxmlformats.org/officeDocument/2006/relationships/hyperlink" Target="http://www.idep.edu.co/?q=content/idp-04-proceso-de-investigaci%C3%B3n-y-desarrollo-pedag%C3%B3gico"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s://docs.google.com/spreadsheets/d/1Ro9z3pH1J8SXre-KB6py4YiCpgXZaukJt_QYx5JakBs/edit" TargetMode="External"/><Relationship Id="rId30" Type="http://schemas.openxmlformats.org/officeDocument/2006/relationships/hyperlink" Target="http://www.idep.edu.co/?q=content/gesti%C3%B3n-documental-del-sig" TargetMode="External"/><Relationship Id="rId8" Type="http://schemas.openxmlformats.org/officeDocument/2006/relationships/hyperlink" Target="http://www.idep.edu.co/sites/default/files/IN-GF-14-05_Protocolo_de_Seguridad_V1."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www.idep.edu.co/sites/default/files/PRO-GRF-11-03%20Inv%20prop%20planta%20y%20equ%20V7.pdf" TargetMode="External"/><Relationship Id="rId7" Type="http://schemas.openxmlformats.org/officeDocument/2006/relationships/printerSettings" Target="../printerSettings/printerSettings11.bin"/><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_Egresos_o_salidas_de_bienes_V6.pdf" TargetMode="External"/><Relationship Id="rId5" Type="http://schemas.openxmlformats.org/officeDocument/2006/relationships/hyperlink" Target="http://www.idep.edu.co/sites/default/files/PRO-GRF-11-01_Egresos_o_salidas_de_bienes_V6.pdf" TargetMode="External"/><Relationship Id="rId4" Type="http://schemas.openxmlformats.org/officeDocument/2006/relationships/hyperlink" Target="http://www.idep.edu.co/sites/default/files/PRO-GRF-11-03_Inventario_propiedad_planta_y_equipo_V6.pdf"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http://www.idep.edu.co/sites/default/files/Resolucio%CC%81n%20Disposiciones%20COVID-19.pdf%20Circular%20No.%20005%20de%202020."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hyperlink" Target="http://www.idep.edu.co/sites/default/files/PRO-GF-14-11%20Gesti%C3%B3n%20Contable%20V7.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Z795"/>
  <sheetViews>
    <sheetView showGridLines="0" topLeftCell="A143" zoomScale="85" zoomScaleNormal="85" workbookViewId="0">
      <selection activeCell="E144" sqref="E144"/>
    </sheetView>
  </sheetViews>
  <sheetFormatPr baseColWidth="10" defaultColWidth="14.42578125" defaultRowHeight="15" customHeight="1" x14ac:dyDescent="0.25"/>
  <cols>
    <col min="1" max="1" width="6.5703125" style="444" customWidth="1"/>
    <col min="2" max="2" width="10.7109375" style="444" customWidth="1"/>
    <col min="3" max="3" width="17.5703125" style="444" customWidth="1"/>
    <col min="4" max="4" width="21.5703125" style="444" customWidth="1"/>
    <col min="5" max="5" width="52.28515625" style="444" customWidth="1"/>
    <col min="6" max="6" width="24.140625" style="444" customWidth="1"/>
    <col min="7" max="7" width="26.5703125" style="444" customWidth="1"/>
    <col min="8" max="8" width="25.85546875" style="444" customWidth="1"/>
    <col min="9" max="9" width="14" style="444" customWidth="1"/>
    <col min="10" max="10" width="18" style="444" customWidth="1"/>
    <col min="11" max="11" width="18.5703125" style="444" customWidth="1"/>
    <col min="12" max="12" width="20" style="444" customWidth="1"/>
    <col min="13" max="14" width="15.42578125" style="444" customWidth="1"/>
    <col min="15" max="15" width="55.7109375" style="444" customWidth="1"/>
    <col min="16" max="16" width="28.140625" style="444" customWidth="1"/>
    <col min="17" max="17" width="100.7109375" style="444" customWidth="1"/>
    <col min="18" max="18" width="40.140625" style="444" customWidth="1"/>
    <col min="19" max="19" width="18.42578125" style="444" customWidth="1"/>
    <col min="20" max="20" width="19.42578125" style="444" customWidth="1"/>
    <col min="21" max="21" width="80.28515625" style="444" customWidth="1"/>
    <col min="22" max="22" width="31.140625" style="444" customWidth="1"/>
    <col min="23" max="23" width="14.42578125" style="444" customWidth="1"/>
    <col min="24" max="25" width="11" style="444" customWidth="1"/>
    <col min="26" max="16384" width="14.42578125" style="444"/>
  </cols>
  <sheetData>
    <row r="1" spans="1:23" ht="44.25" hidden="1" customHeight="1" x14ac:dyDescent="0.35">
      <c r="A1" s="2"/>
      <c r="B1" s="64"/>
      <c r="C1" s="65" t="s">
        <v>1</v>
      </c>
      <c r="D1" s="65" t="s">
        <v>2</v>
      </c>
      <c r="E1" s="5"/>
      <c r="F1" s="6" t="s">
        <v>3</v>
      </c>
      <c r="G1" s="6" t="s">
        <v>137</v>
      </c>
      <c r="H1" s="6" t="s">
        <v>5</v>
      </c>
      <c r="I1" s="6" t="s">
        <v>7</v>
      </c>
      <c r="J1" s="6" t="s">
        <v>158</v>
      </c>
      <c r="K1" s="1"/>
      <c r="L1" s="8"/>
      <c r="M1" s="7"/>
      <c r="N1" s="7"/>
      <c r="O1" s="7"/>
      <c r="P1" s="1"/>
      <c r="Q1" s="1"/>
      <c r="R1" s="1"/>
      <c r="S1" s="1"/>
      <c r="T1" s="1"/>
      <c r="U1" s="1"/>
      <c r="V1" s="1"/>
    </row>
    <row r="2" spans="1:23"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1"/>
      <c r="Q2" s="51"/>
      <c r="R2" s="51"/>
      <c r="S2" s="51"/>
      <c r="T2" s="51"/>
      <c r="U2" s="51"/>
      <c r="V2" s="51"/>
    </row>
    <row r="3" spans="1:23"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1"/>
      <c r="Q3" s="51"/>
      <c r="R3" s="51"/>
      <c r="S3" s="51"/>
      <c r="T3" s="51"/>
      <c r="U3" s="51"/>
      <c r="V3" s="51"/>
    </row>
    <row r="4" spans="1:23"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1"/>
      <c r="Q4" s="51"/>
      <c r="R4" s="51"/>
      <c r="S4" s="51"/>
      <c r="T4" s="51"/>
      <c r="U4" s="51"/>
      <c r="V4" s="51"/>
    </row>
    <row r="5" spans="1:23" s="55" customFormat="1" ht="39" hidden="1" thickBot="1" x14ac:dyDescent="0.25">
      <c r="A5" s="51"/>
      <c r="B5" s="63"/>
      <c r="C5" s="67" t="s">
        <v>117</v>
      </c>
      <c r="D5" s="67" t="s">
        <v>125</v>
      </c>
      <c r="E5" s="58"/>
      <c r="F5" s="71" t="s">
        <v>130</v>
      </c>
      <c r="G5" s="71" t="s">
        <v>17</v>
      </c>
      <c r="H5" s="57"/>
      <c r="I5" s="56"/>
      <c r="J5" s="56"/>
      <c r="K5" s="51"/>
      <c r="L5" s="52"/>
      <c r="M5" s="54"/>
      <c r="N5" s="54"/>
      <c r="O5" s="54"/>
      <c r="P5" s="51"/>
      <c r="Q5" s="51"/>
      <c r="R5" s="51"/>
      <c r="S5" s="51"/>
      <c r="T5" s="51"/>
      <c r="U5" s="51"/>
      <c r="V5" s="51"/>
    </row>
    <row r="6" spans="1:23" s="55" customFormat="1" ht="26.25" hidden="1" thickBot="1" x14ac:dyDescent="0.25">
      <c r="A6" s="51"/>
      <c r="B6" s="63"/>
      <c r="C6" s="66" t="s">
        <v>38</v>
      </c>
      <c r="D6" s="67" t="s">
        <v>124</v>
      </c>
      <c r="F6" s="71" t="s">
        <v>131</v>
      </c>
      <c r="G6" s="57"/>
      <c r="H6" s="57"/>
      <c r="I6" s="56"/>
      <c r="J6" s="56"/>
      <c r="K6" s="51"/>
      <c r="L6" s="52"/>
      <c r="M6" s="54"/>
      <c r="N6" s="54"/>
      <c r="O6" s="54"/>
      <c r="P6" s="51"/>
      <c r="Q6" s="51"/>
      <c r="R6" s="51"/>
      <c r="S6" s="51"/>
      <c r="T6" s="51"/>
      <c r="U6" s="51"/>
      <c r="V6" s="51"/>
    </row>
    <row r="7" spans="1:23" s="55" customFormat="1" ht="26.25" hidden="1" thickBot="1" x14ac:dyDescent="0.25">
      <c r="A7" s="51"/>
      <c r="B7" s="63"/>
      <c r="C7" s="66" t="s">
        <v>42</v>
      </c>
      <c r="D7" s="67" t="s">
        <v>126</v>
      </c>
      <c r="E7" s="58"/>
      <c r="F7" s="59"/>
      <c r="G7" s="57"/>
      <c r="H7" s="57"/>
      <c r="I7" s="60"/>
      <c r="J7" s="60"/>
      <c r="K7" s="51"/>
      <c r="L7" s="52"/>
      <c r="M7" s="54"/>
      <c r="N7" s="54"/>
      <c r="O7" s="54"/>
      <c r="P7" s="51"/>
      <c r="Q7" s="51"/>
      <c r="R7" s="51"/>
      <c r="S7" s="51"/>
      <c r="T7" s="51"/>
      <c r="U7" s="51"/>
      <c r="V7" s="51"/>
    </row>
    <row r="8" spans="1:23" s="55" customFormat="1" ht="26.25" hidden="1" thickBot="1" x14ac:dyDescent="0.25">
      <c r="A8" s="51"/>
      <c r="B8" s="63"/>
      <c r="C8" s="66" t="s">
        <v>45</v>
      </c>
      <c r="D8" s="67" t="s">
        <v>35</v>
      </c>
      <c r="E8" s="58"/>
      <c r="F8" s="59"/>
      <c r="G8" s="57"/>
      <c r="H8" s="57"/>
      <c r="I8" s="56"/>
      <c r="J8" s="56"/>
      <c r="K8" s="51"/>
      <c r="L8" s="52"/>
      <c r="M8" s="54"/>
      <c r="N8" s="54"/>
      <c r="O8" s="54"/>
      <c r="P8" s="51"/>
      <c r="Q8" s="51"/>
      <c r="R8" s="51"/>
      <c r="S8" s="51"/>
      <c r="T8" s="51"/>
      <c r="U8" s="51"/>
      <c r="V8" s="51"/>
    </row>
    <row r="9" spans="1:23" s="55" customFormat="1" ht="51.75" hidden="1" thickBot="1" x14ac:dyDescent="0.25">
      <c r="A9" s="51"/>
      <c r="B9" s="63"/>
      <c r="C9" s="66" t="s">
        <v>120</v>
      </c>
      <c r="D9" s="67" t="s">
        <v>39</v>
      </c>
      <c r="E9" s="58"/>
      <c r="F9" s="57"/>
      <c r="G9" s="57"/>
      <c r="H9" s="57"/>
      <c r="I9" s="56"/>
      <c r="J9" s="56"/>
      <c r="K9" s="51"/>
      <c r="L9" s="52"/>
      <c r="M9" s="54"/>
      <c r="N9" s="54"/>
      <c r="O9" s="54"/>
      <c r="P9" s="51"/>
      <c r="Q9" s="51"/>
      <c r="R9" s="51"/>
      <c r="S9" s="51"/>
      <c r="T9" s="51"/>
      <c r="U9" s="51"/>
      <c r="V9" s="51"/>
    </row>
    <row r="10" spans="1:23" s="55" customFormat="1" ht="26.25" hidden="1" thickBot="1" x14ac:dyDescent="0.25">
      <c r="A10" s="51"/>
      <c r="B10" s="63"/>
      <c r="C10" s="66" t="s">
        <v>50</v>
      </c>
      <c r="D10" s="67" t="s">
        <v>43</v>
      </c>
      <c r="E10" s="58"/>
      <c r="F10" s="57"/>
      <c r="G10" s="57"/>
      <c r="H10" s="57"/>
      <c r="I10" s="56"/>
      <c r="J10" s="56"/>
      <c r="K10" s="51"/>
      <c r="L10" s="52"/>
      <c r="M10" s="54"/>
      <c r="N10" s="54"/>
      <c r="O10" s="54"/>
      <c r="P10" s="51"/>
      <c r="Q10" s="51"/>
      <c r="R10" s="51"/>
      <c r="S10" s="51"/>
      <c r="T10" s="51"/>
      <c r="U10" s="51"/>
      <c r="V10" s="51"/>
    </row>
    <row r="11" spans="1:23" s="55" customFormat="1" ht="39" hidden="1" thickBot="1" x14ac:dyDescent="0.25">
      <c r="A11" s="51"/>
      <c r="B11" s="63"/>
      <c r="C11" s="66" t="s">
        <v>52</v>
      </c>
      <c r="D11" s="67" t="s">
        <v>132</v>
      </c>
      <c r="E11" s="58"/>
      <c r="F11" s="57"/>
      <c r="G11" s="57"/>
      <c r="H11" s="57"/>
      <c r="I11" s="56"/>
      <c r="J11" s="56"/>
      <c r="K11" s="51"/>
      <c r="L11" s="52"/>
      <c r="M11" s="54"/>
      <c r="N11" s="54"/>
      <c r="O11" s="54"/>
      <c r="P11" s="51"/>
      <c r="Q11" s="51"/>
      <c r="R11" s="51"/>
      <c r="S11" s="51"/>
      <c r="T11" s="51"/>
      <c r="U11" s="51"/>
      <c r="V11" s="51"/>
    </row>
    <row r="12" spans="1:23" s="55" customFormat="1" ht="26.25" hidden="1" thickBot="1" x14ac:dyDescent="0.25">
      <c r="A12" s="51"/>
      <c r="B12" s="63"/>
      <c r="C12" s="66" t="s">
        <v>54</v>
      </c>
      <c r="D12" s="67" t="s">
        <v>127</v>
      </c>
      <c r="E12" s="58"/>
      <c r="F12" s="61"/>
      <c r="G12" s="61"/>
      <c r="H12" s="61"/>
      <c r="I12" s="62"/>
      <c r="J12" s="54"/>
      <c r="K12" s="54"/>
      <c r="L12" s="51"/>
      <c r="M12" s="52"/>
      <c r="N12" s="54"/>
      <c r="O12" s="54"/>
      <c r="P12" s="54"/>
      <c r="Q12" s="51"/>
      <c r="R12" s="51"/>
      <c r="S12" s="51"/>
      <c r="T12" s="51"/>
      <c r="U12" s="51"/>
      <c r="V12" s="51"/>
      <c r="W12" s="51"/>
    </row>
    <row r="13" spans="1:23" s="55" customFormat="1" ht="39" hidden="1" thickBot="1" x14ac:dyDescent="0.25">
      <c r="A13" s="51"/>
      <c r="B13" s="63"/>
      <c r="C13" s="66" t="s">
        <v>55</v>
      </c>
      <c r="D13" s="67" t="s">
        <v>53</v>
      </c>
      <c r="E13" s="58"/>
      <c r="F13" s="61"/>
      <c r="G13" s="61"/>
      <c r="H13" s="61"/>
      <c r="I13" s="62"/>
      <c r="J13" s="54"/>
      <c r="K13" s="54"/>
      <c r="L13" s="51"/>
      <c r="M13" s="52"/>
      <c r="N13" s="54"/>
      <c r="O13" s="54"/>
      <c r="P13" s="54"/>
      <c r="Q13" s="51"/>
      <c r="R13" s="51"/>
      <c r="S13" s="51"/>
      <c r="T13" s="51"/>
      <c r="U13" s="51"/>
      <c r="V13" s="51"/>
      <c r="W13" s="51"/>
    </row>
    <row r="14" spans="1:23" s="55" customFormat="1" ht="26.25" hidden="1" thickBot="1" x14ac:dyDescent="0.25">
      <c r="A14" s="51"/>
      <c r="B14" s="63"/>
      <c r="C14" s="67" t="s">
        <v>121</v>
      </c>
      <c r="D14" s="68"/>
      <c r="E14" s="58"/>
      <c r="F14" s="61"/>
      <c r="G14" s="61"/>
      <c r="H14" s="61"/>
      <c r="I14" s="62"/>
      <c r="J14" s="54"/>
      <c r="K14" s="54"/>
      <c r="L14" s="51"/>
      <c r="M14" s="52"/>
      <c r="N14" s="54"/>
      <c r="O14" s="54"/>
      <c r="P14" s="54"/>
      <c r="Q14" s="51"/>
      <c r="R14" s="51"/>
      <c r="S14" s="51"/>
      <c r="T14" s="51"/>
      <c r="U14" s="51"/>
      <c r="V14" s="51"/>
      <c r="W14" s="51"/>
    </row>
    <row r="15" spans="1:23" s="55" customFormat="1" ht="39" hidden="1" thickBot="1" x14ac:dyDescent="0.25">
      <c r="A15" s="51"/>
      <c r="B15" s="63"/>
      <c r="C15" s="69" t="s">
        <v>21</v>
      </c>
      <c r="D15" s="67"/>
      <c r="E15" s="58"/>
      <c r="F15" s="61"/>
      <c r="G15" s="61"/>
      <c r="H15" s="61"/>
      <c r="I15" s="62"/>
      <c r="J15" s="54"/>
      <c r="K15" s="54"/>
      <c r="L15" s="51"/>
      <c r="M15" s="52"/>
      <c r="N15" s="54"/>
      <c r="O15" s="54"/>
      <c r="P15" s="54"/>
      <c r="Q15" s="51"/>
      <c r="R15" s="51"/>
      <c r="S15" s="51"/>
      <c r="T15" s="51"/>
      <c r="U15" s="51"/>
      <c r="V15" s="51"/>
      <c r="W15" s="51"/>
    </row>
    <row r="16" spans="1:23" ht="24" hidden="1" thickBot="1" x14ac:dyDescent="0.4">
      <c r="A16" s="2"/>
      <c r="B16" s="1"/>
      <c r="C16" s="1"/>
      <c r="D16" s="1"/>
      <c r="E16" s="14"/>
      <c r="F16" s="1"/>
      <c r="G16" s="14"/>
      <c r="H16" s="14"/>
      <c r="I16" s="7"/>
      <c r="J16" s="7"/>
      <c r="K16" s="7"/>
      <c r="L16" s="7"/>
      <c r="M16" s="8"/>
      <c r="N16" s="7"/>
      <c r="O16" s="7"/>
      <c r="P16" s="7"/>
      <c r="Q16" s="15"/>
      <c r="R16" s="15"/>
      <c r="S16" s="15"/>
      <c r="T16" s="1"/>
      <c r="U16" s="16"/>
      <c r="V16" s="16"/>
      <c r="W16" s="1"/>
    </row>
    <row r="17" spans="1:24"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8"/>
      <c r="U17" s="90" t="s">
        <v>57</v>
      </c>
      <c r="W17" s="1"/>
    </row>
    <row r="18" spans="1:24" ht="27.75" customHeight="1" x14ac:dyDescent="0.25">
      <c r="A18" s="810"/>
      <c r="B18" s="811"/>
      <c r="C18" s="812"/>
      <c r="D18" s="819"/>
      <c r="E18" s="820"/>
      <c r="F18" s="820"/>
      <c r="G18" s="820"/>
      <c r="H18" s="820"/>
      <c r="I18" s="820"/>
      <c r="J18" s="820"/>
      <c r="K18" s="820"/>
      <c r="L18" s="820"/>
      <c r="M18" s="820"/>
      <c r="N18" s="820"/>
      <c r="O18" s="820"/>
      <c r="P18" s="820"/>
      <c r="Q18" s="820"/>
      <c r="R18" s="820"/>
      <c r="S18" s="820"/>
      <c r="T18" s="821"/>
      <c r="U18" s="141" t="s">
        <v>160</v>
      </c>
      <c r="W18" s="1"/>
    </row>
    <row r="19" spans="1:24" ht="27.75" customHeight="1" x14ac:dyDescent="0.25">
      <c r="A19" s="810"/>
      <c r="B19" s="811"/>
      <c r="C19" s="812"/>
      <c r="D19" s="819"/>
      <c r="E19" s="820"/>
      <c r="F19" s="820"/>
      <c r="G19" s="820"/>
      <c r="H19" s="820"/>
      <c r="I19" s="820"/>
      <c r="J19" s="820"/>
      <c r="K19" s="820"/>
      <c r="L19" s="820"/>
      <c r="M19" s="820"/>
      <c r="N19" s="820"/>
      <c r="O19" s="820"/>
      <c r="P19" s="820"/>
      <c r="Q19" s="820"/>
      <c r="R19" s="820"/>
      <c r="S19" s="820"/>
      <c r="T19" s="821"/>
      <c r="U19" s="142" t="s">
        <v>161</v>
      </c>
      <c r="W19" s="1"/>
    </row>
    <row r="20" spans="1:24"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4"/>
      <c r="U20" s="91" t="s">
        <v>58</v>
      </c>
      <c r="W20" s="1"/>
    </row>
    <row r="21" spans="1:24" s="516" customFormat="1" ht="45" customHeight="1" thickBot="1" x14ac:dyDescent="0.3">
      <c r="A21" s="525" t="s">
        <v>931</v>
      </c>
      <c r="B21" s="519"/>
      <c r="C21" s="519"/>
      <c r="D21" s="517"/>
      <c r="E21" s="517"/>
      <c r="F21" s="517"/>
      <c r="G21" s="517"/>
      <c r="H21" s="517"/>
      <c r="I21" s="517"/>
      <c r="J21" s="517"/>
      <c r="K21" s="517"/>
      <c r="L21" s="517"/>
      <c r="M21" s="517"/>
      <c r="N21" s="517"/>
      <c r="O21" s="517"/>
      <c r="P21" s="517"/>
      <c r="Q21" s="517"/>
      <c r="R21" s="517"/>
      <c r="S21" s="517"/>
      <c r="T21" s="517"/>
      <c r="U21" s="524"/>
      <c r="W21" s="1"/>
    </row>
    <row r="22" spans="1:24" s="73" customFormat="1" ht="45" customHeight="1" thickBot="1" x14ac:dyDescent="0.25">
      <c r="A22" s="834" t="s">
        <v>73</v>
      </c>
      <c r="B22" s="835"/>
      <c r="C22" s="835"/>
      <c r="D22" s="835"/>
      <c r="E22" s="835"/>
      <c r="F22" s="835"/>
      <c r="G22" s="836"/>
      <c r="H22" s="804" t="s">
        <v>74</v>
      </c>
      <c r="I22" s="805"/>
      <c r="J22" s="805"/>
      <c r="K22" s="805"/>
      <c r="L22" s="805"/>
      <c r="M22" s="805"/>
      <c r="N22" s="806"/>
      <c r="O22" s="825" t="s">
        <v>75</v>
      </c>
      <c r="P22" s="826"/>
      <c r="Q22" s="827" t="s">
        <v>141</v>
      </c>
      <c r="R22" s="828"/>
      <c r="S22" s="828"/>
      <c r="T22" s="828"/>
      <c r="U22" s="829"/>
      <c r="V22" s="75"/>
      <c r="W22" s="76"/>
      <c r="X22" s="77"/>
    </row>
    <row r="23" spans="1:24"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450" t="s">
        <v>84</v>
      </c>
      <c r="P23" s="158" t="s">
        <v>85</v>
      </c>
      <c r="Q23" s="159" t="s">
        <v>84</v>
      </c>
      <c r="R23" s="157" t="s">
        <v>85</v>
      </c>
      <c r="S23" s="157" t="s">
        <v>158</v>
      </c>
      <c r="T23" s="157" t="s">
        <v>86</v>
      </c>
      <c r="U23" s="158" t="s">
        <v>155</v>
      </c>
      <c r="V23" s="74"/>
      <c r="W23" s="78"/>
      <c r="X23" s="78"/>
    </row>
    <row r="24" spans="1:24" ht="72" customHeight="1" x14ac:dyDescent="0.25">
      <c r="A24" s="287">
        <v>6</v>
      </c>
      <c r="B24" s="149" t="s">
        <v>10</v>
      </c>
      <c r="C24" s="149" t="s">
        <v>15</v>
      </c>
      <c r="D24" s="152">
        <v>42342</v>
      </c>
      <c r="E24" s="150" t="s">
        <v>162</v>
      </c>
      <c r="F24" s="149" t="s">
        <v>11</v>
      </c>
      <c r="G24" s="151" t="s">
        <v>163</v>
      </c>
      <c r="H24" s="151" t="s">
        <v>164</v>
      </c>
      <c r="I24" s="149" t="s">
        <v>140</v>
      </c>
      <c r="J24" s="149" t="s">
        <v>165</v>
      </c>
      <c r="K24" s="149" t="s">
        <v>166</v>
      </c>
      <c r="L24" s="152">
        <v>42349</v>
      </c>
      <c r="M24" s="152">
        <v>42371</v>
      </c>
      <c r="N24" s="152">
        <v>42460</v>
      </c>
      <c r="O24" s="492" t="s">
        <v>613</v>
      </c>
      <c r="P24" s="150" t="s">
        <v>381</v>
      </c>
      <c r="Q24" s="217" t="s">
        <v>634</v>
      </c>
      <c r="R24" s="218" t="s">
        <v>531</v>
      </c>
      <c r="S24" s="147"/>
      <c r="T24" s="445" t="s">
        <v>30</v>
      </c>
      <c r="U24" s="219" t="s">
        <v>635</v>
      </c>
      <c r="V24" s="53"/>
      <c r="W24" s="1"/>
    </row>
    <row r="25" spans="1:24" s="138" customFormat="1" ht="72" customHeight="1" x14ac:dyDescent="0.25">
      <c r="A25" s="831">
        <v>11</v>
      </c>
      <c r="B25" s="758" t="s">
        <v>10</v>
      </c>
      <c r="C25" s="758" t="s">
        <v>126</v>
      </c>
      <c r="D25" s="832">
        <v>42832</v>
      </c>
      <c r="E25" s="830" t="s">
        <v>167</v>
      </c>
      <c r="F25" s="758" t="s">
        <v>11</v>
      </c>
      <c r="G25" s="830" t="s">
        <v>168</v>
      </c>
      <c r="H25" s="298" t="s">
        <v>169</v>
      </c>
      <c r="I25" s="294" t="s">
        <v>140</v>
      </c>
      <c r="J25" s="294" t="s">
        <v>170</v>
      </c>
      <c r="K25" s="294" t="s">
        <v>171</v>
      </c>
      <c r="L25" s="295">
        <v>42857</v>
      </c>
      <c r="M25" s="295">
        <v>42767</v>
      </c>
      <c r="N25" s="295">
        <v>42931</v>
      </c>
      <c r="O25" s="493" t="s">
        <v>172</v>
      </c>
      <c r="P25" s="296" t="s">
        <v>173</v>
      </c>
      <c r="Q25" s="303" t="s">
        <v>614</v>
      </c>
      <c r="R25" s="298" t="s">
        <v>174</v>
      </c>
      <c r="S25" s="283" t="s">
        <v>156</v>
      </c>
      <c r="T25" s="471" t="s">
        <v>30</v>
      </c>
      <c r="U25" s="165" t="s">
        <v>245</v>
      </c>
      <c r="V25" s="53"/>
      <c r="W25" s="1"/>
    </row>
    <row r="26" spans="1:24" s="138" customFormat="1" ht="72" customHeight="1" x14ac:dyDescent="0.25">
      <c r="A26" s="792"/>
      <c r="B26" s="773"/>
      <c r="C26" s="773"/>
      <c r="D26" s="774"/>
      <c r="E26" s="775"/>
      <c r="F26" s="773"/>
      <c r="G26" s="775"/>
      <c r="H26" s="299" t="s">
        <v>175</v>
      </c>
      <c r="I26" s="292" t="s">
        <v>140</v>
      </c>
      <c r="J26" s="292" t="s">
        <v>176</v>
      </c>
      <c r="K26" s="292" t="s">
        <v>171</v>
      </c>
      <c r="L26" s="293">
        <v>42857</v>
      </c>
      <c r="M26" s="293">
        <v>42767</v>
      </c>
      <c r="N26" s="293">
        <v>42931</v>
      </c>
      <c r="O26" s="494" t="s">
        <v>177</v>
      </c>
      <c r="P26" s="291" t="s">
        <v>173</v>
      </c>
      <c r="Q26" s="178" t="s">
        <v>615</v>
      </c>
      <c r="R26" s="299" t="s">
        <v>178</v>
      </c>
      <c r="S26" s="268" t="s">
        <v>156</v>
      </c>
      <c r="T26" s="471" t="s">
        <v>30</v>
      </c>
      <c r="U26" s="216" t="s">
        <v>246</v>
      </c>
      <c r="V26" s="16"/>
      <c r="W26" s="1"/>
    </row>
    <row r="27" spans="1:24" s="138" customFormat="1" ht="72" customHeight="1" x14ac:dyDescent="0.25">
      <c r="A27" s="792"/>
      <c r="B27" s="773"/>
      <c r="C27" s="773"/>
      <c r="D27" s="774"/>
      <c r="E27" s="775"/>
      <c r="F27" s="773"/>
      <c r="G27" s="775"/>
      <c r="H27" s="299" t="s">
        <v>179</v>
      </c>
      <c r="I27" s="292" t="s">
        <v>140</v>
      </c>
      <c r="J27" s="292" t="s">
        <v>180</v>
      </c>
      <c r="K27" s="292" t="s">
        <v>171</v>
      </c>
      <c r="L27" s="293">
        <v>42857</v>
      </c>
      <c r="M27" s="293">
        <v>42767</v>
      </c>
      <c r="N27" s="293">
        <v>42933</v>
      </c>
      <c r="O27" s="494" t="s">
        <v>181</v>
      </c>
      <c r="P27" s="291"/>
      <c r="Q27" s="178" t="s">
        <v>347</v>
      </c>
      <c r="R27" s="299" t="s">
        <v>182</v>
      </c>
      <c r="S27" s="268" t="s">
        <v>156</v>
      </c>
      <c r="T27" s="471" t="s">
        <v>30</v>
      </c>
      <c r="U27" s="216" t="s">
        <v>247</v>
      </c>
      <c r="V27" s="16"/>
      <c r="W27" s="1"/>
    </row>
    <row r="28" spans="1:24" s="140" customFormat="1" ht="72" customHeight="1" x14ac:dyDescent="0.25">
      <c r="A28" s="792"/>
      <c r="B28" s="773"/>
      <c r="C28" s="773"/>
      <c r="D28" s="774"/>
      <c r="E28" s="775"/>
      <c r="F28" s="773"/>
      <c r="G28" s="775"/>
      <c r="H28" s="299" t="s">
        <v>183</v>
      </c>
      <c r="I28" s="292" t="s">
        <v>140</v>
      </c>
      <c r="J28" s="292" t="s">
        <v>184</v>
      </c>
      <c r="K28" s="292" t="s">
        <v>171</v>
      </c>
      <c r="L28" s="293">
        <v>42857</v>
      </c>
      <c r="M28" s="293">
        <v>42933</v>
      </c>
      <c r="N28" s="293">
        <v>42937</v>
      </c>
      <c r="O28" s="494" t="s">
        <v>185</v>
      </c>
      <c r="P28" s="291" t="s">
        <v>173</v>
      </c>
      <c r="Q28" s="178" t="s">
        <v>616</v>
      </c>
      <c r="R28" s="299" t="s">
        <v>348</v>
      </c>
      <c r="S28" s="268" t="s">
        <v>156</v>
      </c>
      <c r="T28" s="471" t="s">
        <v>30</v>
      </c>
      <c r="U28" s="216" t="s">
        <v>357</v>
      </c>
      <c r="V28" s="16"/>
      <c r="W28" s="1"/>
    </row>
    <row r="29" spans="1:24" s="140" customFormat="1" ht="72" customHeight="1" x14ac:dyDescent="0.25">
      <c r="A29" s="792"/>
      <c r="B29" s="773"/>
      <c r="C29" s="773"/>
      <c r="D29" s="774"/>
      <c r="E29" s="775"/>
      <c r="F29" s="773"/>
      <c r="G29" s="775"/>
      <c r="H29" s="299" t="s">
        <v>186</v>
      </c>
      <c r="I29" s="292" t="s">
        <v>140</v>
      </c>
      <c r="J29" s="292" t="s">
        <v>187</v>
      </c>
      <c r="K29" s="292" t="s">
        <v>171</v>
      </c>
      <c r="L29" s="293">
        <v>42857</v>
      </c>
      <c r="M29" s="293">
        <v>42940</v>
      </c>
      <c r="N29" s="293">
        <v>42947</v>
      </c>
      <c r="O29" s="494" t="s">
        <v>188</v>
      </c>
      <c r="P29" s="291"/>
      <c r="Q29" s="178" t="s">
        <v>617</v>
      </c>
      <c r="R29" s="299" t="s">
        <v>345</v>
      </c>
      <c r="S29" s="268" t="s">
        <v>156</v>
      </c>
      <c r="T29" s="471" t="s">
        <v>30</v>
      </c>
      <c r="U29" s="216" t="s">
        <v>618</v>
      </c>
      <c r="V29" s="16"/>
      <c r="W29" s="1"/>
    </row>
    <row r="30" spans="1:24" s="140" customFormat="1" ht="72" customHeight="1" x14ac:dyDescent="0.25">
      <c r="A30" s="792">
        <v>12</v>
      </c>
      <c r="B30" s="773" t="s">
        <v>10</v>
      </c>
      <c r="C30" s="773" t="s">
        <v>126</v>
      </c>
      <c r="D30" s="774">
        <v>42832</v>
      </c>
      <c r="E30" s="773" t="s">
        <v>189</v>
      </c>
      <c r="F30" s="773" t="s">
        <v>11</v>
      </c>
      <c r="G30" s="775" t="s">
        <v>190</v>
      </c>
      <c r="H30" s="299" t="s">
        <v>191</v>
      </c>
      <c r="I30" s="292" t="s">
        <v>140</v>
      </c>
      <c r="J30" s="292" t="s">
        <v>170</v>
      </c>
      <c r="K30" s="292" t="s">
        <v>171</v>
      </c>
      <c r="L30" s="293">
        <v>42857</v>
      </c>
      <c r="M30" s="293">
        <v>42962</v>
      </c>
      <c r="N30" s="293">
        <v>43069</v>
      </c>
      <c r="O30" s="494" t="s">
        <v>192</v>
      </c>
      <c r="P30" s="291" t="s">
        <v>193</v>
      </c>
      <c r="Q30" s="178" t="s">
        <v>619</v>
      </c>
      <c r="R30" s="299" t="s">
        <v>354</v>
      </c>
      <c r="S30" s="268" t="s">
        <v>156</v>
      </c>
      <c r="T30" s="471" t="s">
        <v>30</v>
      </c>
      <c r="U30" s="216" t="s">
        <v>358</v>
      </c>
      <c r="V30" s="16"/>
      <c r="W30" s="1"/>
    </row>
    <row r="31" spans="1:24" s="140" customFormat="1" ht="72" customHeight="1" x14ac:dyDescent="0.25">
      <c r="A31" s="792"/>
      <c r="B31" s="773"/>
      <c r="C31" s="773"/>
      <c r="D31" s="774"/>
      <c r="E31" s="773"/>
      <c r="F31" s="773"/>
      <c r="G31" s="775"/>
      <c r="H31" s="299" t="s">
        <v>194</v>
      </c>
      <c r="I31" s="292" t="s">
        <v>140</v>
      </c>
      <c r="J31" s="292" t="s">
        <v>180</v>
      </c>
      <c r="K31" s="292" t="s">
        <v>171</v>
      </c>
      <c r="L31" s="293">
        <v>42857</v>
      </c>
      <c r="M31" s="293">
        <v>42962</v>
      </c>
      <c r="N31" s="293">
        <v>43069</v>
      </c>
      <c r="O31" s="494" t="s">
        <v>195</v>
      </c>
      <c r="P31" s="291" t="s">
        <v>193</v>
      </c>
      <c r="Q31" s="178" t="s">
        <v>620</v>
      </c>
      <c r="R31" s="299" t="s">
        <v>353</v>
      </c>
      <c r="S31" s="268" t="s">
        <v>156</v>
      </c>
      <c r="T31" s="471" t="s">
        <v>30</v>
      </c>
      <c r="U31" s="216" t="s">
        <v>346</v>
      </c>
      <c r="V31" s="16"/>
      <c r="W31" s="1"/>
    </row>
    <row r="32" spans="1:24" s="140" customFormat="1" ht="72" customHeight="1" x14ac:dyDescent="0.25">
      <c r="A32" s="792"/>
      <c r="B32" s="773"/>
      <c r="C32" s="773"/>
      <c r="D32" s="774"/>
      <c r="E32" s="773"/>
      <c r="F32" s="773"/>
      <c r="G32" s="775"/>
      <c r="H32" s="299" t="s">
        <v>196</v>
      </c>
      <c r="I32" s="292" t="s">
        <v>140</v>
      </c>
      <c r="J32" s="292" t="s">
        <v>197</v>
      </c>
      <c r="K32" s="292" t="s">
        <v>171</v>
      </c>
      <c r="L32" s="293">
        <v>42857</v>
      </c>
      <c r="M32" s="293">
        <v>43073</v>
      </c>
      <c r="N32" s="293">
        <v>43077</v>
      </c>
      <c r="O32" s="494" t="s">
        <v>198</v>
      </c>
      <c r="P32" s="291"/>
      <c r="Q32" s="178" t="s">
        <v>621</v>
      </c>
      <c r="R32" s="299" t="s">
        <v>355</v>
      </c>
      <c r="S32" s="268" t="s">
        <v>156</v>
      </c>
      <c r="T32" s="471" t="s">
        <v>30</v>
      </c>
      <c r="U32" s="216" t="s">
        <v>359</v>
      </c>
      <c r="V32" s="16"/>
      <c r="W32" s="1"/>
    </row>
    <row r="33" spans="1:23" s="140" customFormat="1" ht="72" customHeight="1" x14ac:dyDescent="0.25">
      <c r="A33" s="792"/>
      <c r="B33" s="773"/>
      <c r="C33" s="773"/>
      <c r="D33" s="774"/>
      <c r="E33" s="773"/>
      <c r="F33" s="773"/>
      <c r="G33" s="775"/>
      <c r="H33" s="299" t="s">
        <v>199</v>
      </c>
      <c r="I33" s="292" t="s">
        <v>140</v>
      </c>
      <c r="J33" s="292" t="s">
        <v>200</v>
      </c>
      <c r="K33" s="292" t="s">
        <v>171</v>
      </c>
      <c r="L33" s="293">
        <v>42857</v>
      </c>
      <c r="M33" s="293">
        <v>43080</v>
      </c>
      <c r="N33" s="293">
        <v>43084</v>
      </c>
      <c r="O33" s="494" t="s">
        <v>201</v>
      </c>
      <c r="P33" s="291"/>
      <c r="Q33" s="178" t="s">
        <v>622</v>
      </c>
      <c r="R33" s="299" t="s">
        <v>356</v>
      </c>
      <c r="S33" s="268" t="s">
        <v>156</v>
      </c>
      <c r="T33" s="471" t="s">
        <v>30</v>
      </c>
      <c r="U33" s="216" t="s">
        <v>360</v>
      </c>
      <c r="V33" s="16"/>
      <c r="W33" s="1"/>
    </row>
    <row r="34" spans="1:23" s="140" customFormat="1" ht="72" customHeight="1" x14ac:dyDescent="0.25">
      <c r="A34" s="792"/>
      <c r="B34" s="773"/>
      <c r="C34" s="773"/>
      <c r="D34" s="774"/>
      <c r="E34" s="773"/>
      <c r="F34" s="773"/>
      <c r="G34" s="775"/>
      <c r="H34" s="299" t="s">
        <v>202</v>
      </c>
      <c r="I34" s="292" t="s">
        <v>140</v>
      </c>
      <c r="J34" s="292" t="s">
        <v>203</v>
      </c>
      <c r="K34" s="292" t="s">
        <v>171</v>
      </c>
      <c r="L34" s="293">
        <v>42857</v>
      </c>
      <c r="M34" s="293">
        <v>43467</v>
      </c>
      <c r="N34" s="293">
        <v>43830</v>
      </c>
      <c r="O34" s="494" t="s">
        <v>843</v>
      </c>
      <c r="P34" s="291" t="s">
        <v>844</v>
      </c>
      <c r="Q34" s="178" t="s">
        <v>927</v>
      </c>
      <c r="R34" s="264" t="s">
        <v>862</v>
      </c>
      <c r="S34" s="251"/>
      <c r="T34" s="471" t="s">
        <v>30</v>
      </c>
      <c r="U34" s="216" t="s">
        <v>928</v>
      </c>
      <c r="V34" s="16"/>
      <c r="W34" s="1"/>
    </row>
    <row r="35" spans="1:23" s="140" customFormat="1" ht="72" customHeight="1" x14ac:dyDescent="0.25">
      <c r="A35" s="304">
        <v>13</v>
      </c>
      <c r="B35" s="189" t="s">
        <v>10</v>
      </c>
      <c r="C35" s="189" t="s">
        <v>126</v>
      </c>
      <c r="D35" s="293">
        <v>42832</v>
      </c>
      <c r="E35" s="291" t="s">
        <v>204</v>
      </c>
      <c r="F35" s="292" t="s">
        <v>11</v>
      </c>
      <c r="G35" s="291" t="s">
        <v>190</v>
      </c>
      <c r="H35" s="299" t="s">
        <v>205</v>
      </c>
      <c r="I35" s="292" t="s">
        <v>140</v>
      </c>
      <c r="J35" s="292" t="s">
        <v>206</v>
      </c>
      <c r="K35" s="292" t="s">
        <v>171</v>
      </c>
      <c r="L35" s="293">
        <v>42857</v>
      </c>
      <c r="M35" s="293">
        <v>43132</v>
      </c>
      <c r="N35" s="293">
        <v>43465</v>
      </c>
      <c r="O35" s="494" t="s">
        <v>458</v>
      </c>
      <c r="P35" s="190" t="s">
        <v>459</v>
      </c>
      <c r="Q35" s="305" t="s">
        <v>623</v>
      </c>
      <c r="R35" s="264" t="s">
        <v>516</v>
      </c>
      <c r="S35" s="268" t="s">
        <v>156</v>
      </c>
      <c r="T35" s="471" t="s">
        <v>30</v>
      </c>
      <c r="U35" s="164" t="s">
        <v>512</v>
      </c>
      <c r="V35" s="16"/>
      <c r="W35" s="1"/>
    </row>
    <row r="36" spans="1:23" s="140" customFormat="1" ht="72" customHeight="1" x14ac:dyDescent="0.25">
      <c r="A36" s="304">
        <v>14</v>
      </c>
      <c r="B36" s="189" t="s">
        <v>10</v>
      </c>
      <c r="C36" s="189" t="s">
        <v>126</v>
      </c>
      <c r="D36" s="293">
        <v>42832</v>
      </c>
      <c r="E36" s="291" t="s">
        <v>207</v>
      </c>
      <c r="F36" s="292" t="s">
        <v>11</v>
      </c>
      <c r="G36" s="291" t="s">
        <v>190</v>
      </c>
      <c r="H36" s="299" t="s">
        <v>208</v>
      </c>
      <c r="I36" s="292" t="s">
        <v>140</v>
      </c>
      <c r="J36" s="292" t="s">
        <v>209</v>
      </c>
      <c r="K36" s="292" t="s">
        <v>171</v>
      </c>
      <c r="L36" s="293">
        <v>42857</v>
      </c>
      <c r="M36" s="293">
        <v>42842</v>
      </c>
      <c r="N36" s="293">
        <v>42867</v>
      </c>
      <c r="O36" s="494" t="s">
        <v>210</v>
      </c>
      <c r="P36" s="291"/>
      <c r="Q36" s="178" t="s">
        <v>624</v>
      </c>
      <c r="R36" s="299" t="s">
        <v>349</v>
      </c>
      <c r="S36" s="268" t="s">
        <v>156</v>
      </c>
      <c r="T36" s="471" t="s">
        <v>30</v>
      </c>
      <c r="U36" s="229" t="s">
        <v>361</v>
      </c>
      <c r="V36" s="16"/>
      <c r="W36" s="1"/>
    </row>
    <row r="37" spans="1:23" s="140" customFormat="1" ht="72" customHeight="1" x14ac:dyDescent="0.25">
      <c r="A37" s="792">
        <v>15</v>
      </c>
      <c r="B37" s="773" t="s">
        <v>10</v>
      </c>
      <c r="C37" s="773" t="s">
        <v>126</v>
      </c>
      <c r="D37" s="774">
        <v>43038</v>
      </c>
      <c r="E37" s="775" t="s">
        <v>211</v>
      </c>
      <c r="F37" s="773" t="s">
        <v>11</v>
      </c>
      <c r="G37" s="775" t="s">
        <v>212</v>
      </c>
      <c r="H37" s="299" t="s">
        <v>213</v>
      </c>
      <c r="I37" s="292" t="s">
        <v>140</v>
      </c>
      <c r="J37" s="292" t="s">
        <v>214</v>
      </c>
      <c r="K37" s="292" t="s">
        <v>215</v>
      </c>
      <c r="L37" s="293">
        <v>43040</v>
      </c>
      <c r="M37" s="293">
        <v>43102</v>
      </c>
      <c r="N37" s="293">
        <v>43190</v>
      </c>
      <c r="O37" s="495" t="s">
        <v>344</v>
      </c>
      <c r="P37" s="190" t="s">
        <v>350</v>
      </c>
      <c r="Q37" s="191" t="s">
        <v>351</v>
      </c>
      <c r="R37" s="192" t="s">
        <v>352</v>
      </c>
      <c r="S37" s="268" t="s">
        <v>156</v>
      </c>
      <c r="T37" s="471" t="s">
        <v>30</v>
      </c>
      <c r="U37" s="164" t="s">
        <v>362</v>
      </c>
      <c r="V37" s="16"/>
      <c r="W37" s="1"/>
    </row>
    <row r="38" spans="1:23" s="140" customFormat="1" ht="72" customHeight="1" x14ac:dyDescent="0.25">
      <c r="A38" s="792"/>
      <c r="B38" s="773"/>
      <c r="C38" s="773"/>
      <c r="D38" s="774"/>
      <c r="E38" s="775"/>
      <c r="F38" s="773"/>
      <c r="G38" s="775"/>
      <c r="H38" s="299" t="s">
        <v>216</v>
      </c>
      <c r="I38" s="292" t="s">
        <v>140</v>
      </c>
      <c r="J38" s="292" t="s">
        <v>217</v>
      </c>
      <c r="K38" s="292" t="s">
        <v>215</v>
      </c>
      <c r="L38" s="293">
        <v>43040</v>
      </c>
      <c r="M38" s="293">
        <v>43191</v>
      </c>
      <c r="N38" s="293">
        <v>43465</v>
      </c>
      <c r="O38" s="495" t="s">
        <v>460</v>
      </c>
      <c r="P38" s="190" t="s">
        <v>461</v>
      </c>
      <c r="Q38" s="178" t="s">
        <v>513</v>
      </c>
      <c r="R38" s="299" t="s">
        <v>514</v>
      </c>
      <c r="S38" s="268" t="s">
        <v>156</v>
      </c>
      <c r="T38" s="471" t="s">
        <v>30</v>
      </c>
      <c r="U38" s="164" t="s">
        <v>515</v>
      </c>
      <c r="V38" s="16"/>
      <c r="W38" s="1"/>
    </row>
    <row r="39" spans="1:23" s="140" customFormat="1" ht="72" customHeight="1" x14ac:dyDescent="0.25">
      <c r="A39" s="792">
        <v>16</v>
      </c>
      <c r="B39" s="773" t="s">
        <v>10</v>
      </c>
      <c r="C39" s="773" t="s">
        <v>126</v>
      </c>
      <c r="D39" s="774">
        <v>43084</v>
      </c>
      <c r="E39" s="775" t="s">
        <v>218</v>
      </c>
      <c r="F39" s="773" t="s">
        <v>11</v>
      </c>
      <c r="G39" s="775" t="s">
        <v>219</v>
      </c>
      <c r="H39" s="299" t="s">
        <v>220</v>
      </c>
      <c r="I39" s="292" t="s">
        <v>140</v>
      </c>
      <c r="J39" s="292" t="s">
        <v>221</v>
      </c>
      <c r="K39" s="292" t="s">
        <v>171</v>
      </c>
      <c r="L39" s="293">
        <v>43112</v>
      </c>
      <c r="M39" s="293">
        <v>43143</v>
      </c>
      <c r="N39" s="293">
        <v>43159</v>
      </c>
      <c r="O39" s="495" t="s">
        <v>222</v>
      </c>
      <c r="P39" s="291" t="s">
        <v>223</v>
      </c>
      <c r="Q39" s="178" t="s">
        <v>224</v>
      </c>
      <c r="R39" s="193" t="s">
        <v>225</v>
      </c>
      <c r="S39" s="268" t="s">
        <v>156</v>
      </c>
      <c r="T39" s="471" t="s">
        <v>30</v>
      </c>
      <c r="U39" s="162" t="s">
        <v>248</v>
      </c>
      <c r="V39" s="16"/>
      <c r="W39" s="1"/>
    </row>
    <row r="40" spans="1:23" s="140" customFormat="1" ht="72" customHeight="1" x14ac:dyDescent="0.25">
      <c r="A40" s="792"/>
      <c r="B40" s="773"/>
      <c r="C40" s="773"/>
      <c r="D40" s="774"/>
      <c r="E40" s="775"/>
      <c r="F40" s="773"/>
      <c r="G40" s="775"/>
      <c r="H40" s="299" t="s">
        <v>226</v>
      </c>
      <c r="I40" s="292" t="s">
        <v>140</v>
      </c>
      <c r="J40" s="292" t="s">
        <v>227</v>
      </c>
      <c r="K40" s="292" t="s">
        <v>171</v>
      </c>
      <c r="L40" s="293">
        <v>43112</v>
      </c>
      <c r="M40" s="293">
        <v>43122</v>
      </c>
      <c r="N40" s="293">
        <v>43159</v>
      </c>
      <c r="O40" s="495" t="s">
        <v>228</v>
      </c>
      <c r="P40" s="291" t="s">
        <v>229</v>
      </c>
      <c r="Q40" s="178" t="s">
        <v>230</v>
      </c>
      <c r="R40" s="299" t="s">
        <v>231</v>
      </c>
      <c r="S40" s="268" t="s">
        <v>156</v>
      </c>
      <c r="T40" s="471" t="s">
        <v>30</v>
      </c>
      <c r="U40" s="229" t="s">
        <v>249</v>
      </c>
      <c r="V40" s="16"/>
      <c r="W40" s="1"/>
    </row>
    <row r="41" spans="1:23" s="140" customFormat="1" ht="72" customHeight="1" x14ac:dyDescent="0.25">
      <c r="A41" s="792"/>
      <c r="B41" s="773"/>
      <c r="C41" s="773"/>
      <c r="D41" s="774"/>
      <c r="E41" s="775"/>
      <c r="F41" s="773"/>
      <c r="G41" s="775"/>
      <c r="H41" s="299" t="s">
        <v>232</v>
      </c>
      <c r="I41" s="292" t="s">
        <v>140</v>
      </c>
      <c r="J41" s="292" t="s">
        <v>233</v>
      </c>
      <c r="K41" s="292" t="s">
        <v>171</v>
      </c>
      <c r="L41" s="293">
        <v>43112</v>
      </c>
      <c r="M41" s="293">
        <v>43122</v>
      </c>
      <c r="N41" s="293">
        <v>43465</v>
      </c>
      <c r="O41" s="495" t="s">
        <v>462</v>
      </c>
      <c r="P41" s="190" t="s">
        <v>383</v>
      </c>
      <c r="Q41" s="297" t="s">
        <v>534</v>
      </c>
      <c r="R41" s="299" t="s">
        <v>535</v>
      </c>
      <c r="S41" s="268" t="s">
        <v>156</v>
      </c>
      <c r="T41" s="471" t="s">
        <v>30</v>
      </c>
      <c r="U41" s="164" t="s">
        <v>536</v>
      </c>
      <c r="V41" s="16"/>
      <c r="W41" s="1"/>
    </row>
    <row r="42" spans="1:23" s="140" customFormat="1" ht="72" customHeight="1" x14ac:dyDescent="0.25">
      <c r="A42" s="792">
        <v>17</v>
      </c>
      <c r="B42" s="773" t="s">
        <v>10</v>
      </c>
      <c r="C42" s="773" t="s">
        <v>234</v>
      </c>
      <c r="D42" s="774">
        <v>43084</v>
      </c>
      <c r="E42" s="775" t="s">
        <v>235</v>
      </c>
      <c r="F42" s="773" t="s">
        <v>11</v>
      </c>
      <c r="G42" s="775" t="s">
        <v>236</v>
      </c>
      <c r="H42" s="299" t="s">
        <v>237</v>
      </c>
      <c r="I42" s="292" t="s">
        <v>24</v>
      </c>
      <c r="J42" s="292" t="s">
        <v>221</v>
      </c>
      <c r="K42" s="292" t="s">
        <v>171</v>
      </c>
      <c r="L42" s="293">
        <v>43112</v>
      </c>
      <c r="M42" s="293">
        <v>43122</v>
      </c>
      <c r="N42" s="293">
        <v>43126</v>
      </c>
      <c r="O42" s="495" t="s">
        <v>596</v>
      </c>
      <c r="P42" s="291" t="s">
        <v>238</v>
      </c>
      <c r="Q42" s="178" t="s">
        <v>636</v>
      </c>
      <c r="R42" s="193" t="s">
        <v>239</v>
      </c>
      <c r="S42" s="251"/>
      <c r="T42" s="471" t="s">
        <v>30</v>
      </c>
      <c r="U42" s="164" t="s">
        <v>626</v>
      </c>
      <c r="V42" s="16"/>
      <c r="W42" s="1"/>
    </row>
    <row r="43" spans="1:23" s="140" customFormat="1" ht="72" customHeight="1" x14ac:dyDescent="0.25">
      <c r="A43" s="792"/>
      <c r="B43" s="773"/>
      <c r="C43" s="773"/>
      <c r="D43" s="774"/>
      <c r="E43" s="775"/>
      <c r="F43" s="773"/>
      <c r="G43" s="775"/>
      <c r="H43" s="299" t="s">
        <v>240</v>
      </c>
      <c r="I43" s="292" t="s">
        <v>24</v>
      </c>
      <c r="J43" s="292" t="s">
        <v>241</v>
      </c>
      <c r="K43" s="292" t="s">
        <v>171</v>
      </c>
      <c r="L43" s="293">
        <v>43112</v>
      </c>
      <c r="M43" s="293">
        <v>43132</v>
      </c>
      <c r="N43" s="293">
        <v>43159</v>
      </c>
      <c r="O43" s="495" t="s">
        <v>463</v>
      </c>
      <c r="P43" s="291"/>
      <c r="Q43" s="178" t="s">
        <v>543</v>
      </c>
      <c r="R43" s="299" t="s">
        <v>530</v>
      </c>
      <c r="S43" s="268" t="s">
        <v>156</v>
      </c>
      <c r="T43" s="471" t="s">
        <v>30</v>
      </c>
      <c r="U43" s="164" t="s">
        <v>390</v>
      </c>
      <c r="V43" s="16"/>
      <c r="W43" s="1"/>
    </row>
    <row r="44" spans="1:23" s="140" customFormat="1" ht="72" customHeight="1" x14ac:dyDescent="0.25">
      <c r="A44" s="792"/>
      <c r="B44" s="773"/>
      <c r="C44" s="773"/>
      <c r="D44" s="774"/>
      <c r="E44" s="775"/>
      <c r="F44" s="773"/>
      <c r="G44" s="775"/>
      <c r="H44" s="299" t="s">
        <v>242</v>
      </c>
      <c r="I44" s="292" t="s">
        <v>24</v>
      </c>
      <c r="J44" s="292" t="s">
        <v>243</v>
      </c>
      <c r="K44" s="292" t="s">
        <v>171</v>
      </c>
      <c r="L44" s="293">
        <v>43112</v>
      </c>
      <c r="M44" s="293">
        <v>43122</v>
      </c>
      <c r="N44" s="293">
        <v>43465</v>
      </c>
      <c r="O44" s="495" t="s">
        <v>382</v>
      </c>
      <c r="P44" s="291" t="s">
        <v>244</v>
      </c>
      <c r="Q44" s="178" t="s">
        <v>527</v>
      </c>
      <c r="R44" s="299" t="s">
        <v>528</v>
      </c>
      <c r="S44" s="268" t="s">
        <v>156</v>
      </c>
      <c r="T44" s="471" t="s">
        <v>30</v>
      </c>
      <c r="U44" s="164" t="s">
        <v>529</v>
      </c>
      <c r="V44" s="16"/>
      <c r="W44" s="1"/>
    </row>
    <row r="45" spans="1:23" s="199" customFormat="1" ht="72" customHeight="1" x14ac:dyDescent="0.25">
      <c r="A45" s="287">
        <v>19</v>
      </c>
      <c r="B45" s="149" t="s">
        <v>10</v>
      </c>
      <c r="C45" s="149" t="s">
        <v>127</v>
      </c>
      <c r="D45" s="152">
        <v>42551</v>
      </c>
      <c r="E45" s="150" t="s">
        <v>257</v>
      </c>
      <c r="F45" s="149" t="s">
        <v>11</v>
      </c>
      <c r="G45" s="150" t="s">
        <v>258</v>
      </c>
      <c r="H45" s="150" t="s">
        <v>250</v>
      </c>
      <c r="I45" s="149" t="s">
        <v>24</v>
      </c>
      <c r="J45" s="149" t="s">
        <v>251</v>
      </c>
      <c r="K45" s="149" t="s">
        <v>252</v>
      </c>
      <c r="L45" s="152">
        <v>42566</v>
      </c>
      <c r="M45" s="152">
        <v>42566</v>
      </c>
      <c r="N45" s="152">
        <v>42735</v>
      </c>
      <c r="O45" s="496" t="s">
        <v>503</v>
      </c>
      <c r="P45" s="149" t="s">
        <v>253</v>
      </c>
      <c r="Q45" s="220" t="s">
        <v>548</v>
      </c>
      <c r="R45" s="307" t="s">
        <v>629</v>
      </c>
      <c r="S45" s="176" t="s">
        <v>156</v>
      </c>
      <c r="T45" s="471" t="s">
        <v>30</v>
      </c>
      <c r="U45" s="219" t="s">
        <v>532</v>
      </c>
      <c r="V45" s="53"/>
      <c r="W45" s="1"/>
    </row>
    <row r="46" spans="1:23" s="199" customFormat="1" ht="72" customHeight="1" x14ac:dyDescent="0.25">
      <c r="A46" s="308">
        <v>26</v>
      </c>
      <c r="B46" s="227" t="s">
        <v>10</v>
      </c>
      <c r="C46" s="227" t="s">
        <v>127</v>
      </c>
      <c r="D46" s="228">
        <v>42951</v>
      </c>
      <c r="E46" s="229" t="s">
        <v>259</v>
      </c>
      <c r="F46" s="227" t="s">
        <v>11</v>
      </c>
      <c r="G46" s="229" t="s">
        <v>260</v>
      </c>
      <c r="H46" s="229" t="s">
        <v>254</v>
      </c>
      <c r="I46" s="227" t="s">
        <v>24</v>
      </c>
      <c r="J46" s="227" t="s">
        <v>255</v>
      </c>
      <c r="K46" s="227" t="s">
        <v>252</v>
      </c>
      <c r="L46" s="228">
        <v>42970</v>
      </c>
      <c r="M46" s="228">
        <v>42971</v>
      </c>
      <c r="N46" s="228">
        <v>43076</v>
      </c>
      <c r="O46" s="491" t="s">
        <v>588</v>
      </c>
      <c r="P46" s="227" t="s">
        <v>256</v>
      </c>
      <c r="Q46" s="222" t="s">
        <v>638</v>
      </c>
      <c r="R46" s="167" t="s">
        <v>573</v>
      </c>
      <c r="S46" s="177"/>
      <c r="T46" s="471" t="s">
        <v>30</v>
      </c>
      <c r="U46" s="168" t="s">
        <v>628</v>
      </c>
      <c r="V46" s="16"/>
      <c r="W46" s="1"/>
    </row>
    <row r="47" spans="1:23" s="199" customFormat="1" ht="72" customHeight="1" thickBot="1" x14ac:dyDescent="0.3">
      <c r="A47" s="308">
        <v>27</v>
      </c>
      <c r="B47" s="227" t="s">
        <v>10</v>
      </c>
      <c r="C47" s="227" t="s">
        <v>127</v>
      </c>
      <c r="D47" s="228">
        <v>42951</v>
      </c>
      <c r="E47" s="229" t="s">
        <v>261</v>
      </c>
      <c r="F47" s="227" t="s">
        <v>11</v>
      </c>
      <c r="G47" s="229" t="s">
        <v>260</v>
      </c>
      <c r="H47" s="229" t="s">
        <v>254</v>
      </c>
      <c r="I47" s="227" t="s">
        <v>24</v>
      </c>
      <c r="J47" s="227" t="s">
        <v>255</v>
      </c>
      <c r="K47" s="227" t="s">
        <v>252</v>
      </c>
      <c r="L47" s="228">
        <v>42970</v>
      </c>
      <c r="M47" s="228">
        <v>42971</v>
      </c>
      <c r="N47" s="228">
        <v>43076</v>
      </c>
      <c r="O47" s="491" t="s">
        <v>589</v>
      </c>
      <c r="P47" s="166" t="s">
        <v>256</v>
      </c>
      <c r="Q47" s="191" t="s">
        <v>637</v>
      </c>
      <c r="R47" s="167" t="s">
        <v>574</v>
      </c>
      <c r="S47" s="177"/>
      <c r="T47" s="471" t="s">
        <v>30</v>
      </c>
      <c r="U47" s="168" t="s">
        <v>627</v>
      </c>
      <c r="V47" s="16"/>
      <c r="W47" s="1"/>
    </row>
    <row r="48" spans="1:23" ht="72" customHeight="1" x14ac:dyDescent="0.25">
      <c r="A48" s="792">
        <v>30</v>
      </c>
      <c r="B48" s="773" t="s">
        <v>129</v>
      </c>
      <c r="C48" s="773" t="s">
        <v>123</v>
      </c>
      <c r="D48" s="793">
        <v>43370</v>
      </c>
      <c r="E48" s="794" t="s">
        <v>366</v>
      </c>
      <c r="F48" s="796" t="s">
        <v>138</v>
      </c>
      <c r="G48" s="798" t="s">
        <v>367</v>
      </c>
      <c r="H48" s="505" t="s">
        <v>368</v>
      </c>
      <c r="I48" s="506" t="s">
        <v>24</v>
      </c>
      <c r="J48" s="506" t="s">
        <v>380</v>
      </c>
      <c r="K48" s="507" t="s">
        <v>369</v>
      </c>
      <c r="L48" s="508">
        <v>43367</v>
      </c>
      <c r="M48" s="508">
        <v>43367</v>
      </c>
      <c r="N48" s="508">
        <v>43370</v>
      </c>
      <c r="O48" s="509" t="s">
        <v>504</v>
      </c>
      <c r="P48" s="510" t="s">
        <v>370</v>
      </c>
      <c r="Q48" s="511" t="s">
        <v>549</v>
      </c>
      <c r="R48" s="512" t="s">
        <v>388</v>
      </c>
      <c r="S48" s="513" t="s">
        <v>156</v>
      </c>
      <c r="T48" s="471" t="s">
        <v>30</v>
      </c>
      <c r="U48" s="221" t="s">
        <v>537</v>
      </c>
    </row>
    <row r="49" spans="1:26" ht="72" customHeight="1" x14ac:dyDescent="0.25">
      <c r="A49" s="792"/>
      <c r="B49" s="773"/>
      <c r="C49" s="773"/>
      <c r="D49" s="793"/>
      <c r="E49" s="795"/>
      <c r="F49" s="797"/>
      <c r="G49" s="799"/>
      <c r="H49" s="452" t="s">
        <v>770</v>
      </c>
      <c r="I49" s="454" t="s">
        <v>24</v>
      </c>
      <c r="J49" s="454" t="s">
        <v>371</v>
      </c>
      <c r="K49" s="412" t="s">
        <v>369</v>
      </c>
      <c r="L49" s="194">
        <v>43370</v>
      </c>
      <c r="M49" s="194">
        <v>43370</v>
      </c>
      <c r="N49" s="194">
        <v>43370</v>
      </c>
      <c r="O49" s="497" t="s">
        <v>547</v>
      </c>
      <c r="P49" s="454" t="s">
        <v>384</v>
      </c>
      <c r="Q49" s="169" t="s">
        <v>771</v>
      </c>
      <c r="R49" s="311" t="s">
        <v>550</v>
      </c>
      <c r="S49" s="268" t="s">
        <v>156</v>
      </c>
      <c r="T49" s="471" t="s">
        <v>30</v>
      </c>
      <c r="U49" s="221" t="s">
        <v>538</v>
      </c>
    </row>
    <row r="50" spans="1:26" ht="72" customHeight="1" x14ac:dyDescent="0.25">
      <c r="A50" s="792"/>
      <c r="B50" s="773"/>
      <c r="C50" s="773"/>
      <c r="D50" s="793"/>
      <c r="E50" s="795"/>
      <c r="F50" s="797"/>
      <c r="G50" s="799"/>
      <c r="H50" s="169" t="s">
        <v>772</v>
      </c>
      <c r="I50" s="454" t="s">
        <v>24</v>
      </c>
      <c r="J50" s="454" t="s">
        <v>372</v>
      </c>
      <c r="K50" s="413" t="s">
        <v>369</v>
      </c>
      <c r="L50" s="455">
        <v>43370</v>
      </c>
      <c r="M50" s="194">
        <v>43374</v>
      </c>
      <c r="N50" s="194">
        <v>43462</v>
      </c>
      <c r="O50" s="499" t="s">
        <v>505</v>
      </c>
      <c r="P50" s="454" t="s">
        <v>506</v>
      </c>
      <c r="Q50" s="222" t="s">
        <v>773</v>
      </c>
      <c r="R50" s="191" t="s">
        <v>544</v>
      </c>
      <c r="S50" s="268" t="s">
        <v>156</v>
      </c>
      <c r="T50" s="471" t="s">
        <v>30</v>
      </c>
      <c r="U50" s="481" t="s">
        <v>539</v>
      </c>
    </row>
    <row r="51" spans="1:26" ht="72" customHeight="1" x14ac:dyDescent="0.25">
      <c r="A51" s="792"/>
      <c r="B51" s="773"/>
      <c r="C51" s="773"/>
      <c r="D51" s="793"/>
      <c r="E51" s="795"/>
      <c r="F51" s="797"/>
      <c r="G51" s="799"/>
      <c r="H51" s="452" t="s">
        <v>373</v>
      </c>
      <c r="I51" s="454" t="s">
        <v>24</v>
      </c>
      <c r="J51" s="454" t="s">
        <v>374</v>
      </c>
      <c r="K51" s="413" t="s">
        <v>369</v>
      </c>
      <c r="L51" s="455">
        <v>43370</v>
      </c>
      <c r="M51" s="194">
        <v>43374</v>
      </c>
      <c r="N51" s="194">
        <v>43612</v>
      </c>
      <c r="O51" s="500" t="s">
        <v>848</v>
      </c>
      <c r="P51" s="454" t="s">
        <v>774</v>
      </c>
      <c r="Q51" s="222" t="s">
        <v>880</v>
      </c>
      <c r="R51" s="195" t="s">
        <v>502</v>
      </c>
      <c r="S51" s="195"/>
      <c r="T51" s="471" t="s">
        <v>30</v>
      </c>
      <c r="U51" s="481" t="s">
        <v>881</v>
      </c>
    </row>
    <row r="52" spans="1:26" ht="72" customHeight="1" x14ac:dyDescent="0.25">
      <c r="A52" s="792"/>
      <c r="B52" s="773"/>
      <c r="C52" s="773"/>
      <c r="D52" s="793"/>
      <c r="E52" s="795"/>
      <c r="F52" s="797"/>
      <c r="G52" s="799"/>
      <c r="H52" s="481" t="s">
        <v>375</v>
      </c>
      <c r="I52" s="480" t="s">
        <v>24</v>
      </c>
      <c r="J52" s="480" t="s">
        <v>775</v>
      </c>
      <c r="K52" s="414" t="s">
        <v>369</v>
      </c>
      <c r="L52" s="482">
        <v>43370</v>
      </c>
      <c r="M52" s="415">
        <v>43374</v>
      </c>
      <c r="N52" s="415">
        <v>43403</v>
      </c>
      <c r="O52" s="501" t="s">
        <v>849</v>
      </c>
      <c r="P52" s="416"/>
      <c r="Q52" s="222" t="s">
        <v>776</v>
      </c>
      <c r="R52" s="284"/>
      <c r="S52" s="284"/>
      <c r="T52" s="471" t="s">
        <v>541</v>
      </c>
      <c r="U52" s="481" t="s">
        <v>630</v>
      </c>
    </row>
    <row r="53" spans="1:26" ht="72" customHeight="1" x14ac:dyDescent="0.25">
      <c r="A53" s="792"/>
      <c r="B53" s="773"/>
      <c r="C53" s="773"/>
      <c r="D53" s="793"/>
      <c r="E53" s="795"/>
      <c r="F53" s="797"/>
      <c r="G53" s="799"/>
      <c r="H53" s="481" t="s">
        <v>777</v>
      </c>
      <c r="I53" s="480" t="s">
        <v>24</v>
      </c>
      <c r="J53" s="480" t="s">
        <v>376</v>
      </c>
      <c r="K53" s="414" t="s">
        <v>369</v>
      </c>
      <c r="L53" s="482">
        <v>43370</v>
      </c>
      <c r="M53" s="415">
        <v>43374</v>
      </c>
      <c r="N53" s="415">
        <v>43434</v>
      </c>
      <c r="O53" s="498" t="s">
        <v>850</v>
      </c>
      <c r="P53" s="416"/>
      <c r="Q53" s="222" t="s">
        <v>778</v>
      </c>
      <c r="R53" s="284"/>
      <c r="S53" s="284"/>
      <c r="T53" s="471" t="s">
        <v>541</v>
      </c>
      <c r="U53" s="481" t="s">
        <v>630</v>
      </c>
    </row>
    <row r="54" spans="1:26" ht="72" customHeight="1" x14ac:dyDescent="0.25">
      <c r="A54" s="792"/>
      <c r="B54" s="773"/>
      <c r="C54" s="773"/>
      <c r="D54" s="793"/>
      <c r="E54" s="762"/>
      <c r="F54" s="758"/>
      <c r="G54" s="800"/>
      <c r="H54" s="261" t="s">
        <v>377</v>
      </c>
      <c r="I54" s="417" t="s">
        <v>24</v>
      </c>
      <c r="J54" s="417" t="s">
        <v>378</v>
      </c>
      <c r="K54" s="414" t="s">
        <v>369</v>
      </c>
      <c r="L54" s="482">
        <v>43370</v>
      </c>
      <c r="M54" s="415">
        <v>43371</v>
      </c>
      <c r="N54" s="415">
        <v>43434</v>
      </c>
      <c r="O54" s="501" t="s">
        <v>851</v>
      </c>
      <c r="P54" s="418"/>
      <c r="Q54" s="222" t="s">
        <v>882</v>
      </c>
      <c r="R54" s="284"/>
      <c r="S54" s="284"/>
      <c r="T54" s="471" t="s">
        <v>541</v>
      </c>
      <c r="U54" s="481" t="s">
        <v>630</v>
      </c>
    </row>
    <row r="55" spans="1:26" ht="72" customHeight="1" x14ac:dyDescent="0.25">
      <c r="A55" s="792">
        <v>31</v>
      </c>
      <c r="B55" s="773" t="s">
        <v>10</v>
      </c>
      <c r="C55" s="773" t="s">
        <v>123</v>
      </c>
      <c r="D55" s="793">
        <v>43368</v>
      </c>
      <c r="E55" s="833" t="s">
        <v>779</v>
      </c>
      <c r="F55" s="773" t="s">
        <v>138</v>
      </c>
      <c r="G55" s="801" t="s">
        <v>780</v>
      </c>
      <c r="H55" s="452" t="s">
        <v>781</v>
      </c>
      <c r="I55" s="454" t="s">
        <v>24</v>
      </c>
      <c r="J55" s="454" t="s">
        <v>371</v>
      </c>
      <c r="K55" s="413" t="s">
        <v>369</v>
      </c>
      <c r="L55" s="194">
        <v>43370</v>
      </c>
      <c r="M55" s="194">
        <v>43370</v>
      </c>
      <c r="N55" s="194">
        <v>43370</v>
      </c>
      <c r="O55" s="189" t="s">
        <v>782</v>
      </c>
      <c r="P55" s="454" t="s">
        <v>384</v>
      </c>
      <c r="Q55" s="222" t="s">
        <v>783</v>
      </c>
      <c r="R55" s="311" t="s">
        <v>551</v>
      </c>
      <c r="S55" s="268" t="s">
        <v>156</v>
      </c>
      <c r="T55" s="471" t="s">
        <v>30</v>
      </c>
      <c r="U55" s="481" t="s">
        <v>630</v>
      </c>
    </row>
    <row r="56" spans="1:26" ht="72" customHeight="1" x14ac:dyDescent="0.25">
      <c r="A56" s="792"/>
      <c r="B56" s="773"/>
      <c r="C56" s="773"/>
      <c r="D56" s="793"/>
      <c r="E56" s="833"/>
      <c r="F56" s="773"/>
      <c r="G56" s="799"/>
      <c r="H56" s="481" t="s">
        <v>784</v>
      </c>
      <c r="I56" s="454" t="s">
        <v>24</v>
      </c>
      <c r="J56" s="454" t="s">
        <v>371</v>
      </c>
      <c r="K56" s="413" t="s">
        <v>369</v>
      </c>
      <c r="L56" s="194">
        <v>43370</v>
      </c>
      <c r="M56" s="194">
        <v>43374</v>
      </c>
      <c r="N56" s="194">
        <v>43449</v>
      </c>
      <c r="O56" s="502" t="s">
        <v>785</v>
      </c>
      <c r="P56" s="189" t="s">
        <v>507</v>
      </c>
      <c r="Q56" s="222" t="s">
        <v>552</v>
      </c>
      <c r="R56" s="312" t="s">
        <v>545</v>
      </c>
      <c r="S56" s="268" t="s">
        <v>156</v>
      </c>
      <c r="T56" s="471" t="s">
        <v>30</v>
      </c>
      <c r="U56" s="481" t="s">
        <v>533</v>
      </c>
    </row>
    <row r="57" spans="1:26" ht="72" customHeight="1" x14ac:dyDescent="0.25">
      <c r="A57" s="802"/>
      <c r="B57" s="757"/>
      <c r="C57" s="757"/>
      <c r="D57" s="803"/>
      <c r="E57" s="801"/>
      <c r="F57" s="757"/>
      <c r="G57" s="799"/>
      <c r="H57" s="230" t="s">
        <v>786</v>
      </c>
      <c r="I57" s="457" t="s">
        <v>24</v>
      </c>
      <c r="J57" s="457" t="s">
        <v>379</v>
      </c>
      <c r="K57" s="419" t="s">
        <v>369</v>
      </c>
      <c r="L57" s="257">
        <v>43370</v>
      </c>
      <c r="M57" s="258">
        <v>43374</v>
      </c>
      <c r="N57" s="258">
        <v>43403</v>
      </c>
      <c r="O57" s="503" t="s">
        <v>787</v>
      </c>
      <c r="P57" s="259" t="s">
        <v>508</v>
      </c>
      <c r="Q57" s="260" t="s">
        <v>788</v>
      </c>
      <c r="R57" s="263" t="s">
        <v>517</v>
      </c>
      <c r="S57" s="268" t="s">
        <v>156</v>
      </c>
      <c r="T57" s="471" t="s">
        <v>30</v>
      </c>
      <c r="U57" s="261" t="s">
        <v>533</v>
      </c>
    </row>
    <row r="58" spans="1:26" ht="72" customHeight="1" x14ac:dyDescent="0.25">
      <c r="A58" s="314">
        <v>32</v>
      </c>
      <c r="B58" s="189" t="s">
        <v>129</v>
      </c>
      <c r="C58" s="189" t="s">
        <v>123</v>
      </c>
      <c r="D58" s="458">
        <v>43437</v>
      </c>
      <c r="E58" s="449" t="s">
        <v>509</v>
      </c>
      <c r="F58" s="189" t="s">
        <v>138</v>
      </c>
      <c r="G58" s="315" t="s">
        <v>510</v>
      </c>
      <c r="H58" s="315" t="s">
        <v>511</v>
      </c>
      <c r="I58" s="189" t="s">
        <v>24</v>
      </c>
      <c r="J58" s="315" t="s">
        <v>384</v>
      </c>
      <c r="K58" s="413" t="s">
        <v>369</v>
      </c>
      <c r="L58" s="455">
        <v>43437</v>
      </c>
      <c r="M58" s="194">
        <v>43497</v>
      </c>
      <c r="N58" s="194">
        <v>43678</v>
      </c>
      <c r="O58" s="504" t="s">
        <v>789</v>
      </c>
      <c r="P58" s="316" t="s">
        <v>790</v>
      </c>
      <c r="Q58" s="317" t="s">
        <v>883</v>
      </c>
      <c r="R58" s="318" t="s">
        <v>612</v>
      </c>
      <c r="S58" s="268"/>
      <c r="T58" s="471" t="s">
        <v>30</v>
      </c>
      <c r="U58" s="481" t="s">
        <v>884</v>
      </c>
    </row>
    <row r="59" spans="1:26" s="197" customFormat="1" ht="85.5" x14ac:dyDescent="0.25">
      <c r="A59" s="398">
        <v>4</v>
      </c>
      <c r="B59" s="189" t="s">
        <v>129</v>
      </c>
      <c r="C59" s="189" t="s">
        <v>132</v>
      </c>
      <c r="D59" s="395">
        <v>43403</v>
      </c>
      <c r="E59" s="309" t="s">
        <v>477</v>
      </c>
      <c r="F59" s="394" t="s">
        <v>138</v>
      </c>
      <c r="G59" s="309" t="s">
        <v>478</v>
      </c>
      <c r="H59" s="309" t="s">
        <v>479</v>
      </c>
      <c r="I59" s="394" t="s">
        <v>140</v>
      </c>
      <c r="J59" s="393" t="s">
        <v>480</v>
      </c>
      <c r="K59" s="393" t="s">
        <v>468</v>
      </c>
      <c r="L59" s="395">
        <v>43439</v>
      </c>
      <c r="M59" s="395">
        <v>43511</v>
      </c>
      <c r="N59" s="395">
        <v>43539</v>
      </c>
      <c r="O59" s="500" t="s">
        <v>592</v>
      </c>
      <c r="P59" s="189" t="s">
        <v>593</v>
      </c>
      <c r="Q59" s="301" t="s">
        <v>633</v>
      </c>
      <c r="R59" s="310" t="s">
        <v>631</v>
      </c>
      <c r="S59" s="441" t="s">
        <v>159</v>
      </c>
      <c r="T59" s="394" t="s">
        <v>30</v>
      </c>
      <c r="U59" s="399" t="s">
        <v>607</v>
      </c>
      <c r="Y59" s="196"/>
      <c r="Z59" s="196"/>
    </row>
    <row r="60" spans="1:26" s="392" customFormat="1" ht="147" customHeight="1" thickBot="1" x14ac:dyDescent="0.3">
      <c r="A60" s="396">
        <v>2</v>
      </c>
      <c r="B60" s="238" t="s">
        <v>10</v>
      </c>
      <c r="C60" s="238" t="s">
        <v>132</v>
      </c>
      <c r="D60" s="228">
        <v>43392</v>
      </c>
      <c r="E60" s="271" t="s">
        <v>469</v>
      </c>
      <c r="F60" s="227" t="s">
        <v>138</v>
      </c>
      <c r="G60" s="271" t="s">
        <v>470</v>
      </c>
      <c r="H60" s="271" t="s">
        <v>471</v>
      </c>
      <c r="I60" s="227" t="s">
        <v>140</v>
      </c>
      <c r="J60" s="229" t="s">
        <v>472</v>
      </c>
      <c r="K60" s="229" t="s">
        <v>468</v>
      </c>
      <c r="L60" s="228">
        <v>43439</v>
      </c>
      <c r="M60" s="228">
        <v>43480</v>
      </c>
      <c r="N60" s="228">
        <v>43511</v>
      </c>
      <c r="O60" s="497" t="s">
        <v>590</v>
      </c>
      <c r="P60" s="238" t="s">
        <v>591</v>
      </c>
      <c r="Q60" s="272" t="s">
        <v>605</v>
      </c>
      <c r="R60" s="290" t="s">
        <v>606</v>
      </c>
      <c r="S60" s="400" t="s">
        <v>156</v>
      </c>
      <c r="T60" s="394" t="s">
        <v>30</v>
      </c>
      <c r="U60" s="69" t="s">
        <v>607</v>
      </c>
      <c r="Y60" s="1"/>
      <c r="Z60" s="1"/>
    </row>
    <row r="61" spans="1:26" s="206" customFormat="1" ht="409.6" customHeight="1" x14ac:dyDescent="0.25">
      <c r="A61" s="255">
        <v>30</v>
      </c>
      <c r="B61" s="253" t="s">
        <v>10</v>
      </c>
      <c r="C61" s="253" t="s">
        <v>35</v>
      </c>
      <c r="D61" s="256">
        <v>42531</v>
      </c>
      <c r="E61" s="254" t="s">
        <v>262</v>
      </c>
      <c r="F61" s="253" t="s">
        <v>11</v>
      </c>
      <c r="G61" s="266" t="s">
        <v>263</v>
      </c>
      <c r="H61" s="266" t="s">
        <v>264</v>
      </c>
      <c r="I61" s="166" t="s">
        <v>24</v>
      </c>
      <c r="J61" s="166" t="s">
        <v>265</v>
      </c>
      <c r="K61" s="166" t="s">
        <v>266</v>
      </c>
      <c r="L61" s="201">
        <v>42643</v>
      </c>
      <c r="M61" s="201">
        <v>42646</v>
      </c>
      <c r="N61" s="201">
        <v>42735</v>
      </c>
      <c r="O61" s="522" t="s">
        <v>485</v>
      </c>
      <c r="P61" s="236" t="s">
        <v>561</v>
      </c>
      <c r="Q61" s="237" t="s">
        <v>546</v>
      </c>
      <c r="R61" s="167" t="s">
        <v>562</v>
      </c>
      <c r="S61" s="202" t="s">
        <v>156</v>
      </c>
      <c r="T61" s="203" t="s">
        <v>30</v>
      </c>
      <c r="U61" s="168" t="s">
        <v>563</v>
      </c>
      <c r="Y61" s="204"/>
      <c r="Z61" s="205"/>
    </row>
    <row r="62" spans="1:26" s="206" customFormat="1" ht="357.75" customHeight="1" x14ac:dyDescent="0.25">
      <c r="A62" s="255">
        <v>32</v>
      </c>
      <c r="B62" s="253" t="s">
        <v>10</v>
      </c>
      <c r="C62" s="253" t="s">
        <v>43</v>
      </c>
      <c r="D62" s="256">
        <v>42934</v>
      </c>
      <c r="E62" s="254" t="s">
        <v>267</v>
      </c>
      <c r="F62" s="253" t="s">
        <v>11</v>
      </c>
      <c r="G62" s="266" t="s">
        <v>268</v>
      </c>
      <c r="H62" s="266" t="s">
        <v>269</v>
      </c>
      <c r="I62" s="166" t="s">
        <v>24</v>
      </c>
      <c r="J62" s="166" t="s">
        <v>270</v>
      </c>
      <c r="K62" s="166" t="s">
        <v>271</v>
      </c>
      <c r="L62" s="201">
        <v>42947</v>
      </c>
      <c r="M62" s="201">
        <v>42979</v>
      </c>
      <c r="N62" s="201">
        <v>43084</v>
      </c>
      <c r="O62" s="520" t="s">
        <v>486</v>
      </c>
      <c r="P62" s="166" t="s">
        <v>391</v>
      </c>
      <c r="Q62" s="217" t="s">
        <v>553</v>
      </c>
      <c r="R62" s="285" t="s">
        <v>564</v>
      </c>
      <c r="S62" s="208" t="s">
        <v>156</v>
      </c>
      <c r="T62" s="203" t="s">
        <v>30</v>
      </c>
      <c r="U62" s="168" t="s">
        <v>565</v>
      </c>
      <c r="Y62" s="204"/>
      <c r="Z62" s="205"/>
    </row>
    <row r="63" spans="1:26" s="211" customFormat="1" ht="409.5" x14ac:dyDescent="0.25">
      <c r="A63" s="255">
        <v>35</v>
      </c>
      <c r="B63" s="253" t="s">
        <v>10</v>
      </c>
      <c r="C63" s="253" t="s">
        <v>43</v>
      </c>
      <c r="D63" s="256">
        <v>42934</v>
      </c>
      <c r="E63" s="254" t="s">
        <v>272</v>
      </c>
      <c r="F63" s="253" t="s">
        <v>11</v>
      </c>
      <c r="G63" s="266" t="s">
        <v>273</v>
      </c>
      <c r="H63" s="266" t="s">
        <v>274</v>
      </c>
      <c r="I63" s="253" t="s">
        <v>24</v>
      </c>
      <c r="J63" s="207" t="s">
        <v>275</v>
      </c>
      <c r="K63" s="253" t="s">
        <v>276</v>
      </c>
      <c r="L63" s="256">
        <v>42947</v>
      </c>
      <c r="M63" s="256">
        <v>42948</v>
      </c>
      <c r="N63" s="256">
        <v>43100</v>
      </c>
      <c r="O63" s="520" t="s">
        <v>487</v>
      </c>
      <c r="P63" s="253" t="s">
        <v>392</v>
      </c>
      <c r="Q63" s="191" t="s">
        <v>554</v>
      </c>
      <c r="R63" s="200" t="s">
        <v>566</v>
      </c>
      <c r="S63" s="208" t="s">
        <v>156</v>
      </c>
      <c r="T63" s="203" t="s">
        <v>30</v>
      </c>
      <c r="U63" s="254" t="s">
        <v>518</v>
      </c>
      <c r="Y63" s="209"/>
      <c r="Z63" s="210"/>
    </row>
    <row r="64" spans="1:26" s="206" customFormat="1" ht="353.25" customHeight="1" x14ac:dyDescent="0.25">
      <c r="A64" s="776">
        <v>36</v>
      </c>
      <c r="B64" s="777" t="s">
        <v>10</v>
      </c>
      <c r="C64" s="777" t="s">
        <v>43</v>
      </c>
      <c r="D64" s="778">
        <v>42934</v>
      </c>
      <c r="E64" s="770" t="s">
        <v>277</v>
      </c>
      <c r="F64" s="777" t="s">
        <v>11</v>
      </c>
      <c r="G64" s="770" t="s">
        <v>273</v>
      </c>
      <c r="H64" s="266" t="s">
        <v>278</v>
      </c>
      <c r="I64" s="166" t="s">
        <v>24</v>
      </c>
      <c r="J64" s="170" t="s">
        <v>275</v>
      </c>
      <c r="K64" s="166" t="s">
        <v>271</v>
      </c>
      <c r="L64" s="201">
        <v>42947</v>
      </c>
      <c r="M64" s="201">
        <v>42948</v>
      </c>
      <c r="N64" s="201">
        <v>43097</v>
      </c>
      <c r="O64" s="520" t="s">
        <v>488</v>
      </c>
      <c r="P64" s="166" t="s">
        <v>393</v>
      </c>
      <c r="Q64" s="191" t="s">
        <v>555</v>
      </c>
      <c r="R64" s="212" t="s">
        <v>567</v>
      </c>
      <c r="S64" s="202" t="s">
        <v>156</v>
      </c>
      <c r="T64" s="203" t="s">
        <v>30</v>
      </c>
      <c r="U64" s="168" t="s">
        <v>519</v>
      </c>
      <c r="Y64" s="204"/>
      <c r="Z64" s="205"/>
    </row>
    <row r="65" spans="1:26" s="206" customFormat="1" ht="241.5" customHeight="1" x14ac:dyDescent="0.25">
      <c r="A65" s="776"/>
      <c r="B65" s="777"/>
      <c r="C65" s="777"/>
      <c r="D65" s="778"/>
      <c r="E65" s="770"/>
      <c r="F65" s="777"/>
      <c r="G65" s="770"/>
      <c r="H65" s="266" t="s">
        <v>279</v>
      </c>
      <c r="I65" s="166" t="s">
        <v>24</v>
      </c>
      <c r="J65" s="166" t="s">
        <v>280</v>
      </c>
      <c r="K65" s="166" t="s">
        <v>281</v>
      </c>
      <c r="L65" s="201">
        <v>42947</v>
      </c>
      <c r="M65" s="201">
        <v>42948</v>
      </c>
      <c r="N65" s="201">
        <v>43097</v>
      </c>
      <c r="O65" s="520" t="s">
        <v>489</v>
      </c>
      <c r="P65" s="166" t="s">
        <v>394</v>
      </c>
      <c r="Q65" s="163" t="s">
        <v>556</v>
      </c>
      <c r="R65" s="167" t="s">
        <v>568</v>
      </c>
      <c r="S65" s="202" t="s">
        <v>156</v>
      </c>
      <c r="T65" s="203" t="s">
        <v>30</v>
      </c>
      <c r="U65" s="168" t="s">
        <v>520</v>
      </c>
      <c r="Y65" s="204"/>
      <c r="Z65" s="205"/>
    </row>
    <row r="66" spans="1:26" s="249" customFormat="1" ht="216.75" customHeight="1" x14ac:dyDescent="0.25">
      <c r="A66" s="771">
        <v>37</v>
      </c>
      <c r="B66" s="773" t="s">
        <v>10</v>
      </c>
      <c r="C66" s="773" t="s">
        <v>43</v>
      </c>
      <c r="D66" s="774">
        <v>43129</v>
      </c>
      <c r="E66" s="773" t="s">
        <v>282</v>
      </c>
      <c r="F66" s="773" t="s">
        <v>11</v>
      </c>
      <c r="G66" s="775" t="s">
        <v>283</v>
      </c>
      <c r="H66" s="229" t="s">
        <v>284</v>
      </c>
      <c r="I66" s="227" t="s">
        <v>24</v>
      </c>
      <c r="J66" s="227" t="s">
        <v>285</v>
      </c>
      <c r="K66" s="227" t="s">
        <v>286</v>
      </c>
      <c r="L66" s="228">
        <v>43129</v>
      </c>
      <c r="M66" s="228">
        <v>43130</v>
      </c>
      <c r="N66" s="228">
        <v>43138</v>
      </c>
      <c r="O66" s="521" t="s">
        <v>287</v>
      </c>
      <c r="P66" s="69" t="s">
        <v>399</v>
      </c>
      <c r="Q66" s="148" t="s">
        <v>288</v>
      </c>
      <c r="R66" s="69" t="s">
        <v>289</v>
      </c>
      <c r="S66" s="130"/>
      <c r="T66" s="252" t="s">
        <v>30</v>
      </c>
      <c r="U66" s="168" t="s">
        <v>340</v>
      </c>
      <c r="Y66" s="16"/>
      <c r="Z66" s="1"/>
    </row>
    <row r="67" spans="1:26" s="206" customFormat="1" ht="222" customHeight="1" x14ac:dyDescent="0.25">
      <c r="A67" s="771"/>
      <c r="B67" s="773"/>
      <c r="C67" s="773"/>
      <c r="D67" s="774"/>
      <c r="E67" s="773"/>
      <c r="F67" s="773"/>
      <c r="G67" s="775"/>
      <c r="H67" s="168" t="s">
        <v>290</v>
      </c>
      <c r="I67" s="166" t="s">
        <v>24</v>
      </c>
      <c r="J67" s="166" t="s">
        <v>291</v>
      </c>
      <c r="K67" s="166" t="s">
        <v>292</v>
      </c>
      <c r="L67" s="201">
        <v>43129</v>
      </c>
      <c r="M67" s="201">
        <v>43136</v>
      </c>
      <c r="N67" s="201">
        <v>43281</v>
      </c>
      <c r="O67" s="520" t="s">
        <v>594</v>
      </c>
      <c r="P67" s="166" t="s">
        <v>595</v>
      </c>
      <c r="Q67" s="191" t="s">
        <v>608</v>
      </c>
      <c r="R67" s="167" t="s">
        <v>609</v>
      </c>
      <c r="S67" s="213"/>
      <c r="T67" s="203" t="s">
        <v>30</v>
      </c>
      <c r="U67" s="168" t="s">
        <v>610</v>
      </c>
      <c r="Y67" s="204"/>
      <c r="Z67" s="205"/>
    </row>
    <row r="68" spans="1:26" s="249" customFormat="1" ht="52.5" hidden="1" customHeight="1" x14ac:dyDescent="0.25">
      <c r="A68" s="771"/>
      <c r="B68" s="773"/>
      <c r="C68" s="773"/>
      <c r="D68" s="774"/>
      <c r="E68" s="773"/>
      <c r="F68" s="773"/>
      <c r="G68" s="775"/>
      <c r="H68" s="229" t="s">
        <v>294</v>
      </c>
      <c r="I68" s="227" t="s">
        <v>24</v>
      </c>
      <c r="J68" s="227" t="s">
        <v>295</v>
      </c>
      <c r="K68" s="227" t="s">
        <v>296</v>
      </c>
      <c r="L68" s="228">
        <v>43129</v>
      </c>
      <c r="M68" s="228">
        <v>43130</v>
      </c>
      <c r="N68" s="228">
        <v>43133</v>
      </c>
      <c r="O68" s="780" t="s">
        <v>297</v>
      </c>
      <c r="P68" s="780"/>
      <c r="Q68" s="780"/>
      <c r="R68" s="780"/>
      <c r="S68" s="227" t="s">
        <v>400</v>
      </c>
      <c r="T68" s="148" t="s">
        <v>293</v>
      </c>
      <c r="U68" s="69" t="s">
        <v>289</v>
      </c>
      <c r="V68" s="130"/>
      <c r="W68" s="252" t="s">
        <v>30</v>
      </c>
      <c r="X68" s="168" t="s">
        <v>340</v>
      </c>
      <c r="Y68" s="16"/>
      <c r="Z68" s="1"/>
    </row>
    <row r="69" spans="1:26" s="249" customFormat="1" ht="127.5" hidden="1" x14ac:dyDescent="0.25">
      <c r="A69" s="771"/>
      <c r="B69" s="773"/>
      <c r="C69" s="773"/>
      <c r="D69" s="774"/>
      <c r="E69" s="773"/>
      <c r="F69" s="773"/>
      <c r="G69" s="775"/>
      <c r="H69" s="229" t="s">
        <v>298</v>
      </c>
      <c r="I69" s="227" t="s">
        <v>24</v>
      </c>
      <c r="J69" s="227" t="s">
        <v>299</v>
      </c>
      <c r="K69" s="227" t="s">
        <v>300</v>
      </c>
      <c r="L69" s="228">
        <v>43137</v>
      </c>
      <c r="M69" s="228">
        <v>43138</v>
      </c>
      <c r="N69" s="228">
        <v>43159</v>
      </c>
      <c r="O69" s="780" t="s">
        <v>301</v>
      </c>
      <c r="P69" s="780"/>
      <c r="Q69" s="780"/>
      <c r="R69" s="780"/>
      <c r="S69" s="227" t="s">
        <v>401</v>
      </c>
      <c r="T69" s="148" t="s">
        <v>293</v>
      </c>
      <c r="U69" s="69" t="s">
        <v>289</v>
      </c>
      <c r="V69" s="130"/>
      <c r="W69" s="252" t="s">
        <v>30</v>
      </c>
      <c r="X69" s="168" t="s">
        <v>340</v>
      </c>
      <c r="Y69" s="16"/>
      <c r="Z69" s="1"/>
    </row>
    <row r="70" spans="1:26" s="249" customFormat="1" ht="111" hidden="1" customHeight="1" x14ac:dyDescent="0.25">
      <c r="A70" s="771"/>
      <c r="B70" s="773"/>
      <c r="C70" s="773"/>
      <c r="D70" s="774"/>
      <c r="E70" s="773"/>
      <c r="F70" s="773"/>
      <c r="G70" s="775"/>
      <c r="H70" s="229" t="s">
        <v>302</v>
      </c>
      <c r="I70" s="227" t="s">
        <v>24</v>
      </c>
      <c r="J70" s="227" t="s">
        <v>291</v>
      </c>
      <c r="K70" s="227" t="s">
        <v>303</v>
      </c>
      <c r="L70" s="228">
        <v>43137</v>
      </c>
      <c r="M70" s="228">
        <v>43138</v>
      </c>
      <c r="N70" s="228">
        <v>43143</v>
      </c>
      <c r="O70" s="780" t="s">
        <v>304</v>
      </c>
      <c r="P70" s="780"/>
      <c r="Q70" s="780"/>
      <c r="R70" s="780"/>
      <c r="S70" s="227" t="s">
        <v>402</v>
      </c>
      <c r="T70" s="148" t="s">
        <v>293</v>
      </c>
      <c r="U70" s="69" t="s">
        <v>289</v>
      </c>
      <c r="V70" s="130"/>
      <c r="W70" s="252" t="s">
        <v>30</v>
      </c>
      <c r="X70" s="168" t="s">
        <v>340</v>
      </c>
      <c r="Y70" s="16"/>
      <c r="Z70" s="1"/>
    </row>
    <row r="71" spans="1:26" s="206" customFormat="1" ht="312.75" hidden="1" customHeight="1" x14ac:dyDescent="0.25">
      <c r="A71" s="771"/>
      <c r="B71" s="773"/>
      <c r="C71" s="773"/>
      <c r="D71" s="774"/>
      <c r="E71" s="773"/>
      <c r="F71" s="773"/>
      <c r="G71" s="775"/>
      <c r="H71" s="168" t="s">
        <v>305</v>
      </c>
      <c r="I71" s="166" t="s">
        <v>24</v>
      </c>
      <c r="J71" s="166" t="s">
        <v>306</v>
      </c>
      <c r="K71" s="166" t="s">
        <v>307</v>
      </c>
      <c r="L71" s="201">
        <v>43137</v>
      </c>
      <c r="M71" s="201">
        <v>43189</v>
      </c>
      <c r="N71" s="201">
        <v>43281</v>
      </c>
      <c r="O71" s="769" t="s">
        <v>490</v>
      </c>
      <c r="P71" s="769"/>
      <c r="Q71" s="769"/>
      <c r="R71" s="769"/>
      <c r="S71" s="166" t="s">
        <v>395</v>
      </c>
      <c r="T71" s="191" t="s">
        <v>569</v>
      </c>
      <c r="U71" s="167" t="s">
        <v>523</v>
      </c>
      <c r="V71" s="202" t="s">
        <v>156</v>
      </c>
      <c r="W71" s="203" t="s">
        <v>30</v>
      </c>
      <c r="X71" s="168" t="s">
        <v>521</v>
      </c>
      <c r="Y71" s="204"/>
      <c r="Z71" s="205"/>
    </row>
    <row r="72" spans="1:26" s="206" customFormat="1" ht="409.6" hidden="1" customHeight="1" x14ac:dyDescent="0.25">
      <c r="A72" s="771"/>
      <c r="B72" s="773"/>
      <c r="C72" s="773"/>
      <c r="D72" s="774"/>
      <c r="E72" s="773"/>
      <c r="F72" s="773"/>
      <c r="G72" s="775"/>
      <c r="H72" s="168" t="s">
        <v>308</v>
      </c>
      <c r="I72" s="166" t="s">
        <v>24</v>
      </c>
      <c r="J72" s="166" t="s">
        <v>306</v>
      </c>
      <c r="K72" s="166" t="s">
        <v>309</v>
      </c>
      <c r="L72" s="201">
        <v>43137</v>
      </c>
      <c r="M72" s="201">
        <v>43189</v>
      </c>
      <c r="N72" s="201">
        <v>43281</v>
      </c>
      <c r="O72" s="769" t="s">
        <v>491</v>
      </c>
      <c r="P72" s="769"/>
      <c r="Q72" s="769"/>
      <c r="R72" s="769"/>
      <c r="S72" s="166" t="s">
        <v>396</v>
      </c>
      <c r="T72" s="191" t="s">
        <v>557</v>
      </c>
      <c r="U72" s="167" t="s">
        <v>570</v>
      </c>
      <c r="V72" s="202" t="s">
        <v>156</v>
      </c>
      <c r="W72" s="203" t="s">
        <v>30</v>
      </c>
      <c r="X72" s="168" t="s">
        <v>522</v>
      </c>
      <c r="Y72" s="204"/>
      <c r="Z72" s="205"/>
    </row>
    <row r="73" spans="1:26" s="206" customFormat="1" ht="189.75" hidden="1" customHeight="1" x14ac:dyDescent="0.25">
      <c r="A73" s="771"/>
      <c r="B73" s="773"/>
      <c r="C73" s="773"/>
      <c r="D73" s="774"/>
      <c r="E73" s="773"/>
      <c r="F73" s="773"/>
      <c r="G73" s="775"/>
      <c r="H73" s="169" t="s">
        <v>310</v>
      </c>
      <c r="I73" s="166" t="s">
        <v>24</v>
      </c>
      <c r="J73" s="214" t="s">
        <v>311</v>
      </c>
      <c r="K73" s="214" t="s">
        <v>292</v>
      </c>
      <c r="L73" s="215">
        <v>43137</v>
      </c>
      <c r="M73" s="215"/>
      <c r="N73" s="215"/>
      <c r="O73" s="790" t="s">
        <v>492</v>
      </c>
      <c r="P73" s="790"/>
      <c r="Q73" s="790"/>
      <c r="R73" s="790"/>
      <c r="S73" s="214"/>
      <c r="T73" s="191" t="s">
        <v>558</v>
      </c>
      <c r="U73" s="224" t="s">
        <v>571</v>
      </c>
      <c r="V73" s="202" t="s">
        <v>156</v>
      </c>
      <c r="W73" s="203" t="s">
        <v>30</v>
      </c>
      <c r="X73" s="168" t="s">
        <v>524</v>
      </c>
      <c r="Y73" s="204"/>
      <c r="Z73" s="205"/>
    </row>
    <row r="74" spans="1:26" s="249" customFormat="1" ht="409.5" hidden="1" x14ac:dyDescent="0.25">
      <c r="A74" s="771"/>
      <c r="B74" s="773"/>
      <c r="C74" s="773"/>
      <c r="D74" s="774"/>
      <c r="E74" s="773"/>
      <c r="F74" s="773"/>
      <c r="G74" s="775"/>
      <c r="H74" s="229" t="s">
        <v>312</v>
      </c>
      <c r="I74" s="227" t="s">
        <v>24</v>
      </c>
      <c r="J74" s="227" t="s">
        <v>313</v>
      </c>
      <c r="K74" s="227" t="s">
        <v>314</v>
      </c>
      <c r="L74" s="228">
        <v>43137</v>
      </c>
      <c r="M74" s="228">
        <v>43136</v>
      </c>
      <c r="N74" s="228">
        <v>43280</v>
      </c>
      <c r="O74" s="779" t="s">
        <v>315</v>
      </c>
      <c r="P74" s="780"/>
      <c r="Q74" s="780"/>
      <c r="R74" s="780"/>
      <c r="S74" s="171" t="s">
        <v>397</v>
      </c>
      <c r="T74" s="178" t="s">
        <v>403</v>
      </c>
      <c r="U74" s="229" t="s">
        <v>364</v>
      </c>
      <c r="V74" s="130"/>
      <c r="W74" s="252" t="s">
        <v>30</v>
      </c>
      <c r="X74" s="168" t="s">
        <v>408</v>
      </c>
      <c r="Y74" s="16"/>
      <c r="Z74" s="1"/>
    </row>
    <row r="75" spans="1:26" s="206" customFormat="1" ht="248.25" hidden="1" customHeight="1" x14ac:dyDescent="0.25">
      <c r="A75" s="771"/>
      <c r="B75" s="773"/>
      <c r="C75" s="773"/>
      <c r="D75" s="774"/>
      <c r="E75" s="773"/>
      <c r="F75" s="773"/>
      <c r="G75" s="775"/>
      <c r="H75" s="168" t="s">
        <v>316</v>
      </c>
      <c r="I75" s="166" t="s">
        <v>24</v>
      </c>
      <c r="J75" s="166" t="s">
        <v>317</v>
      </c>
      <c r="K75" s="166" t="s">
        <v>314</v>
      </c>
      <c r="L75" s="201">
        <v>43137</v>
      </c>
      <c r="M75" s="201">
        <v>43136</v>
      </c>
      <c r="N75" s="201">
        <v>43280</v>
      </c>
      <c r="O75" s="769" t="s">
        <v>493</v>
      </c>
      <c r="P75" s="769"/>
      <c r="Q75" s="769"/>
      <c r="R75" s="769"/>
      <c r="S75" s="166"/>
      <c r="T75" s="191" t="s">
        <v>559</v>
      </c>
      <c r="U75" s="167" t="s">
        <v>572</v>
      </c>
      <c r="V75" s="202" t="s">
        <v>156</v>
      </c>
      <c r="W75" s="203" t="s">
        <v>30</v>
      </c>
      <c r="X75" s="168" t="s">
        <v>525</v>
      </c>
      <c r="Y75" s="204"/>
      <c r="Z75" s="205"/>
    </row>
    <row r="76" spans="1:26" s="249" customFormat="1" ht="76.5" hidden="1" x14ac:dyDescent="0.25">
      <c r="A76" s="772"/>
      <c r="B76" s="773"/>
      <c r="C76" s="773"/>
      <c r="D76" s="774"/>
      <c r="E76" s="773"/>
      <c r="F76" s="773"/>
      <c r="G76" s="775"/>
      <c r="H76" s="229" t="s">
        <v>318</v>
      </c>
      <c r="I76" s="227" t="s">
        <v>24</v>
      </c>
      <c r="J76" s="227" t="s">
        <v>319</v>
      </c>
      <c r="K76" s="227" t="s">
        <v>320</v>
      </c>
      <c r="L76" s="228">
        <v>43137</v>
      </c>
      <c r="M76" s="228">
        <v>43136</v>
      </c>
      <c r="N76" s="228">
        <v>43159</v>
      </c>
      <c r="O76" s="780" t="s">
        <v>321</v>
      </c>
      <c r="P76" s="780"/>
      <c r="Q76" s="780"/>
      <c r="R76" s="780"/>
      <c r="S76" s="171" t="s">
        <v>398</v>
      </c>
      <c r="T76" s="148" t="s">
        <v>322</v>
      </c>
      <c r="U76" s="69" t="s">
        <v>323</v>
      </c>
      <c r="V76" s="130"/>
      <c r="W76" s="252" t="s">
        <v>30</v>
      </c>
      <c r="X76" s="168" t="s">
        <v>340</v>
      </c>
      <c r="Y76" s="16"/>
      <c r="Z76" s="1"/>
    </row>
    <row r="77" spans="1:26" s="206" customFormat="1" ht="409.5" hidden="1" x14ac:dyDescent="0.25">
      <c r="A77" s="771"/>
      <c r="B77" s="773"/>
      <c r="C77" s="773"/>
      <c r="D77" s="774"/>
      <c r="E77" s="773"/>
      <c r="F77" s="773"/>
      <c r="G77" s="775"/>
      <c r="H77" s="168" t="s">
        <v>324</v>
      </c>
      <c r="I77" s="166" t="s">
        <v>24</v>
      </c>
      <c r="J77" s="166" t="s">
        <v>325</v>
      </c>
      <c r="K77" s="166" t="s">
        <v>326</v>
      </c>
      <c r="L77" s="201">
        <v>43137</v>
      </c>
      <c r="M77" s="201">
        <v>43160</v>
      </c>
      <c r="N77" s="201">
        <v>43464</v>
      </c>
      <c r="O77" s="791" t="s">
        <v>494</v>
      </c>
      <c r="P77" s="791"/>
      <c r="Q77" s="791"/>
      <c r="R77" s="791"/>
      <c r="S77" s="166"/>
      <c r="T77" s="163" t="s">
        <v>560</v>
      </c>
      <c r="U77" s="225" t="s">
        <v>575</v>
      </c>
      <c r="V77" s="202" t="s">
        <v>156</v>
      </c>
      <c r="W77" s="203" t="s">
        <v>30</v>
      </c>
      <c r="X77" s="168" t="s">
        <v>526</v>
      </c>
      <c r="Y77" s="204"/>
      <c r="Z77" s="205"/>
    </row>
    <row r="78" spans="1:26" s="249" customFormat="1" ht="267" hidden="1" customHeight="1" x14ac:dyDescent="0.25">
      <c r="A78" s="771"/>
      <c r="B78" s="773"/>
      <c r="C78" s="773"/>
      <c r="D78" s="774"/>
      <c r="E78" s="773"/>
      <c r="F78" s="773"/>
      <c r="G78" s="775"/>
      <c r="H78" s="265" t="s">
        <v>327</v>
      </c>
      <c r="I78" s="227" t="s">
        <v>24</v>
      </c>
      <c r="J78" s="227" t="s">
        <v>291</v>
      </c>
      <c r="K78" s="227" t="s">
        <v>328</v>
      </c>
      <c r="L78" s="228">
        <v>43137</v>
      </c>
      <c r="M78" s="228">
        <v>43137</v>
      </c>
      <c r="N78" s="228">
        <v>43159</v>
      </c>
      <c r="O78" s="779" t="s">
        <v>343</v>
      </c>
      <c r="P78" s="780"/>
      <c r="Q78" s="780"/>
      <c r="R78" s="780"/>
      <c r="S78" s="227"/>
      <c r="T78" s="178" t="s">
        <v>404</v>
      </c>
      <c r="U78" s="226" t="s">
        <v>411</v>
      </c>
      <c r="V78" s="177"/>
      <c r="W78" s="252" t="s">
        <v>30</v>
      </c>
      <c r="X78" s="168" t="s">
        <v>365</v>
      </c>
      <c r="Y78" s="16"/>
      <c r="Z78" s="1"/>
    </row>
    <row r="79" spans="1:26" s="249" customFormat="1" ht="73.5" hidden="1" customHeight="1" x14ac:dyDescent="0.25">
      <c r="A79" s="771"/>
      <c r="B79" s="773"/>
      <c r="C79" s="773"/>
      <c r="D79" s="774"/>
      <c r="E79" s="773"/>
      <c r="F79" s="773"/>
      <c r="G79" s="775"/>
      <c r="H79" s="265" t="s">
        <v>329</v>
      </c>
      <c r="I79" s="227" t="s">
        <v>24</v>
      </c>
      <c r="J79" s="227" t="s">
        <v>330</v>
      </c>
      <c r="K79" s="227" t="s">
        <v>314</v>
      </c>
      <c r="L79" s="228">
        <v>43137</v>
      </c>
      <c r="M79" s="228">
        <v>43137</v>
      </c>
      <c r="N79" s="228">
        <v>43159</v>
      </c>
      <c r="O79" s="779" t="s">
        <v>341</v>
      </c>
      <c r="P79" s="780"/>
      <c r="Q79" s="780"/>
      <c r="R79" s="780"/>
      <c r="S79" s="227"/>
      <c r="T79" s="148" t="s">
        <v>363</v>
      </c>
      <c r="U79" s="226" t="s">
        <v>342</v>
      </c>
      <c r="V79" s="177"/>
      <c r="W79" s="252" t="s">
        <v>30</v>
      </c>
      <c r="X79" s="168" t="s">
        <v>409</v>
      </c>
      <c r="Y79" s="16"/>
      <c r="Z79" s="1"/>
    </row>
    <row r="80" spans="1:26" s="206" customFormat="1" ht="409.5" hidden="1" x14ac:dyDescent="0.25">
      <c r="A80" s="771"/>
      <c r="B80" s="773"/>
      <c r="C80" s="773"/>
      <c r="D80" s="774"/>
      <c r="E80" s="773"/>
      <c r="F80" s="773"/>
      <c r="G80" s="775"/>
      <c r="H80" s="168" t="s">
        <v>331</v>
      </c>
      <c r="I80" s="166" t="s">
        <v>24</v>
      </c>
      <c r="J80" s="253"/>
      <c r="K80" s="166" t="s">
        <v>332</v>
      </c>
      <c r="L80" s="201">
        <v>43137</v>
      </c>
      <c r="M80" s="201">
        <v>43143</v>
      </c>
      <c r="N80" s="201">
        <v>43147</v>
      </c>
      <c r="O80" s="769" t="s">
        <v>387</v>
      </c>
      <c r="P80" s="769"/>
      <c r="Q80" s="769"/>
      <c r="R80" s="769"/>
      <c r="S80" s="166" t="s">
        <v>385</v>
      </c>
      <c r="T80" s="191" t="s">
        <v>405</v>
      </c>
      <c r="U80" s="167" t="s">
        <v>389</v>
      </c>
      <c r="V80" s="202" t="s">
        <v>156</v>
      </c>
      <c r="W80" s="203" t="s">
        <v>30</v>
      </c>
      <c r="X80" s="168" t="s">
        <v>414</v>
      </c>
      <c r="Y80" s="204"/>
      <c r="Z80" s="205"/>
    </row>
    <row r="81" spans="1:26" s="206" customFormat="1" ht="408" hidden="1" x14ac:dyDescent="0.25">
      <c r="A81" s="771"/>
      <c r="B81" s="773"/>
      <c r="C81" s="773"/>
      <c r="D81" s="774"/>
      <c r="E81" s="773"/>
      <c r="F81" s="773"/>
      <c r="G81" s="775"/>
      <c r="H81" s="168" t="s">
        <v>333</v>
      </c>
      <c r="I81" s="166" t="s">
        <v>140</v>
      </c>
      <c r="J81" s="166" t="s">
        <v>334</v>
      </c>
      <c r="K81" s="166" t="s">
        <v>335</v>
      </c>
      <c r="L81" s="201">
        <v>43131</v>
      </c>
      <c r="M81" s="201">
        <v>43281</v>
      </c>
      <c r="N81" s="201">
        <v>43281</v>
      </c>
      <c r="O81" s="781" t="s">
        <v>386</v>
      </c>
      <c r="P81" s="782"/>
      <c r="Q81" s="782"/>
      <c r="R81" s="783"/>
      <c r="S81" s="166"/>
      <c r="T81" s="191" t="s">
        <v>406</v>
      </c>
      <c r="U81" s="167"/>
      <c r="V81" s="213"/>
      <c r="W81" s="203" t="s">
        <v>30</v>
      </c>
      <c r="X81" s="168" t="s">
        <v>412</v>
      </c>
      <c r="Y81" s="204"/>
      <c r="Z81" s="205"/>
    </row>
    <row r="82" spans="1:26" s="206" customFormat="1" ht="408" hidden="1" x14ac:dyDescent="0.25">
      <c r="A82" s="771"/>
      <c r="B82" s="773"/>
      <c r="C82" s="773"/>
      <c r="D82" s="774"/>
      <c r="E82" s="773"/>
      <c r="F82" s="773"/>
      <c r="G82" s="775"/>
      <c r="H82" s="168" t="s">
        <v>336</v>
      </c>
      <c r="I82" s="166" t="s">
        <v>140</v>
      </c>
      <c r="J82" s="166" t="s">
        <v>334</v>
      </c>
      <c r="K82" s="166" t="s">
        <v>337</v>
      </c>
      <c r="L82" s="201">
        <v>43131</v>
      </c>
      <c r="M82" s="201">
        <v>43160</v>
      </c>
      <c r="N82" s="201">
        <v>43281</v>
      </c>
      <c r="O82" s="784"/>
      <c r="P82" s="785"/>
      <c r="Q82" s="785"/>
      <c r="R82" s="786"/>
      <c r="S82" s="166"/>
      <c r="T82" s="191" t="s">
        <v>407</v>
      </c>
      <c r="U82" s="167"/>
      <c r="V82" s="213"/>
      <c r="W82" s="203" t="s">
        <v>30</v>
      </c>
      <c r="X82" s="168" t="s">
        <v>413</v>
      </c>
      <c r="Y82" s="204"/>
      <c r="Z82" s="205"/>
    </row>
    <row r="83" spans="1:26" s="206" customFormat="1" ht="129" hidden="1" customHeight="1" x14ac:dyDescent="0.25">
      <c r="A83" s="771"/>
      <c r="B83" s="773"/>
      <c r="C83" s="773"/>
      <c r="D83" s="774"/>
      <c r="E83" s="773"/>
      <c r="F83" s="773"/>
      <c r="G83" s="775"/>
      <c r="H83" s="168" t="s">
        <v>338</v>
      </c>
      <c r="I83" s="166" t="s">
        <v>140</v>
      </c>
      <c r="J83" s="166" t="s">
        <v>334</v>
      </c>
      <c r="K83" s="166" t="s">
        <v>339</v>
      </c>
      <c r="L83" s="201">
        <v>43131</v>
      </c>
      <c r="M83" s="201">
        <v>43252</v>
      </c>
      <c r="N83" s="201">
        <v>43281</v>
      </c>
      <c r="O83" s="787"/>
      <c r="P83" s="788"/>
      <c r="Q83" s="788"/>
      <c r="R83" s="789"/>
      <c r="S83" s="166"/>
      <c r="T83" s="191" t="s">
        <v>407</v>
      </c>
      <c r="U83" s="167"/>
      <c r="V83" s="213"/>
      <c r="W83" s="203" t="s">
        <v>30</v>
      </c>
      <c r="X83" s="168" t="s">
        <v>410</v>
      </c>
      <c r="Y83" s="204"/>
      <c r="Z83" s="205"/>
    </row>
    <row r="84" spans="1:26" s="248" customFormat="1" ht="133.5" customHeight="1" x14ac:dyDescent="0.25">
      <c r="A84" s="246">
        <v>1</v>
      </c>
      <c r="B84" s="246" t="s">
        <v>129</v>
      </c>
      <c r="C84" s="246" t="s">
        <v>15</v>
      </c>
      <c r="D84" s="274">
        <v>43451</v>
      </c>
      <c r="E84" s="229" t="s">
        <v>500</v>
      </c>
      <c r="F84" s="238" t="s">
        <v>138</v>
      </c>
      <c r="G84" s="150" t="s">
        <v>499</v>
      </c>
      <c r="H84" s="229" t="s">
        <v>501</v>
      </c>
      <c r="I84" s="227" t="s">
        <v>140</v>
      </c>
      <c r="J84" s="238" t="s">
        <v>502</v>
      </c>
      <c r="K84" s="149" t="s">
        <v>498</v>
      </c>
      <c r="L84" s="152">
        <v>43451</v>
      </c>
      <c r="M84" s="152">
        <v>43480</v>
      </c>
      <c r="N84" s="152">
        <v>43494</v>
      </c>
      <c r="O84" s="523" t="s">
        <v>597</v>
      </c>
      <c r="P84" s="242" t="s">
        <v>598</v>
      </c>
      <c r="Q84" s="69" t="s">
        <v>611</v>
      </c>
      <c r="R84" s="69"/>
      <c r="S84" s="69" t="s">
        <v>159</v>
      </c>
      <c r="T84" s="244" t="s">
        <v>30</v>
      </c>
      <c r="U84" s="247" t="s">
        <v>632</v>
      </c>
      <c r="Y84" s="243"/>
    </row>
    <row r="85" spans="1:26" ht="72" customHeight="1" x14ac:dyDescent="0.25">
      <c r="A85" s="547" t="s">
        <v>973</v>
      </c>
      <c r="T85" s="13"/>
    </row>
    <row r="86" spans="1:26" s="241" customFormat="1" ht="279.75" customHeight="1" x14ac:dyDescent="0.25">
      <c r="A86" s="227">
        <v>1</v>
      </c>
      <c r="B86" s="238" t="s">
        <v>129</v>
      </c>
      <c r="C86" s="238" t="s">
        <v>9</v>
      </c>
      <c r="D86" s="239">
        <v>43432</v>
      </c>
      <c r="E86" s="229" t="s">
        <v>600</v>
      </c>
      <c r="F86" s="238" t="s">
        <v>138</v>
      </c>
      <c r="G86" s="229" t="s">
        <v>416</v>
      </c>
      <c r="H86" s="229" t="s">
        <v>417</v>
      </c>
      <c r="I86" s="227" t="s">
        <v>140</v>
      </c>
      <c r="J86" s="229" t="s">
        <v>418</v>
      </c>
      <c r="K86" s="227" t="s">
        <v>419</v>
      </c>
      <c r="L86" s="228">
        <v>43432</v>
      </c>
      <c r="M86" s="228">
        <v>43446</v>
      </c>
      <c r="N86" s="228">
        <v>43646</v>
      </c>
      <c r="O86" s="860" t="s">
        <v>751</v>
      </c>
      <c r="P86" s="861"/>
      <c r="Q86" s="861"/>
      <c r="R86" s="862"/>
      <c r="S86" s="401" t="s">
        <v>756</v>
      </c>
      <c r="T86" s="69" t="s">
        <v>867</v>
      </c>
      <c r="U86" s="69" t="s">
        <v>601</v>
      </c>
      <c r="V86" s="69" t="s">
        <v>159</v>
      </c>
      <c r="W86" s="454" t="s">
        <v>30</v>
      </c>
      <c r="X86" s="262" t="s">
        <v>865</v>
      </c>
      <c r="Y86" s="240"/>
    </row>
    <row r="87" spans="1:26" s="241" customFormat="1" ht="192.75" customHeight="1" x14ac:dyDescent="0.25">
      <c r="A87" s="227">
        <v>2</v>
      </c>
      <c r="B87" s="238" t="s">
        <v>129</v>
      </c>
      <c r="C87" s="238" t="s">
        <v>9</v>
      </c>
      <c r="D87" s="239">
        <v>43432</v>
      </c>
      <c r="E87" s="229" t="s">
        <v>420</v>
      </c>
      <c r="F87" s="238" t="s">
        <v>138</v>
      </c>
      <c r="G87" s="229" t="s">
        <v>421</v>
      </c>
      <c r="H87" s="229" t="s">
        <v>422</v>
      </c>
      <c r="I87" s="69" t="s">
        <v>140</v>
      </c>
      <c r="J87" s="229" t="s">
        <v>423</v>
      </c>
      <c r="K87" s="227" t="s">
        <v>419</v>
      </c>
      <c r="L87" s="228">
        <v>43432</v>
      </c>
      <c r="M87" s="228">
        <v>43446</v>
      </c>
      <c r="N87" s="228">
        <v>43554</v>
      </c>
      <c r="O87" s="860" t="s">
        <v>752</v>
      </c>
      <c r="P87" s="861"/>
      <c r="Q87" s="861"/>
      <c r="R87" s="862"/>
      <c r="S87" s="401" t="s">
        <v>753</v>
      </c>
      <c r="T87" s="69" t="s">
        <v>868</v>
      </c>
      <c r="U87" s="69" t="s">
        <v>602</v>
      </c>
      <c r="V87" s="69" t="s">
        <v>159</v>
      </c>
      <c r="W87" s="454" t="s">
        <v>30</v>
      </c>
      <c r="X87" s="262" t="s">
        <v>865</v>
      </c>
    </row>
    <row r="88" spans="1:26" s="241" customFormat="1" ht="183" customHeight="1" x14ac:dyDescent="0.25">
      <c r="A88" s="227">
        <v>3</v>
      </c>
      <c r="B88" s="238" t="s">
        <v>129</v>
      </c>
      <c r="C88" s="238" t="s">
        <v>9</v>
      </c>
      <c r="D88" s="239">
        <v>43432</v>
      </c>
      <c r="E88" s="229" t="s">
        <v>424</v>
      </c>
      <c r="F88" s="238" t="s">
        <v>138</v>
      </c>
      <c r="G88" s="229" t="s">
        <v>425</v>
      </c>
      <c r="H88" s="229" t="s">
        <v>426</v>
      </c>
      <c r="I88" s="69" t="s">
        <v>140</v>
      </c>
      <c r="J88" s="229" t="s">
        <v>427</v>
      </c>
      <c r="K88" s="227" t="s">
        <v>419</v>
      </c>
      <c r="L88" s="228">
        <v>43432</v>
      </c>
      <c r="M88" s="228">
        <v>43446</v>
      </c>
      <c r="N88" s="228">
        <v>43646</v>
      </c>
      <c r="O88" s="860" t="s">
        <v>754</v>
      </c>
      <c r="P88" s="861"/>
      <c r="Q88" s="861"/>
      <c r="R88" s="862"/>
      <c r="S88" s="402" t="s">
        <v>755</v>
      </c>
      <c r="T88" s="69" t="s">
        <v>869</v>
      </c>
      <c r="U88" s="69" t="s">
        <v>859</v>
      </c>
      <c r="V88" s="69" t="s">
        <v>159</v>
      </c>
      <c r="W88" s="454" t="s">
        <v>30</v>
      </c>
      <c r="X88" s="262" t="s">
        <v>865</v>
      </c>
    </row>
    <row r="89" spans="1:26" s="392" customFormat="1" ht="207.75" customHeight="1" x14ac:dyDescent="0.25">
      <c r="A89" s="302">
        <v>2</v>
      </c>
      <c r="B89" s="227" t="s">
        <v>129</v>
      </c>
      <c r="C89" s="227" t="s">
        <v>9</v>
      </c>
      <c r="D89" s="228">
        <v>43432</v>
      </c>
      <c r="E89" s="227" t="s">
        <v>431</v>
      </c>
      <c r="F89" s="227" t="s">
        <v>138</v>
      </c>
      <c r="G89" s="227" t="s">
        <v>432</v>
      </c>
      <c r="H89" s="300" t="s">
        <v>433</v>
      </c>
      <c r="I89" s="227" t="s">
        <v>140</v>
      </c>
      <c r="J89" s="300" t="s">
        <v>599</v>
      </c>
      <c r="K89" s="227" t="s">
        <v>434</v>
      </c>
      <c r="L89" s="228">
        <v>43432</v>
      </c>
      <c r="M89" s="228">
        <v>43446</v>
      </c>
      <c r="N89" s="228">
        <v>43646</v>
      </c>
      <c r="O89" s="857" t="s">
        <v>847</v>
      </c>
      <c r="P89" s="858"/>
      <c r="Q89" s="858"/>
      <c r="R89" s="859"/>
      <c r="S89" s="401" t="s">
        <v>757</v>
      </c>
      <c r="T89" s="229" t="s">
        <v>870</v>
      </c>
      <c r="U89" s="170" t="s">
        <v>860</v>
      </c>
      <c r="V89" s="129" t="s">
        <v>156</v>
      </c>
      <c r="W89" s="251" t="s">
        <v>30</v>
      </c>
      <c r="X89" s="289" t="s">
        <v>871</v>
      </c>
      <c r="Y89" s="16"/>
      <c r="Z89" s="1"/>
    </row>
    <row r="90" spans="1:26" s="392" customFormat="1" ht="216.75" customHeight="1" x14ac:dyDescent="0.25">
      <c r="A90" s="227">
        <v>1</v>
      </c>
      <c r="B90" s="227" t="s">
        <v>129</v>
      </c>
      <c r="C90" s="227" t="s">
        <v>9</v>
      </c>
      <c r="D90" s="228">
        <v>43431</v>
      </c>
      <c r="E90" s="229" t="s">
        <v>435</v>
      </c>
      <c r="F90" s="227" t="s">
        <v>138</v>
      </c>
      <c r="G90" s="229" t="s">
        <v>436</v>
      </c>
      <c r="H90" s="229" t="s">
        <v>437</v>
      </c>
      <c r="I90" s="227" t="s">
        <v>140</v>
      </c>
      <c r="J90" s="229" t="s">
        <v>438</v>
      </c>
      <c r="K90" s="227" t="s">
        <v>430</v>
      </c>
      <c r="L90" s="228">
        <v>43432</v>
      </c>
      <c r="M90" s="228">
        <v>43446</v>
      </c>
      <c r="N90" s="228">
        <v>43646</v>
      </c>
      <c r="O90" s="860" t="s">
        <v>758</v>
      </c>
      <c r="P90" s="861"/>
      <c r="Q90" s="861"/>
      <c r="R90" s="862"/>
      <c r="S90" s="401" t="s">
        <v>759</v>
      </c>
      <c r="T90" s="69" t="s">
        <v>873</v>
      </c>
      <c r="U90" s="227" t="s">
        <v>861</v>
      </c>
      <c r="V90" s="227" t="s">
        <v>156</v>
      </c>
      <c r="W90" s="454" t="s">
        <v>30</v>
      </c>
      <c r="X90" s="69" t="s">
        <v>872</v>
      </c>
      <c r="Y90" s="53"/>
      <c r="Z90" s="1"/>
    </row>
    <row r="91" spans="1:26" s="406" customFormat="1" ht="216.75" customHeight="1" x14ac:dyDescent="0.25">
      <c r="A91" s="401">
        <v>2</v>
      </c>
      <c r="B91" s="401" t="s">
        <v>129</v>
      </c>
      <c r="C91" s="401" t="s">
        <v>9</v>
      </c>
      <c r="D91" s="404">
        <v>43431</v>
      </c>
      <c r="E91" s="216" t="s">
        <v>439</v>
      </c>
      <c r="F91" s="401" t="s">
        <v>138</v>
      </c>
      <c r="G91" s="216" t="s">
        <v>440</v>
      </c>
      <c r="H91" s="216" t="s">
        <v>441</v>
      </c>
      <c r="I91" s="401" t="s">
        <v>140</v>
      </c>
      <c r="J91" s="216" t="s">
        <v>442</v>
      </c>
      <c r="K91" s="401" t="s">
        <v>430</v>
      </c>
      <c r="L91" s="423">
        <v>43440</v>
      </c>
      <c r="M91" s="404">
        <v>43446</v>
      </c>
      <c r="N91" s="424" t="s">
        <v>443</v>
      </c>
      <c r="O91" s="860" t="s">
        <v>760</v>
      </c>
      <c r="P91" s="861"/>
      <c r="Q91" s="861"/>
      <c r="R91" s="862"/>
      <c r="S91" s="401" t="s">
        <v>761</v>
      </c>
      <c r="T91" s="403" t="s">
        <v>874</v>
      </c>
      <c r="U91" s="401" t="s">
        <v>866</v>
      </c>
      <c r="V91" s="401" t="s">
        <v>156</v>
      </c>
      <c r="W91" s="424" t="s">
        <v>30</v>
      </c>
      <c r="X91" s="69" t="s">
        <v>872</v>
      </c>
      <c r="Y91" s="425"/>
      <c r="Z91" s="405"/>
    </row>
    <row r="92" spans="1:26" s="406" customFormat="1" ht="147.75" customHeight="1" x14ac:dyDescent="0.25">
      <c r="A92" s="401">
        <v>3</v>
      </c>
      <c r="B92" s="401" t="s">
        <v>10</v>
      </c>
      <c r="C92" s="401" t="s">
        <v>53</v>
      </c>
      <c r="D92" s="423">
        <v>43433</v>
      </c>
      <c r="E92" s="216" t="s">
        <v>444</v>
      </c>
      <c r="F92" s="424" t="s">
        <v>17</v>
      </c>
      <c r="G92" s="216" t="s">
        <v>445</v>
      </c>
      <c r="H92" s="216" t="s">
        <v>446</v>
      </c>
      <c r="I92" s="424" t="s">
        <v>24</v>
      </c>
      <c r="J92" s="216" t="s">
        <v>442</v>
      </c>
      <c r="K92" s="401" t="s">
        <v>430</v>
      </c>
      <c r="L92" s="423">
        <v>43440</v>
      </c>
      <c r="M92" s="404">
        <v>43446</v>
      </c>
      <c r="N92" s="424" t="s">
        <v>443</v>
      </c>
      <c r="O92" s="860" t="s">
        <v>762</v>
      </c>
      <c r="P92" s="861"/>
      <c r="Q92" s="861"/>
      <c r="R92" s="862"/>
      <c r="S92" s="401" t="s">
        <v>763</v>
      </c>
      <c r="T92" s="403" t="s">
        <v>875</v>
      </c>
      <c r="U92" s="401" t="s">
        <v>866</v>
      </c>
      <c r="V92" s="424" t="s">
        <v>156</v>
      </c>
      <c r="W92" s="424" t="s">
        <v>30</v>
      </c>
      <c r="X92" s="403" t="s">
        <v>872</v>
      </c>
      <c r="Y92" s="425"/>
      <c r="Z92" s="405"/>
    </row>
    <row r="93" spans="1:26" s="392" customFormat="1" ht="267.75" customHeight="1" x14ac:dyDescent="0.25">
      <c r="A93" s="227">
        <v>4</v>
      </c>
      <c r="B93" s="227" t="s">
        <v>10</v>
      </c>
      <c r="C93" s="227" t="s">
        <v>53</v>
      </c>
      <c r="D93" s="228">
        <v>43433</v>
      </c>
      <c r="E93" s="229" t="s">
        <v>447</v>
      </c>
      <c r="F93" s="227" t="s">
        <v>17</v>
      </c>
      <c r="G93" s="229" t="s">
        <v>448</v>
      </c>
      <c r="H93" s="229" t="s">
        <v>449</v>
      </c>
      <c r="I93" s="227" t="s">
        <v>24</v>
      </c>
      <c r="J93" s="229" t="s">
        <v>450</v>
      </c>
      <c r="K93" s="227" t="s">
        <v>430</v>
      </c>
      <c r="L93" s="228">
        <v>43440</v>
      </c>
      <c r="M93" s="228">
        <v>43446</v>
      </c>
      <c r="N93" s="228">
        <v>43554</v>
      </c>
      <c r="O93" s="860" t="s">
        <v>764</v>
      </c>
      <c r="P93" s="861"/>
      <c r="Q93" s="861"/>
      <c r="R93" s="862"/>
      <c r="S93" s="401" t="s">
        <v>765</v>
      </c>
      <c r="T93" s="69" t="s">
        <v>876</v>
      </c>
      <c r="U93" s="227" t="s">
        <v>586</v>
      </c>
      <c r="V93" s="227" t="s">
        <v>156</v>
      </c>
      <c r="W93" s="454" t="s">
        <v>30</v>
      </c>
      <c r="X93" s="69" t="s">
        <v>872</v>
      </c>
      <c r="Y93" s="1"/>
      <c r="Z93" s="1"/>
    </row>
    <row r="94" spans="1:26" s="392" customFormat="1" ht="153" customHeight="1" x14ac:dyDescent="0.25">
      <c r="A94" s="227">
        <v>5</v>
      </c>
      <c r="B94" s="227" t="s">
        <v>10</v>
      </c>
      <c r="C94" s="227" t="s">
        <v>53</v>
      </c>
      <c r="D94" s="228">
        <v>43433</v>
      </c>
      <c r="E94" s="229" t="s">
        <v>451</v>
      </c>
      <c r="F94" s="227" t="s">
        <v>17</v>
      </c>
      <c r="G94" s="229" t="s">
        <v>452</v>
      </c>
      <c r="H94" s="229" t="s">
        <v>453</v>
      </c>
      <c r="I94" s="227" t="s">
        <v>24</v>
      </c>
      <c r="J94" s="229" t="s">
        <v>454</v>
      </c>
      <c r="K94" s="227" t="s">
        <v>430</v>
      </c>
      <c r="L94" s="228">
        <v>43440</v>
      </c>
      <c r="M94" s="228">
        <v>43446</v>
      </c>
      <c r="N94" s="227" t="s">
        <v>443</v>
      </c>
      <c r="O94" s="860" t="s">
        <v>766</v>
      </c>
      <c r="P94" s="861"/>
      <c r="Q94" s="861"/>
      <c r="R94" s="862"/>
      <c r="S94" s="401" t="s">
        <v>767</v>
      </c>
      <c r="T94" s="69" t="s">
        <v>877</v>
      </c>
      <c r="U94" s="170" t="s">
        <v>860</v>
      </c>
      <c r="V94" s="227" t="s">
        <v>156</v>
      </c>
      <c r="W94" s="454" t="s">
        <v>30</v>
      </c>
      <c r="X94" s="69" t="s">
        <v>872</v>
      </c>
      <c r="Y94" s="1"/>
      <c r="Z94" s="1"/>
    </row>
    <row r="95" spans="1:26" s="392" customFormat="1" ht="153" customHeight="1" x14ac:dyDescent="0.25">
      <c r="A95" s="227">
        <v>6</v>
      </c>
      <c r="B95" s="227" t="s">
        <v>10</v>
      </c>
      <c r="C95" s="227" t="s">
        <v>53</v>
      </c>
      <c r="D95" s="228">
        <v>43433</v>
      </c>
      <c r="E95" s="229" t="s">
        <v>455</v>
      </c>
      <c r="F95" s="227" t="s">
        <v>17</v>
      </c>
      <c r="G95" s="229" t="s">
        <v>456</v>
      </c>
      <c r="H95" s="229" t="s">
        <v>603</v>
      </c>
      <c r="I95" s="227" t="s">
        <v>24</v>
      </c>
      <c r="J95" s="229" t="s">
        <v>457</v>
      </c>
      <c r="K95" s="227" t="s">
        <v>430</v>
      </c>
      <c r="L95" s="228">
        <v>43440</v>
      </c>
      <c r="M95" s="228">
        <v>43446</v>
      </c>
      <c r="N95" s="228">
        <v>43554</v>
      </c>
      <c r="O95" s="857" t="s">
        <v>768</v>
      </c>
      <c r="P95" s="861"/>
      <c r="Q95" s="861"/>
      <c r="R95" s="862"/>
      <c r="S95" s="407" t="s">
        <v>769</v>
      </c>
      <c r="T95" s="69" t="s">
        <v>879</v>
      </c>
      <c r="U95" s="288" t="s">
        <v>587</v>
      </c>
      <c r="V95" s="227" t="s">
        <v>156</v>
      </c>
      <c r="W95" s="454" t="s">
        <v>30</v>
      </c>
      <c r="X95" s="289" t="s">
        <v>878</v>
      </c>
      <c r="Y95" s="1"/>
      <c r="Z95" s="1"/>
    </row>
    <row r="96" spans="1:26" ht="409.5" customHeight="1" x14ac:dyDescent="0.25">
      <c r="A96" s="483"/>
      <c r="B96" s="483"/>
      <c r="C96" s="483"/>
      <c r="D96" s="485"/>
      <c r="E96" s="484"/>
      <c r="F96" s="483"/>
      <c r="G96" s="484"/>
      <c r="H96" s="459" t="s">
        <v>202</v>
      </c>
      <c r="I96" s="454" t="s">
        <v>140</v>
      </c>
      <c r="J96" s="454" t="s">
        <v>203</v>
      </c>
      <c r="K96" s="454" t="s">
        <v>171</v>
      </c>
      <c r="L96" s="455">
        <v>42857</v>
      </c>
      <c r="M96" s="455">
        <v>43467</v>
      </c>
      <c r="N96" s="455">
        <v>43830</v>
      </c>
      <c r="O96" s="866" t="s">
        <v>843</v>
      </c>
      <c r="P96" s="866"/>
      <c r="Q96" s="866"/>
      <c r="R96" s="866"/>
      <c r="S96" s="452" t="s">
        <v>844</v>
      </c>
      <c r="T96" s="178" t="s">
        <v>927</v>
      </c>
      <c r="U96" s="264" t="s">
        <v>862</v>
      </c>
      <c r="V96" s="251"/>
      <c r="W96" s="471" t="s">
        <v>30</v>
      </c>
      <c r="X96" s="216" t="s">
        <v>928</v>
      </c>
      <c r="Y96" s="16"/>
      <c r="Z96" s="1"/>
    </row>
    <row r="97" spans="1:26" s="286" customFormat="1" ht="195" customHeight="1" x14ac:dyDescent="0.25">
      <c r="A97" s="453">
        <v>18</v>
      </c>
      <c r="B97" s="189" t="s">
        <v>10</v>
      </c>
      <c r="C97" s="189" t="s">
        <v>126</v>
      </c>
      <c r="D97" s="455">
        <v>43138</v>
      </c>
      <c r="E97" s="452" t="s">
        <v>582</v>
      </c>
      <c r="F97" s="454" t="s">
        <v>11</v>
      </c>
      <c r="G97" s="452" t="s">
        <v>583</v>
      </c>
      <c r="H97" s="459" t="s">
        <v>584</v>
      </c>
      <c r="I97" s="454" t="s">
        <v>24</v>
      </c>
      <c r="J97" s="454" t="s">
        <v>585</v>
      </c>
      <c r="K97" s="454" t="s">
        <v>171</v>
      </c>
      <c r="L97" s="455">
        <v>43503</v>
      </c>
      <c r="M97" s="455">
        <v>43503</v>
      </c>
      <c r="N97" s="455">
        <v>43511</v>
      </c>
      <c r="O97" s="856" t="s">
        <v>845</v>
      </c>
      <c r="P97" s="856"/>
      <c r="Q97" s="856"/>
      <c r="R97" s="856"/>
      <c r="S97" s="306" t="s">
        <v>846</v>
      </c>
      <c r="T97" s="305" t="s">
        <v>863</v>
      </c>
      <c r="U97" s="264" t="s">
        <v>625</v>
      </c>
      <c r="V97" s="268" t="s">
        <v>156</v>
      </c>
      <c r="W97" s="471" t="s">
        <v>30</v>
      </c>
      <c r="X97" s="190" t="s">
        <v>929</v>
      </c>
      <c r="Y97" s="1"/>
      <c r="Z97" s="1"/>
    </row>
    <row r="98" spans="1:26" s="439" customFormat="1" ht="112.5" customHeight="1" x14ac:dyDescent="0.25">
      <c r="A98" s="429">
        <v>28</v>
      </c>
      <c r="B98" s="430" t="s">
        <v>10</v>
      </c>
      <c r="C98" s="430" t="s">
        <v>127</v>
      </c>
      <c r="D98" s="431">
        <v>43516</v>
      </c>
      <c r="E98" s="432" t="s">
        <v>578</v>
      </c>
      <c r="F98" s="430" t="s">
        <v>11</v>
      </c>
      <c r="G98" s="216" t="s">
        <v>579</v>
      </c>
      <c r="H98" s="433" t="s">
        <v>580</v>
      </c>
      <c r="I98" s="432" t="s">
        <v>24</v>
      </c>
      <c r="J98" s="430" t="s">
        <v>581</v>
      </c>
      <c r="K98" s="401" t="s">
        <v>576</v>
      </c>
      <c r="L98" s="434">
        <v>43435</v>
      </c>
      <c r="M98" s="434">
        <v>43435</v>
      </c>
      <c r="N98" s="431">
        <v>43461</v>
      </c>
      <c r="O98" s="857" t="s">
        <v>864</v>
      </c>
      <c r="P98" s="861"/>
      <c r="Q98" s="861"/>
      <c r="R98" s="862"/>
      <c r="S98" s="435" t="s">
        <v>577</v>
      </c>
      <c r="T98" s="436" t="s">
        <v>889</v>
      </c>
      <c r="U98" s="437" t="s">
        <v>604</v>
      </c>
      <c r="V98" s="429" t="s">
        <v>156</v>
      </c>
      <c r="W98" s="432" t="s">
        <v>30</v>
      </c>
      <c r="X98" s="433" t="s">
        <v>930</v>
      </c>
      <c r="Y98" s="438"/>
    </row>
    <row r="99" spans="1:26" s="451" customFormat="1" ht="160.5" customHeight="1" x14ac:dyDescent="0.25">
      <c r="A99" s="514"/>
      <c r="B99" s="462"/>
      <c r="C99" s="462"/>
      <c r="D99" s="515"/>
      <c r="E99" s="461"/>
      <c r="F99" s="462"/>
      <c r="G99" s="460"/>
      <c r="H99" s="452" t="s">
        <v>373</v>
      </c>
      <c r="I99" s="454" t="s">
        <v>24</v>
      </c>
      <c r="J99" s="454" t="s">
        <v>374</v>
      </c>
      <c r="K99" s="413" t="s">
        <v>369</v>
      </c>
      <c r="L99" s="455">
        <v>43370</v>
      </c>
      <c r="M99" s="194">
        <v>43374</v>
      </c>
      <c r="N99" s="194">
        <v>43612</v>
      </c>
      <c r="O99" s="853" t="s">
        <v>848</v>
      </c>
      <c r="P99" s="854"/>
      <c r="Q99" s="854"/>
      <c r="R99" s="855"/>
      <c r="S99" s="454" t="s">
        <v>774</v>
      </c>
      <c r="T99" s="222" t="s">
        <v>880</v>
      </c>
      <c r="U99" s="195" t="s">
        <v>502</v>
      </c>
      <c r="V99" s="195"/>
      <c r="W99" s="251" t="s">
        <v>30</v>
      </c>
      <c r="X99" s="481" t="s">
        <v>881</v>
      </c>
    </row>
    <row r="100" spans="1:26" s="451" customFormat="1" ht="138" customHeight="1" x14ac:dyDescent="0.25">
      <c r="A100" s="314">
        <v>32</v>
      </c>
      <c r="B100" s="189" t="s">
        <v>129</v>
      </c>
      <c r="C100" s="189" t="s">
        <v>123</v>
      </c>
      <c r="D100" s="458">
        <v>43437</v>
      </c>
      <c r="E100" s="449" t="s">
        <v>509</v>
      </c>
      <c r="F100" s="189" t="s">
        <v>138</v>
      </c>
      <c r="G100" s="315" t="s">
        <v>510</v>
      </c>
      <c r="H100" s="315" t="s">
        <v>511</v>
      </c>
      <c r="I100" s="189" t="s">
        <v>24</v>
      </c>
      <c r="J100" s="315" t="s">
        <v>384</v>
      </c>
      <c r="K100" s="413" t="s">
        <v>369</v>
      </c>
      <c r="L100" s="455">
        <v>43437</v>
      </c>
      <c r="M100" s="194">
        <v>43497</v>
      </c>
      <c r="N100" s="194">
        <v>43678</v>
      </c>
      <c r="O100" s="853" t="s">
        <v>789</v>
      </c>
      <c r="P100" s="854"/>
      <c r="Q100" s="854"/>
      <c r="R100" s="855"/>
      <c r="S100" s="316" t="s">
        <v>790</v>
      </c>
      <c r="T100" s="317" t="s">
        <v>883</v>
      </c>
      <c r="U100" s="318" t="s">
        <v>612</v>
      </c>
      <c r="V100" s="268"/>
      <c r="W100" s="251" t="s">
        <v>30</v>
      </c>
      <c r="X100" s="481" t="s">
        <v>884</v>
      </c>
    </row>
    <row r="101" spans="1:26" s="451" customFormat="1" ht="72" customHeight="1" x14ac:dyDescent="0.25">
      <c r="A101" s="466"/>
      <c r="B101" s="468"/>
      <c r="C101" s="468" t="s">
        <v>123</v>
      </c>
      <c r="D101" s="469"/>
      <c r="E101" s="242" t="s">
        <v>664</v>
      </c>
      <c r="F101" s="468"/>
      <c r="G101" s="470"/>
      <c r="H101" s="463" t="s">
        <v>665</v>
      </c>
      <c r="I101" s="474" t="s">
        <v>140</v>
      </c>
      <c r="J101" s="475" t="s">
        <v>666</v>
      </c>
      <c r="K101" s="475" t="s">
        <v>667</v>
      </c>
      <c r="L101" s="472">
        <v>43585</v>
      </c>
      <c r="M101" s="472">
        <v>43587</v>
      </c>
      <c r="N101" s="472">
        <v>43615</v>
      </c>
      <c r="O101" s="853" t="s">
        <v>791</v>
      </c>
      <c r="P101" s="854"/>
      <c r="Q101" s="854"/>
      <c r="R101" s="855"/>
      <c r="S101" s="242" t="s">
        <v>792</v>
      </c>
      <c r="T101" s="426" t="s">
        <v>891</v>
      </c>
      <c r="U101" s="427" t="s">
        <v>886</v>
      </c>
      <c r="V101" s="268" t="s">
        <v>156</v>
      </c>
      <c r="W101" s="251" t="s">
        <v>30</v>
      </c>
      <c r="X101" s="242" t="s">
        <v>885</v>
      </c>
    </row>
    <row r="102" spans="1:26" s="451" customFormat="1" ht="72" customHeight="1" x14ac:dyDescent="0.25">
      <c r="A102" s="845"/>
      <c r="B102" s="846"/>
      <c r="C102" s="467"/>
      <c r="D102" s="847"/>
      <c r="E102" s="850"/>
      <c r="F102" s="846"/>
      <c r="G102" s="846"/>
      <c r="H102" s="473" t="s">
        <v>793</v>
      </c>
      <c r="I102" s="474" t="s">
        <v>140</v>
      </c>
      <c r="J102" s="474" t="s">
        <v>372</v>
      </c>
      <c r="K102" s="474" t="s">
        <v>668</v>
      </c>
      <c r="L102" s="383">
        <v>43585</v>
      </c>
      <c r="M102" s="383">
        <v>43617</v>
      </c>
      <c r="N102" s="383">
        <v>43630</v>
      </c>
      <c r="O102" s="853" t="s">
        <v>794</v>
      </c>
      <c r="P102" s="854"/>
      <c r="Q102" s="854"/>
      <c r="R102" s="855"/>
      <c r="S102" s="479" t="s">
        <v>795</v>
      </c>
      <c r="T102" s="426" t="s">
        <v>888</v>
      </c>
      <c r="U102" s="428" t="s">
        <v>887</v>
      </c>
      <c r="V102" s="268" t="s">
        <v>156</v>
      </c>
      <c r="W102" s="251" t="s">
        <v>30</v>
      </c>
      <c r="X102" s="242" t="s">
        <v>885</v>
      </c>
    </row>
    <row r="103" spans="1:26" s="451" customFormat="1" ht="72" customHeight="1" x14ac:dyDescent="0.25">
      <c r="A103" s="845"/>
      <c r="B103" s="846"/>
      <c r="C103" s="467"/>
      <c r="D103" s="847"/>
      <c r="E103" s="844"/>
      <c r="F103" s="846"/>
      <c r="G103" s="846"/>
      <c r="H103" s="479" t="s">
        <v>669</v>
      </c>
      <c r="I103" s="474" t="s">
        <v>140</v>
      </c>
      <c r="J103" s="475" t="s">
        <v>666</v>
      </c>
      <c r="K103" s="475" t="s">
        <v>670</v>
      </c>
      <c r="L103" s="472">
        <v>43585</v>
      </c>
      <c r="M103" s="472">
        <v>43556</v>
      </c>
      <c r="N103" s="472">
        <v>43800</v>
      </c>
      <c r="O103" s="853" t="s">
        <v>796</v>
      </c>
      <c r="P103" s="854"/>
      <c r="Q103" s="854"/>
      <c r="R103" s="855"/>
      <c r="S103" s="479" t="s">
        <v>797</v>
      </c>
      <c r="T103" s="426" t="s">
        <v>890</v>
      </c>
      <c r="U103" s="428" t="s">
        <v>886</v>
      </c>
      <c r="V103" s="268" t="s">
        <v>156</v>
      </c>
      <c r="W103" s="251" t="s">
        <v>30</v>
      </c>
      <c r="X103" s="242" t="s">
        <v>885</v>
      </c>
    </row>
    <row r="104" spans="1:26" s="451" customFormat="1" ht="72" customHeight="1" x14ac:dyDescent="0.25">
      <c r="A104" s="837">
        <v>36</v>
      </c>
      <c r="B104" s="839" t="s">
        <v>10</v>
      </c>
      <c r="C104" s="839" t="s">
        <v>123</v>
      </c>
      <c r="D104" s="841">
        <v>43564</v>
      </c>
      <c r="E104" s="242" t="s">
        <v>672</v>
      </c>
      <c r="F104" s="474" t="s">
        <v>17</v>
      </c>
      <c r="G104" s="863" t="s">
        <v>673</v>
      </c>
      <c r="H104" s="479" t="s">
        <v>674</v>
      </c>
      <c r="I104" s="474" t="s">
        <v>140</v>
      </c>
      <c r="J104" s="475" t="s">
        <v>675</v>
      </c>
      <c r="K104" s="475" t="s">
        <v>668</v>
      </c>
      <c r="L104" s="472">
        <v>43585</v>
      </c>
      <c r="M104" s="472">
        <v>43587</v>
      </c>
      <c r="N104" s="472">
        <v>43615</v>
      </c>
      <c r="O104" s="853" t="s">
        <v>798</v>
      </c>
      <c r="P104" s="854"/>
      <c r="Q104" s="854"/>
      <c r="R104" s="854"/>
      <c r="S104" s="408" t="s">
        <v>799</v>
      </c>
      <c r="T104" s="426" t="s">
        <v>892</v>
      </c>
      <c r="U104" s="428" t="s">
        <v>893</v>
      </c>
      <c r="V104" s="268" t="s">
        <v>156</v>
      </c>
      <c r="W104" s="251" t="s">
        <v>30</v>
      </c>
      <c r="X104" s="242" t="s">
        <v>885</v>
      </c>
    </row>
    <row r="105" spans="1:26" s="451" customFormat="1" ht="72" customHeight="1" x14ac:dyDescent="0.25">
      <c r="A105" s="845"/>
      <c r="B105" s="846" t="s">
        <v>10</v>
      </c>
      <c r="C105" s="846" t="s">
        <v>123</v>
      </c>
      <c r="D105" s="847">
        <v>43564</v>
      </c>
      <c r="E105" s="242" t="s">
        <v>676</v>
      </c>
      <c r="F105" s="474" t="s">
        <v>17</v>
      </c>
      <c r="G105" s="864"/>
      <c r="H105" s="385" t="s">
        <v>677</v>
      </c>
      <c r="I105" s="474" t="s">
        <v>140</v>
      </c>
      <c r="J105" s="474" t="s">
        <v>678</v>
      </c>
      <c r="K105" s="474" t="s">
        <v>668</v>
      </c>
      <c r="L105" s="383">
        <v>43585</v>
      </c>
      <c r="M105" s="383">
        <v>43587</v>
      </c>
      <c r="N105" s="383">
        <v>43615</v>
      </c>
      <c r="O105" s="853" t="s">
        <v>800</v>
      </c>
      <c r="P105" s="854"/>
      <c r="Q105" s="854"/>
      <c r="R105" s="855"/>
      <c r="S105" s="409" t="s">
        <v>801</v>
      </c>
      <c r="T105" s="426" t="s">
        <v>899</v>
      </c>
      <c r="U105" s="428" t="s">
        <v>900</v>
      </c>
      <c r="V105" s="268" t="s">
        <v>156</v>
      </c>
      <c r="W105" s="251" t="s">
        <v>30</v>
      </c>
      <c r="X105" s="242" t="s">
        <v>885</v>
      </c>
    </row>
    <row r="106" spans="1:26" s="451" customFormat="1" ht="72" customHeight="1" x14ac:dyDescent="0.25">
      <c r="A106" s="838"/>
      <c r="B106" s="840" t="s">
        <v>10</v>
      </c>
      <c r="C106" s="840" t="s">
        <v>123</v>
      </c>
      <c r="D106" s="842">
        <v>43564</v>
      </c>
      <c r="E106" s="386" t="s">
        <v>679</v>
      </c>
      <c r="F106" s="474" t="s">
        <v>17</v>
      </c>
      <c r="G106" s="865"/>
      <c r="H106" s="479" t="s">
        <v>680</v>
      </c>
      <c r="I106" s="474" t="s">
        <v>140</v>
      </c>
      <c r="J106" s="475" t="s">
        <v>681</v>
      </c>
      <c r="K106" s="475" t="s">
        <v>668</v>
      </c>
      <c r="L106" s="472">
        <v>43585</v>
      </c>
      <c r="M106" s="472">
        <v>43587</v>
      </c>
      <c r="N106" s="472">
        <v>43600</v>
      </c>
      <c r="O106" s="853" t="s">
        <v>802</v>
      </c>
      <c r="P106" s="854"/>
      <c r="Q106" s="854"/>
      <c r="R106" s="855"/>
      <c r="S106" s="409" t="s">
        <v>803</v>
      </c>
      <c r="T106" s="426" t="s">
        <v>899</v>
      </c>
      <c r="U106" s="428" t="s">
        <v>900</v>
      </c>
      <c r="V106" s="268" t="s">
        <v>156</v>
      </c>
      <c r="W106" s="251" t="s">
        <v>30</v>
      </c>
      <c r="X106" s="242" t="s">
        <v>885</v>
      </c>
    </row>
    <row r="107" spans="1:26" s="451" customFormat="1" ht="72" customHeight="1" x14ac:dyDescent="0.25">
      <c r="A107" s="837">
        <v>38</v>
      </c>
      <c r="B107" s="839" t="s">
        <v>10</v>
      </c>
      <c r="C107" s="839" t="s">
        <v>123</v>
      </c>
      <c r="D107" s="841">
        <v>43564</v>
      </c>
      <c r="E107" s="242" t="s">
        <v>682</v>
      </c>
      <c r="F107" s="474" t="s">
        <v>17</v>
      </c>
      <c r="G107" s="843" t="s">
        <v>683</v>
      </c>
      <c r="H107" s="479" t="s">
        <v>684</v>
      </c>
      <c r="I107" s="474" t="s">
        <v>140</v>
      </c>
      <c r="J107" s="475" t="s">
        <v>685</v>
      </c>
      <c r="K107" s="475" t="s">
        <v>667</v>
      </c>
      <c r="L107" s="472">
        <v>43585</v>
      </c>
      <c r="M107" s="472">
        <v>43587</v>
      </c>
      <c r="N107" s="472">
        <v>43615</v>
      </c>
      <c r="O107" s="853" t="s">
        <v>804</v>
      </c>
      <c r="P107" s="854"/>
      <c r="Q107" s="854"/>
      <c r="R107" s="855"/>
      <c r="S107" s="479" t="s">
        <v>805</v>
      </c>
      <c r="T107" s="426" t="s">
        <v>901</v>
      </c>
      <c r="U107" s="456"/>
      <c r="V107" s="268" t="s">
        <v>156</v>
      </c>
      <c r="W107" s="251" t="s">
        <v>30</v>
      </c>
      <c r="X107" s="242" t="s">
        <v>885</v>
      </c>
    </row>
    <row r="108" spans="1:26" s="451" customFormat="1" ht="72" customHeight="1" x14ac:dyDescent="0.25">
      <c r="A108" s="838"/>
      <c r="B108" s="840" t="s">
        <v>10</v>
      </c>
      <c r="C108" s="840" t="s">
        <v>123</v>
      </c>
      <c r="D108" s="842"/>
      <c r="E108" s="463" t="s">
        <v>686</v>
      </c>
      <c r="F108" s="474" t="s">
        <v>17</v>
      </c>
      <c r="G108" s="844"/>
      <c r="H108" s="473" t="s">
        <v>687</v>
      </c>
      <c r="I108" s="474" t="s">
        <v>140</v>
      </c>
      <c r="J108" s="475" t="s">
        <v>688</v>
      </c>
      <c r="K108" s="475" t="s">
        <v>667</v>
      </c>
      <c r="L108" s="472">
        <v>43585</v>
      </c>
      <c r="M108" s="472">
        <v>43587</v>
      </c>
      <c r="N108" s="472">
        <v>43615</v>
      </c>
      <c r="O108" s="853" t="s">
        <v>806</v>
      </c>
      <c r="P108" s="854"/>
      <c r="Q108" s="854"/>
      <c r="R108" s="855"/>
      <c r="S108" s="133" t="s">
        <v>807</v>
      </c>
      <c r="T108" s="426" t="s">
        <v>902</v>
      </c>
      <c r="U108" s="456"/>
      <c r="V108" s="268" t="s">
        <v>156</v>
      </c>
      <c r="W108" s="251" t="s">
        <v>30</v>
      </c>
      <c r="X108" s="242" t="s">
        <v>885</v>
      </c>
    </row>
    <row r="109" spans="1:26" s="451" customFormat="1" ht="72" customHeight="1" x14ac:dyDescent="0.25">
      <c r="A109" s="314">
        <v>39</v>
      </c>
      <c r="B109" s="474" t="s">
        <v>10</v>
      </c>
      <c r="C109" s="474" t="s">
        <v>123</v>
      </c>
      <c r="D109" s="387">
        <v>43564</v>
      </c>
      <c r="E109" s="479" t="s">
        <v>689</v>
      </c>
      <c r="F109" s="474" t="s">
        <v>17</v>
      </c>
      <c r="G109" s="242" t="s">
        <v>690</v>
      </c>
      <c r="H109" s="479" t="s">
        <v>691</v>
      </c>
      <c r="I109" s="474" t="s">
        <v>140</v>
      </c>
      <c r="J109" s="475" t="s">
        <v>692</v>
      </c>
      <c r="K109" s="475" t="s">
        <v>671</v>
      </c>
      <c r="L109" s="472">
        <v>43585</v>
      </c>
      <c r="M109" s="472">
        <v>43587</v>
      </c>
      <c r="N109" s="472">
        <v>43829</v>
      </c>
      <c r="O109" s="853" t="s">
        <v>808</v>
      </c>
      <c r="P109" s="854"/>
      <c r="Q109" s="854"/>
      <c r="R109" s="855"/>
      <c r="S109" s="242" t="s">
        <v>809</v>
      </c>
      <c r="T109" s="426" t="s">
        <v>903</v>
      </c>
      <c r="U109" s="440" t="s">
        <v>915</v>
      </c>
      <c r="V109" s="268" t="s">
        <v>156</v>
      </c>
      <c r="W109" s="251" t="s">
        <v>30</v>
      </c>
      <c r="X109" s="242" t="s">
        <v>885</v>
      </c>
    </row>
    <row r="110" spans="1:26" s="451" customFormat="1" ht="72" customHeight="1" x14ac:dyDescent="0.25">
      <c r="A110" s="314">
        <v>40</v>
      </c>
      <c r="B110" s="474" t="s">
        <v>10</v>
      </c>
      <c r="C110" s="474" t="s">
        <v>123</v>
      </c>
      <c r="D110" s="387">
        <v>43564</v>
      </c>
      <c r="E110" s="242" t="s">
        <v>693</v>
      </c>
      <c r="F110" s="474" t="s">
        <v>17</v>
      </c>
      <c r="G110" s="242" t="s">
        <v>694</v>
      </c>
      <c r="H110" s="479" t="s">
        <v>695</v>
      </c>
      <c r="I110" s="474" t="s">
        <v>140</v>
      </c>
      <c r="J110" s="475" t="s">
        <v>696</v>
      </c>
      <c r="K110" s="475" t="s">
        <v>697</v>
      </c>
      <c r="L110" s="472">
        <v>43585</v>
      </c>
      <c r="M110" s="472">
        <v>43586</v>
      </c>
      <c r="N110" s="472">
        <v>43615</v>
      </c>
      <c r="O110" s="853" t="s">
        <v>852</v>
      </c>
      <c r="P110" s="854"/>
      <c r="Q110" s="854"/>
      <c r="R110" s="855"/>
      <c r="S110" s="420" t="s">
        <v>853</v>
      </c>
      <c r="T110" s="426" t="s">
        <v>905</v>
      </c>
      <c r="U110" s="440" t="s">
        <v>904</v>
      </c>
      <c r="V110" s="268" t="s">
        <v>156</v>
      </c>
      <c r="W110" s="251" t="s">
        <v>30</v>
      </c>
      <c r="X110" s="242" t="s">
        <v>885</v>
      </c>
    </row>
    <row r="111" spans="1:26" s="451" customFormat="1" ht="72" customHeight="1" x14ac:dyDescent="0.25">
      <c r="A111" s="837">
        <v>41</v>
      </c>
      <c r="B111" s="839" t="s">
        <v>10</v>
      </c>
      <c r="C111" s="839" t="s">
        <v>123</v>
      </c>
      <c r="D111" s="841">
        <v>43564</v>
      </c>
      <c r="E111" s="463" t="s">
        <v>698</v>
      </c>
      <c r="F111" s="474" t="s">
        <v>17</v>
      </c>
      <c r="G111" s="848" t="s">
        <v>699</v>
      </c>
      <c r="H111" s="473" t="s">
        <v>700</v>
      </c>
      <c r="I111" s="474" t="s">
        <v>140</v>
      </c>
      <c r="J111" s="474" t="s">
        <v>701</v>
      </c>
      <c r="K111" s="474" t="s">
        <v>702</v>
      </c>
      <c r="L111" s="383">
        <v>43585</v>
      </c>
      <c r="M111" s="383">
        <v>43587</v>
      </c>
      <c r="N111" s="383">
        <v>43607</v>
      </c>
      <c r="O111" s="853" t="s">
        <v>810</v>
      </c>
      <c r="P111" s="854"/>
      <c r="Q111" s="854"/>
      <c r="R111" s="855"/>
      <c r="S111" s="421" t="s">
        <v>854</v>
      </c>
      <c r="T111" s="426" t="s">
        <v>907</v>
      </c>
      <c r="U111" s="440" t="s">
        <v>906</v>
      </c>
      <c r="V111" s="268" t="s">
        <v>156</v>
      </c>
      <c r="W111" s="251" t="s">
        <v>30</v>
      </c>
      <c r="X111" s="242" t="s">
        <v>885</v>
      </c>
    </row>
    <row r="112" spans="1:26" s="451" customFormat="1" ht="72" customHeight="1" x14ac:dyDescent="0.25">
      <c r="A112" s="845"/>
      <c r="B112" s="846"/>
      <c r="C112" s="846" t="s">
        <v>123</v>
      </c>
      <c r="D112" s="847"/>
      <c r="E112" s="843" t="s">
        <v>703</v>
      </c>
      <c r="F112" s="839" t="s">
        <v>17</v>
      </c>
      <c r="G112" s="849"/>
      <c r="H112" s="479" t="s">
        <v>704</v>
      </c>
      <c r="I112" s="474" t="s">
        <v>140</v>
      </c>
      <c r="J112" s="475" t="s">
        <v>705</v>
      </c>
      <c r="K112" s="475" t="s">
        <v>697</v>
      </c>
      <c r="L112" s="472">
        <v>43585</v>
      </c>
      <c r="M112" s="472">
        <v>43585</v>
      </c>
      <c r="N112" s="384">
        <v>43585</v>
      </c>
      <c r="O112" s="853" t="s">
        <v>811</v>
      </c>
      <c r="P112" s="854"/>
      <c r="Q112" s="854"/>
      <c r="R112" s="855"/>
      <c r="S112" s="477" t="s">
        <v>855</v>
      </c>
      <c r="T112" s="442" t="s">
        <v>909</v>
      </c>
      <c r="U112" s="440" t="s">
        <v>910</v>
      </c>
      <c r="V112" s="268" t="s">
        <v>156</v>
      </c>
      <c r="W112" s="251" t="s">
        <v>30</v>
      </c>
      <c r="X112" s="242" t="s">
        <v>885</v>
      </c>
    </row>
    <row r="113" spans="1:26" s="451" customFormat="1" ht="72" customHeight="1" x14ac:dyDescent="0.25">
      <c r="A113" s="845"/>
      <c r="B113" s="846"/>
      <c r="C113" s="846"/>
      <c r="D113" s="847"/>
      <c r="E113" s="850"/>
      <c r="F113" s="846"/>
      <c r="G113" s="849"/>
      <c r="H113" s="479" t="s">
        <v>812</v>
      </c>
      <c r="I113" s="474" t="s">
        <v>140</v>
      </c>
      <c r="J113" s="475" t="s">
        <v>705</v>
      </c>
      <c r="K113" s="475" t="s">
        <v>706</v>
      </c>
      <c r="L113" s="472">
        <v>43585</v>
      </c>
      <c r="M113" s="472">
        <v>43587</v>
      </c>
      <c r="N113" s="384">
        <v>43600</v>
      </c>
      <c r="O113" s="853" t="s">
        <v>813</v>
      </c>
      <c r="P113" s="854"/>
      <c r="Q113" s="854"/>
      <c r="R113" s="855"/>
      <c r="S113" s="420" t="s">
        <v>856</v>
      </c>
      <c r="T113" s="442" t="s">
        <v>911</v>
      </c>
      <c r="U113" s="440" t="s">
        <v>910</v>
      </c>
      <c r="V113" s="268" t="s">
        <v>156</v>
      </c>
      <c r="W113" s="251" t="s">
        <v>30</v>
      </c>
      <c r="X113" s="242" t="s">
        <v>885</v>
      </c>
    </row>
    <row r="114" spans="1:26" s="451" customFormat="1" ht="72" customHeight="1" x14ac:dyDescent="0.25">
      <c r="A114" s="845"/>
      <c r="B114" s="846"/>
      <c r="C114" s="846"/>
      <c r="D114" s="847"/>
      <c r="E114" s="844"/>
      <c r="F114" s="840"/>
      <c r="G114" s="849"/>
      <c r="H114" s="479" t="s">
        <v>707</v>
      </c>
      <c r="I114" s="474" t="s">
        <v>140</v>
      </c>
      <c r="J114" s="475" t="s">
        <v>708</v>
      </c>
      <c r="K114" s="475" t="s">
        <v>668</v>
      </c>
      <c r="L114" s="472">
        <v>43585</v>
      </c>
      <c r="M114" s="472">
        <v>43587</v>
      </c>
      <c r="N114" s="384">
        <v>43600</v>
      </c>
      <c r="O114" s="853" t="s">
        <v>814</v>
      </c>
      <c r="P114" s="854"/>
      <c r="Q114" s="854"/>
      <c r="R114" s="855"/>
      <c r="S114" s="242" t="s">
        <v>815</v>
      </c>
      <c r="T114" s="426" t="s">
        <v>908</v>
      </c>
      <c r="U114" s="428" t="s">
        <v>916</v>
      </c>
      <c r="V114" s="268" t="s">
        <v>156</v>
      </c>
      <c r="W114" s="251" t="s">
        <v>30</v>
      </c>
      <c r="X114" s="242" t="s">
        <v>885</v>
      </c>
    </row>
    <row r="115" spans="1:26" s="451" customFormat="1" ht="72" customHeight="1" x14ac:dyDescent="0.25">
      <c r="A115" s="465">
        <v>43</v>
      </c>
      <c r="B115" s="474" t="s">
        <v>10</v>
      </c>
      <c r="C115" s="474" t="s">
        <v>123</v>
      </c>
      <c r="D115" s="387">
        <v>43564</v>
      </c>
      <c r="E115" s="242" t="s">
        <v>709</v>
      </c>
      <c r="F115" s="474" t="s">
        <v>17</v>
      </c>
      <c r="G115" s="476" t="s">
        <v>710</v>
      </c>
      <c r="H115" s="479" t="s">
        <v>711</v>
      </c>
      <c r="I115" s="474" t="s">
        <v>140</v>
      </c>
      <c r="J115" s="475" t="s">
        <v>712</v>
      </c>
      <c r="K115" s="475" t="s">
        <v>668</v>
      </c>
      <c r="L115" s="472">
        <v>43585</v>
      </c>
      <c r="M115" s="472">
        <v>43587</v>
      </c>
      <c r="N115" s="472">
        <v>43600</v>
      </c>
      <c r="O115" s="853" t="s">
        <v>816</v>
      </c>
      <c r="P115" s="854"/>
      <c r="Q115" s="854"/>
      <c r="R115" s="855"/>
      <c r="S115" s="242" t="s">
        <v>817</v>
      </c>
      <c r="T115" s="426" t="s">
        <v>912</v>
      </c>
      <c r="U115" s="456"/>
      <c r="V115" s="268" t="s">
        <v>156</v>
      </c>
      <c r="W115" s="251" t="s">
        <v>30</v>
      </c>
      <c r="X115" s="242" t="s">
        <v>885</v>
      </c>
    </row>
    <row r="116" spans="1:26" s="451" customFormat="1" ht="72" customHeight="1" x14ac:dyDescent="0.25">
      <c r="A116" s="446">
        <v>44</v>
      </c>
      <c r="B116" s="839" t="s">
        <v>10</v>
      </c>
      <c r="C116" s="839" t="s">
        <v>123</v>
      </c>
      <c r="D116" s="841">
        <v>43564</v>
      </c>
      <c r="E116" s="242" t="s">
        <v>713</v>
      </c>
      <c r="F116" s="839" t="s">
        <v>17</v>
      </c>
      <c r="G116" s="843" t="s">
        <v>714</v>
      </c>
      <c r="H116" s="479" t="s">
        <v>715</v>
      </c>
      <c r="I116" s="474" t="s">
        <v>140</v>
      </c>
      <c r="J116" s="475" t="s">
        <v>716</v>
      </c>
      <c r="K116" s="475" t="s">
        <v>818</v>
      </c>
      <c r="L116" s="472">
        <v>43585</v>
      </c>
      <c r="M116" s="472">
        <v>43587</v>
      </c>
      <c r="N116" s="472">
        <v>43646</v>
      </c>
      <c r="O116" s="853" t="s">
        <v>819</v>
      </c>
      <c r="P116" s="854"/>
      <c r="Q116" s="854"/>
      <c r="R116" s="855"/>
      <c r="S116" s="242" t="s">
        <v>820</v>
      </c>
      <c r="T116" s="426" t="s">
        <v>913</v>
      </c>
      <c r="U116" s="428" t="s">
        <v>917</v>
      </c>
      <c r="V116" s="268" t="s">
        <v>156</v>
      </c>
      <c r="W116" s="251" t="s">
        <v>30</v>
      </c>
      <c r="X116" s="242" t="s">
        <v>885</v>
      </c>
    </row>
    <row r="117" spans="1:26" s="451" customFormat="1" ht="72" customHeight="1" x14ac:dyDescent="0.25">
      <c r="A117" s="447"/>
      <c r="B117" s="846"/>
      <c r="C117" s="846" t="s">
        <v>123</v>
      </c>
      <c r="D117" s="847"/>
      <c r="E117" s="463" t="s">
        <v>717</v>
      </c>
      <c r="F117" s="846"/>
      <c r="G117" s="850"/>
      <c r="H117" s="463" t="s">
        <v>718</v>
      </c>
      <c r="I117" s="474" t="s">
        <v>140</v>
      </c>
      <c r="J117" s="474" t="s">
        <v>719</v>
      </c>
      <c r="K117" s="474" t="s">
        <v>706</v>
      </c>
      <c r="L117" s="383">
        <v>43585</v>
      </c>
      <c r="M117" s="383">
        <v>43587</v>
      </c>
      <c r="N117" s="383">
        <v>43646</v>
      </c>
      <c r="O117" s="853" t="s">
        <v>821</v>
      </c>
      <c r="P117" s="854"/>
      <c r="Q117" s="854"/>
      <c r="R117" s="855"/>
      <c r="S117" s="463" t="s">
        <v>822</v>
      </c>
      <c r="T117" s="426" t="s">
        <v>913</v>
      </c>
      <c r="U117" s="397"/>
      <c r="V117" s="268" t="s">
        <v>156</v>
      </c>
      <c r="W117" s="251" t="s">
        <v>30</v>
      </c>
      <c r="X117" s="242" t="s">
        <v>885</v>
      </c>
    </row>
    <row r="118" spans="1:26" s="451" customFormat="1" ht="72" customHeight="1" x14ac:dyDescent="0.25">
      <c r="A118" s="447"/>
      <c r="B118" s="846"/>
      <c r="C118" s="846" t="s">
        <v>123</v>
      </c>
      <c r="D118" s="847"/>
      <c r="E118" s="242" t="s">
        <v>720</v>
      </c>
      <c r="F118" s="846"/>
      <c r="G118" s="850"/>
      <c r="H118" s="479" t="s">
        <v>721</v>
      </c>
      <c r="I118" s="474" t="s">
        <v>140</v>
      </c>
      <c r="J118" s="475" t="s">
        <v>722</v>
      </c>
      <c r="K118" s="475" t="s">
        <v>667</v>
      </c>
      <c r="L118" s="472">
        <v>43585</v>
      </c>
      <c r="M118" s="472">
        <v>43587</v>
      </c>
      <c r="N118" s="472">
        <v>43615</v>
      </c>
      <c r="O118" s="853" t="s">
        <v>823</v>
      </c>
      <c r="P118" s="854"/>
      <c r="Q118" s="854"/>
      <c r="R118" s="855"/>
      <c r="S118" s="382" t="s">
        <v>722</v>
      </c>
      <c r="T118" s="426" t="s">
        <v>913</v>
      </c>
      <c r="U118" s="456"/>
      <c r="V118" s="268" t="s">
        <v>156</v>
      </c>
      <c r="W118" s="251" t="s">
        <v>30</v>
      </c>
      <c r="X118" s="242" t="s">
        <v>885</v>
      </c>
    </row>
    <row r="119" spans="1:26" s="451" customFormat="1" ht="72" customHeight="1" x14ac:dyDescent="0.25">
      <c r="A119" s="447"/>
      <c r="B119" s="846"/>
      <c r="C119" s="846" t="s">
        <v>123</v>
      </c>
      <c r="D119" s="847"/>
      <c r="E119" s="463" t="s">
        <v>723</v>
      </c>
      <c r="F119" s="846"/>
      <c r="G119" s="850"/>
      <c r="H119" s="473" t="s">
        <v>824</v>
      </c>
      <c r="I119" s="474" t="s">
        <v>140</v>
      </c>
      <c r="J119" s="474" t="s">
        <v>724</v>
      </c>
      <c r="K119" s="474" t="s">
        <v>667</v>
      </c>
      <c r="L119" s="383">
        <v>43585</v>
      </c>
      <c r="M119" s="383">
        <v>43587</v>
      </c>
      <c r="N119" s="383">
        <v>43615</v>
      </c>
      <c r="O119" s="853" t="s">
        <v>825</v>
      </c>
      <c r="P119" s="854"/>
      <c r="Q119" s="854"/>
      <c r="R119" s="855"/>
      <c r="S119" s="843" t="s">
        <v>826</v>
      </c>
      <c r="T119" s="426" t="s">
        <v>913</v>
      </c>
      <c r="U119" s="456"/>
      <c r="V119" s="268" t="s">
        <v>156</v>
      </c>
      <c r="W119" s="251" t="s">
        <v>30</v>
      </c>
      <c r="X119" s="242" t="s">
        <v>885</v>
      </c>
    </row>
    <row r="120" spans="1:26" s="451" customFormat="1" ht="72" customHeight="1" x14ac:dyDescent="0.25">
      <c r="A120" s="447"/>
      <c r="B120" s="846"/>
      <c r="C120" s="846" t="s">
        <v>123</v>
      </c>
      <c r="D120" s="847"/>
      <c r="E120" s="242" t="s">
        <v>725</v>
      </c>
      <c r="F120" s="846"/>
      <c r="G120" s="850"/>
      <c r="H120" s="479" t="s">
        <v>726</v>
      </c>
      <c r="I120" s="474" t="s">
        <v>140</v>
      </c>
      <c r="J120" s="475" t="s">
        <v>724</v>
      </c>
      <c r="K120" s="475" t="s">
        <v>706</v>
      </c>
      <c r="L120" s="472">
        <v>43585</v>
      </c>
      <c r="M120" s="472">
        <v>43587</v>
      </c>
      <c r="N120" s="472">
        <v>43615</v>
      </c>
      <c r="O120" s="853"/>
      <c r="P120" s="854"/>
      <c r="Q120" s="854"/>
      <c r="R120" s="855"/>
      <c r="S120" s="844"/>
      <c r="T120" s="426" t="s">
        <v>913</v>
      </c>
      <c r="U120" s="456"/>
      <c r="V120" s="268" t="s">
        <v>156</v>
      </c>
      <c r="W120" s="251" t="s">
        <v>30</v>
      </c>
      <c r="X120" s="242" t="s">
        <v>885</v>
      </c>
    </row>
    <row r="121" spans="1:26" s="451" customFormat="1" ht="72" customHeight="1" x14ac:dyDescent="0.25">
      <c r="A121" s="447"/>
      <c r="B121" s="846"/>
      <c r="C121" s="846"/>
      <c r="D121" s="847"/>
      <c r="E121" s="242" t="s">
        <v>727</v>
      </c>
      <c r="F121" s="846"/>
      <c r="G121" s="850"/>
      <c r="H121" s="242" t="s">
        <v>728</v>
      </c>
      <c r="I121" s="474" t="s">
        <v>140</v>
      </c>
      <c r="J121" s="475" t="s">
        <v>729</v>
      </c>
      <c r="K121" s="475" t="s">
        <v>730</v>
      </c>
      <c r="L121" s="472">
        <v>43585</v>
      </c>
      <c r="M121" s="472">
        <v>43587</v>
      </c>
      <c r="N121" s="472">
        <v>43631</v>
      </c>
      <c r="O121" s="853" t="s">
        <v>827</v>
      </c>
      <c r="P121" s="854"/>
      <c r="Q121" s="854"/>
      <c r="R121" s="855"/>
      <c r="S121" s="242" t="s">
        <v>828</v>
      </c>
      <c r="T121" s="426" t="s">
        <v>914</v>
      </c>
      <c r="U121" s="456"/>
      <c r="V121" s="268" t="s">
        <v>156</v>
      </c>
      <c r="W121" s="251" t="s">
        <v>30</v>
      </c>
      <c r="X121" s="242" t="s">
        <v>885</v>
      </c>
    </row>
    <row r="122" spans="1:26" s="451" customFormat="1" ht="72" customHeight="1" x14ac:dyDescent="0.25">
      <c r="A122" s="448"/>
      <c r="B122" s="840"/>
      <c r="C122" s="840" t="s">
        <v>123</v>
      </c>
      <c r="D122" s="842"/>
      <c r="E122" s="242" t="s">
        <v>731</v>
      </c>
      <c r="F122" s="840"/>
      <c r="G122" s="844"/>
      <c r="H122" s="242" t="s">
        <v>732</v>
      </c>
      <c r="I122" s="474" t="s">
        <v>140</v>
      </c>
      <c r="J122" s="475" t="s">
        <v>724</v>
      </c>
      <c r="K122" s="475" t="s">
        <v>667</v>
      </c>
      <c r="L122" s="472">
        <v>43585</v>
      </c>
      <c r="M122" s="472">
        <v>43587</v>
      </c>
      <c r="N122" s="472">
        <v>43615</v>
      </c>
      <c r="O122" s="853" t="s">
        <v>829</v>
      </c>
      <c r="P122" s="854"/>
      <c r="Q122" s="854"/>
      <c r="R122" s="855"/>
      <c r="S122" s="242" t="s">
        <v>830</v>
      </c>
      <c r="T122" s="426" t="s">
        <v>913</v>
      </c>
      <c r="U122" s="456"/>
      <c r="V122" s="268" t="s">
        <v>156</v>
      </c>
      <c r="W122" s="251" t="s">
        <v>30</v>
      </c>
      <c r="X122" s="242" t="s">
        <v>885</v>
      </c>
    </row>
    <row r="123" spans="1:26" s="451" customFormat="1" ht="72" customHeight="1" x14ac:dyDescent="0.25">
      <c r="A123" s="314">
        <v>46</v>
      </c>
      <c r="B123" s="474" t="s">
        <v>10</v>
      </c>
      <c r="C123" s="474" t="s">
        <v>123</v>
      </c>
      <c r="D123" s="387">
        <v>43564</v>
      </c>
      <c r="E123" s="242" t="s">
        <v>733</v>
      </c>
      <c r="F123" s="474" t="s">
        <v>17</v>
      </c>
      <c r="G123" s="242" t="s">
        <v>734</v>
      </c>
      <c r="H123" s="242" t="s">
        <v>735</v>
      </c>
      <c r="I123" s="474" t="s">
        <v>140</v>
      </c>
      <c r="J123" s="475" t="s">
        <v>736</v>
      </c>
      <c r="K123" s="475" t="s">
        <v>697</v>
      </c>
      <c r="L123" s="472">
        <v>43585</v>
      </c>
      <c r="M123" s="472">
        <v>43591</v>
      </c>
      <c r="N123" s="472">
        <v>43591</v>
      </c>
      <c r="O123" s="853" t="s">
        <v>831</v>
      </c>
      <c r="P123" s="854"/>
      <c r="Q123" s="854"/>
      <c r="R123" s="854"/>
      <c r="S123" s="408" t="s">
        <v>832</v>
      </c>
      <c r="T123" s="426" t="s">
        <v>898</v>
      </c>
      <c r="U123" s="428" t="s">
        <v>897</v>
      </c>
      <c r="V123" s="268" t="s">
        <v>156</v>
      </c>
      <c r="W123" s="251" t="s">
        <v>30</v>
      </c>
      <c r="X123" s="242" t="s">
        <v>885</v>
      </c>
    </row>
    <row r="124" spans="1:26" s="451" customFormat="1" ht="72" customHeight="1" x14ac:dyDescent="0.25">
      <c r="A124" s="837">
        <v>47</v>
      </c>
      <c r="B124" s="839" t="s">
        <v>10</v>
      </c>
      <c r="C124" s="839" t="s">
        <v>123</v>
      </c>
      <c r="D124" s="841">
        <v>43564</v>
      </c>
      <c r="E124" s="242" t="s">
        <v>737</v>
      </c>
      <c r="F124" s="474" t="s">
        <v>17</v>
      </c>
      <c r="G124" s="851" t="s">
        <v>738</v>
      </c>
      <c r="H124" s="479" t="s">
        <v>739</v>
      </c>
      <c r="I124" s="474" t="s">
        <v>140</v>
      </c>
      <c r="J124" s="475" t="s">
        <v>740</v>
      </c>
      <c r="K124" s="475" t="s">
        <v>741</v>
      </c>
      <c r="L124" s="472">
        <v>43585</v>
      </c>
      <c r="M124" s="472">
        <v>43587</v>
      </c>
      <c r="N124" s="472">
        <v>43646</v>
      </c>
      <c r="O124" s="853" t="s">
        <v>833</v>
      </c>
      <c r="P124" s="854"/>
      <c r="Q124" s="854"/>
      <c r="R124" s="855"/>
      <c r="S124" s="242" t="s">
        <v>740</v>
      </c>
      <c r="T124" s="426" t="s">
        <v>896</v>
      </c>
      <c r="U124" s="456"/>
      <c r="V124" s="268" t="s">
        <v>156</v>
      </c>
      <c r="W124" s="251" t="s">
        <v>30</v>
      </c>
      <c r="X124" s="242" t="s">
        <v>885</v>
      </c>
    </row>
    <row r="125" spans="1:26" s="451" customFormat="1" ht="72" customHeight="1" x14ac:dyDescent="0.25">
      <c r="A125" s="838"/>
      <c r="B125" s="840" t="s">
        <v>10</v>
      </c>
      <c r="C125" s="840" t="s">
        <v>123</v>
      </c>
      <c r="D125" s="842">
        <v>43564</v>
      </c>
      <c r="E125" s="463" t="s">
        <v>742</v>
      </c>
      <c r="F125" s="474" t="s">
        <v>17</v>
      </c>
      <c r="G125" s="852"/>
      <c r="H125" s="473" t="s">
        <v>743</v>
      </c>
      <c r="I125" s="474" t="s">
        <v>140</v>
      </c>
      <c r="J125" s="388" t="s">
        <v>744</v>
      </c>
      <c r="K125" s="474" t="s">
        <v>741</v>
      </c>
      <c r="L125" s="383">
        <v>43585</v>
      </c>
      <c r="M125" s="383">
        <v>43587</v>
      </c>
      <c r="N125" s="383">
        <v>43615</v>
      </c>
      <c r="O125" s="853" t="s">
        <v>857</v>
      </c>
      <c r="P125" s="854"/>
      <c r="Q125" s="854"/>
      <c r="R125" s="855"/>
      <c r="S125" s="463" t="s">
        <v>858</v>
      </c>
      <c r="T125" s="426" t="s">
        <v>896</v>
      </c>
      <c r="U125" s="456"/>
      <c r="V125" s="268" t="s">
        <v>156</v>
      </c>
      <c r="W125" s="251" t="s">
        <v>30</v>
      </c>
      <c r="X125" s="242" t="s">
        <v>885</v>
      </c>
    </row>
    <row r="126" spans="1:26" s="451" customFormat="1" ht="72" customHeight="1" x14ac:dyDescent="0.25">
      <c r="A126" s="466"/>
      <c r="B126" s="468"/>
      <c r="C126" s="468"/>
      <c r="D126" s="469"/>
      <c r="E126" s="470"/>
      <c r="F126" s="468"/>
      <c r="G126" s="478"/>
      <c r="H126" s="242" t="s">
        <v>745</v>
      </c>
      <c r="I126" s="474" t="s">
        <v>140</v>
      </c>
      <c r="J126" s="475" t="s">
        <v>746</v>
      </c>
      <c r="K126" s="474" t="s">
        <v>706</v>
      </c>
      <c r="L126" s="472">
        <v>43585</v>
      </c>
      <c r="M126" s="384">
        <v>43587</v>
      </c>
      <c r="N126" s="384">
        <v>43646</v>
      </c>
      <c r="O126" s="853" t="s">
        <v>834</v>
      </c>
      <c r="P126" s="854"/>
      <c r="Q126" s="854"/>
      <c r="R126" s="855"/>
      <c r="S126" s="464" t="s">
        <v>746</v>
      </c>
      <c r="T126" s="426" t="s">
        <v>896</v>
      </c>
      <c r="U126" s="456"/>
      <c r="V126" s="268" t="s">
        <v>156</v>
      </c>
      <c r="W126" s="251" t="s">
        <v>30</v>
      </c>
      <c r="X126" s="242" t="s">
        <v>885</v>
      </c>
    </row>
    <row r="127" spans="1:26" s="451" customFormat="1" ht="72" customHeight="1" x14ac:dyDescent="0.25">
      <c r="A127" s="487"/>
      <c r="B127" s="488"/>
      <c r="C127" s="488"/>
      <c r="D127" s="489"/>
      <c r="E127" s="490"/>
      <c r="F127" s="488"/>
      <c r="G127" s="486"/>
      <c r="H127" s="463" t="s">
        <v>747</v>
      </c>
      <c r="I127" s="474" t="s">
        <v>140</v>
      </c>
      <c r="J127" s="475" t="s">
        <v>748</v>
      </c>
      <c r="K127" s="475" t="s">
        <v>697</v>
      </c>
      <c r="L127" s="472">
        <v>43585</v>
      </c>
      <c r="M127" s="472">
        <v>43587</v>
      </c>
      <c r="N127" s="472">
        <v>43600</v>
      </c>
      <c r="O127" s="853" t="s">
        <v>835</v>
      </c>
      <c r="P127" s="854"/>
      <c r="Q127" s="854"/>
      <c r="R127" s="855"/>
      <c r="S127" s="409" t="s">
        <v>836</v>
      </c>
      <c r="T127" s="426" t="s">
        <v>894</v>
      </c>
      <c r="U127" s="428" t="s">
        <v>895</v>
      </c>
      <c r="V127" s="268" t="s">
        <v>156</v>
      </c>
      <c r="W127" s="251" t="s">
        <v>30</v>
      </c>
      <c r="X127" s="242" t="s">
        <v>885</v>
      </c>
    </row>
    <row r="128" spans="1:26" s="392" customFormat="1" ht="255" x14ac:dyDescent="0.25">
      <c r="A128" s="227">
        <v>1</v>
      </c>
      <c r="B128" s="238" t="s">
        <v>10</v>
      </c>
      <c r="C128" s="238" t="s">
        <v>132</v>
      </c>
      <c r="D128" s="228">
        <v>43392</v>
      </c>
      <c r="E128" s="229" t="s">
        <v>464</v>
      </c>
      <c r="F128" s="227" t="s">
        <v>138</v>
      </c>
      <c r="G128" s="229" t="s">
        <v>465</v>
      </c>
      <c r="H128" s="229" t="s">
        <v>466</v>
      </c>
      <c r="I128" s="227" t="s">
        <v>140</v>
      </c>
      <c r="J128" s="229" t="s">
        <v>467</v>
      </c>
      <c r="K128" s="229" t="s">
        <v>468</v>
      </c>
      <c r="L128" s="228">
        <v>43439</v>
      </c>
      <c r="M128" s="228">
        <v>43480</v>
      </c>
      <c r="N128" s="228">
        <v>43539</v>
      </c>
      <c r="O128" s="867" t="s">
        <v>837</v>
      </c>
      <c r="P128" s="868"/>
      <c r="Q128" s="868"/>
      <c r="R128" s="869"/>
      <c r="S128" s="229" t="s">
        <v>838</v>
      </c>
      <c r="T128" s="69" t="s">
        <v>918</v>
      </c>
      <c r="U128" s="400" t="s">
        <v>919</v>
      </c>
      <c r="V128" s="400"/>
      <c r="W128" s="394" t="s">
        <v>30</v>
      </c>
      <c r="X128" s="69" t="s">
        <v>920</v>
      </c>
      <c r="Y128" s="16"/>
      <c r="Z128" s="1"/>
    </row>
    <row r="129" spans="1:26" s="392" customFormat="1" ht="255" x14ac:dyDescent="0.25">
      <c r="A129" s="396">
        <v>3</v>
      </c>
      <c r="B129" s="238" t="s">
        <v>129</v>
      </c>
      <c r="C129" s="238" t="s">
        <v>132</v>
      </c>
      <c r="D129" s="228">
        <v>43403</v>
      </c>
      <c r="E129" s="271" t="s">
        <v>473</v>
      </c>
      <c r="F129" s="227" t="s">
        <v>138</v>
      </c>
      <c r="G129" s="271" t="s">
        <v>474</v>
      </c>
      <c r="H129" s="271" t="s">
        <v>475</v>
      </c>
      <c r="I129" s="227" t="s">
        <v>140</v>
      </c>
      <c r="J129" s="229" t="s">
        <v>476</v>
      </c>
      <c r="K129" s="229" t="s">
        <v>468</v>
      </c>
      <c r="L129" s="228">
        <v>43439</v>
      </c>
      <c r="M129" s="228">
        <v>43511</v>
      </c>
      <c r="N129" s="228">
        <v>43661</v>
      </c>
      <c r="O129" s="867" t="s">
        <v>839</v>
      </c>
      <c r="P129" s="868"/>
      <c r="Q129" s="868"/>
      <c r="R129" s="869"/>
      <c r="S129" s="238" t="s">
        <v>840</v>
      </c>
      <c r="T129" s="69" t="s">
        <v>918</v>
      </c>
      <c r="U129" s="273" t="s">
        <v>921</v>
      </c>
      <c r="V129" s="400" t="s">
        <v>159</v>
      </c>
      <c r="W129" s="394" t="s">
        <v>30</v>
      </c>
      <c r="X129" s="69" t="s">
        <v>920</v>
      </c>
      <c r="Y129" s="1"/>
      <c r="Z129" s="1"/>
    </row>
    <row r="130" spans="1:26" s="392" customFormat="1" ht="280.5" x14ac:dyDescent="0.25">
      <c r="A130" s="396">
        <v>6</v>
      </c>
      <c r="B130" s="238" t="s">
        <v>129</v>
      </c>
      <c r="C130" s="238" t="s">
        <v>132</v>
      </c>
      <c r="D130" s="228">
        <v>43403</v>
      </c>
      <c r="E130" s="271" t="s">
        <v>481</v>
      </c>
      <c r="F130" s="227" t="s">
        <v>138</v>
      </c>
      <c r="G130" s="271" t="s">
        <v>482</v>
      </c>
      <c r="H130" s="271" t="s">
        <v>483</v>
      </c>
      <c r="I130" s="227" t="s">
        <v>140</v>
      </c>
      <c r="J130" s="229" t="s">
        <v>484</v>
      </c>
      <c r="K130" s="229" t="s">
        <v>468</v>
      </c>
      <c r="L130" s="228">
        <v>43439</v>
      </c>
      <c r="M130" s="228">
        <v>43525</v>
      </c>
      <c r="N130" s="228">
        <v>43677</v>
      </c>
      <c r="O130" s="870" t="s">
        <v>841</v>
      </c>
      <c r="P130" s="871"/>
      <c r="Q130" s="871"/>
      <c r="R130" s="872"/>
      <c r="S130" s="238" t="s">
        <v>842</v>
      </c>
      <c r="T130" s="69" t="s">
        <v>923</v>
      </c>
      <c r="U130" s="290" t="s">
        <v>922</v>
      </c>
      <c r="V130" s="441" t="s">
        <v>159</v>
      </c>
      <c r="W130" s="394" t="s">
        <v>30</v>
      </c>
      <c r="X130" s="69" t="s">
        <v>920</v>
      </c>
      <c r="Y130" s="1"/>
      <c r="Z130" s="1"/>
    </row>
    <row r="131" spans="1:26" s="248" customFormat="1" ht="186.75" customHeight="1" x14ac:dyDescent="0.25">
      <c r="A131" s="246">
        <v>1</v>
      </c>
      <c r="B131" s="246" t="s">
        <v>129</v>
      </c>
      <c r="C131" s="246" t="s">
        <v>15</v>
      </c>
      <c r="D131" s="274">
        <v>43451</v>
      </c>
      <c r="E131" s="150" t="s">
        <v>495</v>
      </c>
      <c r="F131" s="246" t="s">
        <v>138</v>
      </c>
      <c r="G131" s="150" t="s">
        <v>499</v>
      </c>
      <c r="H131" s="150" t="s">
        <v>496</v>
      </c>
      <c r="I131" s="149" t="s">
        <v>140</v>
      </c>
      <c r="J131" s="149" t="s">
        <v>497</v>
      </c>
      <c r="K131" s="149" t="s">
        <v>498</v>
      </c>
      <c r="L131" s="152">
        <v>43451</v>
      </c>
      <c r="M131" s="152">
        <v>43497</v>
      </c>
      <c r="N131" s="152">
        <v>43524</v>
      </c>
      <c r="O131" s="873" t="s">
        <v>749</v>
      </c>
      <c r="P131" s="874"/>
      <c r="Q131" s="874"/>
      <c r="R131" s="875"/>
      <c r="S131" s="146" t="s">
        <v>750</v>
      </c>
      <c r="T131" s="151" t="s">
        <v>924</v>
      </c>
      <c r="U131" s="443" t="s">
        <v>925</v>
      </c>
      <c r="V131" s="151" t="s">
        <v>159</v>
      </c>
      <c r="W131" s="245" t="s">
        <v>30</v>
      </c>
      <c r="X131" s="247" t="s">
        <v>926</v>
      </c>
      <c r="Y131" s="243"/>
    </row>
    <row r="132" spans="1:26" s="722" customFormat="1" ht="127.5" customHeight="1" x14ac:dyDescent="0.25">
      <c r="A132" s="721" t="s">
        <v>1222</v>
      </c>
      <c r="T132" s="723"/>
    </row>
    <row r="133" spans="1:26" ht="127.5" customHeight="1" x14ac:dyDescent="0.25">
      <c r="A133" s="287">
        <v>1</v>
      </c>
      <c r="B133" s="238" t="s">
        <v>129</v>
      </c>
      <c r="C133" s="238" t="s">
        <v>15</v>
      </c>
      <c r="D133" s="239">
        <v>43922</v>
      </c>
      <c r="E133" s="229" t="s">
        <v>1055</v>
      </c>
      <c r="F133" s="238" t="s">
        <v>138</v>
      </c>
      <c r="G133" s="229" t="s">
        <v>1051</v>
      </c>
      <c r="H133" s="168" t="s">
        <v>1052</v>
      </c>
      <c r="I133" s="167" t="s">
        <v>140</v>
      </c>
      <c r="J133" s="602" t="s">
        <v>1053</v>
      </c>
      <c r="K133" s="604" t="s">
        <v>1054</v>
      </c>
      <c r="L133" s="228">
        <v>43922</v>
      </c>
      <c r="M133" s="228">
        <v>43922</v>
      </c>
      <c r="N133" s="228">
        <v>44012</v>
      </c>
      <c r="O133" s="857" t="s">
        <v>1083</v>
      </c>
      <c r="P133" s="861"/>
      <c r="Q133" s="861"/>
      <c r="R133" s="862"/>
      <c r="S133" s="402" t="s">
        <v>1082</v>
      </c>
      <c r="T133" s="631" t="s">
        <v>1115</v>
      </c>
      <c r="U133" s="603" t="s">
        <v>1116</v>
      </c>
      <c r="V133" s="632" t="s">
        <v>156</v>
      </c>
      <c r="W133" s="401" t="s">
        <v>30</v>
      </c>
      <c r="X133" s="306" t="s">
        <v>1114</v>
      </c>
    </row>
    <row r="134" spans="1:26" ht="127.5" customHeight="1" x14ac:dyDescent="0.25">
      <c r="A134" s="877">
        <v>2</v>
      </c>
      <c r="B134" s="879" t="s">
        <v>10</v>
      </c>
      <c r="C134" s="879" t="s">
        <v>126</v>
      </c>
      <c r="D134" s="880">
        <v>43665</v>
      </c>
      <c r="E134" s="879" t="s">
        <v>958</v>
      </c>
      <c r="F134" s="881" t="s">
        <v>154</v>
      </c>
      <c r="G134" s="882" t="s">
        <v>959</v>
      </c>
      <c r="H134" s="710" t="s">
        <v>960</v>
      </c>
      <c r="I134" s="659" t="s">
        <v>24</v>
      </c>
      <c r="J134" s="659" t="s">
        <v>961</v>
      </c>
      <c r="K134" s="659" t="s">
        <v>171</v>
      </c>
      <c r="L134" s="711">
        <v>43677</v>
      </c>
      <c r="M134" s="711">
        <v>43677</v>
      </c>
      <c r="N134" s="712">
        <v>43707</v>
      </c>
      <c r="O134" s="883" t="s">
        <v>1223</v>
      </c>
      <c r="P134" s="884"/>
      <c r="Q134" s="884"/>
      <c r="R134" s="885"/>
      <c r="S134" s="663" t="s">
        <v>998</v>
      </c>
      <c r="T134" s="713" t="s">
        <v>1113</v>
      </c>
      <c r="U134" s="659" t="s">
        <v>999</v>
      </c>
      <c r="V134" s="714" t="s">
        <v>156</v>
      </c>
      <c r="W134" s="715" t="s">
        <v>30</v>
      </c>
      <c r="X134" s="716" t="s">
        <v>1114</v>
      </c>
    </row>
    <row r="135" spans="1:26" ht="127.5" customHeight="1" x14ac:dyDescent="0.25">
      <c r="A135" s="878"/>
      <c r="B135" s="878"/>
      <c r="C135" s="878"/>
      <c r="D135" s="878"/>
      <c r="E135" s="878"/>
      <c r="F135" s="878"/>
      <c r="G135" s="878"/>
      <c r="H135" s="710" t="s">
        <v>971</v>
      </c>
      <c r="I135" s="659" t="s">
        <v>24</v>
      </c>
      <c r="J135" s="659" t="s">
        <v>962</v>
      </c>
      <c r="K135" s="659" t="s">
        <v>171</v>
      </c>
      <c r="L135" s="711">
        <v>43677</v>
      </c>
      <c r="M135" s="711">
        <v>43709</v>
      </c>
      <c r="N135" s="712">
        <v>43830</v>
      </c>
      <c r="O135" s="883" t="s">
        <v>1224</v>
      </c>
      <c r="P135" s="884"/>
      <c r="Q135" s="884"/>
      <c r="R135" s="885"/>
      <c r="S135" s="664"/>
      <c r="T135" s="713" t="s">
        <v>1113</v>
      </c>
      <c r="U135" s="659" t="s">
        <v>969</v>
      </c>
      <c r="V135" s="714" t="s">
        <v>156</v>
      </c>
      <c r="W135" s="715" t="s">
        <v>30</v>
      </c>
      <c r="X135" s="716" t="s">
        <v>1114</v>
      </c>
    </row>
    <row r="136" spans="1:26" ht="127.5" customHeight="1" x14ac:dyDescent="0.25">
      <c r="A136" s="717">
        <v>4</v>
      </c>
      <c r="B136" s="718" t="s">
        <v>10</v>
      </c>
      <c r="C136" s="718" t="s">
        <v>127</v>
      </c>
      <c r="D136" s="719">
        <v>43679</v>
      </c>
      <c r="E136" s="718" t="s">
        <v>943</v>
      </c>
      <c r="F136" s="720" t="s">
        <v>154</v>
      </c>
      <c r="G136" s="718" t="s">
        <v>944</v>
      </c>
      <c r="H136" s="683" t="s">
        <v>983</v>
      </c>
      <c r="I136" s="684" t="s">
        <v>24</v>
      </c>
      <c r="J136" s="238" t="s">
        <v>946</v>
      </c>
      <c r="K136" s="684" t="s">
        <v>937</v>
      </c>
      <c r="L136" s="685">
        <v>43692</v>
      </c>
      <c r="M136" s="685">
        <v>43692</v>
      </c>
      <c r="N136" s="685">
        <v>43830</v>
      </c>
      <c r="O136" s="876" t="s">
        <v>986</v>
      </c>
      <c r="P136" s="876"/>
      <c r="Q136" s="876"/>
      <c r="R136" s="876"/>
      <c r="S136" s="402" t="s">
        <v>987</v>
      </c>
      <c r="T136" s="681" t="s">
        <v>1109</v>
      </c>
      <c r="U136" s="633" t="s">
        <v>1110</v>
      </c>
      <c r="V136" s="268" t="s">
        <v>156</v>
      </c>
      <c r="W136" s="544" t="s">
        <v>30</v>
      </c>
      <c r="X136" s="306" t="s">
        <v>1091</v>
      </c>
    </row>
    <row r="137" spans="1:26" ht="127.5" customHeight="1" x14ac:dyDescent="0.25">
      <c r="A137" s="533">
        <v>5</v>
      </c>
      <c r="B137" s="684" t="s">
        <v>10</v>
      </c>
      <c r="C137" s="684" t="s">
        <v>127</v>
      </c>
      <c r="D137" s="685">
        <v>43679</v>
      </c>
      <c r="E137" s="683" t="s">
        <v>947</v>
      </c>
      <c r="F137" s="682" t="s">
        <v>154</v>
      </c>
      <c r="G137" s="683" t="s">
        <v>984</v>
      </c>
      <c r="H137" s="683" t="s">
        <v>985</v>
      </c>
      <c r="I137" s="684" t="s">
        <v>24</v>
      </c>
      <c r="J137" s="238" t="s">
        <v>946</v>
      </c>
      <c r="K137" s="684" t="s">
        <v>937</v>
      </c>
      <c r="L137" s="685">
        <v>43692</v>
      </c>
      <c r="M137" s="685">
        <v>43692</v>
      </c>
      <c r="N137" s="423">
        <v>43830</v>
      </c>
      <c r="O137" s="876" t="s">
        <v>988</v>
      </c>
      <c r="P137" s="876"/>
      <c r="Q137" s="876"/>
      <c r="R137" s="876"/>
      <c r="S137" s="402" t="s">
        <v>989</v>
      </c>
      <c r="T137" s="681" t="s">
        <v>1093</v>
      </c>
      <c r="U137" s="562" t="s">
        <v>1094</v>
      </c>
      <c r="V137" s="268" t="s">
        <v>156</v>
      </c>
      <c r="W137" s="544" t="s">
        <v>30</v>
      </c>
      <c r="X137" s="306" t="s">
        <v>1091</v>
      </c>
    </row>
    <row r="138" spans="1:26" ht="127.5" customHeight="1" x14ac:dyDescent="0.25">
      <c r="A138" s="748">
        <v>1</v>
      </c>
      <c r="B138" s="748" t="s">
        <v>130</v>
      </c>
      <c r="C138" s="757" t="s">
        <v>1038</v>
      </c>
      <c r="D138" s="759">
        <v>43892</v>
      </c>
      <c r="E138" s="761" t="s">
        <v>1034</v>
      </c>
      <c r="F138" s="748" t="s">
        <v>11</v>
      </c>
      <c r="G138" s="757" t="s">
        <v>1047</v>
      </c>
      <c r="H138" s="698" t="s">
        <v>1041</v>
      </c>
      <c r="I138" s="696" t="s">
        <v>24</v>
      </c>
      <c r="J138" s="696" t="s">
        <v>1035</v>
      </c>
      <c r="K138" s="413" t="s">
        <v>1036</v>
      </c>
      <c r="L138" s="697">
        <v>43892</v>
      </c>
      <c r="M138" s="697">
        <v>43892</v>
      </c>
      <c r="N138" s="697">
        <v>43892</v>
      </c>
      <c r="O138" s="763" t="s">
        <v>1210</v>
      </c>
      <c r="P138" s="764"/>
      <c r="Q138" s="764"/>
      <c r="R138" s="765"/>
      <c r="S138" s="675" t="s">
        <v>1037</v>
      </c>
      <c r="T138" s="708" t="s">
        <v>1211</v>
      </c>
      <c r="U138" s="424" t="s">
        <v>291</v>
      </c>
      <c r="V138" s="268" t="s">
        <v>156</v>
      </c>
      <c r="W138" s="251" t="s">
        <v>30</v>
      </c>
      <c r="X138" s="238" t="s">
        <v>1096</v>
      </c>
    </row>
    <row r="139" spans="1:26" ht="127.5" customHeight="1" x14ac:dyDescent="0.25">
      <c r="A139" s="749"/>
      <c r="B139" s="749"/>
      <c r="C139" s="758"/>
      <c r="D139" s="760"/>
      <c r="E139" s="762"/>
      <c r="F139" s="749"/>
      <c r="G139" s="758"/>
      <c r="H139" s="698" t="s">
        <v>1039</v>
      </c>
      <c r="I139" s="696" t="s">
        <v>140</v>
      </c>
      <c r="J139" s="696" t="s">
        <v>1042</v>
      </c>
      <c r="K139" s="413" t="s">
        <v>1036</v>
      </c>
      <c r="L139" s="697">
        <v>43892</v>
      </c>
      <c r="M139" s="697">
        <v>43892</v>
      </c>
      <c r="N139" s="697">
        <v>44044</v>
      </c>
      <c r="O139" s="766" t="s">
        <v>1212</v>
      </c>
      <c r="P139" s="767"/>
      <c r="Q139" s="767"/>
      <c r="R139" s="768"/>
      <c r="S139" s="688" t="s">
        <v>1040</v>
      </c>
      <c r="T139" s="708" t="s">
        <v>1213</v>
      </c>
      <c r="U139" s="689"/>
      <c r="V139" s="268" t="s">
        <v>157</v>
      </c>
      <c r="W139" s="251" t="s">
        <v>30</v>
      </c>
      <c r="X139" s="238" t="s">
        <v>1096</v>
      </c>
    </row>
    <row r="140" spans="1:26" ht="127.5" customHeight="1" x14ac:dyDescent="0.25">
      <c r="A140" s="755">
        <v>3</v>
      </c>
      <c r="B140" s="748" t="s">
        <v>130</v>
      </c>
      <c r="C140" s="748" t="s">
        <v>1038</v>
      </c>
      <c r="D140" s="752">
        <v>43936</v>
      </c>
      <c r="E140" s="750" t="s">
        <v>1057</v>
      </c>
      <c r="F140" s="748" t="s">
        <v>11</v>
      </c>
      <c r="G140" s="748" t="s">
        <v>1056</v>
      </c>
      <c r="H140" s="642" t="s">
        <v>1058</v>
      </c>
      <c r="I140" s="703" t="s">
        <v>24</v>
      </c>
      <c r="J140" s="703" t="s">
        <v>1035</v>
      </c>
      <c r="K140" s="607" t="s">
        <v>1036</v>
      </c>
      <c r="L140" s="228">
        <v>43936</v>
      </c>
      <c r="M140" s="228">
        <v>43936</v>
      </c>
      <c r="N140" s="228">
        <v>43951</v>
      </c>
      <c r="O140" s="742" t="s">
        <v>1218</v>
      </c>
      <c r="P140" s="743"/>
      <c r="Q140" s="743"/>
      <c r="R140" s="744"/>
      <c r="S140" s="677" t="s">
        <v>1088</v>
      </c>
      <c r="T140" s="709" t="s">
        <v>1219</v>
      </c>
      <c r="U140" s="424" t="s">
        <v>291</v>
      </c>
      <c r="V140" s="268" t="s">
        <v>156</v>
      </c>
      <c r="W140" s="251" t="s">
        <v>30</v>
      </c>
      <c r="X140" s="238" t="s">
        <v>1096</v>
      </c>
    </row>
    <row r="141" spans="1:26" ht="127.5" customHeight="1" x14ac:dyDescent="0.25">
      <c r="A141" s="756"/>
      <c r="B141" s="754"/>
      <c r="C141" s="749"/>
      <c r="D141" s="753"/>
      <c r="E141" s="751"/>
      <c r="F141" s="749"/>
      <c r="G141" s="749"/>
      <c r="H141" s="642" t="s">
        <v>1060</v>
      </c>
      <c r="I141" s="703" t="s">
        <v>140</v>
      </c>
      <c r="J141" s="703" t="s">
        <v>1061</v>
      </c>
      <c r="K141" s="607" t="s">
        <v>1036</v>
      </c>
      <c r="L141" s="228">
        <v>43936</v>
      </c>
      <c r="M141" s="228">
        <v>43957</v>
      </c>
      <c r="N141" s="228">
        <v>44012</v>
      </c>
      <c r="O141" s="745" t="s">
        <v>1220</v>
      </c>
      <c r="P141" s="746"/>
      <c r="Q141" s="746"/>
      <c r="R141" s="747"/>
      <c r="S141" s="688" t="s">
        <v>1059</v>
      </c>
      <c r="T141" s="709" t="s">
        <v>1221</v>
      </c>
      <c r="U141" s="571"/>
      <c r="V141" s="268" t="s">
        <v>157</v>
      </c>
      <c r="W141" s="251" t="s">
        <v>30</v>
      </c>
      <c r="X141" s="238" t="s">
        <v>1096</v>
      </c>
    </row>
    <row r="142" spans="1:26" ht="127.5" customHeight="1" x14ac:dyDescent="0.25">
      <c r="A142" s="475">
        <v>4</v>
      </c>
      <c r="B142" s="238" t="s">
        <v>129</v>
      </c>
      <c r="C142" s="238" t="s">
        <v>132</v>
      </c>
      <c r="D142" s="228">
        <v>43867</v>
      </c>
      <c r="E142" s="271" t="s">
        <v>1021</v>
      </c>
      <c r="F142" s="586" t="s">
        <v>138</v>
      </c>
      <c r="G142" s="271" t="s">
        <v>1022</v>
      </c>
      <c r="H142" s="271" t="s">
        <v>1023</v>
      </c>
      <c r="I142" s="586" t="s">
        <v>140</v>
      </c>
      <c r="J142" s="229" t="s">
        <v>1019</v>
      </c>
      <c r="K142" s="229" t="s">
        <v>1020</v>
      </c>
      <c r="L142" s="228">
        <v>43881</v>
      </c>
      <c r="M142" s="228">
        <v>43891</v>
      </c>
      <c r="N142" s="670">
        <v>44134</v>
      </c>
      <c r="O142" s="737" t="s">
        <v>1177</v>
      </c>
      <c r="P142" s="738"/>
      <c r="Q142" s="738"/>
      <c r="R142" s="738"/>
      <c r="S142" s="641" t="s">
        <v>1084</v>
      </c>
      <c r="T142" s="216" t="s">
        <v>1097</v>
      </c>
      <c r="U142" s="135" t="s">
        <v>1098</v>
      </c>
      <c r="V142" s="630" t="s">
        <v>156</v>
      </c>
      <c r="W142" s="628" t="s">
        <v>30</v>
      </c>
      <c r="X142" s="629" t="s">
        <v>1096</v>
      </c>
    </row>
    <row r="143" spans="1:26" ht="127.5" customHeight="1" x14ac:dyDescent="0.25">
      <c r="A143" s="475">
        <v>5</v>
      </c>
      <c r="B143" s="238" t="s">
        <v>129</v>
      </c>
      <c r="C143" s="238" t="s">
        <v>132</v>
      </c>
      <c r="D143" s="228">
        <v>43867</v>
      </c>
      <c r="E143" s="271" t="s">
        <v>1021</v>
      </c>
      <c r="F143" s="586" t="s">
        <v>138</v>
      </c>
      <c r="G143" s="271" t="s">
        <v>1022</v>
      </c>
      <c r="H143" s="271" t="s">
        <v>1024</v>
      </c>
      <c r="I143" s="586" t="s">
        <v>140</v>
      </c>
      <c r="J143" s="229" t="s">
        <v>1019</v>
      </c>
      <c r="K143" s="229" t="s">
        <v>1020</v>
      </c>
      <c r="L143" s="228">
        <v>43881</v>
      </c>
      <c r="M143" s="228">
        <v>43891</v>
      </c>
      <c r="N143" s="670">
        <v>44134</v>
      </c>
      <c r="O143" s="737" t="s">
        <v>1178</v>
      </c>
      <c r="P143" s="738"/>
      <c r="Q143" s="738"/>
      <c r="R143" s="738"/>
      <c r="S143" s="641" t="s">
        <v>1084</v>
      </c>
      <c r="T143" s="216" t="s">
        <v>1099</v>
      </c>
      <c r="U143" s="135" t="s">
        <v>1101</v>
      </c>
      <c r="V143" s="630" t="s">
        <v>156</v>
      </c>
      <c r="W143" s="628" t="s">
        <v>30</v>
      </c>
      <c r="X143" s="629" t="s">
        <v>1096</v>
      </c>
    </row>
    <row r="144" spans="1:26" ht="127.5" customHeight="1" x14ac:dyDescent="0.25">
      <c r="A144" s="569">
        <v>1</v>
      </c>
      <c r="B144" s="224" t="s">
        <v>10</v>
      </c>
      <c r="C144" s="564" t="s">
        <v>948</v>
      </c>
      <c r="D144" s="565">
        <v>43665</v>
      </c>
      <c r="E144" s="566" t="s">
        <v>949</v>
      </c>
      <c r="F144" s="570" t="s">
        <v>154</v>
      </c>
      <c r="G144" s="566" t="s">
        <v>991</v>
      </c>
      <c r="H144" s="566" t="s">
        <v>992</v>
      </c>
      <c r="I144" s="224" t="s">
        <v>24</v>
      </c>
      <c r="J144" s="224" t="s">
        <v>950</v>
      </c>
      <c r="K144" s="224" t="s">
        <v>951</v>
      </c>
      <c r="L144" s="567">
        <v>43678</v>
      </c>
      <c r="M144" s="567">
        <v>43678</v>
      </c>
      <c r="N144" s="567">
        <v>43830</v>
      </c>
      <c r="O144" s="739" t="s">
        <v>1087</v>
      </c>
      <c r="P144" s="740"/>
      <c r="Q144" s="740"/>
      <c r="R144" s="741"/>
      <c r="S144" s="673" t="s">
        <v>990</v>
      </c>
      <c r="T144" s="627" t="s">
        <v>1104</v>
      </c>
      <c r="U144" s="674" t="s">
        <v>1107</v>
      </c>
      <c r="V144" s="69" t="s">
        <v>156</v>
      </c>
      <c r="W144" s="552" t="s">
        <v>30</v>
      </c>
      <c r="X144" s="568" t="s">
        <v>1091</v>
      </c>
    </row>
    <row r="145" spans="20:20" ht="127.5" customHeight="1" x14ac:dyDescent="0.25">
      <c r="T145" s="13"/>
    </row>
    <row r="146" spans="20:20" ht="127.5" customHeight="1" x14ac:dyDescent="0.25">
      <c r="T146" s="13"/>
    </row>
    <row r="147" spans="20:20" ht="127.5" customHeight="1" x14ac:dyDescent="0.25">
      <c r="T147" s="13"/>
    </row>
    <row r="148" spans="20:20" ht="127.5" customHeight="1" x14ac:dyDescent="0.25">
      <c r="T148" s="13"/>
    </row>
    <row r="149" spans="20:20" ht="127.5" customHeight="1" x14ac:dyDescent="0.25">
      <c r="T149" s="13"/>
    </row>
    <row r="150" spans="20:20" ht="127.5" customHeight="1" x14ac:dyDescent="0.25">
      <c r="T150" s="13"/>
    </row>
    <row r="151" spans="20:20" ht="127.5" customHeight="1" x14ac:dyDescent="0.25">
      <c r="T151" s="13"/>
    </row>
    <row r="152" spans="20:20" ht="127.5" customHeight="1" x14ac:dyDescent="0.25">
      <c r="T152" s="13"/>
    </row>
    <row r="153" spans="20:20" ht="127.5" customHeight="1" x14ac:dyDescent="0.25">
      <c r="T153" s="13"/>
    </row>
    <row r="154" spans="20:20" ht="127.5" customHeight="1" x14ac:dyDescent="0.25">
      <c r="T154" s="13"/>
    </row>
    <row r="155" spans="20:20" ht="127.5" customHeight="1" x14ac:dyDescent="0.25">
      <c r="T155" s="13"/>
    </row>
    <row r="156" spans="20:20" ht="127.5" customHeight="1" x14ac:dyDescent="0.25">
      <c r="T156" s="13"/>
    </row>
    <row r="157" spans="20:20" ht="127.5" customHeight="1" x14ac:dyDescent="0.25">
      <c r="T157" s="13"/>
    </row>
    <row r="158" spans="20:20" ht="127.5" customHeight="1" x14ac:dyDescent="0.25">
      <c r="T158" s="13"/>
    </row>
    <row r="159" spans="20:20" ht="127.5" customHeight="1" x14ac:dyDescent="0.25">
      <c r="T159" s="13"/>
    </row>
    <row r="160" spans="20:20" x14ac:dyDescent="0.25">
      <c r="T160" s="13"/>
    </row>
    <row r="161" spans="20:20" x14ac:dyDescent="0.25">
      <c r="T161" s="13"/>
    </row>
    <row r="162" spans="20:20" x14ac:dyDescent="0.25">
      <c r="T162" s="13"/>
    </row>
    <row r="163" spans="20:20" x14ac:dyDescent="0.25">
      <c r="T163" s="13"/>
    </row>
    <row r="164" spans="20:20" x14ac:dyDescent="0.25">
      <c r="T164" s="13"/>
    </row>
    <row r="165" spans="20:20" x14ac:dyDescent="0.25">
      <c r="T165" s="13"/>
    </row>
    <row r="166" spans="20:20" x14ac:dyDescent="0.25">
      <c r="T166" s="13"/>
    </row>
    <row r="167" spans="20:20" x14ac:dyDescent="0.25">
      <c r="T167" s="13"/>
    </row>
    <row r="168" spans="20:20" x14ac:dyDescent="0.25">
      <c r="T168" s="13"/>
    </row>
    <row r="169" spans="20:20" x14ac:dyDescent="0.25">
      <c r="T169" s="13"/>
    </row>
    <row r="170" spans="20:20" x14ac:dyDescent="0.25">
      <c r="T170" s="13"/>
    </row>
    <row r="171" spans="20:20" x14ac:dyDescent="0.25">
      <c r="T171" s="13"/>
    </row>
    <row r="172" spans="20:20" x14ac:dyDescent="0.25">
      <c r="T172" s="13"/>
    </row>
    <row r="173" spans="20:20" x14ac:dyDescent="0.25">
      <c r="T173" s="13"/>
    </row>
    <row r="174" spans="20:20" x14ac:dyDescent="0.25">
      <c r="T174" s="13"/>
    </row>
    <row r="175" spans="20:20" x14ac:dyDescent="0.25">
      <c r="T175" s="13"/>
    </row>
    <row r="176" spans="20:20" x14ac:dyDescent="0.25">
      <c r="T176" s="13"/>
    </row>
    <row r="177" spans="20:20" x14ac:dyDescent="0.25">
      <c r="T177" s="13"/>
    </row>
    <row r="178" spans="20:20" x14ac:dyDescent="0.25">
      <c r="T178" s="13"/>
    </row>
    <row r="179" spans="20:20" x14ac:dyDescent="0.25">
      <c r="T179" s="13"/>
    </row>
    <row r="180" spans="20:20" x14ac:dyDescent="0.25">
      <c r="T180" s="13"/>
    </row>
    <row r="181" spans="20:20" x14ac:dyDescent="0.25">
      <c r="T181" s="13"/>
    </row>
    <row r="182" spans="20:20" x14ac:dyDescent="0.25">
      <c r="T182" s="13"/>
    </row>
    <row r="183" spans="20:20" x14ac:dyDescent="0.25">
      <c r="T183" s="13"/>
    </row>
    <row r="184" spans="20:20" x14ac:dyDescent="0.25">
      <c r="T184" s="13"/>
    </row>
    <row r="185" spans="20:20" x14ac:dyDescent="0.25">
      <c r="T185" s="13"/>
    </row>
    <row r="186" spans="20:20" x14ac:dyDescent="0.25">
      <c r="T186" s="13"/>
    </row>
    <row r="187" spans="20:20" x14ac:dyDescent="0.25">
      <c r="T187" s="13"/>
    </row>
    <row r="188" spans="20:20" x14ac:dyDescent="0.25">
      <c r="T188" s="13"/>
    </row>
    <row r="189" spans="20:20" x14ac:dyDescent="0.25">
      <c r="T189" s="13"/>
    </row>
    <row r="190" spans="20:20" x14ac:dyDescent="0.25">
      <c r="T190" s="13"/>
    </row>
    <row r="191" spans="20:20" x14ac:dyDescent="0.25">
      <c r="T191" s="13"/>
    </row>
    <row r="192" spans="20:20" x14ac:dyDescent="0.25">
      <c r="T192" s="13"/>
    </row>
    <row r="193" spans="20:20" x14ac:dyDescent="0.25">
      <c r="T193" s="13"/>
    </row>
    <row r="194" spans="20:20" x14ac:dyDescent="0.25">
      <c r="T194" s="13"/>
    </row>
    <row r="195" spans="20:20" x14ac:dyDescent="0.25">
      <c r="T195" s="13"/>
    </row>
    <row r="196" spans="20:20" x14ac:dyDescent="0.25">
      <c r="T196" s="13"/>
    </row>
    <row r="197" spans="20:20" x14ac:dyDescent="0.25">
      <c r="T197" s="13"/>
    </row>
    <row r="198" spans="20:20" x14ac:dyDescent="0.25">
      <c r="T198" s="13"/>
    </row>
    <row r="199" spans="20:20" x14ac:dyDescent="0.25">
      <c r="T199" s="13"/>
    </row>
    <row r="200" spans="20:20" x14ac:dyDescent="0.25">
      <c r="T200" s="13"/>
    </row>
    <row r="201" spans="20:20" x14ac:dyDescent="0.25">
      <c r="T201" s="13"/>
    </row>
    <row r="202" spans="20:20" x14ac:dyDescent="0.25">
      <c r="T202" s="13"/>
    </row>
    <row r="203" spans="20:20" x14ac:dyDescent="0.25">
      <c r="T203" s="13"/>
    </row>
    <row r="204" spans="20:20" x14ac:dyDescent="0.25">
      <c r="T204" s="13"/>
    </row>
    <row r="205" spans="20:20" x14ac:dyDescent="0.25">
      <c r="T205" s="13"/>
    </row>
    <row r="206" spans="20:20" x14ac:dyDescent="0.25">
      <c r="T206" s="13"/>
    </row>
    <row r="207" spans="20:20" x14ac:dyDescent="0.25">
      <c r="T207" s="13"/>
    </row>
    <row r="208" spans="20:20" x14ac:dyDescent="0.25">
      <c r="T208" s="13"/>
    </row>
    <row r="209" spans="20:20" x14ac:dyDescent="0.25">
      <c r="T209" s="13"/>
    </row>
    <row r="210" spans="20:20" x14ac:dyDescent="0.25">
      <c r="T210" s="13"/>
    </row>
    <row r="211" spans="20:20" x14ac:dyDescent="0.25">
      <c r="T211" s="13"/>
    </row>
    <row r="212" spans="20:20" x14ac:dyDescent="0.25">
      <c r="T212" s="13"/>
    </row>
    <row r="213" spans="20:20" x14ac:dyDescent="0.25">
      <c r="T213" s="13"/>
    </row>
    <row r="214" spans="20:20" x14ac:dyDescent="0.25">
      <c r="T214" s="13"/>
    </row>
    <row r="215" spans="20:20" x14ac:dyDescent="0.25">
      <c r="T215" s="13"/>
    </row>
    <row r="216" spans="20:20" x14ac:dyDescent="0.25">
      <c r="T216" s="13"/>
    </row>
    <row r="217" spans="20:20" x14ac:dyDescent="0.25">
      <c r="T217" s="13"/>
    </row>
    <row r="218" spans="20:20" x14ac:dyDescent="0.25">
      <c r="T218" s="13"/>
    </row>
    <row r="219" spans="20:20" x14ac:dyDescent="0.25">
      <c r="T219" s="13"/>
    </row>
    <row r="220" spans="20:20" x14ac:dyDescent="0.25">
      <c r="T220" s="13"/>
    </row>
    <row r="221" spans="20:20" x14ac:dyDescent="0.25">
      <c r="T221" s="13"/>
    </row>
    <row r="222" spans="20:20" x14ac:dyDescent="0.25">
      <c r="T222" s="13"/>
    </row>
    <row r="223" spans="20:20" x14ac:dyDescent="0.25">
      <c r="T223" s="13"/>
    </row>
    <row r="224" spans="20:20" x14ac:dyDescent="0.25">
      <c r="T224" s="13"/>
    </row>
    <row r="225" spans="20:20" x14ac:dyDescent="0.25">
      <c r="T225" s="13"/>
    </row>
    <row r="226" spans="20:20" x14ac:dyDescent="0.25">
      <c r="T226" s="13"/>
    </row>
    <row r="227" spans="20:20" x14ac:dyDescent="0.25">
      <c r="T227" s="13"/>
    </row>
    <row r="228" spans="20:20" x14ac:dyDescent="0.25">
      <c r="T228" s="13"/>
    </row>
    <row r="229" spans="20:20" x14ac:dyDescent="0.25">
      <c r="T229" s="13"/>
    </row>
    <row r="230" spans="20:20" x14ac:dyDescent="0.25">
      <c r="T230" s="13"/>
    </row>
    <row r="231" spans="20:20" x14ac:dyDescent="0.25">
      <c r="T231" s="13"/>
    </row>
    <row r="232" spans="20:20" x14ac:dyDescent="0.25">
      <c r="T232" s="13"/>
    </row>
    <row r="233" spans="20:20" x14ac:dyDescent="0.25">
      <c r="T233" s="13"/>
    </row>
    <row r="234" spans="20:20" x14ac:dyDescent="0.25">
      <c r="T234" s="13"/>
    </row>
    <row r="235" spans="20:20" x14ac:dyDescent="0.25">
      <c r="T235" s="13"/>
    </row>
    <row r="236" spans="20:20" x14ac:dyDescent="0.25">
      <c r="T236" s="13"/>
    </row>
    <row r="237" spans="20:20" x14ac:dyDescent="0.25">
      <c r="T237" s="13"/>
    </row>
    <row r="238" spans="20:20" x14ac:dyDescent="0.25">
      <c r="T238" s="13"/>
    </row>
    <row r="239" spans="20:20" x14ac:dyDescent="0.25">
      <c r="T239" s="13"/>
    </row>
    <row r="240" spans="20:20" x14ac:dyDescent="0.25">
      <c r="T240" s="13"/>
    </row>
    <row r="241" spans="20:20" x14ac:dyDescent="0.25">
      <c r="T241" s="13"/>
    </row>
    <row r="242" spans="20:20" x14ac:dyDescent="0.25">
      <c r="T242" s="13"/>
    </row>
    <row r="243" spans="20:20" x14ac:dyDescent="0.25">
      <c r="T243" s="13"/>
    </row>
    <row r="244" spans="20:20" x14ac:dyDescent="0.25">
      <c r="T244" s="13"/>
    </row>
    <row r="245" spans="20:20" x14ac:dyDescent="0.25">
      <c r="T245" s="13"/>
    </row>
    <row r="246" spans="20:20" x14ac:dyDescent="0.25">
      <c r="T246" s="13"/>
    </row>
    <row r="247" spans="20:20" x14ac:dyDescent="0.25">
      <c r="T247" s="13"/>
    </row>
    <row r="248" spans="20:20" x14ac:dyDescent="0.25">
      <c r="T248" s="13"/>
    </row>
    <row r="249" spans="20:20" x14ac:dyDescent="0.25">
      <c r="T249" s="13"/>
    </row>
    <row r="250" spans="20:20" x14ac:dyDescent="0.25">
      <c r="T250" s="13"/>
    </row>
    <row r="251" spans="20:20" x14ac:dyDescent="0.25">
      <c r="T251" s="13"/>
    </row>
    <row r="252" spans="20:20" x14ac:dyDescent="0.25">
      <c r="T252" s="13"/>
    </row>
    <row r="253" spans="20:20" x14ac:dyDescent="0.25">
      <c r="T253" s="13"/>
    </row>
    <row r="254" spans="20:20" x14ac:dyDescent="0.25">
      <c r="T254" s="13"/>
    </row>
    <row r="255" spans="20:20" x14ac:dyDescent="0.25">
      <c r="T255" s="13"/>
    </row>
    <row r="256" spans="20:20" x14ac:dyDescent="0.25">
      <c r="T256" s="13"/>
    </row>
    <row r="257" spans="20:20" x14ac:dyDescent="0.25">
      <c r="T257" s="13"/>
    </row>
    <row r="258" spans="20:20" x14ac:dyDescent="0.25">
      <c r="T258" s="13"/>
    </row>
    <row r="259" spans="20:20" x14ac:dyDescent="0.25">
      <c r="T259" s="13"/>
    </row>
    <row r="260" spans="20:20" x14ac:dyDescent="0.25">
      <c r="T260" s="13"/>
    </row>
    <row r="261" spans="20:20" x14ac:dyDescent="0.25">
      <c r="T261" s="13"/>
    </row>
    <row r="262" spans="20:20" x14ac:dyDescent="0.25">
      <c r="T262" s="13"/>
    </row>
    <row r="263" spans="20:20" x14ac:dyDescent="0.25">
      <c r="T263" s="13"/>
    </row>
    <row r="264" spans="20:20" x14ac:dyDescent="0.25">
      <c r="T264" s="13"/>
    </row>
    <row r="265" spans="20:20" x14ac:dyDescent="0.25">
      <c r="T265" s="13"/>
    </row>
    <row r="266" spans="20:20" x14ac:dyDescent="0.25">
      <c r="T266" s="13"/>
    </row>
    <row r="267" spans="20:20" x14ac:dyDescent="0.25">
      <c r="T267" s="13"/>
    </row>
    <row r="268" spans="20:20" x14ac:dyDescent="0.25">
      <c r="T268" s="13"/>
    </row>
    <row r="269" spans="20:20" x14ac:dyDescent="0.25">
      <c r="T269" s="13"/>
    </row>
    <row r="270" spans="20:20" x14ac:dyDescent="0.25">
      <c r="T270" s="13"/>
    </row>
    <row r="271" spans="20:20" x14ac:dyDescent="0.25">
      <c r="T271" s="13"/>
    </row>
    <row r="272" spans="20:20" x14ac:dyDescent="0.25">
      <c r="T272" s="13"/>
    </row>
    <row r="273" spans="20:20" x14ac:dyDescent="0.25">
      <c r="T273" s="13"/>
    </row>
    <row r="274" spans="20:20" x14ac:dyDescent="0.25">
      <c r="T274" s="13"/>
    </row>
    <row r="275" spans="20:20" x14ac:dyDescent="0.25">
      <c r="T275" s="13"/>
    </row>
    <row r="276" spans="20:20" x14ac:dyDescent="0.25">
      <c r="T276" s="13"/>
    </row>
    <row r="277" spans="20:20" x14ac:dyDescent="0.25">
      <c r="T277" s="13"/>
    </row>
    <row r="278" spans="20:20" x14ac:dyDescent="0.25">
      <c r="T278" s="13"/>
    </row>
    <row r="279" spans="20:20" x14ac:dyDescent="0.25">
      <c r="T279" s="13"/>
    </row>
    <row r="280" spans="20:20" x14ac:dyDescent="0.25">
      <c r="T280" s="13"/>
    </row>
    <row r="281" spans="20:20" x14ac:dyDescent="0.25">
      <c r="T281" s="13"/>
    </row>
    <row r="282" spans="20:20" x14ac:dyDescent="0.25">
      <c r="T282" s="13"/>
    </row>
    <row r="283" spans="20:20" x14ac:dyDescent="0.25">
      <c r="T283" s="13"/>
    </row>
    <row r="284" spans="20:20" x14ac:dyDescent="0.25">
      <c r="T284" s="13"/>
    </row>
    <row r="285" spans="20:20" x14ac:dyDescent="0.25">
      <c r="T285" s="13"/>
    </row>
    <row r="286" spans="20:20" x14ac:dyDescent="0.25">
      <c r="T286" s="13"/>
    </row>
    <row r="287" spans="20:20" x14ac:dyDescent="0.25">
      <c r="T287" s="13"/>
    </row>
    <row r="288" spans="20:20" x14ac:dyDescent="0.25">
      <c r="T288" s="13"/>
    </row>
    <row r="289" spans="20:20" x14ac:dyDescent="0.25">
      <c r="T289" s="13"/>
    </row>
    <row r="290" spans="20:20" x14ac:dyDescent="0.25">
      <c r="T290" s="13"/>
    </row>
    <row r="291" spans="20:20" x14ac:dyDescent="0.25">
      <c r="T291" s="13"/>
    </row>
    <row r="292" spans="20:20" x14ac:dyDescent="0.25">
      <c r="T292" s="13"/>
    </row>
    <row r="293" spans="20:20" x14ac:dyDescent="0.25">
      <c r="T293" s="13"/>
    </row>
    <row r="294" spans="20:20" x14ac:dyDescent="0.25">
      <c r="T294" s="13"/>
    </row>
    <row r="295" spans="20:20" x14ac:dyDescent="0.25">
      <c r="T295" s="13"/>
    </row>
    <row r="296" spans="20:20" x14ac:dyDescent="0.25">
      <c r="T296" s="13"/>
    </row>
    <row r="297" spans="20:20" x14ac:dyDescent="0.25">
      <c r="T297" s="13"/>
    </row>
    <row r="298" spans="20:20" x14ac:dyDescent="0.25">
      <c r="T298" s="13"/>
    </row>
    <row r="299" spans="20:20" x14ac:dyDescent="0.25">
      <c r="T299" s="13"/>
    </row>
    <row r="300" spans="20:20" x14ac:dyDescent="0.25">
      <c r="T300" s="13"/>
    </row>
    <row r="301" spans="20:20" x14ac:dyDescent="0.25">
      <c r="T301" s="13"/>
    </row>
    <row r="302" spans="20:20" x14ac:dyDescent="0.25">
      <c r="T302" s="13"/>
    </row>
    <row r="303" spans="20:20" x14ac:dyDescent="0.25">
      <c r="T303" s="13"/>
    </row>
    <row r="304" spans="20:20" x14ac:dyDescent="0.25">
      <c r="T304" s="13"/>
    </row>
    <row r="305" spans="20:20" x14ac:dyDescent="0.25">
      <c r="T305" s="13"/>
    </row>
    <row r="306" spans="20:20" x14ac:dyDescent="0.25">
      <c r="T306" s="13"/>
    </row>
    <row r="307" spans="20:20" x14ac:dyDescent="0.25">
      <c r="T307" s="13"/>
    </row>
    <row r="308" spans="20:20" x14ac:dyDescent="0.25">
      <c r="T308" s="13"/>
    </row>
    <row r="309" spans="20:20" x14ac:dyDescent="0.25">
      <c r="T309" s="13"/>
    </row>
    <row r="310" spans="20:20" x14ac:dyDescent="0.25">
      <c r="T310" s="13"/>
    </row>
    <row r="311" spans="20:20" x14ac:dyDescent="0.25">
      <c r="T311" s="13"/>
    </row>
    <row r="312" spans="20:20" x14ac:dyDescent="0.25">
      <c r="T312" s="13"/>
    </row>
    <row r="313" spans="20:20" x14ac:dyDescent="0.25">
      <c r="T313" s="13"/>
    </row>
    <row r="314" spans="20:20" x14ac:dyDescent="0.25">
      <c r="T314" s="13"/>
    </row>
    <row r="315" spans="20:20" x14ac:dyDescent="0.25">
      <c r="T315" s="13"/>
    </row>
    <row r="316" spans="20:20" x14ac:dyDescent="0.25">
      <c r="T316" s="13"/>
    </row>
    <row r="317" spans="20:20" x14ac:dyDescent="0.25">
      <c r="T317" s="13"/>
    </row>
    <row r="318" spans="20:20" x14ac:dyDescent="0.25">
      <c r="T318" s="13"/>
    </row>
    <row r="319" spans="20:20" x14ac:dyDescent="0.25">
      <c r="T319" s="13"/>
    </row>
    <row r="320" spans="20:20" x14ac:dyDescent="0.25">
      <c r="T320" s="13"/>
    </row>
    <row r="321" spans="20:20" x14ac:dyDescent="0.25">
      <c r="T321" s="13"/>
    </row>
    <row r="322" spans="20:20" x14ac:dyDescent="0.25">
      <c r="T322" s="13"/>
    </row>
    <row r="323" spans="20:20" x14ac:dyDescent="0.25">
      <c r="T323" s="13"/>
    </row>
    <row r="324" spans="20:20" x14ac:dyDescent="0.25">
      <c r="T324" s="13"/>
    </row>
    <row r="325" spans="20:20" x14ac:dyDescent="0.25">
      <c r="T325" s="13"/>
    </row>
    <row r="326" spans="20:20" x14ac:dyDescent="0.25">
      <c r="T326" s="13"/>
    </row>
    <row r="327" spans="20:20" x14ac:dyDescent="0.25">
      <c r="T327" s="13"/>
    </row>
    <row r="328" spans="20:20" x14ac:dyDescent="0.25">
      <c r="T328" s="13"/>
    </row>
    <row r="329" spans="20:20" x14ac:dyDescent="0.25">
      <c r="T329" s="13"/>
    </row>
    <row r="330" spans="20:20" x14ac:dyDescent="0.25">
      <c r="T330" s="13"/>
    </row>
    <row r="331" spans="20:20" x14ac:dyDescent="0.25">
      <c r="T331" s="13"/>
    </row>
    <row r="332" spans="20:20" x14ac:dyDescent="0.25">
      <c r="T332" s="13"/>
    </row>
    <row r="333" spans="20:20" x14ac:dyDescent="0.25">
      <c r="T333" s="13"/>
    </row>
    <row r="334" spans="20:20" x14ac:dyDescent="0.25">
      <c r="T334" s="13"/>
    </row>
    <row r="335" spans="20:20" x14ac:dyDescent="0.25">
      <c r="T335" s="13"/>
    </row>
    <row r="336" spans="20:20" x14ac:dyDescent="0.25">
      <c r="T336" s="13"/>
    </row>
    <row r="337" spans="20:20" x14ac:dyDescent="0.25">
      <c r="T337" s="13"/>
    </row>
    <row r="338" spans="20:20" x14ac:dyDescent="0.25">
      <c r="T338" s="13"/>
    </row>
    <row r="339" spans="20:20" x14ac:dyDescent="0.25">
      <c r="T339" s="13"/>
    </row>
    <row r="340" spans="20:20" x14ac:dyDescent="0.25">
      <c r="T340" s="13"/>
    </row>
    <row r="341" spans="20:20" x14ac:dyDescent="0.25">
      <c r="T341" s="13"/>
    </row>
    <row r="342" spans="20:20" x14ac:dyDescent="0.25">
      <c r="T342" s="13"/>
    </row>
    <row r="343" spans="20:20" x14ac:dyDescent="0.25">
      <c r="T343" s="13"/>
    </row>
    <row r="344" spans="20:20" x14ac:dyDescent="0.25">
      <c r="T344" s="13"/>
    </row>
    <row r="345" spans="20:20" x14ac:dyDescent="0.25">
      <c r="T345" s="13"/>
    </row>
    <row r="346" spans="20:20" x14ac:dyDescent="0.25">
      <c r="T346" s="13"/>
    </row>
    <row r="347" spans="20:20" x14ac:dyDescent="0.25">
      <c r="T347" s="13"/>
    </row>
    <row r="348" spans="20:20" x14ac:dyDescent="0.25">
      <c r="T348" s="13"/>
    </row>
    <row r="349" spans="20:20" x14ac:dyDescent="0.25">
      <c r="T349" s="13"/>
    </row>
    <row r="350" spans="20:20" x14ac:dyDescent="0.25">
      <c r="T350" s="13"/>
    </row>
    <row r="351" spans="20:20" x14ac:dyDescent="0.25">
      <c r="T351" s="13"/>
    </row>
    <row r="352" spans="20:20" x14ac:dyDescent="0.25">
      <c r="T352" s="13"/>
    </row>
    <row r="353" spans="20:20" x14ac:dyDescent="0.25">
      <c r="T353" s="13"/>
    </row>
    <row r="354" spans="20:20" x14ac:dyDescent="0.25">
      <c r="T354" s="13"/>
    </row>
    <row r="355" spans="20:20" x14ac:dyDescent="0.25">
      <c r="T355" s="13"/>
    </row>
    <row r="356" spans="20:20" x14ac:dyDescent="0.25">
      <c r="T356" s="13"/>
    </row>
    <row r="357" spans="20:20" x14ac:dyDescent="0.25">
      <c r="T357" s="13"/>
    </row>
    <row r="358" spans="20:20" x14ac:dyDescent="0.25">
      <c r="T358" s="13"/>
    </row>
    <row r="359" spans="20:20" x14ac:dyDescent="0.25">
      <c r="T359" s="13"/>
    </row>
    <row r="360" spans="20:20" x14ac:dyDescent="0.25">
      <c r="T360" s="13"/>
    </row>
    <row r="361" spans="20:20" x14ac:dyDescent="0.25">
      <c r="T361" s="13"/>
    </row>
    <row r="362" spans="20:20" x14ac:dyDescent="0.25">
      <c r="T362" s="13"/>
    </row>
    <row r="363" spans="20:20" x14ac:dyDescent="0.25">
      <c r="T363" s="13"/>
    </row>
    <row r="364" spans="20:20" x14ac:dyDescent="0.25">
      <c r="T364" s="13"/>
    </row>
    <row r="365" spans="20:20" x14ac:dyDescent="0.25">
      <c r="T365" s="13"/>
    </row>
    <row r="366" spans="20:20" x14ac:dyDescent="0.25">
      <c r="T366" s="13"/>
    </row>
    <row r="367" spans="20:20" x14ac:dyDescent="0.25">
      <c r="T367" s="13"/>
    </row>
    <row r="368" spans="20:20" x14ac:dyDescent="0.25">
      <c r="T368" s="13"/>
    </row>
    <row r="369" spans="20:20" x14ac:dyDescent="0.25">
      <c r="T369" s="13"/>
    </row>
    <row r="370" spans="20:20" x14ac:dyDescent="0.25">
      <c r="T370" s="13"/>
    </row>
    <row r="371" spans="20:20" x14ac:dyDescent="0.25">
      <c r="T371" s="13"/>
    </row>
    <row r="372" spans="20:20" x14ac:dyDescent="0.25">
      <c r="T372" s="13"/>
    </row>
    <row r="373" spans="20:20" x14ac:dyDescent="0.25">
      <c r="T373" s="13"/>
    </row>
    <row r="374" spans="20:20" x14ac:dyDescent="0.25">
      <c r="T374" s="13"/>
    </row>
    <row r="375" spans="20:20" x14ac:dyDescent="0.25">
      <c r="T375" s="13"/>
    </row>
    <row r="376" spans="20:20" x14ac:dyDescent="0.25">
      <c r="T376" s="13"/>
    </row>
    <row r="377" spans="20:20" x14ac:dyDescent="0.25">
      <c r="T377" s="13"/>
    </row>
    <row r="378" spans="20:20" x14ac:dyDescent="0.25">
      <c r="T378" s="13"/>
    </row>
    <row r="379" spans="20:20" x14ac:dyDescent="0.25">
      <c r="T379" s="13"/>
    </row>
    <row r="380" spans="20:20" x14ac:dyDescent="0.25">
      <c r="T380" s="13"/>
    </row>
    <row r="381" spans="20:20" x14ac:dyDescent="0.25">
      <c r="T381" s="13"/>
    </row>
    <row r="382" spans="20:20" x14ac:dyDescent="0.25">
      <c r="T382" s="13"/>
    </row>
    <row r="383" spans="20:20" x14ac:dyDescent="0.25">
      <c r="T383" s="13"/>
    </row>
    <row r="384" spans="20:20" x14ac:dyDescent="0.25">
      <c r="T384" s="13"/>
    </row>
    <row r="385" spans="20:20" x14ac:dyDescent="0.25">
      <c r="T385" s="13"/>
    </row>
    <row r="386" spans="20:20" x14ac:dyDescent="0.25">
      <c r="T386" s="13"/>
    </row>
    <row r="387" spans="20:20" x14ac:dyDescent="0.25">
      <c r="T387" s="13"/>
    </row>
    <row r="388" spans="20:20" x14ac:dyDescent="0.25">
      <c r="T388" s="13"/>
    </row>
    <row r="389" spans="20:20" x14ac:dyDescent="0.25">
      <c r="T389" s="13"/>
    </row>
    <row r="390" spans="20:20" x14ac:dyDescent="0.25">
      <c r="T390" s="13"/>
    </row>
    <row r="391" spans="20:20" x14ac:dyDescent="0.25">
      <c r="T391" s="13"/>
    </row>
    <row r="392" spans="20:20" x14ac:dyDescent="0.25">
      <c r="T392" s="13"/>
    </row>
    <row r="393" spans="20:20" x14ac:dyDescent="0.25">
      <c r="T393" s="13"/>
    </row>
    <row r="394" spans="20:20" x14ac:dyDescent="0.25">
      <c r="T394" s="13"/>
    </row>
    <row r="395" spans="20:20" x14ac:dyDescent="0.25">
      <c r="T395" s="13"/>
    </row>
    <row r="396" spans="20:20" x14ac:dyDescent="0.25">
      <c r="T396" s="13"/>
    </row>
    <row r="397" spans="20:20" x14ac:dyDescent="0.25">
      <c r="T397" s="13"/>
    </row>
    <row r="398" spans="20:20" x14ac:dyDescent="0.25">
      <c r="T398" s="13"/>
    </row>
    <row r="399" spans="20:20" x14ac:dyDescent="0.25">
      <c r="T399" s="13"/>
    </row>
    <row r="400" spans="20:20" x14ac:dyDescent="0.25">
      <c r="T400" s="13"/>
    </row>
    <row r="401" spans="20:20" x14ac:dyDescent="0.25">
      <c r="T401" s="13"/>
    </row>
    <row r="402" spans="20:20" x14ac:dyDescent="0.25">
      <c r="T402" s="13"/>
    </row>
    <row r="403" spans="20:20" x14ac:dyDescent="0.25">
      <c r="T403" s="13"/>
    </row>
    <row r="404" spans="20:20" x14ac:dyDescent="0.25">
      <c r="T404" s="13"/>
    </row>
    <row r="405" spans="20:20" x14ac:dyDescent="0.25">
      <c r="T405" s="13"/>
    </row>
    <row r="406" spans="20:20" x14ac:dyDescent="0.25">
      <c r="T406" s="13"/>
    </row>
    <row r="407" spans="20:20" x14ac:dyDescent="0.25">
      <c r="T407" s="13"/>
    </row>
    <row r="408" spans="20:20" x14ac:dyDescent="0.25">
      <c r="T408" s="13"/>
    </row>
    <row r="409" spans="20:20" x14ac:dyDescent="0.25">
      <c r="T409" s="13"/>
    </row>
    <row r="410" spans="20:20" x14ac:dyDescent="0.25">
      <c r="T410" s="13"/>
    </row>
    <row r="411" spans="20:20" x14ac:dyDescent="0.25">
      <c r="T411" s="13"/>
    </row>
    <row r="412" spans="20:20" x14ac:dyDescent="0.25">
      <c r="T412" s="13"/>
    </row>
    <row r="413" spans="20:20" x14ac:dyDescent="0.25">
      <c r="T413" s="13"/>
    </row>
    <row r="414" spans="20:20" x14ac:dyDescent="0.25">
      <c r="T414" s="13"/>
    </row>
    <row r="415" spans="20:20" x14ac:dyDescent="0.25">
      <c r="T415" s="13"/>
    </row>
    <row r="416" spans="20:20" x14ac:dyDescent="0.25">
      <c r="T416" s="13"/>
    </row>
    <row r="417" spans="20:20" x14ac:dyDescent="0.25">
      <c r="T417" s="13"/>
    </row>
    <row r="418" spans="20:20" x14ac:dyDescent="0.25">
      <c r="T418" s="13"/>
    </row>
    <row r="419" spans="20:20" x14ac:dyDescent="0.25">
      <c r="T419" s="13"/>
    </row>
    <row r="420" spans="20:20" x14ac:dyDescent="0.25">
      <c r="T420" s="13"/>
    </row>
    <row r="421" spans="20:20" x14ac:dyDescent="0.25">
      <c r="T421" s="13"/>
    </row>
    <row r="422" spans="20:20" x14ac:dyDescent="0.25">
      <c r="T422" s="13"/>
    </row>
    <row r="423" spans="20:20" x14ac:dyDescent="0.25">
      <c r="T423" s="13"/>
    </row>
    <row r="424" spans="20:20" x14ac:dyDescent="0.25">
      <c r="T424" s="13"/>
    </row>
    <row r="425" spans="20:20" x14ac:dyDescent="0.25">
      <c r="T425" s="13"/>
    </row>
    <row r="426" spans="20:20" x14ac:dyDescent="0.25">
      <c r="T426" s="13"/>
    </row>
    <row r="427" spans="20:20" x14ac:dyDescent="0.25">
      <c r="T427" s="13"/>
    </row>
    <row r="428" spans="20:20" x14ac:dyDescent="0.25">
      <c r="T428" s="13"/>
    </row>
    <row r="429" spans="20:20" x14ac:dyDescent="0.25">
      <c r="T429" s="13"/>
    </row>
    <row r="430" spans="20:20" x14ac:dyDescent="0.25">
      <c r="T430" s="13"/>
    </row>
    <row r="431" spans="20:20" x14ac:dyDescent="0.25">
      <c r="T431" s="13"/>
    </row>
    <row r="432" spans="20:20" x14ac:dyDescent="0.25">
      <c r="T432" s="13"/>
    </row>
    <row r="433" spans="20:20" x14ac:dyDescent="0.25">
      <c r="T433" s="13"/>
    </row>
    <row r="434" spans="20:20" x14ac:dyDescent="0.25">
      <c r="T434" s="13"/>
    </row>
    <row r="435" spans="20:20" x14ac:dyDescent="0.25">
      <c r="T435" s="13"/>
    </row>
    <row r="436" spans="20:20" x14ac:dyDescent="0.25">
      <c r="T436" s="13"/>
    </row>
    <row r="437" spans="20:20" x14ac:dyDescent="0.25">
      <c r="T437" s="13"/>
    </row>
    <row r="438" spans="20:20" x14ac:dyDescent="0.25">
      <c r="T438" s="13"/>
    </row>
    <row r="439" spans="20:20" x14ac:dyDescent="0.25">
      <c r="T439" s="13"/>
    </row>
    <row r="440" spans="20:20" x14ac:dyDescent="0.25">
      <c r="T440" s="13"/>
    </row>
    <row r="441" spans="20:20" x14ac:dyDescent="0.25">
      <c r="T441" s="13"/>
    </row>
    <row r="442" spans="20:20" x14ac:dyDescent="0.25">
      <c r="T442" s="13"/>
    </row>
    <row r="443" spans="20:20" x14ac:dyDescent="0.25">
      <c r="T443" s="13"/>
    </row>
    <row r="444" spans="20:20" x14ac:dyDescent="0.25">
      <c r="T444" s="13"/>
    </row>
    <row r="445" spans="20:20" x14ac:dyDescent="0.25">
      <c r="T445" s="13"/>
    </row>
    <row r="446" spans="20:20" x14ac:dyDescent="0.25">
      <c r="T446" s="13"/>
    </row>
    <row r="447" spans="20:20" x14ac:dyDescent="0.25">
      <c r="T447" s="13"/>
    </row>
    <row r="448" spans="20:20" x14ac:dyDescent="0.25">
      <c r="T448" s="13"/>
    </row>
    <row r="449" spans="20:20" x14ac:dyDescent="0.25">
      <c r="T449" s="13"/>
    </row>
    <row r="450" spans="20:20" x14ac:dyDescent="0.25">
      <c r="T450" s="13"/>
    </row>
    <row r="451" spans="20:20" x14ac:dyDescent="0.25">
      <c r="T451" s="13"/>
    </row>
    <row r="452" spans="20:20" x14ac:dyDescent="0.25">
      <c r="T452" s="13"/>
    </row>
    <row r="453" spans="20:20" x14ac:dyDescent="0.25">
      <c r="T453" s="13"/>
    </row>
    <row r="454" spans="20:20" x14ac:dyDescent="0.25">
      <c r="T454" s="13"/>
    </row>
    <row r="455" spans="20:20" x14ac:dyDescent="0.25">
      <c r="T455" s="13"/>
    </row>
    <row r="456" spans="20:20" x14ac:dyDescent="0.25">
      <c r="T456" s="13"/>
    </row>
    <row r="457" spans="20:20" x14ac:dyDescent="0.25">
      <c r="T457" s="13"/>
    </row>
    <row r="458" spans="20:20" x14ac:dyDescent="0.25">
      <c r="T458" s="13"/>
    </row>
    <row r="459" spans="20:20" x14ac:dyDescent="0.25">
      <c r="T459" s="13"/>
    </row>
    <row r="460" spans="20:20" x14ac:dyDescent="0.25">
      <c r="T460" s="13"/>
    </row>
    <row r="461" spans="20:20" x14ac:dyDescent="0.25">
      <c r="T461" s="13"/>
    </row>
    <row r="462" spans="20:20" x14ac:dyDescent="0.25">
      <c r="T462" s="13"/>
    </row>
    <row r="463" spans="20:20" x14ac:dyDescent="0.25">
      <c r="T463" s="13"/>
    </row>
    <row r="464" spans="20:20" x14ac:dyDescent="0.25">
      <c r="T464" s="13"/>
    </row>
    <row r="465" spans="20:20" x14ac:dyDescent="0.25">
      <c r="T465" s="13"/>
    </row>
    <row r="466" spans="20:20" x14ac:dyDescent="0.25">
      <c r="T466" s="13"/>
    </row>
    <row r="467" spans="20:20" x14ac:dyDescent="0.25">
      <c r="T467" s="13"/>
    </row>
    <row r="468" spans="20:20" x14ac:dyDescent="0.25">
      <c r="T468" s="13"/>
    </row>
    <row r="469" spans="20:20" x14ac:dyDescent="0.25">
      <c r="T469" s="13"/>
    </row>
    <row r="470" spans="20:20" x14ac:dyDescent="0.25">
      <c r="T470" s="13"/>
    </row>
    <row r="471" spans="20:20" x14ac:dyDescent="0.25">
      <c r="T471" s="13"/>
    </row>
    <row r="472" spans="20:20" x14ac:dyDescent="0.25">
      <c r="T472" s="13"/>
    </row>
    <row r="473" spans="20:20" x14ac:dyDescent="0.25">
      <c r="T473" s="13"/>
    </row>
    <row r="474" spans="20:20" x14ac:dyDescent="0.25">
      <c r="T474" s="13"/>
    </row>
    <row r="475" spans="20:20" x14ac:dyDescent="0.25">
      <c r="T475" s="13"/>
    </row>
    <row r="476" spans="20:20" x14ac:dyDescent="0.25">
      <c r="T476" s="13"/>
    </row>
    <row r="477" spans="20:20" x14ac:dyDescent="0.25">
      <c r="T477" s="13"/>
    </row>
    <row r="478" spans="20:20" x14ac:dyDescent="0.25">
      <c r="T478" s="13"/>
    </row>
    <row r="479" spans="20:20" x14ac:dyDescent="0.25">
      <c r="T479" s="13"/>
    </row>
    <row r="480" spans="20:20" x14ac:dyDescent="0.25">
      <c r="T480" s="13"/>
    </row>
    <row r="481" spans="20:20" x14ac:dyDescent="0.25">
      <c r="T481" s="13"/>
    </row>
    <row r="482" spans="20:20" x14ac:dyDescent="0.25">
      <c r="T482" s="13"/>
    </row>
    <row r="483" spans="20:20" x14ac:dyDescent="0.25">
      <c r="T483" s="13"/>
    </row>
    <row r="484" spans="20:20" x14ac:dyDescent="0.25">
      <c r="T484" s="13"/>
    </row>
    <row r="485" spans="20:20" x14ac:dyDescent="0.25">
      <c r="T485" s="13"/>
    </row>
    <row r="486" spans="20:20" x14ac:dyDescent="0.25">
      <c r="T486" s="13"/>
    </row>
    <row r="487" spans="20:20" x14ac:dyDescent="0.25">
      <c r="T487" s="13"/>
    </row>
    <row r="488" spans="20:20" x14ac:dyDescent="0.25">
      <c r="T488" s="13"/>
    </row>
    <row r="489" spans="20:20" x14ac:dyDescent="0.25">
      <c r="T489" s="13"/>
    </row>
    <row r="490" spans="20:20" x14ac:dyDescent="0.25">
      <c r="T490" s="13"/>
    </row>
    <row r="491" spans="20:20" x14ac:dyDescent="0.25">
      <c r="T491" s="13"/>
    </row>
    <row r="492" spans="20:20" x14ac:dyDescent="0.25">
      <c r="T492" s="13"/>
    </row>
    <row r="493" spans="20:20" x14ac:dyDescent="0.25">
      <c r="T493" s="13"/>
    </row>
    <row r="494" spans="20:20" x14ac:dyDescent="0.25">
      <c r="T494" s="13"/>
    </row>
    <row r="495" spans="20:20" x14ac:dyDescent="0.25">
      <c r="T495" s="13"/>
    </row>
    <row r="496" spans="20:20" x14ac:dyDescent="0.25">
      <c r="T496" s="13"/>
    </row>
    <row r="497" spans="20:20" x14ac:dyDescent="0.25">
      <c r="T497" s="13"/>
    </row>
    <row r="498" spans="20:20" x14ac:dyDescent="0.25">
      <c r="T498" s="13"/>
    </row>
    <row r="499" spans="20:20" x14ac:dyDescent="0.25">
      <c r="T499" s="13"/>
    </row>
    <row r="500" spans="20:20" x14ac:dyDescent="0.25">
      <c r="T500" s="13"/>
    </row>
    <row r="501" spans="20:20" x14ac:dyDescent="0.25">
      <c r="T501" s="13"/>
    </row>
    <row r="502" spans="20:20" x14ac:dyDescent="0.25">
      <c r="T502" s="13"/>
    </row>
    <row r="503" spans="20:20" x14ac:dyDescent="0.25">
      <c r="T503" s="13"/>
    </row>
    <row r="504" spans="20:20" x14ac:dyDescent="0.25">
      <c r="T504" s="13"/>
    </row>
    <row r="505" spans="20:20" x14ac:dyDescent="0.25">
      <c r="T505" s="13"/>
    </row>
    <row r="506" spans="20:20" x14ac:dyDescent="0.25">
      <c r="T506" s="13"/>
    </row>
    <row r="507" spans="20:20" x14ac:dyDescent="0.25">
      <c r="T507" s="13"/>
    </row>
    <row r="508" spans="20:20" x14ac:dyDescent="0.25">
      <c r="T508" s="13"/>
    </row>
    <row r="509" spans="20:20" x14ac:dyDescent="0.25">
      <c r="T509" s="13"/>
    </row>
    <row r="510" spans="20:20" x14ac:dyDescent="0.25">
      <c r="T510" s="13"/>
    </row>
    <row r="511" spans="20:20" x14ac:dyDescent="0.25">
      <c r="T511" s="13"/>
    </row>
    <row r="512" spans="20:20" x14ac:dyDescent="0.25">
      <c r="T512" s="13"/>
    </row>
    <row r="513" spans="20:20" x14ac:dyDescent="0.25">
      <c r="T513" s="13"/>
    </row>
    <row r="514" spans="20:20" x14ac:dyDescent="0.25">
      <c r="T514" s="13"/>
    </row>
    <row r="515" spans="20:20" x14ac:dyDescent="0.25">
      <c r="T515" s="13"/>
    </row>
    <row r="516" spans="20:20" x14ac:dyDescent="0.25">
      <c r="T516" s="13"/>
    </row>
    <row r="517" spans="20:20" x14ac:dyDescent="0.25">
      <c r="T517" s="13"/>
    </row>
    <row r="518" spans="20:20" x14ac:dyDescent="0.25">
      <c r="T518" s="13"/>
    </row>
    <row r="519" spans="20:20" x14ac:dyDescent="0.25">
      <c r="T519" s="13"/>
    </row>
    <row r="520" spans="20:20" x14ac:dyDescent="0.25">
      <c r="T520" s="13"/>
    </row>
    <row r="521" spans="20:20" x14ac:dyDescent="0.25">
      <c r="T521" s="13"/>
    </row>
    <row r="522" spans="20:20" x14ac:dyDescent="0.25">
      <c r="T522" s="13"/>
    </row>
    <row r="523" spans="20:20" x14ac:dyDescent="0.25">
      <c r="T523" s="13"/>
    </row>
    <row r="524" spans="20:20" x14ac:dyDescent="0.25">
      <c r="T524" s="13"/>
    </row>
    <row r="525" spans="20:20" x14ac:dyDescent="0.25">
      <c r="T525" s="13"/>
    </row>
    <row r="526" spans="20:20" x14ac:dyDescent="0.25">
      <c r="T526" s="13"/>
    </row>
    <row r="527" spans="20:20" x14ac:dyDescent="0.25">
      <c r="T527" s="13"/>
    </row>
    <row r="528" spans="20:20" x14ac:dyDescent="0.25">
      <c r="T528" s="13"/>
    </row>
    <row r="529" spans="20:20" x14ac:dyDescent="0.25">
      <c r="T529" s="13"/>
    </row>
    <row r="530" spans="20:20" x14ac:dyDescent="0.25">
      <c r="T530" s="13"/>
    </row>
    <row r="531" spans="20:20" x14ac:dyDescent="0.25">
      <c r="T531" s="13"/>
    </row>
    <row r="532" spans="20:20" x14ac:dyDescent="0.25">
      <c r="T532" s="13"/>
    </row>
    <row r="533" spans="20:20" x14ac:dyDescent="0.25">
      <c r="T533" s="13"/>
    </row>
    <row r="534" spans="20:20" x14ac:dyDescent="0.25">
      <c r="T534" s="13"/>
    </row>
    <row r="535" spans="20:20" x14ac:dyDescent="0.25">
      <c r="T535" s="13"/>
    </row>
    <row r="536" spans="20:20" x14ac:dyDescent="0.25">
      <c r="T536" s="13"/>
    </row>
    <row r="537" spans="20:20" x14ac:dyDescent="0.25">
      <c r="T537" s="13"/>
    </row>
    <row r="538" spans="20:20" x14ac:dyDescent="0.25">
      <c r="T538" s="13"/>
    </row>
    <row r="539" spans="20:20" x14ac:dyDescent="0.25">
      <c r="T539" s="13"/>
    </row>
    <row r="540" spans="20:20" x14ac:dyDescent="0.25">
      <c r="T540" s="13"/>
    </row>
    <row r="541" spans="20:20" x14ac:dyDescent="0.25">
      <c r="T541" s="13"/>
    </row>
    <row r="542" spans="20:20" x14ac:dyDescent="0.25">
      <c r="T542" s="13"/>
    </row>
    <row r="543" spans="20:20" x14ac:dyDescent="0.25">
      <c r="T543" s="13"/>
    </row>
    <row r="544" spans="20:20" x14ac:dyDescent="0.25">
      <c r="T544" s="13"/>
    </row>
    <row r="545" spans="20:20" x14ac:dyDescent="0.25">
      <c r="T545" s="13"/>
    </row>
    <row r="546" spans="20:20" x14ac:dyDescent="0.25">
      <c r="T546" s="13"/>
    </row>
    <row r="547" spans="20:20" x14ac:dyDescent="0.25">
      <c r="T547" s="13"/>
    </row>
    <row r="548" spans="20:20" x14ac:dyDescent="0.25">
      <c r="T548" s="13"/>
    </row>
    <row r="549" spans="20:20" x14ac:dyDescent="0.25">
      <c r="T549" s="13"/>
    </row>
    <row r="550" spans="20:20" x14ac:dyDescent="0.25">
      <c r="T550" s="13"/>
    </row>
    <row r="551" spans="20:20" x14ac:dyDescent="0.25">
      <c r="T551" s="13"/>
    </row>
    <row r="552" spans="20:20" x14ac:dyDescent="0.25">
      <c r="T552" s="13"/>
    </row>
    <row r="553" spans="20:20" x14ac:dyDescent="0.25">
      <c r="T553" s="13"/>
    </row>
    <row r="554" spans="20:20" x14ac:dyDescent="0.25">
      <c r="T554" s="13"/>
    </row>
    <row r="555" spans="20:20" x14ac:dyDescent="0.25">
      <c r="T555" s="13"/>
    </row>
    <row r="556" spans="20:20" x14ac:dyDescent="0.25">
      <c r="T556" s="13"/>
    </row>
    <row r="557" spans="20:20" x14ac:dyDescent="0.25">
      <c r="T557" s="13"/>
    </row>
    <row r="558" spans="20:20" x14ac:dyDescent="0.25">
      <c r="T558" s="13"/>
    </row>
    <row r="559" spans="20:20" x14ac:dyDescent="0.25">
      <c r="T559" s="13"/>
    </row>
    <row r="560" spans="20:20" x14ac:dyDescent="0.25">
      <c r="T560" s="13"/>
    </row>
    <row r="561" spans="20:20" x14ac:dyDescent="0.25">
      <c r="T561" s="13"/>
    </row>
    <row r="562" spans="20:20" x14ac:dyDescent="0.25">
      <c r="T562" s="13"/>
    </row>
    <row r="563" spans="20:20" x14ac:dyDescent="0.25">
      <c r="T563" s="13"/>
    </row>
    <row r="564" spans="20:20" x14ac:dyDescent="0.25">
      <c r="T564" s="13"/>
    </row>
    <row r="565" spans="20:20" x14ac:dyDescent="0.25">
      <c r="T565" s="13"/>
    </row>
    <row r="566" spans="20:20" x14ac:dyDescent="0.25">
      <c r="T566" s="13"/>
    </row>
    <row r="567" spans="20:20" x14ac:dyDescent="0.25">
      <c r="T567" s="13"/>
    </row>
    <row r="568" spans="20:20" x14ac:dyDescent="0.25">
      <c r="T568" s="13"/>
    </row>
    <row r="569" spans="20:20" x14ac:dyDescent="0.25">
      <c r="T569" s="13"/>
    </row>
    <row r="570" spans="20:20" x14ac:dyDescent="0.25">
      <c r="T570" s="13"/>
    </row>
    <row r="571" spans="20:20" x14ac:dyDescent="0.25">
      <c r="T571" s="13"/>
    </row>
    <row r="572" spans="20:20" x14ac:dyDescent="0.25">
      <c r="T572" s="13"/>
    </row>
    <row r="573" spans="20:20" x14ac:dyDescent="0.25">
      <c r="T573" s="13"/>
    </row>
    <row r="574" spans="20:20" x14ac:dyDescent="0.25">
      <c r="T574" s="13"/>
    </row>
    <row r="575" spans="20:20" x14ac:dyDescent="0.25">
      <c r="T575" s="13"/>
    </row>
    <row r="576" spans="20:20" x14ac:dyDescent="0.25">
      <c r="T576" s="13"/>
    </row>
    <row r="577" spans="20:20" x14ac:dyDescent="0.25">
      <c r="T577" s="13"/>
    </row>
    <row r="578" spans="20:20" x14ac:dyDescent="0.25">
      <c r="T578" s="13"/>
    </row>
    <row r="579" spans="20:20" x14ac:dyDescent="0.25">
      <c r="T579" s="13"/>
    </row>
    <row r="580" spans="20:20" x14ac:dyDescent="0.25">
      <c r="T580" s="13"/>
    </row>
    <row r="581" spans="20:20" x14ac:dyDescent="0.25">
      <c r="T581" s="13"/>
    </row>
    <row r="582" spans="20:20" x14ac:dyDescent="0.25">
      <c r="T582" s="13"/>
    </row>
    <row r="583" spans="20:20" x14ac:dyDescent="0.25">
      <c r="T583" s="13"/>
    </row>
    <row r="584" spans="20:20" x14ac:dyDescent="0.25">
      <c r="T584" s="13"/>
    </row>
    <row r="585" spans="20:20" x14ac:dyDescent="0.25">
      <c r="T585" s="13"/>
    </row>
    <row r="586" spans="20:20" x14ac:dyDescent="0.25">
      <c r="T586" s="13"/>
    </row>
    <row r="587" spans="20:20" x14ac:dyDescent="0.25">
      <c r="T587" s="13"/>
    </row>
    <row r="588" spans="20:20" x14ac:dyDescent="0.25">
      <c r="T588" s="13"/>
    </row>
    <row r="589" spans="20:20" x14ac:dyDescent="0.25">
      <c r="T589" s="13"/>
    </row>
    <row r="590" spans="20:20" x14ac:dyDescent="0.25">
      <c r="T590" s="13"/>
    </row>
    <row r="591" spans="20:20" x14ac:dyDescent="0.25">
      <c r="T591" s="13"/>
    </row>
    <row r="592" spans="20:20" x14ac:dyDescent="0.25">
      <c r="T592" s="13"/>
    </row>
    <row r="593" spans="20:20" x14ac:dyDescent="0.25">
      <c r="T593" s="13"/>
    </row>
    <row r="594" spans="20:20" x14ac:dyDescent="0.25">
      <c r="T594" s="13"/>
    </row>
    <row r="595" spans="20:20" x14ac:dyDescent="0.25">
      <c r="T595" s="13"/>
    </row>
    <row r="596" spans="20:20" x14ac:dyDescent="0.25">
      <c r="T596" s="13"/>
    </row>
    <row r="597" spans="20:20" x14ac:dyDescent="0.25">
      <c r="T597" s="13"/>
    </row>
    <row r="598" spans="20:20" x14ac:dyDescent="0.25">
      <c r="T598" s="13"/>
    </row>
    <row r="599" spans="20:20" x14ac:dyDescent="0.25">
      <c r="T599" s="13"/>
    </row>
    <row r="600" spans="20:20" x14ac:dyDescent="0.25">
      <c r="T600" s="13"/>
    </row>
    <row r="601" spans="20:20" x14ac:dyDescent="0.25">
      <c r="T601" s="13"/>
    </row>
    <row r="602" spans="20:20" x14ac:dyDescent="0.25">
      <c r="T602" s="13"/>
    </row>
    <row r="603" spans="20:20" x14ac:dyDescent="0.25">
      <c r="T603" s="13"/>
    </row>
    <row r="604" spans="20:20" x14ac:dyDescent="0.25">
      <c r="T604" s="13"/>
    </row>
    <row r="605" spans="20:20" x14ac:dyDescent="0.25">
      <c r="T605" s="13"/>
    </row>
    <row r="606" spans="20:20" x14ac:dyDescent="0.25">
      <c r="T606" s="13"/>
    </row>
    <row r="607" spans="20:20" x14ac:dyDescent="0.25">
      <c r="T607" s="13"/>
    </row>
    <row r="608" spans="20:20" x14ac:dyDescent="0.25">
      <c r="T608" s="13"/>
    </row>
    <row r="609" spans="20:20" x14ac:dyDescent="0.25">
      <c r="T609" s="13"/>
    </row>
    <row r="610" spans="20:20" x14ac:dyDescent="0.25">
      <c r="T610" s="13"/>
    </row>
    <row r="611" spans="20:20" x14ac:dyDescent="0.25">
      <c r="T611" s="13"/>
    </row>
    <row r="612" spans="20:20" x14ac:dyDescent="0.25">
      <c r="T612" s="13"/>
    </row>
    <row r="613" spans="20:20" x14ac:dyDescent="0.25">
      <c r="T613" s="13"/>
    </row>
    <row r="614" spans="20:20" x14ac:dyDescent="0.25">
      <c r="T614" s="13"/>
    </row>
    <row r="615" spans="20:20" x14ac:dyDescent="0.25">
      <c r="T615" s="13"/>
    </row>
    <row r="616" spans="20:20" x14ac:dyDescent="0.25">
      <c r="T616" s="13"/>
    </row>
    <row r="617" spans="20:20" x14ac:dyDescent="0.25">
      <c r="T617" s="13"/>
    </row>
    <row r="618" spans="20:20" x14ac:dyDescent="0.25">
      <c r="T618" s="13"/>
    </row>
    <row r="619" spans="20:20" x14ac:dyDescent="0.25">
      <c r="T619" s="13"/>
    </row>
    <row r="620" spans="20:20" x14ac:dyDescent="0.25">
      <c r="T620" s="13"/>
    </row>
    <row r="621" spans="20:20" x14ac:dyDescent="0.25">
      <c r="T621" s="13"/>
    </row>
    <row r="622" spans="20:20" x14ac:dyDescent="0.25">
      <c r="T622" s="13"/>
    </row>
    <row r="623" spans="20:20" x14ac:dyDescent="0.25">
      <c r="T623" s="13"/>
    </row>
    <row r="624" spans="20:20" x14ac:dyDescent="0.25">
      <c r="T624" s="13"/>
    </row>
    <row r="625" spans="20:20" x14ac:dyDescent="0.25">
      <c r="T625" s="13"/>
    </row>
    <row r="626" spans="20:20" x14ac:dyDescent="0.25">
      <c r="T626" s="13"/>
    </row>
    <row r="627" spans="20:20" x14ac:dyDescent="0.25">
      <c r="T627" s="13"/>
    </row>
    <row r="628" spans="20:20" x14ac:dyDescent="0.25">
      <c r="T628" s="13"/>
    </row>
    <row r="629" spans="20:20" x14ac:dyDescent="0.25">
      <c r="T629" s="13"/>
    </row>
    <row r="630" spans="20:20" x14ac:dyDescent="0.25">
      <c r="T630" s="13"/>
    </row>
    <row r="631" spans="20:20" x14ac:dyDescent="0.25">
      <c r="T631" s="13"/>
    </row>
    <row r="632" spans="20:20" x14ac:dyDescent="0.25">
      <c r="T632" s="13"/>
    </row>
    <row r="633" spans="20:20" x14ac:dyDescent="0.25">
      <c r="T633" s="13"/>
    </row>
    <row r="634" spans="20:20" x14ac:dyDescent="0.25">
      <c r="T634" s="13"/>
    </row>
    <row r="635" spans="20:20" x14ac:dyDescent="0.25">
      <c r="T635" s="13"/>
    </row>
    <row r="636" spans="20:20" x14ac:dyDescent="0.25">
      <c r="T636" s="13"/>
    </row>
    <row r="637" spans="20:20" x14ac:dyDescent="0.25">
      <c r="T637" s="13"/>
    </row>
    <row r="638" spans="20:20" x14ac:dyDescent="0.25">
      <c r="T638" s="13"/>
    </row>
    <row r="639" spans="20:20" x14ac:dyDescent="0.25">
      <c r="T639" s="13"/>
    </row>
    <row r="640" spans="20:20" x14ac:dyDescent="0.25">
      <c r="T640" s="13"/>
    </row>
    <row r="641" spans="20:20" x14ac:dyDescent="0.25">
      <c r="T641" s="13"/>
    </row>
    <row r="642" spans="20:20" x14ac:dyDescent="0.25">
      <c r="T642" s="13"/>
    </row>
    <row r="643" spans="20:20" x14ac:dyDescent="0.25">
      <c r="T643" s="13"/>
    </row>
    <row r="644" spans="20:20" x14ac:dyDescent="0.25">
      <c r="T644" s="13"/>
    </row>
    <row r="645" spans="20:20" x14ac:dyDescent="0.25">
      <c r="T645" s="13"/>
    </row>
    <row r="646" spans="20:20" x14ac:dyDescent="0.25">
      <c r="T646" s="13"/>
    </row>
    <row r="647" spans="20:20" x14ac:dyDescent="0.25">
      <c r="T647" s="13"/>
    </row>
    <row r="648" spans="20:20" x14ac:dyDescent="0.25">
      <c r="T648" s="13"/>
    </row>
    <row r="649" spans="20:20" x14ac:dyDescent="0.25">
      <c r="T649" s="13"/>
    </row>
    <row r="650" spans="20:20" x14ac:dyDescent="0.25">
      <c r="T650" s="13"/>
    </row>
    <row r="651" spans="20:20" x14ac:dyDescent="0.25">
      <c r="T651" s="13"/>
    </row>
    <row r="652" spans="20:20" x14ac:dyDescent="0.25">
      <c r="T652" s="13"/>
    </row>
    <row r="653" spans="20:20" x14ac:dyDescent="0.25">
      <c r="T653" s="13"/>
    </row>
    <row r="654" spans="20:20" x14ac:dyDescent="0.25">
      <c r="T654" s="13"/>
    </row>
    <row r="655" spans="20:20" x14ac:dyDescent="0.25">
      <c r="T655" s="13"/>
    </row>
    <row r="656" spans="20:20" x14ac:dyDescent="0.25">
      <c r="T656" s="13"/>
    </row>
    <row r="657" spans="20:20" x14ac:dyDescent="0.25">
      <c r="T657" s="13"/>
    </row>
    <row r="658" spans="20:20" x14ac:dyDescent="0.25">
      <c r="T658" s="13"/>
    </row>
    <row r="659" spans="20:20" x14ac:dyDescent="0.25">
      <c r="T659" s="13"/>
    </row>
    <row r="660" spans="20:20" x14ac:dyDescent="0.25">
      <c r="T660" s="13"/>
    </row>
    <row r="661" spans="20:20" x14ac:dyDescent="0.25">
      <c r="T661" s="13"/>
    </row>
    <row r="662" spans="20:20" x14ac:dyDescent="0.25">
      <c r="T662" s="13"/>
    </row>
    <row r="663" spans="20:20" x14ac:dyDescent="0.25">
      <c r="T663" s="13"/>
    </row>
    <row r="664" spans="20:20" x14ac:dyDescent="0.25">
      <c r="T664" s="13"/>
    </row>
    <row r="665" spans="20:20" x14ac:dyDescent="0.25">
      <c r="T665" s="13"/>
    </row>
    <row r="666" spans="20:20" x14ac:dyDescent="0.25">
      <c r="T666" s="13"/>
    </row>
    <row r="667" spans="20:20" x14ac:dyDescent="0.25">
      <c r="T667" s="13"/>
    </row>
    <row r="668" spans="20:20" x14ac:dyDescent="0.25">
      <c r="T668" s="13"/>
    </row>
    <row r="669" spans="20:20" x14ac:dyDescent="0.25">
      <c r="T669" s="13"/>
    </row>
    <row r="670" spans="20:20" x14ac:dyDescent="0.25">
      <c r="T670" s="13"/>
    </row>
    <row r="671" spans="20:20" x14ac:dyDescent="0.25">
      <c r="T671" s="13"/>
    </row>
    <row r="672" spans="20:20" x14ac:dyDescent="0.25">
      <c r="T672" s="13"/>
    </row>
    <row r="673" spans="20:20" x14ac:dyDescent="0.25">
      <c r="T673" s="13"/>
    </row>
    <row r="674" spans="20:20" x14ac:dyDescent="0.25">
      <c r="T674" s="13"/>
    </row>
    <row r="675" spans="20:20" x14ac:dyDescent="0.25">
      <c r="T675" s="13"/>
    </row>
    <row r="676" spans="20:20" x14ac:dyDescent="0.25">
      <c r="T676" s="13"/>
    </row>
    <row r="677" spans="20:20" x14ac:dyDescent="0.25">
      <c r="T677" s="13"/>
    </row>
    <row r="678" spans="20:20" x14ac:dyDescent="0.25">
      <c r="T678" s="13"/>
    </row>
    <row r="679" spans="20:20" x14ac:dyDescent="0.25">
      <c r="T679" s="13"/>
    </row>
    <row r="680" spans="20:20" x14ac:dyDescent="0.25">
      <c r="T680" s="13"/>
    </row>
    <row r="681" spans="20:20" x14ac:dyDescent="0.25">
      <c r="T681" s="13"/>
    </row>
    <row r="682" spans="20:20" x14ac:dyDescent="0.25">
      <c r="T682" s="13"/>
    </row>
    <row r="683" spans="20:20" x14ac:dyDescent="0.25">
      <c r="T683" s="13"/>
    </row>
    <row r="684" spans="20:20" x14ac:dyDescent="0.25">
      <c r="T684" s="13"/>
    </row>
    <row r="685" spans="20:20" x14ac:dyDescent="0.25">
      <c r="T685" s="13"/>
    </row>
    <row r="686" spans="20:20" x14ac:dyDescent="0.25">
      <c r="T686" s="13"/>
    </row>
    <row r="687" spans="20:20" x14ac:dyDescent="0.25">
      <c r="T687" s="13"/>
    </row>
    <row r="688" spans="20:20" x14ac:dyDescent="0.25">
      <c r="T688" s="13"/>
    </row>
    <row r="689" spans="20:20" x14ac:dyDescent="0.25">
      <c r="T689" s="13"/>
    </row>
    <row r="690" spans="20:20" x14ac:dyDescent="0.25">
      <c r="T690" s="13"/>
    </row>
    <row r="691" spans="20:20" x14ac:dyDescent="0.25">
      <c r="T691" s="13"/>
    </row>
    <row r="692" spans="20:20" x14ac:dyDescent="0.25">
      <c r="T692" s="13"/>
    </row>
    <row r="693" spans="20:20" x14ac:dyDescent="0.25">
      <c r="T693" s="13"/>
    </row>
    <row r="694" spans="20:20" x14ac:dyDescent="0.25">
      <c r="T694" s="13"/>
    </row>
    <row r="695" spans="20:20" x14ac:dyDescent="0.25">
      <c r="T695" s="13"/>
    </row>
    <row r="696" spans="20:20" x14ac:dyDescent="0.25">
      <c r="T696" s="13"/>
    </row>
    <row r="697" spans="20:20" x14ac:dyDescent="0.25">
      <c r="T697" s="13"/>
    </row>
    <row r="698" spans="20:20" x14ac:dyDescent="0.25">
      <c r="T698" s="13"/>
    </row>
    <row r="699" spans="20:20" x14ac:dyDescent="0.25">
      <c r="T699" s="13"/>
    </row>
    <row r="700" spans="20:20" x14ac:dyDescent="0.25">
      <c r="T700" s="13"/>
    </row>
    <row r="701" spans="20:20" x14ac:dyDescent="0.25">
      <c r="T701" s="13"/>
    </row>
    <row r="702" spans="20:20" x14ac:dyDescent="0.25">
      <c r="T702" s="13"/>
    </row>
    <row r="703" spans="20:20" x14ac:dyDescent="0.25">
      <c r="T703" s="13"/>
    </row>
    <row r="704" spans="20:20" x14ac:dyDescent="0.25">
      <c r="T704" s="13"/>
    </row>
    <row r="705" spans="20:20" x14ac:dyDescent="0.25">
      <c r="T705" s="13"/>
    </row>
    <row r="706" spans="20:20" x14ac:dyDescent="0.25">
      <c r="T706" s="13"/>
    </row>
    <row r="707" spans="20:20" x14ac:dyDescent="0.25">
      <c r="T707" s="13"/>
    </row>
    <row r="708" spans="20:20" x14ac:dyDescent="0.25">
      <c r="T708" s="13"/>
    </row>
    <row r="709" spans="20:20" x14ac:dyDescent="0.25">
      <c r="T709" s="13"/>
    </row>
    <row r="710" spans="20:20" x14ac:dyDescent="0.25">
      <c r="T710" s="13"/>
    </row>
    <row r="711" spans="20:20" x14ac:dyDescent="0.25">
      <c r="T711" s="13"/>
    </row>
    <row r="712" spans="20:20" x14ac:dyDescent="0.25">
      <c r="T712" s="13"/>
    </row>
    <row r="713" spans="20:20" x14ac:dyDescent="0.25">
      <c r="T713" s="13"/>
    </row>
    <row r="714" spans="20:20" x14ac:dyDescent="0.25">
      <c r="T714" s="13"/>
    </row>
    <row r="715" spans="20:20" x14ac:dyDescent="0.25">
      <c r="T715" s="13"/>
    </row>
    <row r="716" spans="20:20" x14ac:dyDescent="0.25">
      <c r="T716" s="13"/>
    </row>
    <row r="717" spans="20:20" x14ac:dyDescent="0.25">
      <c r="T717" s="13"/>
    </row>
    <row r="718" spans="20:20" x14ac:dyDescent="0.25">
      <c r="T718" s="13"/>
    </row>
    <row r="719" spans="20:20" x14ac:dyDescent="0.25">
      <c r="T719" s="13"/>
    </row>
    <row r="720" spans="20:20" x14ac:dyDescent="0.25">
      <c r="T720" s="13"/>
    </row>
    <row r="721" spans="20:20" x14ac:dyDescent="0.25">
      <c r="T721" s="13"/>
    </row>
    <row r="722" spans="20:20" x14ac:dyDescent="0.25">
      <c r="T722" s="13"/>
    </row>
    <row r="723" spans="20:20" x14ac:dyDescent="0.25">
      <c r="T723" s="13"/>
    </row>
    <row r="724" spans="20:20" x14ac:dyDescent="0.25">
      <c r="T724" s="13"/>
    </row>
    <row r="725" spans="20:20" x14ac:dyDescent="0.25">
      <c r="T725" s="13"/>
    </row>
    <row r="726" spans="20:20" x14ac:dyDescent="0.25">
      <c r="T726" s="13"/>
    </row>
    <row r="727" spans="20:20" x14ac:dyDescent="0.25">
      <c r="T727" s="13"/>
    </row>
    <row r="728" spans="20:20" x14ac:dyDescent="0.25">
      <c r="T728" s="13"/>
    </row>
    <row r="729" spans="20:20" x14ac:dyDescent="0.25">
      <c r="T729" s="13"/>
    </row>
    <row r="730" spans="20:20" x14ac:dyDescent="0.25">
      <c r="T730" s="13"/>
    </row>
    <row r="731" spans="20:20" x14ac:dyDescent="0.25">
      <c r="T731" s="13"/>
    </row>
    <row r="732" spans="20:20" x14ac:dyDescent="0.25">
      <c r="T732" s="13"/>
    </row>
    <row r="733" spans="20:20" x14ac:dyDescent="0.25">
      <c r="T733" s="13"/>
    </row>
    <row r="734" spans="20:20" x14ac:dyDescent="0.25">
      <c r="T734" s="13"/>
    </row>
    <row r="735" spans="20:20" x14ac:dyDescent="0.25">
      <c r="T735" s="13"/>
    </row>
    <row r="736" spans="20:20" x14ac:dyDescent="0.25">
      <c r="T736" s="13"/>
    </row>
    <row r="737" spans="20:20" x14ac:dyDescent="0.25">
      <c r="T737" s="13"/>
    </row>
    <row r="738" spans="20:20" x14ac:dyDescent="0.25">
      <c r="T738" s="13"/>
    </row>
    <row r="739" spans="20:20" x14ac:dyDescent="0.25">
      <c r="T739" s="13"/>
    </row>
    <row r="740" spans="20:20" x14ac:dyDescent="0.25">
      <c r="T740" s="13"/>
    </row>
    <row r="741" spans="20:20" x14ac:dyDescent="0.25">
      <c r="T741" s="13"/>
    </row>
    <row r="742" spans="20:20" x14ac:dyDescent="0.25">
      <c r="T742" s="13"/>
    </row>
    <row r="743" spans="20:20" x14ac:dyDescent="0.25">
      <c r="T743" s="13"/>
    </row>
    <row r="744" spans="20:20" x14ac:dyDescent="0.25">
      <c r="T744" s="13"/>
    </row>
    <row r="745" spans="20:20" x14ac:dyDescent="0.25">
      <c r="T745" s="13"/>
    </row>
    <row r="746" spans="20:20" x14ac:dyDescent="0.25">
      <c r="T746" s="13"/>
    </row>
    <row r="747" spans="20:20" x14ac:dyDescent="0.25">
      <c r="T747" s="13"/>
    </row>
    <row r="748" spans="20:20" x14ac:dyDescent="0.25">
      <c r="T748" s="13"/>
    </row>
    <row r="749" spans="20:20" x14ac:dyDescent="0.25">
      <c r="T749" s="13"/>
    </row>
    <row r="750" spans="20:20" x14ac:dyDescent="0.25">
      <c r="T750" s="13"/>
    </row>
    <row r="751" spans="20:20" x14ac:dyDescent="0.25">
      <c r="T751" s="13"/>
    </row>
    <row r="752" spans="20:20" x14ac:dyDescent="0.25">
      <c r="T752" s="13"/>
    </row>
    <row r="753" spans="20:20" x14ac:dyDescent="0.25">
      <c r="T753" s="13"/>
    </row>
    <row r="754" spans="20:20" x14ac:dyDescent="0.25">
      <c r="T754" s="13"/>
    </row>
    <row r="755" spans="20:20" x14ac:dyDescent="0.25">
      <c r="T755" s="13"/>
    </row>
    <row r="756" spans="20:20" x14ac:dyDescent="0.25">
      <c r="T756" s="13"/>
    </row>
    <row r="757" spans="20:20" x14ac:dyDescent="0.25">
      <c r="T757" s="13"/>
    </row>
    <row r="758" spans="20:20" x14ac:dyDescent="0.25">
      <c r="T758" s="13"/>
    </row>
    <row r="759" spans="20:20" x14ac:dyDescent="0.25">
      <c r="T759" s="13"/>
    </row>
    <row r="760" spans="20:20" x14ac:dyDescent="0.25">
      <c r="T760" s="13"/>
    </row>
    <row r="761" spans="20:20" x14ac:dyDescent="0.25">
      <c r="T761" s="13"/>
    </row>
    <row r="762" spans="20:20" x14ac:dyDescent="0.25">
      <c r="T762" s="13"/>
    </row>
    <row r="763" spans="20:20" x14ac:dyDescent="0.25">
      <c r="T763" s="13"/>
    </row>
    <row r="764" spans="20:20" x14ac:dyDescent="0.25">
      <c r="T764" s="13"/>
    </row>
    <row r="765" spans="20:20" x14ac:dyDescent="0.25">
      <c r="T765" s="13"/>
    </row>
    <row r="766" spans="20:20" x14ac:dyDescent="0.25">
      <c r="T766" s="13"/>
    </row>
    <row r="767" spans="20:20" x14ac:dyDescent="0.25">
      <c r="T767" s="13"/>
    </row>
    <row r="768" spans="20:20" x14ac:dyDescent="0.25">
      <c r="T768" s="13"/>
    </row>
    <row r="769" spans="20:20" x14ac:dyDescent="0.25">
      <c r="T769" s="13"/>
    </row>
    <row r="770" spans="20:20" x14ac:dyDescent="0.25">
      <c r="T770" s="13"/>
    </row>
    <row r="771" spans="20:20" x14ac:dyDescent="0.25">
      <c r="T771" s="13"/>
    </row>
    <row r="772" spans="20:20" x14ac:dyDescent="0.25">
      <c r="T772" s="13"/>
    </row>
    <row r="773" spans="20:20" x14ac:dyDescent="0.25">
      <c r="T773" s="13"/>
    </row>
    <row r="774" spans="20:20" x14ac:dyDescent="0.25">
      <c r="T774" s="13"/>
    </row>
    <row r="775" spans="20:20" x14ac:dyDescent="0.25">
      <c r="T775" s="13"/>
    </row>
    <row r="776" spans="20:20" x14ac:dyDescent="0.25">
      <c r="T776" s="13"/>
    </row>
    <row r="777" spans="20:20" x14ac:dyDescent="0.25">
      <c r="T777" s="13"/>
    </row>
    <row r="778" spans="20:20" x14ac:dyDescent="0.25">
      <c r="T778" s="13"/>
    </row>
    <row r="779" spans="20:20" x14ac:dyDescent="0.25">
      <c r="T779" s="13"/>
    </row>
    <row r="780" spans="20:20" x14ac:dyDescent="0.25">
      <c r="T780" s="13"/>
    </row>
    <row r="781" spans="20:20" x14ac:dyDescent="0.25">
      <c r="T781" s="13"/>
    </row>
    <row r="782" spans="20:20" x14ac:dyDescent="0.25">
      <c r="T782" s="13"/>
    </row>
    <row r="783" spans="20:20" x14ac:dyDescent="0.25">
      <c r="T783" s="13"/>
    </row>
    <row r="784" spans="20:20" x14ac:dyDescent="0.25">
      <c r="T784" s="13"/>
    </row>
    <row r="785" spans="20:20" x14ac:dyDescent="0.25">
      <c r="T785" s="13"/>
    </row>
    <row r="786" spans="20:20" x14ac:dyDescent="0.25">
      <c r="T786" s="13"/>
    </row>
    <row r="787" spans="20:20" x14ac:dyDescent="0.25">
      <c r="T787" s="13"/>
    </row>
    <row r="788" spans="20:20" x14ac:dyDescent="0.25">
      <c r="T788" s="13"/>
    </row>
    <row r="789" spans="20:20" x14ac:dyDescent="0.25">
      <c r="T789" s="13"/>
    </row>
    <row r="790" spans="20:20" x14ac:dyDescent="0.25">
      <c r="T790" s="13"/>
    </row>
    <row r="791" spans="20:20" x14ac:dyDescent="0.25">
      <c r="T791" s="13"/>
    </row>
    <row r="792" spans="20:20" x14ac:dyDescent="0.25">
      <c r="T792" s="13"/>
    </row>
    <row r="793" spans="20:20" x14ac:dyDescent="0.25">
      <c r="T793" s="13"/>
    </row>
    <row r="794" spans="20:20" x14ac:dyDescent="0.25">
      <c r="T794" s="13"/>
    </row>
    <row r="795" spans="20:20" x14ac:dyDescent="0.25">
      <c r="T795" s="13"/>
    </row>
  </sheetData>
  <protectedRanges>
    <protectedRange sqref="O24:P24" name="Rango1" securityDescriptor="O:WDG:WDD:(A;;CC;;;S-1-5-21-1528164968-1790463351-673733271-1117)"/>
    <protectedRange sqref="O25:P33" name="Rango1_1" securityDescriptor="O:WDG:WDD:(A;;CC;;;S-1-5-21-1528164968-1790463351-673733271-1117)"/>
    <protectedRange sqref="O35:P39" name="Rango1_1_1" securityDescriptor="O:WDG:WDD:(A;;CC;;;S-1-5-21-1528164968-1790463351-673733271-1117)"/>
    <protectedRange sqref="O34:P34" name="Rango1_1_3" securityDescriptor="O:WDG:WDD:(A;;CC;;;S-1-5-21-1528164968-1790463351-673733271-1117)"/>
    <protectedRange sqref="P45" name="Rango1_2_1" securityDescriptor="O:WDG:WDD:(A;;CC;;;S-1-5-21-1528164968-1790463351-673733271-1117)"/>
    <protectedRange sqref="O45" name="Rango1_2" securityDescriptor="O:WDG:WDD:(A;;CC;;;S-1-5-21-1528164968-1790463351-673733271-1117)"/>
    <protectedRange sqref="P46:P47 R48:R58" name="Rango1_2_1_1_1" securityDescriptor="O:WDG:WDD:(A;;CC;;;S-1-5-21-1528164968-1790463351-673733271-1117)"/>
    <protectedRange sqref="O46:O60 P48:P58" name="Rango1_2_2_1" securityDescriptor="O:WDG:WDD:(A;;CC;;;S-1-5-21-1528164968-1790463351-673733271-1117)"/>
    <protectedRange sqref="O61:P65" name="Rango1_2_2" securityDescriptor="O:WDG:WDD:(A;;CC;;;S-1-5-21-1528164968-1790463351-673733271-1117)"/>
    <protectedRange sqref="P84 O66:P66 O68:O84 P68:Q83 S68:S83" name="Rango1_3" securityDescriptor="O:WDG:WDD:(A;;CC;;;S-1-5-21-1528164968-1790463351-673733271-1117)"/>
    <protectedRange sqref="O67:P67" name="Rango1_3_1" securityDescriptor="O:WDG:WDD:(A;;CC;;;S-1-5-21-1528164968-1790463351-673733271-1117)"/>
    <protectedRange sqref="O96:Q96 S96" name="Rango1_1_3_1" securityDescriptor="O:WDG:WDD:(A;;CC;;;S-1-5-21-1528164968-1790463351-673733271-1117)"/>
    <protectedRange sqref="O97:Q97 S97" name="Rango1_1_1_1" securityDescriptor="O:WDG:WDD:(A;;CC;;;S-1-5-21-1528164968-1790463351-673733271-1117)"/>
    <protectedRange sqref="U99:U131" name="Rango1_2_1_1_1_1" securityDescriptor="O:WDG:WDD:(A;;CC;;;S-1-5-21-1528164968-1790463351-673733271-1117)"/>
    <protectedRange sqref="O99:O131 S99:S131" name="Rango1_2_2_1_1" securityDescriptor="O:WDG:WDD:(A;;CC;;;S-1-5-21-1528164968-1790463351-673733271-1117)"/>
    <protectedRange sqref="O133:Q133 S133" name="Rango1_1_2" securityDescriptor="O:WDG:WDD:(A;;CC;;;S-1-5-21-1528164968-1790463351-673733271-1117)"/>
  </protectedRanges>
  <mergeCells count="196">
    <mergeCell ref="O137:R137"/>
    <mergeCell ref="O136:R136"/>
    <mergeCell ref="O133:R133"/>
    <mergeCell ref="A134:A135"/>
    <mergeCell ref="B134:B135"/>
    <mergeCell ref="C134:C135"/>
    <mergeCell ref="D134:D135"/>
    <mergeCell ref="E134:E135"/>
    <mergeCell ref="F134:F135"/>
    <mergeCell ref="G134:G135"/>
    <mergeCell ref="O134:R134"/>
    <mergeCell ref="O135:R135"/>
    <mergeCell ref="O128:R128"/>
    <mergeCell ref="O129:R129"/>
    <mergeCell ref="O130:R130"/>
    <mergeCell ref="O131:R131"/>
    <mergeCell ref="O98:R98"/>
    <mergeCell ref="O126:R126"/>
    <mergeCell ref="O127:R127"/>
    <mergeCell ref="O116:R116"/>
    <mergeCell ref="O117:R117"/>
    <mergeCell ref="O118:R118"/>
    <mergeCell ref="O119:R119"/>
    <mergeCell ref="O108:R108"/>
    <mergeCell ref="O109:R109"/>
    <mergeCell ref="O125:R125"/>
    <mergeCell ref="O101:R101"/>
    <mergeCell ref="O99:R99"/>
    <mergeCell ref="O115:R115"/>
    <mergeCell ref="O110:R110"/>
    <mergeCell ref="O111:R111"/>
    <mergeCell ref="O112:R112"/>
    <mergeCell ref="O113:R113"/>
    <mergeCell ref="O114:R114"/>
    <mergeCell ref="O107:R107"/>
    <mergeCell ref="O86:R86"/>
    <mergeCell ref="O87:R87"/>
    <mergeCell ref="O96:R96"/>
    <mergeCell ref="O93:R93"/>
    <mergeCell ref="O94:R94"/>
    <mergeCell ref="O95:R95"/>
    <mergeCell ref="O92:R92"/>
    <mergeCell ref="O91:R91"/>
    <mergeCell ref="O88:R88"/>
    <mergeCell ref="O97:R97"/>
    <mergeCell ref="O89:R89"/>
    <mergeCell ref="O90:R90"/>
    <mergeCell ref="A104:A106"/>
    <mergeCell ref="B104:B106"/>
    <mergeCell ref="C104:C106"/>
    <mergeCell ref="D104:D106"/>
    <mergeCell ref="G104:G106"/>
    <mergeCell ref="A102:A103"/>
    <mergeCell ref="B102:B103"/>
    <mergeCell ref="D102:D103"/>
    <mergeCell ref="E102:E103"/>
    <mergeCell ref="F102:F103"/>
    <mergeCell ref="G102:G103"/>
    <mergeCell ref="O102:R102"/>
    <mergeCell ref="O103:R103"/>
    <mergeCell ref="O106:R106"/>
    <mergeCell ref="O104:R104"/>
    <mergeCell ref="O105:R105"/>
    <mergeCell ref="O100:R100"/>
    <mergeCell ref="S119:S120"/>
    <mergeCell ref="A124:A125"/>
    <mergeCell ref="B124:B125"/>
    <mergeCell ref="C124:C125"/>
    <mergeCell ref="D124:D125"/>
    <mergeCell ref="G124:G125"/>
    <mergeCell ref="O120:R120"/>
    <mergeCell ref="O121:R121"/>
    <mergeCell ref="O122:R122"/>
    <mergeCell ref="B116:B122"/>
    <mergeCell ref="C116:C122"/>
    <mergeCell ref="D116:D122"/>
    <mergeCell ref="F116:F122"/>
    <mergeCell ref="G116:G122"/>
    <mergeCell ref="O123:R123"/>
    <mergeCell ref="O124:R124"/>
    <mergeCell ref="A107:A108"/>
    <mergeCell ref="B107:B108"/>
    <mergeCell ref="C107:C108"/>
    <mergeCell ref="D107:D108"/>
    <mergeCell ref="G107:G108"/>
    <mergeCell ref="A111:A114"/>
    <mergeCell ref="B111:B114"/>
    <mergeCell ref="C111:C114"/>
    <mergeCell ref="D111:D114"/>
    <mergeCell ref="G111:G114"/>
    <mergeCell ref="E112:E114"/>
    <mergeCell ref="F112:F114"/>
    <mergeCell ref="E55:E57"/>
    <mergeCell ref="A22:G22"/>
    <mergeCell ref="G37:G38"/>
    <mergeCell ref="A39:A41"/>
    <mergeCell ref="B39:B41"/>
    <mergeCell ref="C39:C41"/>
    <mergeCell ref="D39:D41"/>
    <mergeCell ref="E39:E41"/>
    <mergeCell ref="F39:F41"/>
    <mergeCell ref="G39:G41"/>
    <mergeCell ref="A37:A38"/>
    <mergeCell ref="B37:B38"/>
    <mergeCell ref="C37:C38"/>
    <mergeCell ref="D37:D38"/>
    <mergeCell ref="E37:E38"/>
    <mergeCell ref="F37:F38"/>
    <mergeCell ref="H22:N22"/>
    <mergeCell ref="A17:C20"/>
    <mergeCell ref="D17:T20"/>
    <mergeCell ref="O22:P22"/>
    <mergeCell ref="Q22:U22"/>
    <mergeCell ref="G25:G29"/>
    <mergeCell ref="F30:F34"/>
    <mergeCell ref="G30:G34"/>
    <mergeCell ref="F25:F29"/>
    <mergeCell ref="A30:A34"/>
    <mergeCell ref="B30:B34"/>
    <mergeCell ref="C30:C34"/>
    <mergeCell ref="D30:D34"/>
    <mergeCell ref="E30:E34"/>
    <mergeCell ref="A25:A29"/>
    <mergeCell ref="B25:B29"/>
    <mergeCell ref="C25:C29"/>
    <mergeCell ref="D25:D29"/>
    <mergeCell ref="E25:E29"/>
    <mergeCell ref="O68:R68"/>
    <mergeCell ref="O69:R69"/>
    <mergeCell ref="O70:R70"/>
    <mergeCell ref="G42:G44"/>
    <mergeCell ref="A42:A44"/>
    <mergeCell ref="B42:B44"/>
    <mergeCell ref="C42:C44"/>
    <mergeCell ref="D42:D44"/>
    <mergeCell ref="E42:E44"/>
    <mergeCell ref="F42:F44"/>
    <mergeCell ref="D48:D54"/>
    <mergeCell ref="E48:E54"/>
    <mergeCell ref="F48:F54"/>
    <mergeCell ref="G48:G54"/>
    <mergeCell ref="A48:A54"/>
    <mergeCell ref="B48:B54"/>
    <mergeCell ref="F64:F65"/>
    <mergeCell ref="C48:C54"/>
    <mergeCell ref="F55:F57"/>
    <mergeCell ref="G55:G57"/>
    <mergeCell ref="A55:A57"/>
    <mergeCell ref="B55:B57"/>
    <mergeCell ref="C55:C57"/>
    <mergeCell ref="D55:D57"/>
    <mergeCell ref="O71:R71"/>
    <mergeCell ref="G64:G65"/>
    <mergeCell ref="A66:A83"/>
    <mergeCell ref="B66:B83"/>
    <mergeCell ref="C66:C83"/>
    <mergeCell ref="D66:D83"/>
    <mergeCell ref="E66:E83"/>
    <mergeCell ref="F66:F83"/>
    <mergeCell ref="G66:G83"/>
    <mergeCell ref="A64:A65"/>
    <mergeCell ref="B64:B65"/>
    <mergeCell ref="C64:C65"/>
    <mergeCell ref="D64:D65"/>
    <mergeCell ref="E64:E65"/>
    <mergeCell ref="O78:R78"/>
    <mergeCell ref="O79:R79"/>
    <mergeCell ref="O80:R80"/>
    <mergeCell ref="O81:R83"/>
    <mergeCell ref="O72:R72"/>
    <mergeCell ref="O73:R73"/>
    <mergeCell ref="O74:R74"/>
    <mergeCell ref="O75:R75"/>
    <mergeCell ref="O76:R76"/>
    <mergeCell ref="O77:R77"/>
    <mergeCell ref="B140:B141"/>
    <mergeCell ref="A140:A141"/>
    <mergeCell ref="O142:R142"/>
    <mergeCell ref="A138:A139"/>
    <mergeCell ref="B138:B139"/>
    <mergeCell ref="C138:C139"/>
    <mergeCell ref="D138:D139"/>
    <mergeCell ref="E138:E139"/>
    <mergeCell ref="F138:F139"/>
    <mergeCell ref="G138:G139"/>
    <mergeCell ref="O138:R138"/>
    <mergeCell ref="O139:R139"/>
    <mergeCell ref="O143:R143"/>
    <mergeCell ref="O144:R144"/>
    <mergeCell ref="O140:R140"/>
    <mergeCell ref="O141:R141"/>
    <mergeCell ref="G140:G141"/>
    <mergeCell ref="F140:F141"/>
    <mergeCell ref="E140:E141"/>
    <mergeCell ref="D140:D141"/>
    <mergeCell ref="C140:C141"/>
  </mergeCells>
  <conditionalFormatting sqref="T24:T58 W136:W137">
    <cfRule type="containsText" dxfId="200" priority="160" stopIfTrue="1" operator="containsText" text="Cerrada">
      <formula>NOT(ISERROR(SEARCH("Cerrada",T24)))</formula>
    </cfRule>
    <cfRule type="containsText" dxfId="199" priority="161" stopIfTrue="1" operator="containsText" text="En ejecución">
      <formula>NOT(ISERROR(SEARCH("En ejecución",T24)))</formula>
    </cfRule>
    <cfRule type="containsText" dxfId="198" priority="162" stopIfTrue="1" operator="containsText" text="Vencida">
      <formula>NOT(ISERROR(SEARCH("Vencida",T24)))</formula>
    </cfRule>
  </conditionalFormatting>
  <conditionalFormatting sqref="W86:W88">
    <cfRule type="containsText" dxfId="197" priority="64" stopIfTrue="1" operator="containsText" text="Cerrada">
      <formula>NOT(ISERROR(SEARCH("Cerrada",W86)))</formula>
    </cfRule>
    <cfRule type="containsText" dxfId="196" priority="65" stopIfTrue="1" operator="containsText" text="En ejecución">
      <formula>NOT(ISERROR(SEARCH("En ejecución",W86)))</formula>
    </cfRule>
    <cfRule type="containsText" dxfId="195" priority="66" stopIfTrue="1" operator="containsText" text="Vencida">
      <formula>NOT(ISERROR(SEARCH("Vencida",W86)))</formula>
    </cfRule>
  </conditionalFormatting>
  <conditionalFormatting sqref="W90:W91">
    <cfRule type="containsText" dxfId="194" priority="67" stopIfTrue="1" operator="containsText" text="Cerrada">
      <formula>NOT(ISERROR(SEARCH("Cerrada",W94)))</formula>
    </cfRule>
    <cfRule type="containsText" dxfId="193" priority="68" stopIfTrue="1" operator="containsText" text="En ejecución">
      <formula>NOT(ISERROR(SEARCH("En ejecución",W94)))</formula>
    </cfRule>
    <cfRule type="containsText" dxfId="192" priority="69" stopIfTrue="1" operator="containsText" text="Vencida">
      <formula>NOT(ISERROR(SEARCH("Vencida",W94)))</formula>
    </cfRule>
  </conditionalFormatting>
  <conditionalFormatting sqref="W96:W97">
    <cfRule type="containsText" dxfId="191" priority="70" stopIfTrue="1" operator="containsText" text="Cerrada">
      <formula>NOT(ISERROR(SEARCH("Cerrada",T97)))</formula>
    </cfRule>
    <cfRule type="containsText" dxfId="190" priority="71" stopIfTrue="1" operator="containsText" text="En ejecución">
      <formula>NOT(ISERROR(SEARCH("En ejecución",T97)))</formula>
    </cfRule>
    <cfRule type="containsText" dxfId="189" priority="72" stopIfTrue="1" operator="containsText" text="Vencida">
      <formula>NOT(ISERROR(SEARCH("Vencida",T97)))</formula>
    </cfRule>
  </conditionalFormatting>
  <conditionalFormatting sqref="W98">
    <cfRule type="containsText" dxfId="188" priority="73" stopIfTrue="1" operator="containsText" text="Cerrada">
      <formula>NOT(ISERROR(SEARCH("Cerrada",#REF!)))</formula>
    </cfRule>
    <cfRule type="containsText" dxfId="187" priority="74" stopIfTrue="1" operator="containsText" text="En ejecución">
      <formula>NOT(ISERROR(SEARCH("En ejecución",#REF!)))</formula>
    </cfRule>
    <cfRule type="containsText" dxfId="186" priority="75" stopIfTrue="1" operator="containsText" text="Vencida">
      <formula>NOT(ISERROR(SEARCH("Vencida",#REF!)))</formula>
    </cfRule>
  </conditionalFormatting>
  <conditionalFormatting sqref="W133">
    <cfRule type="containsText" dxfId="185" priority="49" stopIfTrue="1" operator="containsText" text="Cerrada">
      <formula>NOT(ISERROR(SEARCH("Cerrada",W133)))</formula>
    </cfRule>
    <cfRule type="containsText" dxfId="184" priority="50" stopIfTrue="1" operator="containsText" text="En ejecución">
      <formula>NOT(ISERROR(SEARCH("En ejecución",W133)))</formula>
    </cfRule>
    <cfRule type="containsText" dxfId="183" priority="51" stopIfTrue="1" operator="containsText" text="Vencida">
      <formula>NOT(ISERROR(SEARCH("Vencida",W133)))</formula>
    </cfRule>
  </conditionalFormatting>
  <conditionalFormatting sqref="W133">
    <cfRule type="containsText" dxfId="182" priority="46" stopIfTrue="1" operator="containsText" text="Cerrada">
      <formula>NOT(ISERROR(SEARCH("Cerrada",W133)))</formula>
    </cfRule>
    <cfRule type="containsText" dxfId="181" priority="47" stopIfTrue="1" operator="containsText" text="En ejecución">
      <formula>NOT(ISERROR(SEARCH("En ejecución",W133)))</formula>
    </cfRule>
    <cfRule type="containsText" dxfId="180" priority="48" stopIfTrue="1" operator="containsText" text="Vencida">
      <formula>NOT(ISERROR(SEARCH("Vencida",W133)))</formula>
    </cfRule>
  </conditionalFormatting>
  <conditionalFormatting sqref="W134:W135">
    <cfRule type="containsText" dxfId="179" priority="40" stopIfTrue="1" operator="containsText" text="Cerrada">
      <formula>NOT(ISERROR(SEARCH(("Cerrada"),(W134))))</formula>
    </cfRule>
  </conditionalFormatting>
  <conditionalFormatting sqref="W134:W135">
    <cfRule type="containsText" dxfId="178" priority="41" stopIfTrue="1" operator="containsText" text="En ejecución">
      <formula>NOT(ISERROR(SEARCH(("En ejecución"),(W134))))</formula>
    </cfRule>
  </conditionalFormatting>
  <conditionalFormatting sqref="W134:W135">
    <cfRule type="containsText" dxfId="177" priority="42" stopIfTrue="1" operator="containsText" text="Vencida">
      <formula>NOT(ISERROR(SEARCH(("Vencida"),(W134))))</formula>
    </cfRule>
  </conditionalFormatting>
  <conditionalFormatting sqref="W136">
    <cfRule type="containsText" dxfId="176" priority="31" stopIfTrue="1" operator="containsText" text="Cerrada">
      <formula>NOT(ISERROR(SEARCH("Cerrada",W136)))</formula>
    </cfRule>
    <cfRule type="containsText" dxfId="175" priority="32" stopIfTrue="1" operator="containsText" text="En ejecución">
      <formula>NOT(ISERROR(SEARCH("En ejecución",W136)))</formula>
    </cfRule>
    <cfRule type="containsText" dxfId="174" priority="33" stopIfTrue="1" operator="containsText" text="Vencida">
      <formula>NOT(ISERROR(SEARCH("Vencida",W136)))</formula>
    </cfRule>
  </conditionalFormatting>
  <conditionalFormatting sqref="W137">
    <cfRule type="containsText" dxfId="173" priority="28" stopIfTrue="1" operator="containsText" text="Cerrada">
      <formula>NOT(ISERROR(SEARCH("Cerrada",W137)))</formula>
    </cfRule>
    <cfRule type="containsText" dxfId="172" priority="29" stopIfTrue="1" operator="containsText" text="En ejecución">
      <formula>NOT(ISERROR(SEARCH("En ejecución",W137)))</formula>
    </cfRule>
    <cfRule type="containsText" dxfId="171" priority="30" stopIfTrue="1" operator="containsText" text="Vencida">
      <formula>NOT(ISERROR(SEARCH("Vencida",W137)))</formula>
    </cfRule>
  </conditionalFormatting>
  <conditionalFormatting sqref="W138">
    <cfRule type="containsText" dxfId="170" priority="19" stopIfTrue="1" operator="containsText" text="Cerrada">
      <formula>NOT(ISERROR(SEARCH("Cerrada",W138)))</formula>
    </cfRule>
    <cfRule type="containsText" dxfId="169" priority="20" stopIfTrue="1" operator="containsText" text="En ejecución">
      <formula>NOT(ISERROR(SEARCH("En ejecución",W138)))</formula>
    </cfRule>
    <cfRule type="containsText" dxfId="168" priority="21" stopIfTrue="1" operator="containsText" text="Vencida">
      <formula>NOT(ISERROR(SEARCH("Vencida",W138)))</formula>
    </cfRule>
  </conditionalFormatting>
  <conditionalFormatting sqref="W139">
    <cfRule type="containsText" dxfId="167" priority="16" stopIfTrue="1" operator="containsText" text="Cerrada">
      <formula>NOT(ISERROR(SEARCH("Cerrada",W139)))</formula>
    </cfRule>
    <cfRule type="containsText" dxfId="166" priority="17" stopIfTrue="1" operator="containsText" text="En ejecución">
      <formula>NOT(ISERROR(SEARCH("En ejecución",W139)))</formula>
    </cfRule>
    <cfRule type="containsText" dxfId="165" priority="18" stopIfTrue="1" operator="containsText" text="Vencida">
      <formula>NOT(ISERROR(SEARCH("Vencida",W139)))</formula>
    </cfRule>
  </conditionalFormatting>
  <conditionalFormatting sqref="W140:W141">
    <cfRule type="containsText" dxfId="164" priority="13" stopIfTrue="1" operator="containsText" text="Cerrada">
      <formula>NOT(ISERROR(SEARCH("Cerrada",W140)))</formula>
    </cfRule>
    <cfRule type="containsText" dxfId="163" priority="14" stopIfTrue="1" operator="containsText" text="En ejecución">
      <formula>NOT(ISERROR(SEARCH("En ejecución",W140)))</formula>
    </cfRule>
    <cfRule type="containsText" dxfId="162" priority="15" stopIfTrue="1" operator="containsText" text="Vencida">
      <formula>NOT(ISERROR(SEARCH("Vencida",W140)))</formula>
    </cfRule>
  </conditionalFormatting>
  <conditionalFormatting sqref="W142">
    <cfRule type="containsText" dxfId="161" priority="10" stopIfTrue="1" operator="containsText" text="Cerrada">
      <formula>NOT(ISERROR(SEARCH("Cerrada",W142)))</formula>
    </cfRule>
    <cfRule type="containsText" dxfId="160" priority="11" stopIfTrue="1" operator="containsText" text="En ejecución">
      <formula>NOT(ISERROR(SEARCH("En ejecución",W142)))</formula>
    </cfRule>
    <cfRule type="containsText" dxfId="159" priority="12" stopIfTrue="1" operator="containsText" text="Vencida">
      <formula>NOT(ISERROR(SEARCH("Vencida",W142)))</formula>
    </cfRule>
  </conditionalFormatting>
  <conditionalFormatting sqref="W143">
    <cfRule type="containsText" dxfId="158" priority="7" stopIfTrue="1" operator="containsText" text="Cerrada">
      <formula>NOT(ISERROR(SEARCH("Cerrada",W143)))</formula>
    </cfRule>
    <cfRule type="containsText" dxfId="157" priority="8" stopIfTrue="1" operator="containsText" text="En ejecución">
      <formula>NOT(ISERROR(SEARCH("En ejecución",W143)))</formula>
    </cfRule>
    <cfRule type="containsText" dxfId="156" priority="9" stopIfTrue="1" operator="containsText" text="Vencida">
      <formula>NOT(ISERROR(SEARCH("Vencida",W143)))</formula>
    </cfRule>
  </conditionalFormatting>
  <conditionalFormatting sqref="W144">
    <cfRule type="containsText" dxfId="155" priority="4" stopIfTrue="1" operator="containsText" text="Cerrada">
      <formula>NOT(ISERROR(SEARCH("Cerrada",W144)))</formula>
    </cfRule>
    <cfRule type="containsText" dxfId="154" priority="5" stopIfTrue="1" operator="containsText" text="En ejecución">
      <formula>NOT(ISERROR(SEARCH("En ejecución",W144)))</formula>
    </cfRule>
    <cfRule type="containsText" dxfId="153" priority="6" stopIfTrue="1" operator="containsText" text="Vencida">
      <formula>NOT(ISERROR(SEARCH("Vencida",W144)))</formula>
    </cfRule>
  </conditionalFormatting>
  <conditionalFormatting sqref="W144">
    <cfRule type="containsText" dxfId="152" priority="1" stopIfTrue="1" operator="containsText" text="Cerrada">
      <formula>NOT(ISERROR(SEARCH("Cerrada",W144)))</formula>
    </cfRule>
    <cfRule type="containsText" dxfId="151" priority="2" stopIfTrue="1" operator="containsText" text="En ejecución">
      <formula>NOT(ISERROR(SEARCH("En ejecución",W144)))</formula>
    </cfRule>
    <cfRule type="containsText" dxfId="150" priority="3" stopIfTrue="1" operator="containsText" text="Vencida">
      <formula>NOT(ISERROR(SEARCH("Vencida",W144)))</formula>
    </cfRule>
  </conditionalFormatting>
  <dataValidations count="13">
    <dataValidation type="list" allowBlank="1" showInputMessage="1" showErrorMessage="1" sqref="JO45:JO47 TK45:TK47 ADG45:ADG47 ANC45:ANC47 AWY45:AWY47 BGU45:BGU47 BQQ45:BQQ47 CAM45:CAM47 CKI45:CKI47 CUE45:CUE47 DEA45:DEA47 DNW45:DNW47 DXS45:DXS47 EHO45:EHO47 ERK45:ERK47 FBG45:FBG47 FLC45:FLC47 FUY45:FUY47 GEU45:GEU47 GOQ45:GOQ47 GYM45:GYM47 HII45:HII47 HSE45:HSE47 ICA45:ICA47 ILW45:ILW47 IVS45:IVS47 JFO45:JFO47 JPK45:JPK47 JZG45:JZG47 KJC45:KJC47 KSY45:KSY47 LCU45:LCU47 LMQ45:LMQ47 LWM45:LWM47 MGI45:MGI47 MQE45:MQE47 NAA45:NAA47 NJW45:NJW47 NTS45:NTS47 ODO45:ODO47 ONK45:ONK47 OXG45:OXG47 PHC45:PHC47 PQY45:PQY47 QAU45:QAU47 QKQ45:QKQ47 QUM45:QUM47 REI45:REI47 ROE45:ROE47 RYA45:RYA47 SHW45:SHW47 SRS45:SRS47 TBO45:TBO47 TLK45:TLK47 TVG45:TVG47 UFC45:UFC47 UOY45:UOY47 UYU45:UYU47 VIQ45:VIQ47 VSM45:VSM47 WCI45:WCI47 WME45:WME47 WWA45:WWA47 TN61:TN83 ADJ61:ADJ83 ANF61:ANF83 AXB61:AXB83 BGX61:BGX83 BQT61:BQT83 CAP61:CAP83 CKL61:CKL83 CUH61:CUH83 DED61:DED83 DNZ61:DNZ83 DXV61:DXV83 EHR61:EHR83 ERN61:ERN83 FBJ61:FBJ83 FLF61:FLF83 FVB61:FVB83 GEX61:GEX83 GOT61:GOT83 GYP61:GYP83 HIL61:HIL83 HSH61:HSH83 ICD61:ICD83 ILZ61:ILZ83 IVV61:IVV83 JFR61:JFR83 JPN61:JPN83 JZJ61:JZJ83 KJF61:KJF83 KTB61:KTB83 LCX61:LCX83 LMT61:LMT83 LWP61:LWP83 MGL61:MGL83 MQH61:MQH83 NAD61:NAD83 NJZ61:NJZ83 NTV61:NTV83 ODR61:ODR83 ONN61:ONN83 OXJ61:OXJ83 PHF61:PHF83 PRB61:PRB83 QAX61:QAX83 QKT61:QKT83 QUP61:QUP83 REL61:REL83 ROH61:ROH83 RYD61:RYD83 SHZ61:SHZ83 SRV61:SRV83 TBR61:TBR83 TLN61:TLN83 TVJ61:TVJ83 UFF61:UFF83 UPB61:UPB83 UYX61:UYX83 VIT61:VIT83 VSP61:VSP83 WCL61:WCL83 WMH61:WMH83 WWD61:WWD83 S24:S67 JR61:JR83 S84 V68:V83 WWD98 WMH98 WCL98 VSP98 VIT98 UYX98 UPB98 UFF98 TVJ98 TLN98 TBR98 SRV98 SHZ98 RYD98 ROH98 REL98 QUP98 QKT98 QAX98 PRB98 PHF98 OXJ98 ONN98 ODR98 NTV98 NJZ98 NAD98 MQH98 MGL98 LWP98 LMT98 LCX98 KTB98 KJF98 JZJ98 JPN98 JFR98 IVV98 ILZ98 ICD98 HSH98 HIL98 GYP98 GOT98 GEX98 FVB98 FLF98 FBJ98 ERN98 EHR98 DXV98 DNZ98 DED98 CUH98 CKL98 CAP98 BQT98 BGX98 AXB98 ANF98 ADJ98 TN98 JR98 V86:V131 V133 V136:V144" xr:uid="{00000000-0002-0000-0100-000000000000}">
      <formula1>$J$2:$J$4</formula1>
    </dataValidation>
    <dataValidation type="list" allowBlank="1" showInputMessage="1" showErrorMessage="1" sqref="JP45:JP47 TL45:TL47 ADH45:ADH47 AND45:AND47 AWZ45:AWZ47 BGV45:BGV47 BQR45:BQR47 CAN45:CAN47 CKJ45:CKJ47 CUF45:CUF47 DEB45:DEB47 DNX45:DNX47 DXT45:DXT47 EHP45:EHP47 ERL45:ERL47 FBH45:FBH47 FLD45:FLD47 FUZ45:FUZ47 GEV45:GEV47 GOR45:GOR47 GYN45:GYN47 HIJ45:HIJ47 HSF45:HSF47 ICB45:ICB47 ILX45:ILX47 IVT45:IVT47 JFP45:JFP47 JPL45:JPL47 JZH45:JZH47 KJD45:KJD47 KSZ45:KSZ47 LCV45:LCV47 LMR45:LMR47 LWN45:LWN47 MGJ45:MGJ47 MQF45:MQF47 NAB45:NAB47 NJX45:NJX47 NTT45:NTT47 ODP45:ODP47 ONL45:ONL47 OXH45:OXH47 PHD45:PHD47 PQZ45:PQZ47 QAV45:QAV47 QKR45:QKR47 QUN45:QUN47 REJ45:REJ47 ROF45:ROF47 RYB45:RYB47 SHX45:SHX47 SRT45:SRT47 TBP45:TBP47 TLL45:TLL47 TVH45:TVH47 UFD45:UFD47 UOZ45:UOZ47 UYV45:UYV47 VIR45:VIR47 VSN45:VSN47 WCJ45:WCJ47 WMF45:WMF47 WWB45:WWB47 T24:T51 TO61:TO83 ADK61:ADK83 ANG61:ANG83 AXC61:AXC83 BGY61:BGY83 BQU61:BQU83 CAQ61:CAQ83 CKM61:CKM83 CUI61:CUI83 DEE61:DEE83 DOA61:DOA83 DXW61:DXW83 EHS61:EHS83 ERO61:ERO83 FBK61:FBK83 FLG61:FLG83 FVC61:FVC83 GEY61:GEY83 GOU61:GOU83 GYQ61:GYQ83 HIM61:HIM83 HSI61:HSI83 ICE61:ICE83 IMA61:IMA83 IVW61:IVW83 JFS61:JFS83 JPO61:JPO83 JZK61:JZK83 KJG61:KJG83 KTC61:KTC83 LCY61:LCY83 LMU61:LMU83 LWQ61:LWQ83 MGM61:MGM83 MQI61:MQI83 NAE61:NAE83 NKA61:NKA83 NTW61:NTW83 ODS61:ODS83 ONO61:ONO83 OXK61:OXK83 PHG61:PHG83 PRC61:PRC83 QAY61:QAY83 QKU61:QKU83 QUQ61:QUQ83 REM61:REM83 ROI61:ROI83 RYE61:RYE83 SIA61:SIA83 SRW61:SRW83 TBS61:TBS83 TLO61:TLO83 TVK61:TVK83 UFG61:UFG83 UPC61:UPC83 UYY61:UYY83 VIU61:VIU83 VSQ61:VSQ83 WCM61:WCM83 WMI61:WMI83 WWE61:WWE83 T55:T67 JS61:JS83 T84 W68:W83 WWE98 WMI98 WCM98 VSQ98 VIU98 UYY98 UPC98 UFG98 TVK98 TLO98 TBS98 SRW98 SIA98 RYE98 ROI98 REM98 QUQ98 QKU98 QAY98 PRC98 PHG98 OXK98 ONO98 ODS98 NTW98 NKA98 NAE98 MQI98 MGM98 LWQ98 LMU98 LCY98 KTC98 KJG98 JZK98 JPO98 JFS98 IVW98 IMA98 ICE98 HSI98 HIM98 GYQ98 GOU98 GEY98 FVC98 FLG98 FBK98 ERO98 EHS98 DXW98 DOA98 DEE98 CUI98 CKM98 CAQ98 BQU98 BGY98 AXC98 ANG98 ADK98 TO98 JS98 W86:W131 W133 W136:W144" xr:uid="{00000000-0002-0000-0100-000001000000}">
      <formula1>$I$2:$I$4</formula1>
    </dataValidation>
    <dataValidation type="list" allowBlank="1" showInputMessage="1" showErrorMessage="1" prompt=" - " sqref="F25 F35:F37 F30 F39 F42 F97" xr:uid="{00000000-0002-0000-0100-000002000000}">
      <formula1>$G$2:$G$5</formula1>
    </dataValidation>
    <dataValidation type="list" allowBlank="1" showInputMessage="1" showErrorMessage="1" prompt=" - " sqref="B25 B35:B37 B30 B39 B42 B97" xr:uid="{00000000-0002-0000-0100-000003000000}">
      <formula1>$F$2:$F$11</formula1>
    </dataValidation>
    <dataValidation type="list" allowBlank="1" showInputMessage="1" showErrorMessage="1" prompt=" - " sqref="C25 C35:C37 C39 C30 C42 C97" xr:uid="{00000000-0002-0000-0100-000004000000}">
      <formula1>$D$2:$D$15</formula1>
    </dataValidation>
    <dataValidation type="list" allowBlank="1" showInputMessage="1" showErrorMessage="1" sqref="T52:T54" xr:uid="{00000000-0002-0000-0100-000005000000}">
      <formula1>$I$2:$I$5</formula1>
    </dataValidation>
    <dataValidation type="list" allowBlank="1" showInputMessage="1" showErrorMessage="1" sqref="B48 B55 B58:B60 B84 B86:B95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98 B100 B128:B131 B133 B136:B138 B140 B142:B143" xr:uid="{00000000-0002-0000-0100-000006000000}">
      <formula1>$F$2:$F$6</formula1>
    </dataValidation>
    <dataValidation type="list" allowBlank="1" showInputMessage="1" showErrorMessage="1" sqref="C48 C55 C58:C60 C84 C86:C95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98 C100 C128:C131 C133 C136:C137 C142:C143" xr:uid="{00000000-0002-0000-0100-000007000000}">
      <formula1>$D$2:$D$13</formula1>
    </dataValidation>
    <dataValidation type="list" allowBlank="1" showInputMessage="1" showErrorMessage="1" sqref="F48 F55 F58:F60 F84 F86:F95 JB98 SX98 ACT98 AMP98 AWL98 BGH98 BQD98 BZZ98 CJV98 CTR98 DDN98 DNJ98 DXF98 EHB98 EQX98 FAT98 FKP98 FUL98 GEH98 GOD98 GXZ98 HHV98 HRR98 IBN98 ILJ98 IVF98 JFB98 JOX98 JYT98 KIP98 KSL98 LCH98 LMD98 LVZ98 MFV98 MPR98 MZN98 NJJ98 NTF98 ODB98 OMX98 OWT98 PGP98 PQL98 QAH98 QKD98 QTZ98 RDV98 RNR98 RXN98 SHJ98 SRF98 TBB98 TKX98 TUT98 UEP98 UOL98 UYH98 VID98 VRZ98 WBV98 WLR98 WVN98 F98 F100 F102 F115:F116 F123:F125 F104:F112 F128:F131 F133 F138 F140 F142:F143" xr:uid="{00000000-0002-0000-0100-000008000000}">
      <formula1>$G$2:$G$5</formula1>
    </dataValidation>
    <dataValidation type="list" allowBlank="1" showInputMessage="1" showErrorMessage="1" sqref="I48:I60 I84 I86:I95 JE98 TA98 ACW98 AMS98 AWO98 BGK98 BQG98 CAC98 CJY98 CTU98 DDQ98 DNM98 DXI98 EHE98 ERA98 FAW98 FKS98 FUO98 GEK98 GOG98 GYC98 HHY98 HRU98 IBQ98 ILM98 IVI98 JFE98 JPA98 JYW98 KIS98 KSO98 LCK98 LMG98 LWC98 MFY98 MPU98 MZQ98 NJM98 NTI98 ODE98 ONA98 OWW98 PGS98 PQO98 QAK98 QKG98 QUC98 RDY98 RNU98 RXQ98 SHM98 SRI98 TBE98 TLA98 TUW98 UES98 UOO98 UYK98 VIG98 VSC98 WBY98 WLU98 WVQ98 I98:I131 I133 I138:I140 I142:I143" xr:uid="{00000000-0002-0000-0100-000009000000}">
      <formula1>$H$2:$H$3</formula1>
    </dataValidation>
    <dataValidation type="list" allowBlank="1" showErrorMessage="1" sqref="V134:V135" xr:uid="{8676C15E-09B2-47AC-8CFC-769F54153299}">
      <formula1>$J$2:$J$4</formula1>
    </dataValidation>
    <dataValidation type="list" allowBlank="1" showErrorMessage="1" sqref="W134:W135" xr:uid="{2DE72302-CA13-42F2-83E8-D470166F12EF}">
      <formula1>$I$2:$I$4</formula1>
    </dataValidation>
    <dataValidation type="list" allowBlank="1" showInputMessage="1" showErrorMessage="1" prompt=" - " sqref="C134" xr:uid="{90F1AEC8-AA8E-4D68-8880-5A528A7CE98D}">
      <formula1>$D$2:$D$16</formula1>
    </dataValidation>
  </dataValidations>
  <hyperlinks>
    <hyperlink ref="R49" r:id="rId1" xr:uid="{00000000-0004-0000-0100-000000000000}"/>
    <hyperlink ref="R55" r:id="rId2" xr:uid="{00000000-0004-0000-0100-000001000000}"/>
    <hyperlink ref="R56" r:id="rId3" xr:uid="{00000000-0004-0000-0100-000002000000}"/>
    <hyperlink ref="R60" r:id="rId4" xr:uid="{00000000-0004-0000-0100-000003000000}"/>
    <hyperlink ref="J63" r:id="rId5" location="overlay-context=" xr:uid="{00000000-0004-0000-0100-000004000000}"/>
    <hyperlink ref="J64" r:id="rId6" location="overlay-context=" xr:uid="{00000000-0004-0000-0100-000005000000}"/>
    <hyperlink ref="U74" r:id="rId7" location="overlay-context=_x000a__x000a_19/07/2018:" display="http://www.idep.edu.co/?q=content/gf-14-proceso-de-gesti%C3%B3n-financiera#overlay-context=_x000a__x000a_19/07/2018:" xr:uid="{00000000-0004-0000-0100-000006000000}"/>
    <hyperlink ref="U79" r:id="rId8" xr:uid="{00000000-0004-0000-0100-000007000000}"/>
    <hyperlink ref="U78" r:id="rId9" xr:uid="{00000000-0004-0000-0100-000008000000}"/>
    <hyperlink ref="R62" r:id="rId10" location="overlay-context=_x000a__x000a_24/12/2018:  radicado No. 00106-817-001434 del 29 de noviembre de 2018. " display="http://www.idep.edu.co/?q=content/gf-14-proceso-de-gesti%C3%B3n-financiera#overlay-context=_x000a__x000a_24/12/2018:  radicado No. 00106-817-001434 del 29 de noviembre de 2018. " xr:uid="{00000000-0004-0000-0100-000009000000}"/>
    <hyperlink ref="U89" r:id="rId11" xr:uid="{00000000-0004-0000-0100-00000A000000}"/>
    <hyperlink ref="S95" r:id="rId12" display="https://drive.google.com/drive/folders/1PEA_kHglMECvfb2aRpTEgSxTeLRMahB-" xr:uid="{00000000-0004-0000-0100-00000B000000}"/>
    <hyperlink ref="U95" r:id="rId13" display="https://drive.google.com/drive/folders/1PEA_kHglMECvfb2aRpTEgSxTeLRMahB-" xr:uid="{00000000-0004-0000-0100-00000C000000}"/>
    <hyperlink ref="U94" r:id="rId14" xr:uid="{00000000-0004-0000-0100-00000D000000}"/>
    <hyperlink ref="S98" r:id="rId15" xr:uid="{00000000-0004-0000-0100-00000E000000}"/>
    <hyperlink ref="U98" r:id="rId16" xr:uid="{00000000-0004-0000-0100-00000F000000}"/>
    <hyperlink ref="S102" r:id="rId17" display="http://www.idep.edu.co/sites/default/files/PL-GT-12-02%20Plan%20Contingencia%20Tecno%20V9.pdf" xr:uid="{00000000-0004-0000-0100-000010000000}"/>
    <hyperlink ref="S103" r:id="rId18" location="gid=292185415" display="https://docs.google.com/spreadsheets/d/1rkj1JMm4LnWNRWL--zXFJrjXKTK2WPHCiHY5g3cAogk/edit#gid=292185415" xr:uid="{00000000-0004-0000-0100-000011000000}"/>
    <hyperlink ref="U101" r:id="rId19" location="gid=292185415_x000a_" xr:uid="{00000000-0004-0000-0100-000012000000}"/>
    <hyperlink ref="U102" r:id="rId20" xr:uid="{00000000-0004-0000-0100-000013000000}"/>
    <hyperlink ref="U103" r:id="rId21" location="gid=292185415_x000a_" xr:uid="{00000000-0004-0000-0100-000014000000}"/>
    <hyperlink ref="U104" r:id="rId22" xr:uid="{00000000-0004-0000-0100-000015000000}"/>
    <hyperlink ref="U127" r:id="rId23" location="overlay-context=_x000a_" xr:uid="{00000000-0004-0000-0100-000016000000}"/>
    <hyperlink ref="U123" r:id="rId24" xr:uid="{00000000-0004-0000-0100-000017000000}"/>
    <hyperlink ref="U105" r:id="rId25" xr:uid="{00000000-0004-0000-0100-000018000000}"/>
    <hyperlink ref="U106" r:id="rId26" xr:uid="{00000000-0004-0000-0100-000019000000}"/>
    <hyperlink ref="U114" r:id="rId27" location="gid=0" xr:uid="{00000000-0004-0000-0100-00001A000000}"/>
    <hyperlink ref="U116" r:id="rId28" location="gid=1828784513_x000a_" xr:uid="{00000000-0004-0000-0100-00001B000000}"/>
    <hyperlink ref="U130" r:id="rId29" location="search/autoreporte/WhctKJVRNJdDGPhSjSjkwHLGPlwPdgbXrvSQdbLBMJBxLXBfNXTKjWGFjcdBTqvxxftBKqL" xr:uid="{00000000-0004-0000-0100-00001C000000}"/>
    <hyperlink ref="U131" r:id="rId30" xr:uid="{00000000-0004-0000-0100-00001D000000}"/>
    <hyperlink ref="U144" r:id="rId31" xr:uid="{8360D99B-9344-4007-B5B5-9C49ACA37C5F}"/>
  </hyperlinks>
  <pageMargins left="0.7" right="0.7" top="0.75" bottom="0.75" header="0.3" footer="0.3"/>
  <pageSetup orientation="portrait" r:id="rId32"/>
  <drawing r:id="rId33"/>
  <extLst>
    <ext xmlns:x14="http://schemas.microsoft.com/office/spreadsheetml/2009/9/main" uri="{78C0D931-6437-407d-A8EE-F0AAD7539E65}">
      <x14:conditionalFormattings>
        <x14:conditionalFormatting xmlns:xm="http://schemas.microsoft.com/office/excel/2006/main">
          <x14:cfRule type="containsText" priority="118" stopIfTrue="1" operator="containsText" text="Cerrada" id="{35682F6E-4BCD-4E14-B831-259DC68DB044}">
            <xm:f>NOT(ISERROR(SEARCH("Cerrada",'GTH-13'!W60)))</xm:f>
            <x14:dxf>
              <font>
                <b/>
                <i val="0"/>
              </font>
              <fill>
                <patternFill>
                  <bgColor rgb="FF00B050"/>
                </patternFill>
              </fill>
            </x14:dxf>
          </x14:cfRule>
          <x14:cfRule type="containsText" priority="119" stopIfTrue="1" operator="containsText" text="En ejecución" id="{29169C52-AF35-486B-92AD-7B4E2D56D48A}">
            <xm:f>NOT(ISERROR(SEARCH("En ejecución",'GTH-13'!W60)))</xm:f>
            <x14:dxf>
              <font>
                <b/>
                <i val="0"/>
              </font>
              <fill>
                <patternFill>
                  <bgColor rgb="FFFFFF00"/>
                </patternFill>
              </fill>
            </x14:dxf>
          </x14:cfRule>
          <x14:cfRule type="containsText" priority="120" stopIfTrue="1" operator="containsText" text="Vencida" id="{9F18E53D-50F0-44E5-B4CE-FB8ADC30C9BB}">
            <xm:f>NOT(ISERROR(SEARCH("Vencida",'GTH-13'!W60)))</xm:f>
            <x14:dxf>
              <font>
                <b/>
                <i val="0"/>
              </font>
              <fill>
                <patternFill>
                  <bgColor rgb="FFFF0000"/>
                </patternFill>
              </fill>
            </x14:dxf>
          </x14:cfRule>
          <xm:sqref>T59:T60</xm:sqref>
        </x14:conditionalFormatting>
        <x14:conditionalFormatting xmlns:xm="http://schemas.microsoft.com/office/excel/2006/main">
          <x14:cfRule type="containsText" priority="112" stopIfTrue="1" operator="containsText" text="Cerrada" id="{14444EBC-FE5F-442C-B15C-A6761DB350F5}">
            <xm:f>NOT(ISERROR(SEARCH("Cerrada",'GF-14'!W60)))</xm:f>
            <x14:dxf>
              <font>
                <b/>
                <i val="0"/>
              </font>
              <fill>
                <patternFill>
                  <bgColor rgb="FF00B050"/>
                </patternFill>
              </fill>
            </x14:dxf>
          </x14:cfRule>
          <x14:cfRule type="containsText" priority="113" stopIfTrue="1" operator="containsText" text="En ejecución" id="{82CD5ECD-16EB-4FA0-9177-5F67F4FCA9B6}">
            <xm:f>NOT(ISERROR(SEARCH("En ejecución",'GF-14'!W60)))</xm:f>
            <x14:dxf>
              <font>
                <b/>
                <i val="0"/>
              </font>
              <fill>
                <patternFill>
                  <bgColor rgb="FFFFFF00"/>
                </patternFill>
              </fill>
            </x14:dxf>
          </x14:cfRule>
          <x14:cfRule type="containsText" priority="114" stopIfTrue="1" operator="containsText" text="Vencida" id="{94D697D9-CC7F-4EC5-ACC0-EA7C28750FDB}">
            <xm:f>NOT(ISERROR(SEARCH("Vencida",'GF-14'!W60)))</xm:f>
            <x14:dxf>
              <font>
                <b/>
                <i val="0"/>
              </font>
              <fill>
                <patternFill>
                  <bgColor rgb="FFFF0000"/>
                </patternFill>
              </fill>
            </x14:dxf>
          </x14:cfRule>
          <xm:sqref>W68:W83</xm:sqref>
        </x14:conditionalFormatting>
        <x14:conditionalFormatting xmlns:xm="http://schemas.microsoft.com/office/excel/2006/main">
          <x14:cfRule type="containsText" priority="721" stopIfTrue="1" operator="containsText" text="Cerrada" id="{14444EBC-FE5F-442C-B15C-A6761DB350F5}">
            <xm:f>NOT(ISERROR(SEARCH("Cerrada",'GF-14'!W53)))</xm:f>
            <x14:dxf>
              <font>
                <b/>
                <i val="0"/>
              </font>
              <fill>
                <patternFill>
                  <bgColor rgb="FF00B050"/>
                </patternFill>
              </fill>
            </x14:dxf>
          </x14:cfRule>
          <x14:cfRule type="containsText" priority="722" stopIfTrue="1" operator="containsText" text="En ejecución" id="{82CD5ECD-16EB-4FA0-9177-5F67F4FCA9B6}">
            <xm:f>NOT(ISERROR(SEARCH("En ejecución",'GF-14'!W53)))</xm:f>
            <x14:dxf>
              <font>
                <b/>
                <i val="0"/>
              </font>
              <fill>
                <patternFill>
                  <bgColor rgb="FFFFFF00"/>
                </patternFill>
              </fill>
            </x14:dxf>
          </x14:cfRule>
          <x14:cfRule type="containsText" priority="723" stopIfTrue="1" operator="containsText" text="Vencida" id="{94D697D9-CC7F-4EC5-ACC0-EA7C28750FDB}">
            <xm:f>NOT(ISERROR(SEARCH("Vencida",'GF-14'!W53)))</xm:f>
            <x14:dxf>
              <font>
                <b/>
                <i val="0"/>
              </font>
              <fill>
                <patternFill>
                  <bgColor rgb="FFFF0000"/>
                </patternFill>
              </fill>
            </x14:dxf>
          </x14:cfRule>
          <xm:sqref>T61:T67</xm:sqref>
        </x14:conditionalFormatting>
        <x14:conditionalFormatting xmlns:xm="http://schemas.microsoft.com/office/excel/2006/main">
          <x14:cfRule type="containsText" priority="109" stopIfTrue="1" operator="containsText" text="Cerrada" id="{B6452DB4-0F2D-47AE-8259-FBF51FB91C4A}">
            <xm:f>NOT(ISERROR(SEARCH("Cerrada",'MIC-03'!W91)))</xm:f>
            <x14:dxf>
              <font>
                <b/>
                <i val="0"/>
              </font>
              <fill>
                <patternFill>
                  <bgColor rgb="FF00B050"/>
                </patternFill>
              </fill>
            </x14:dxf>
          </x14:cfRule>
          <x14:cfRule type="containsText" priority="110" stopIfTrue="1" operator="containsText" text="En ejecución" id="{2AD5864A-6AA2-4D96-AF83-815A2E458ECE}">
            <xm:f>NOT(ISERROR(SEARCH("En ejecución",'MIC-03'!W91)))</xm:f>
            <x14:dxf>
              <font>
                <b/>
                <i val="0"/>
              </font>
              <fill>
                <patternFill>
                  <bgColor rgb="FFFFFF00"/>
                </patternFill>
              </fill>
            </x14:dxf>
          </x14:cfRule>
          <x14:cfRule type="containsText" priority="111" stopIfTrue="1" operator="containsText" text="Vencida" id="{F7D95101-B6E1-479B-BEAF-F0A0716108FD}">
            <xm:f>NOT(ISERROR(SEARCH("Vencida",'MIC-03'!W91)))</xm:f>
            <x14:dxf>
              <font>
                <b/>
                <i val="0"/>
              </font>
              <fill>
                <patternFill>
                  <bgColor rgb="FFFF0000"/>
                </patternFill>
              </fill>
            </x14:dxf>
          </x14:cfRule>
          <xm:sqref>T84</xm:sqref>
        </x14:conditionalFormatting>
        <x14:conditionalFormatting xmlns:xm="http://schemas.microsoft.com/office/excel/2006/main">
          <x14:cfRule type="containsText" priority="88" stopIfTrue="1" operator="containsText" text="Cerrada" id="{F17C5B01-AF17-411F-B70E-55536BCE3FF8}">
            <xm:f>NOT(ISERROR(SEARCH("Cerrada",'GT-12'!#REF!)))</xm:f>
            <x14:dxf>
              <font>
                <b/>
                <i val="0"/>
              </font>
              <fill>
                <patternFill>
                  <bgColor rgb="FF00B050"/>
                </patternFill>
              </fill>
            </x14:dxf>
          </x14:cfRule>
          <x14:cfRule type="containsText" priority="89" stopIfTrue="1" operator="containsText" text="En ejecución" id="{0C6667FA-C278-40B2-9879-16345AE4ED17}">
            <xm:f>NOT(ISERROR(SEARCH("En ejecución",'GT-12'!#REF!)))</xm:f>
            <x14:dxf>
              <font>
                <b/>
                <i val="0"/>
              </font>
              <fill>
                <patternFill>
                  <bgColor rgb="FFFFFF00"/>
                </patternFill>
              </fill>
            </x14:dxf>
          </x14:cfRule>
          <x14:cfRule type="containsText" priority="90" stopIfTrue="1" operator="containsText" text="Vencida" id="{C7D981A2-C072-4A17-8660-1CF45B02491E}">
            <xm:f>NOT(ISERROR(SEARCH("Vencida",'GT-12'!#REF!)))</xm:f>
            <x14:dxf>
              <font>
                <b/>
                <i val="0"/>
              </font>
              <fill>
                <patternFill>
                  <bgColor rgb="FFFF0000"/>
                </patternFill>
              </fill>
            </x14:dxf>
          </x14:cfRule>
          <xm:sqref>W116:W122</xm:sqref>
        </x14:conditionalFormatting>
        <x14:conditionalFormatting xmlns:xm="http://schemas.microsoft.com/office/excel/2006/main">
          <x14:cfRule type="containsText" priority="91" stopIfTrue="1" operator="containsText" text="Cerrada" id="{DABD7C9C-D590-4141-A5B8-B94E4AAB29F8}">
            <xm:f>NOT(ISERROR(SEARCH("Cerrada",'GT-12'!#REF!)))</xm:f>
            <x14:dxf>
              <font>
                <b/>
                <i val="0"/>
              </font>
              <fill>
                <patternFill>
                  <bgColor rgb="FF00B050"/>
                </patternFill>
              </fill>
            </x14:dxf>
          </x14:cfRule>
          <x14:cfRule type="containsText" priority="92" stopIfTrue="1" operator="containsText" text="En ejecución" id="{D628FF48-FD0F-4198-B98C-DDC8CE59F137}">
            <xm:f>NOT(ISERROR(SEARCH("En ejecución",'GT-12'!#REF!)))</xm:f>
            <x14:dxf>
              <font>
                <b/>
                <i val="0"/>
              </font>
              <fill>
                <patternFill>
                  <bgColor rgb="FFFFFF00"/>
                </patternFill>
              </fill>
            </x14:dxf>
          </x14:cfRule>
          <x14:cfRule type="containsText" priority="93" stopIfTrue="1" operator="containsText" text="Vencida" id="{7C87C591-BABA-4CEF-8AF6-7EC2B2D45385}">
            <xm:f>NOT(ISERROR(SEARCH("Vencida",'GT-12'!#REF!)))</xm:f>
            <x14:dxf>
              <font>
                <b/>
                <i val="0"/>
              </font>
              <fill>
                <patternFill>
                  <bgColor rgb="FFFF0000"/>
                </patternFill>
              </fill>
            </x14:dxf>
          </x14:cfRule>
          <xm:sqref>W115</xm:sqref>
        </x14:conditionalFormatting>
        <x14:conditionalFormatting xmlns:xm="http://schemas.microsoft.com/office/excel/2006/main">
          <x14:cfRule type="containsText" priority="94" stopIfTrue="1" operator="containsText" text="Cerrada" id="{C75A3D75-F5AF-408F-B342-7F0508F2145E}">
            <xm:f>NOT(ISERROR(SEARCH("Cerrada",'GT-12'!#REF!)))</xm:f>
            <x14:dxf>
              <font>
                <b/>
                <i val="0"/>
              </font>
              <fill>
                <patternFill>
                  <bgColor rgb="FF00B050"/>
                </patternFill>
              </fill>
            </x14:dxf>
          </x14:cfRule>
          <x14:cfRule type="containsText" priority="95" stopIfTrue="1" operator="containsText" text="En ejecución" id="{440A7D92-CCF2-4146-94CA-62BD0337E552}">
            <xm:f>NOT(ISERROR(SEARCH("En ejecución",'GT-12'!#REF!)))</xm:f>
            <x14:dxf>
              <font>
                <b/>
                <i val="0"/>
              </font>
              <fill>
                <patternFill>
                  <bgColor rgb="FFFFFF00"/>
                </patternFill>
              </fill>
            </x14:dxf>
          </x14:cfRule>
          <x14:cfRule type="containsText" priority="96" stopIfTrue="1" operator="containsText" text="Vencida" id="{17E05AA6-1E82-4B02-8115-8988F3CA7820}">
            <xm:f>NOT(ISERROR(SEARCH("Vencida",'GT-12'!#REF!)))</xm:f>
            <x14:dxf>
              <font>
                <b/>
                <i val="0"/>
              </font>
              <fill>
                <patternFill>
                  <bgColor rgb="FFFF0000"/>
                </patternFill>
              </fill>
            </x14:dxf>
          </x14:cfRule>
          <xm:sqref>W107:W114</xm:sqref>
        </x14:conditionalFormatting>
        <x14:conditionalFormatting xmlns:xm="http://schemas.microsoft.com/office/excel/2006/main">
          <x14:cfRule type="containsText" priority="97" stopIfTrue="1" operator="containsText" text="Cerrada" id="{C7F73668-5414-4E4E-986F-B696BD1435E4}">
            <xm:f>NOT(ISERROR(SEARCH("Cerrada",'GT-12'!#REF!)))</xm:f>
            <x14:dxf>
              <font>
                <b/>
                <i val="0"/>
              </font>
              <fill>
                <patternFill>
                  <bgColor rgb="FF00B050"/>
                </patternFill>
              </fill>
            </x14:dxf>
          </x14:cfRule>
          <x14:cfRule type="containsText" priority="98" stopIfTrue="1" operator="containsText" text="En ejecución" id="{9737680E-C9C1-46AE-869D-0C862395E30E}">
            <xm:f>NOT(ISERROR(SEARCH("En ejecución",'GT-12'!#REF!)))</xm:f>
            <x14:dxf>
              <font>
                <b/>
                <i val="0"/>
              </font>
              <fill>
                <patternFill>
                  <bgColor rgb="FFFFFF00"/>
                </patternFill>
              </fill>
            </x14:dxf>
          </x14:cfRule>
          <x14:cfRule type="containsText" priority="99" stopIfTrue="1" operator="containsText" text="Vencida" id="{BF4D0F0D-DFDC-49FD-A993-FA9876FFC947}">
            <xm:f>NOT(ISERROR(SEARCH("Vencida",'GT-12'!#REF!)))</xm:f>
            <x14:dxf>
              <font>
                <b/>
                <i val="0"/>
              </font>
              <fill>
                <patternFill>
                  <bgColor rgb="FFFF0000"/>
                </patternFill>
              </fill>
            </x14:dxf>
          </x14:cfRule>
          <xm:sqref>W101</xm:sqref>
        </x14:conditionalFormatting>
        <x14:conditionalFormatting xmlns:xm="http://schemas.microsoft.com/office/excel/2006/main">
          <x14:cfRule type="containsText" priority="100" stopIfTrue="1" operator="containsText" text="Cerrada" id="{6BF70FF2-C09C-47C8-AF19-CF6951BE2B8E}">
            <xm:f>NOT(ISERROR(SEARCH("Cerrada",'GT-12'!#REF!)))</xm:f>
            <x14:dxf>
              <font>
                <b/>
                <i val="0"/>
              </font>
              <fill>
                <patternFill>
                  <bgColor rgb="FF00B050"/>
                </patternFill>
              </fill>
            </x14:dxf>
          </x14:cfRule>
          <x14:cfRule type="containsText" priority="101" stopIfTrue="1" operator="containsText" text="En ejecución" id="{3FB4B808-2CE2-40D1-9A32-FD0C1D9F2EED}">
            <xm:f>NOT(ISERROR(SEARCH("En ejecución",'GT-12'!#REF!)))</xm:f>
            <x14:dxf>
              <font>
                <b/>
                <i val="0"/>
              </font>
              <fill>
                <patternFill>
                  <bgColor rgb="FFFFFF00"/>
                </patternFill>
              </fill>
            </x14:dxf>
          </x14:cfRule>
          <x14:cfRule type="containsText" priority="102" stopIfTrue="1" operator="containsText" text="Vencida" id="{2F307537-92CD-451F-A58E-24DBEA0CB629}">
            <xm:f>NOT(ISERROR(SEARCH("Vencida",'GT-12'!#REF!)))</xm:f>
            <x14:dxf>
              <font>
                <b/>
                <i val="0"/>
              </font>
              <fill>
                <patternFill>
                  <bgColor rgb="FFFF0000"/>
                </patternFill>
              </fill>
            </x14:dxf>
          </x14:cfRule>
          <xm:sqref>W102:W103</xm:sqref>
        </x14:conditionalFormatting>
        <x14:conditionalFormatting xmlns:xm="http://schemas.microsoft.com/office/excel/2006/main">
          <x14:cfRule type="containsText" priority="103" stopIfTrue="1" operator="containsText" text="Cerrada" id="{0CA0AC3D-05DD-4335-88CF-1C51B6100164}">
            <xm:f>NOT(ISERROR(SEARCH("Cerrada",'GT-12'!#REF!)))</xm:f>
            <x14:dxf>
              <font>
                <b/>
                <i val="0"/>
              </font>
              <fill>
                <patternFill>
                  <bgColor rgb="FF00B050"/>
                </patternFill>
              </fill>
            </x14:dxf>
          </x14:cfRule>
          <x14:cfRule type="containsText" priority="104" stopIfTrue="1" operator="containsText" text="En ejecución" id="{4081937E-AB74-4D72-A3D2-1BA61776ED34}">
            <xm:f>NOT(ISERROR(SEARCH("En ejecución",'GT-12'!#REF!)))</xm:f>
            <x14:dxf>
              <font>
                <b/>
                <i val="0"/>
              </font>
              <fill>
                <patternFill>
                  <bgColor rgb="FFFFFF00"/>
                </patternFill>
              </fill>
            </x14:dxf>
          </x14:cfRule>
          <x14:cfRule type="containsText" priority="105" stopIfTrue="1" operator="containsText" text="Vencida" id="{136EA52A-01E8-4A2D-A92F-D1BEA80F4E8E}">
            <xm:f>NOT(ISERROR(SEARCH("Vencida",'GT-12'!#REF!)))</xm:f>
            <x14:dxf>
              <font>
                <b/>
                <i val="0"/>
              </font>
              <fill>
                <patternFill>
                  <bgColor rgb="FFFF0000"/>
                </patternFill>
              </fill>
            </x14:dxf>
          </x14:cfRule>
          <xm:sqref>W100</xm:sqref>
        </x14:conditionalFormatting>
        <x14:conditionalFormatting xmlns:xm="http://schemas.microsoft.com/office/excel/2006/main">
          <x14:cfRule type="containsText" priority="106" stopIfTrue="1" operator="containsText" text="Cerrada" id="{AB77CF87-D56B-40A5-A7FF-551C6B589F7F}">
            <xm:f>NOT(ISERROR(SEARCH("Cerrada",'GT-12'!#REF!)))</xm:f>
            <x14:dxf>
              <font>
                <b/>
                <i val="0"/>
              </font>
              <fill>
                <patternFill>
                  <bgColor rgb="FF00B050"/>
                </patternFill>
              </fill>
            </x14:dxf>
          </x14:cfRule>
          <x14:cfRule type="containsText" priority="107" stopIfTrue="1" operator="containsText" text="En ejecución" id="{3C1D0583-60CF-48B8-AE3D-4358E260E1FC}">
            <xm:f>NOT(ISERROR(SEARCH("En ejecución",'GT-12'!#REF!)))</xm:f>
            <x14:dxf>
              <font>
                <b/>
                <i val="0"/>
              </font>
              <fill>
                <patternFill>
                  <bgColor rgb="FFFFFF00"/>
                </patternFill>
              </fill>
            </x14:dxf>
          </x14:cfRule>
          <x14:cfRule type="containsText" priority="108" stopIfTrue="1" operator="containsText" text="Vencida" id="{96A2FFA5-AA7E-4D45-AD19-442B6109185D}">
            <xm:f>NOT(ISERROR(SEARCH("Vencida",'GT-12'!#REF!)))</xm:f>
            <x14:dxf>
              <font>
                <b/>
                <i val="0"/>
              </font>
              <fill>
                <patternFill>
                  <bgColor rgb="FFFF0000"/>
                </patternFill>
              </fill>
            </x14:dxf>
          </x14:cfRule>
          <xm:sqref>W99</xm:sqref>
        </x14:conditionalFormatting>
        <x14:conditionalFormatting xmlns:xm="http://schemas.microsoft.com/office/excel/2006/main">
          <x14:cfRule type="containsText" priority="736" stopIfTrue="1" operator="containsText" text="Cerrada" id="{011C220C-1753-410D-8C7E-42573B5E9475}">
            <xm:f>NOT(ISERROR(SEARCH("Cerrada",'AC-10'!W32)))</xm:f>
            <x14:dxf>
              <font>
                <b/>
                <i val="0"/>
              </font>
              <fill>
                <patternFill>
                  <bgColor rgb="FF00B050"/>
                </patternFill>
              </fill>
            </x14:dxf>
          </x14:cfRule>
          <x14:cfRule type="containsText" priority="737" stopIfTrue="1" operator="containsText" text="En ejecución" id="{7BC076D5-D6E5-472B-BE66-F56ADC008090}">
            <xm:f>NOT(ISERROR(SEARCH("En ejecución",'AC-10'!W32)))</xm:f>
            <x14:dxf>
              <font>
                <b/>
                <i val="0"/>
              </font>
              <fill>
                <patternFill>
                  <bgColor rgb="FFFFFF00"/>
                </patternFill>
              </fill>
            </x14:dxf>
          </x14:cfRule>
          <x14:cfRule type="containsText" priority="738" stopIfTrue="1" operator="containsText" text="Vencida" id="{5AB93584-28CB-4BA4-B681-2E52F0F86DEF}">
            <xm:f>NOT(ISERROR(SEARCH("Vencida",'AC-10'!W32)))</xm:f>
            <x14:dxf>
              <font>
                <b/>
                <i val="0"/>
              </font>
              <fill>
                <patternFill>
                  <bgColor rgb="FFFF0000"/>
                </patternFill>
              </fill>
            </x14:dxf>
          </x14:cfRule>
          <xm:sqref>W89</xm:sqref>
        </x14:conditionalFormatting>
        <x14:conditionalFormatting xmlns:xm="http://schemas.microsoft.com/office/excel/2006/main">
          <x14:cfRule type="containsText" priority="739" stopIfTrue="1" operator="containsText" text="Cerrada" id="{38E2C443-C571-4E80-888C-B31105942B17}">
            <xm:f>NOT(ISERROR(SEARCH("Cerrada",'IDP-04'!W37)))</xm:f>
            <x14:dxf>
              <font>
                <b/>
                <i val="0"/>
              </font>
              <fill>
                <patternFill>
                  <bgColor rgb="FF00B050"/>
                </patternFill>
              </fill>
            </x14:dxf>
          </x14:cfRule>
          <x14:cfRule type="containsText" priority="740" stopIfTrue="1" operator="containsText" text="En ejecución" id="{51E5E6A0-6EB1-4DF3-85F2-09CC29365613}">
            <xm:f>NOT(ISERROR(SEARCH("En ejecución",'IDP-04'!W37)))</xm:f>
            <x14:dxf>
              <font>
                <b/>
                <i val="0"/>
              </font>
              <fill>
                <patternFill>
                  <bgColor rgb="FFFFFF00"/>
                </patternFill>
              </fill>
            </x14:dxf>
          </x14:cfRule>
          <x14:cfRule type="containsText" priority="741" stopIfTrue="1" operator="containsText" text="Vencida" id="{C25BAA6D-2FDB-4FA2-A060-05EDBA6FC9E4}">
            <xm:f>NOT(ISERROR(SEARCH("Vencida",'IDP-04'!W37)))</xm:f>
            <x14:dxf>
              <font>
                <b/>
                <i val="0"/>
              </font>
              <fill>
                <patternFill>
                  <bgColor rgb="FFFF0000"/>
                </patternFill>
              </fill>
            </x14:dxf>
          </x14:cfRule>
          <xm:sqref>W92:W95</xm:sqref>
        </x14:conditionalFormatting>
        <x14:conditionalFormatting xmlns:xm="http://schemas.microsoft.com/office/excel/2006/main">
          <x14:cfRule type="containsText" priority="751" stopIfTrue="1" operator="containsText" text="Cerrada" id="{03E2CEC6-9AB3-4187-AC67-0AD2749E20EB}">
            <xm:f>NOT(ISERROR(SEARCH("Cerrada",'GT-12'!U40)))</xm:f>
            <x14:dxf>
              <font>
                <b/>
                <i val="0"/>
              </font>
              <fill>
                <patternFill>
                  <bgColor rgb="FF00B050"/>
                </patternFill>
              </fill>
            </x14:dxf>
          </x14:cfRule>
          <x14:cfRule type="containsText" priority="752" stopIfTrue="1" operator="containsText" text="En ejecución" id="{B3688E80-D4DD-4072-ACDF-5D19296AA93D}">
            <xm:f>NOT(ISERROR(SEARCH("En ejecución",'GT-12'!U40)))</xm:f>
            <x14:dxf>
              <font>
                <b/>
                <i val="0"/>
              </font>
              <fill>
                <patternFill>
                  <bgColor rgb="FFFFFF00"/>
                </patternFill>
              </fill>
            </x14:dxf>
          </x14:cfRule>
          <x14:cfRule type="containsText" priority="753" stopIfTrue="1" operator="containsText" text="Vencida" id="{67710A21-7EEE-4473-A7AC-2E0526FDDD38}">
            <xm:f>NOT(ISERROR(SEARCH("Vencida",'GT-12'!U40)))</xm:f>
            <x14:dxf>
              <font>
                <b/>
                <i val="0"/>
              </font>
              <fill>
                <patternFill>
                  <bgColor rgb="FFFF0000"/>
                </patternFill>
              </fill>
            </x14:dxf>
          </x14:cfRule>
          <xm:sqref>W127</xm:sqref>
        </x14:conditionalFormatting>
        <x14:conditionalFormatting xmlns:xm="http://schemas.microsoft.com/office/excel/2006/main">
          <x14:cfRule type="containsText" priority="754" stopIfTrue="1" operator="containsText" text="Cerrada" id="{CD438462-1288-4CE9-B741-A4742550DD29}">
            <xm:f>NOT(ISERROR(SEARCH("Cerrada",'GTH-13'!W67)))</xm:f>
            <x14:dxf>
              <font>
                <b/>
                <i val="0"/>
              </font>
              <fill>
                <patternFill>
                  <bgColor rgb="FF00B050"/>
                </patternFill>
              </fill>
            </x14:dxf>
          </x14:cfRule>
          <x14:cfRule type="containsText" priority="755" stopIfTrue="1" operator="containsText" text="En ejecución" id="{0FA71F7C-EF62-48EA-9D62-00196BCB1C38}">
            <xm:f>NOT(ISERROR(SEARCH("En ejecución",'GTH-13'!W67)))</xm:f>
            <x14:dxf>
              <font>
                <b/>
                <i val="0"/>
              </font>
              <fill>
                <patternFill>
                  <bgColor rgb="FFFFFF00"/>
                </patternFill>
              </fill>
            </x14:dxf>
          </x14:cfRule>
          <x14:cfRule type="containsText" priority="756" stopIfTrue="1" operator="containsText" text="Vencida" id="{9A95AB2C-68D3-4658-A6AB-B3C64B833602}">
            <xm:f>NOT(ISERROR(SEARCH("Vencida",'GTH-13'!W67)))</xm:f>
            <x14:dxf>
              <font>
                <b/>
                <i val="0"/>
              </font>
              <fill>
                <patternFill>
                  <bgColor rgb="FFFF0000"/>
                </patternFill>
              </fill>
            </x14:dxf>
          </x14:cfRule>
          <xm:sqref>W128:W130</xm:sqref>
        </x14:conditionalFormatting>
        <x14:conditionalFormatting xmlns:xm="http://schemas.microsoft.com/office/excel/2006/main">
          <x14:cfRule type="containsText" priority="757" stopIfTrue="1" operator="containsText" text="Cerrada" id="{CD8AAF02-6C07-46C7-814C-ADF05D8A5A24}">
            <xm:f>NOT(ISERROR(SEARCH("Cerrada",'MIC-03'!W76)))</xm:f>
            <x14:dxf>
              <font>
                <b/>
                <i val="0"/>
              </font>
              <fill>
                <patternFill>
                  <bgColor rgb="FF00B050"/>
                </patternFill>
              </fill>
            </x14:dxf>
          </x14:cfRule>
          <x14:cfRule type="containsText" priority="758" stopIfTrue="1" operator="containsText" text="En ejecución" id="{7E756C2F-6FC1-4882-BDDE-9C94DBA6BD67}">
            <xm:f>NOT(ISERROR(SEARCH("En ejecución",'MIC-03'!W76)))</xm:f>
            <x14:dxf>
              <font>
                <b/>
                <i val="0"/>
              </font>
              <fill>
                <patternFill>
                  <bgColor rgb="FFFFFF00"/>
                </patternFill>
              </fill>
            </x14:dxf>
          </x14:cfRule>
          <x14:cfRule type="containsText" priority="759" stopIfTrue="1" operator="containsText" text="Vencida" id="{7317F3B7-48CA-4C87-892B-942A53B2AF50}">
            <xm:f>NOT(ISERROR(SEARCH("Vencida",'MIC-03'!W76)))</xm:f>
            <x14:dxf>
              <font>
                <b/>
                <i val="0"/>
              </font>
              <fill>
                <patternFill>
                  <bgColor rgb="FFFF0000"/>
                </patternFill>
              </fill>
            </x14:dxf>
          </x14:cfRule>
          <xm:sqref>W131</xm:sqref>
        </x14:conditionalFormatting>
        <x14:conditionalFormatting xmlns:xm="http://schemas.microsoft.com/office/excel/2006/main">
          <x14:cfRule type="containsText" priority="778" stopIfTrue="1" operator="containsText" text="Cerrada" id="{AF77D9D2-AE90-4F5A-8E28-5E14F9DFB46A}">
            <xm:f>NOT(ISERROR(SEARCH("Cerrada",'GT-12'!#REF!)))</xm:f>
            <x14:dxf>
              <font>
                <b/>
                <i val="0"/>
              </font>
              <fill>
                <patternFill>
                  <bgColor rgb="FF00B050"/>
                </patternFill>
              </fill>
            </x14:dxf>
          </x14:cfRule>
          <x14:cfRule type="containsText" priority="779" stopIfTrue="1" operator="containsText" text="En ejecución" id="{C5C6D08B-9BA3-467B-A24A-E03422841D1E}">
            <xm:f>NOT(ISERROR(SEARCH("En ejecución",'GT-12'!#REF!)))</xm:f>
            <x14:dxf>
              <font>
                <b/>
                <i val="0"/>
              </font>
              <fill>
                <patternFill>
                  <bgColor rgb="FFFFFF00"/>
                </patternFill>
              </fill>
            </x14:dxf>
          </x14:cfRule>
          <x14:cfRule type="containsText" priority="780" stopIfTrue="1" operator="containsText" text="Vencida" id="{1CADFA44-2928-4B99-9942-FD405B769238}">
            <xm:f>NOT(ISERROR(SEARCH("Vencida",'GT-12'!#REF!)))</xm:f>
            <x14:dxf>
              <font>
                <b/>
                <i val="0"/>
              </font>
              <fill>
                <patternFill>
                  <bgColor rgb="FFFF0000"/>
                </patternFill>
              </fill>
            </x14:dxf>
          </x14:cfRule>
          <xm:sqref>W104:W106</xm:sqref>
        </x14:conditionalFormatting>
        <x14:conditionalFormatting xmlns:xm="http://schemas.microsoft.com/office/excel/2006/main">
          <x14:cfRule type="containsText" priority="799" stopIfTrue="1" operator="containsText" text="Cerrada" id="{B27FA0FA-D163-4CBF-B186-99EE3EF59A50}">
            <xm:f>NOT(ISERROR(SEARCH("Cerrada",'GT-12'!#REF!)))</xm:f>
            <x14:dxf>
              <font>
                <b/>
                <i val="0"/>
              </font>
              <fill>
                <patternFill>
                  <bgColor rgb="FF00B050"/>
                </patternFill>
              </fill>
            </x14:dxf>
          </x14:cfRule>
          <x14:cfRule type="containsText" priority="800" stopIfTrue="1" operator="containsText" text="En ejecución" id="{A413ADF0-320C-41F9-B0A6-DBD4B385E829}">
            <xm:f>NOT(ISERROR(SEARCH("En ejecución",'GT-12'!#REF!)))</xm:f>
            <x14:dxf>
              <font>
                <b/>
                <i val="0"/>
              </font>
              <fill>
                <patternFill>
                  <bgColor rgb="FFFFFF00"/>
                </patternFill>
              </fill>
            </x14:dxf>
          </x14:cfRule>
          <x14:cfRule type="containsText" priority="801" stopIfTrue="1" operator="containsText" text="Vencida" id="{1DB3BA26-9DB8-48F0-B67F-2404016771A6}">
            <xm:f>NOT(ISERROR(SEARCH("Vencida",'GT-12'!#REF!)))</xm:f>
            <x14:dxf>
              <font>
                <b/>
                <i val="0"/>
              </font>
              <fill>
                <patternFill>
                  <bgColor rgb="FFFF0000"/>
                </patternFill>
              </fill>
            </x14:dxf>
          </x14:cfRule>
          <xm:sqref>W123:W126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AA919"/>
  <sheetViews>
    <sheetView showGridLines="0" topLeftCell="A25" zoomScale="60" zoomScaleNormal="60" workbookViewId="0">
      <selection activeCell="F35" sqref="F35"/>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87"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88"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4" t="s">
        <v>1004</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8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GESTIÓN CONTRACTUAL</v>
      </c>
      <c r="F22" s="1001"/>
      <c r="G22" s="21"/>
      <c r="H22" s="992" t="s">
        <v>60</v>
      </c>
      <c r="I22" s="993"/>
      <c r="J22" s="994"/>
      <c r="K22" s="83"/>
      <c r="L22" s="84"/>
      <c r="M22" s="84"/>
      <c r="N22" s="84"/>
      <c r="O22" s="84"/>
      <c r="P22" s="84"/>
      <c r="Q22" s="84"/>
      <c r="R22" s="87"/>
      <c r="S22" s="87"/>
      <c r="T22" s="87"/>
      <c r="U22" s="87"/>
      <c r="V22" s="87"/>
      <c r="W22" s="87"/>
      <c r="X22" s="86"/>
    </row>
    <row r="23" spans="1:27" ht="53.25" customHeight="1" thickBot="1" x14ac:dyDescent="0.3">
      <c r="A23" s="1011" t="s">
        <v>42</v>
      </c>
      <c r="B23" s="1012"/>
      <c r="C23" s="1013"/>
      <c r="D23" s="23"/>
      <c r="E23" s="93" t="s">
        <v>144</v>
      </c>
      <c r="F23" s="94">
        <f>COUNTA(E31:E40)</f>
        <v>0</v>
      </c>
      <c r="G23" s="21"/>
      <c r="H23" s="995" t="s">
        <v>66</v>
      </c>
      <c r="I23" s="996"/>
      <c r="J23" s="94">
        <f>COUNTIF(I31:I40,"Acción correctiva")</f>
        <v>0</v>
      </c>
      <c r="K23" s="88"/>
      <c r="L23" s="84"/>
      <c r="M23" s="84"/>
      <c r="N23" s="84"/>
      <c r="O23" s="84"/>
      <c r="P23" s="84"/>
      <c r="Q23" s="84"/>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COUNTIF(I31:I40,"Acción Preventiva y/o de mejora")</f>
        <v>0</v>
      </c>
      <c r="K24" s="88"/>
      <c r="L24" s="84"/>
      <c r="M24" s="84"/>
      <c r="N24" s="84"/>
      <c r="O24" s="84"/>
      <c r="P24" s="84"/>
      <c r="Q24" s="84"/>
      <c r="R24" s="88"/>
      <c r="S24" s="88"/>
      <c r="T24" s="88"/>
      <c r="U24" s="86"/>
      <c r="V24" s="86"/>
      <c r="W24" s="23"/>
      <c r="X24" s="86"/>
    </row>
    <row r="25" spans="1:27" ht="53.25" customHeight="1" x14ac:dyDescent="0.35">
      <c r="A25" s="27"/>
      <c r="B25" s="23"/>
      <c r="C25" s="23"/>
      <c r="D25" s="33"/>
      <c r="E25" s="97" t="s">
        <v>145</v>
      </c>
      <c r="F25" s="96">
        <f>COUNTIF(W31:W35, "Vencida")</f>
        <v>0</v>
      </c>
      <c r="G25" s="24"/>
      <c r="H25" s="999"/>
      <c r="I25" s="999"/>
      <c r="J25" s="89"/>
      <c r="K25" s="88"/>
      <c r="L25" s="84"/>
      <c r="M25" s="84"/>
      <c r="N25" s="84"/>
      <c r="O25" s="84"/>
      <c r="P25" s="84"/>
      <c r="Q25" s="84"/>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4"/>
      <c r="M26" s="84"/>
      <c r="N26" s="84"/>
      <c r="O26" s="84"/>
      <c r="P26" s="84"/>
      <c r="Q26" s="84"/>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4"/>
      <c r="M27" s="84"/>
      <c r="N27" s="84"/>
      <c r="O27" s="84"/>
      <c r="P27" s="84"/>
      <c r="Q27" s="84"/>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18"/>
      <c r="P31" s="1019"/>
      <c r="Q31" s="1019"/>
      <c r="R31" s="1020"/>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21"/>
      <c r="P32" s="1022"/>
      <c r="Q32" s="1022"/>
      <c r="R32" s="1023"/>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24"/>
      <c r="P33" s="1025"/>
      <c r="Q33" s="1025"/>
      <c r="R33" s="1026"/>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8" priority="1" stopIfTrue="1" operator="containsText" text="Cerrada">
      <formula>NOT(ISERROR(SEARCH("Cerrada",W31)))</formula>
    </cfRule>
    <cfRule type="containsText" dxfId="67" priority="2" stopIfTrue="1" operator="containsText" text="En ejecución">
      <formula>NOT(ISERROR(SEARCH("En ejecución",W31)))</formula>
    </cfRule>
    <cfRule type="containsText" dxfId="66" priority="3" stopIfTrue="1" operator="containsText" text="Vencida">
      <formula>NOT(ISERROR(SEARCH("Vencida",W31)))</formula>
    </cfRule>
  </conditionalFormatting>
  <dataValidations count="7">
    <dataValidation type="list" allowBlank="1" showInputMessage="1" showErrorMessage="1" sqref="W31:W33" xr:uid="{00000000-0002-0000-0900-000000000000}">
      <formula1>$I$2:$I$4</formula1>
    </dataValidation>
    <dataValidation type="list" allowBlank="1" showInputMessage="1" showErrorMessage="1" sqref="V31:V33" xr:uid="{00000000-0002-0000-0900-000001000000}">
      <formula1>$J$2:$J$4</formula1>
    </dataValidation>
    <dataValidation type="list" allowBlank="1" showInputMessage="1" showErrorMessage="1" sqref="I31:I33" xr:uid="{00000000-0002-0000-0900-000002000000}">
      <formula1>$H$2:$H$3</formula1>
    </dataValidation>
    <dataValidation type="list" allowBlank="1" showInputMessage="1" showErrorMessage="1" sqref="F31:F33" xr:uid="{00000000-0002-0000-0900-000003000000}">
      <formula1>$G$2:$G$5</formula1>
    </dataValidation>
    <dataValidation type="list" allowBlank="1" showInputMessage="1" showErrorMessage="1" sqref="C31:C33" xr:uid="{00000000-0002-0000-0900-000004000000}">
      <formula1>$D$2:$D$13</formula1>
    </dataValidation>
    <dataValidation type="list" allowBlank="1" showInputMessage="1" showErrorMessage="1" sqref="B31:B33" xr:uid="{00000000-0002-0000-0900-000005000000}">
      <formula1>$F$2:$F$6</formula1>
    </dataValidation>
    <dataValidation type="list" allowBlank="1" showErrorMessage="1" sqref="A23" xr:uid="{00000000-0002-0000-0900-000006000000}">
      <formula1>PROCESOS</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AA919"/>
  <sheetViews>
    <sheetView showGridLines="0" topLeftCell="A27" zoomScale="80" zoomScaleNormal="80" workbookViewId="0">
      <selection activeCell="F39" sqref="F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87"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88"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4"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8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GESTIÓN JURÍDICA</v>
      </c>
      <c r="F22" s="1001"/>
      <c r="G22" s="21"/>
      <c r="H22" s="992" t="s">
        <v>60</v>
      </c>
      <c r="I22" s="993"/>
      <c r="J22" s="994"/>
      <c r="K22" s="89"/>
      <c r="L22" s="89"/>
      <c r="M22" s="89"/>
      <c r="N22" s="89"/>
      <c r="O22" s="89"/>
      <c r="P22" s="89"/>
      <c r="Q22" s="87"/>
      <c r="R22" s="87"/>
      <c r="S22" s="87"/>
      <c r="T22" s="87"/>
      <c r="U22" s="87"/>
      <c r="V22" s="87"/>
      <c r="W22" s="87"/>
      <c r="X22" s="86"/>
    </row>
    <row r="23" spans="1:27" ht="53.25" customHeight="1" thickBot="1" x14ac:dyDescent="0.3">
      <c r="A23" s="1011" t="s">
        <v>45</v>
      </c>
      <c r="B23" s="1012"/>
      <c r="C23" s="1013"/>
      <c r="D23" s="23"/>
      <c r="E23" s="93" t="s">
        <v>144</v>
      </c>
      <c r="F23" s="94">
        <f>COUNTA(E31:E40)</f>
        <v>0</v>
      </c>
      <c r="G23" s="21"/>
      <c r="H23" s="995" t="s">
        <v>66</v>
      </c>
      <c r="I23" s="996"/>
      <c r="J23" s="94">
        <f>COUNTIF(I31:I40,"Acción correctiva")</f>
        <v>0</v>
      </c>
      <c r="K23" s="89"/>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COUNTIF(I31:I40,"Acción Preventiva y/o de mejora")</f>
        <v>0</v>
      </c>
      <c r="K24" s="89"/>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COUNTIF(W31:W35, "Vencida")</f>
        <v>0</v>
      </c>
      <c r="G25" s="24"/>
      <c r="H25" s="999"/>
      <c r="I25" s="999"/>
      <c r="J25" s="89"/>
      <c r="K25" s="89"/>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9"/>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9"/>
      <c r="L28" s="89"/>
      <c r="M28" s="89"/>
      <c r="N28" s="89"/>
      <c r="O28" s="89"/>
      <c r="P28" s="89"/>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18"/>
      <c r="P31" s="1019"/>
      <c r="Q31" s="1019"/>
      <c r="R31" s="1020"/>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21"/>
      <c r="P32" s="1022"/>
      <c r="Q32" s="1022"/>
      <c r="R32" s="1023"/>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24"/>
      <c r="P33" s="1025"/>
      <c r="Q33" s="1025"/>
      <c r="R33" s="1026"/>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65" priority="1" stopIfTrue="1" operator="containsText" text="Cerrada">
      <formula>NOT(ISERROR(SEARCH("Cerrada",W31)))</formula>
    </cfRule>
    <cfRule type="containsText" dxfId="64" priority="2" stopIfTrue="1" operator="containsText" text="En ejecución">
      <formula>NOT(ISERROR(SEARCH("En ejecución",W31)))</formula>
    </cfRule>
    <cfRule type="containsText" dxfId="63" priority="3" stopIfTrue="1" operator="containsText" text="Vencida">
      <formula>NOT(ISERROR(SEARCH("Vencida",W31)))</formula>
    </cfRule>
  </conditionalFormatting>
  <dataValidations count="7">
    <dataValidation type="list" allowBlank="1" showErrorMessage="1" sqref="A23" xr:uid="{00000000-0002-0000-0A00-000000000000}">
      <formula1>PROCESOS</formula1>
    </dataValidation>
    <dataValidation type="list" allowBlank="1" showInputMessage="1" showErrorMessage="1" sqref="B31:B33" xr:uid="{00000000-0002-0000-0A00-000001000000}">
      <formula1>$F$2:$F$6</formula1>
    </dataValidation>
    <dataValidation type="list" allowBlank="1" showInputMessage="1" showErrorMessage="1" sqref="C31:C33" xr:uid="{00000000-0002-0000-0A00-000002000000}">
      <formula1>$D$2:$D$13</formula1>
    </dataValidation>
    <dataValidation type="list" allowBlank="1" showInputMessage="1" showErrorMessage="1" sqref="F31:F33" xr:uid="{00000000-0002-0000-0A00-000003000000}">
      <formula1>$G$2:$G$5</formula1>
    </dataValidation>
    <dataValidation type="list" allowBlank="1" showInputMessage="1" showErrorMessage="1" sqref="I31:I33" xr:uid="{00000000-0002-0000-0A00-000004000000}">
      <formula1>$H$2:$H$3</formula1>
    </dataValidation>
    <dataValidation type="list" allowBlank="1" showInputMessage="1" showErrorMessage="1" sqref="V31:V33" xr:uid="{00000000-0002-0000-0A00-000005000000}">
      <formula1>$J$2:$J$4</formula1>
    </dataValidation>
    <dataValidation type="list" allowBlank="1" showInputMessage="1" showErrorMessage="1" sqref="W31:W33" xr:uid="{00000000-0002-0000-0A00-000006000000}">
      <formula1>$I$2:$I$4</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A907"/>
  <sheetViews>
    <sheetView showGridLines="0" topLeftCell="G32" zoomScale="80" zoomScaleNormal="98" workbookViewId="0">
      <selection activeCell="H34" sqref="H34"/>
    </sheetView>
  </sheetViews>
  <sheetFormatPr baseColWidth="10" defaultColWidth="14.42578125" defaultRowHeight="15" customHeight="1" x14ac:dyDescent="0.25"/>
  <cols>
    <col min="1" max="1" width="7.42578125" style="199" customWidth="1"/>
    <col min="2" max="2" width="10.7109375" style="199" customWidth="1"/>
    <col min="3" max="3" width="17.5703125" style="199" customWidth="1"/>
    <col min="4" max="4" width="21.5703125" style="199" customWidth="1"/>
    <col min="5" max="5" width="60.42578125" style="199" customWidth="1"/>
    <col min="6" max="6" width="24.140625" style="199" customWidth="1"/>
    <col min="7" max="7" width="47.85546875" style="199" customWidth="1"/>
    <col min="8" max="8" width="84.85546875" style="199" customWidth="1"/>
    <col min="9" max="9" width="14" style="199" customWidth="1"/>
    <col min="10" max="10" width="18" style="199" customWidth="1"/>
    <col min="11" max="11" width="18.5703125" style="199" customWidth="1"/>
    <col min="12" max="12" width="20" style="199" customWidth="1"/>
    <col min="13" max="13" width="18.28515625" style="199" customWidth="1"/>
    <col min="14" max="15" width="18" style="199" customWidth="1"/>
    <col min="16" max="16" width="26.28515625" style="199" customWidth="1"/>
    <col min="17" max="17" width="24.85546875" style="199" customWidth="1"/>
    <col min="18" max="18" width="19.42578125" style="199" customWidth="1"/>
    <col min="19" max="19" width="28.140625" style="199" customWidth="1"/>
    <col min="20" max="20" width="89" style="199" customWidth="1"/>
    <col min="21" max="21" width="40.140625" style="199" customWidth="1"/>
    <col min="22" max="22" width="18.42578125" style="172" customWidth="1"/>
    <col min="23" max="23" width="19.42578125" style="199" customWidth="1"/>
    <col min="24" max="24" width="80.28515625" style="199" customWidth="1"/>
    <col min="25" max="25" width="31.140625" style="199" customWidth="1"/>
    <col min="26" max="26" width="14.42578125" style="199" customWidth="1"/>
    <col min="27" max="28" width="11" style="199" customWidth="1"/>
    <col min="29" max="256" width="14.42578125" style="199"/>
    <col min="257" max="257" width="6.5703125" style="199" customWidth="1"/>
    <col min="258" max="258" width="10.7109375" style="199" customWidth="1"/>
    <col min="259" max="259" width="17.5703125" style="199" customWidth="1"/>
    <col min="260" max="260" width="21.5703125" style="199" customWidth="1"/>
    <col min="261" max="261" width="52.28515625" style="199" customWidth="1"/>
    <col min="262" max="262" width="24.140625" style="199" customWidth="1"/>
    <col min="263" max="263" width="26.5703125" style="199" customWidth="1"/>
    <col min="264" max="264" width="25.85546875" style="199" customWidth="1"/>
    <col min="265" max="265" width="14" style="199" customWidth="1"/>
    <col min="266" max="266" width="18" style="199" customWidth="1"/>
    <col min="267" max="267" width="18.5703125" style="199" customWidth="1"/>
    <col min="268" max="268" width="20" style="199" customWidth="1"/>
    <col min="269" max="269" width="18.28515625" style="199" customWidth="1"/>
    <col min="270" max="271" width="18" style="199" customWidth="1"/>
    <col min="272" max="272" width="26.28515625" style="199" customWidth="1"/>
    <col min="273" max="273" width="24.85546875" style="199" customWidth="1"/>
    <col min="274" max="274" width="19.42578125" style="199" customWidth="1"/>
    <col min="275" max="275" width="28.140625" style="199" customWidth="1"/>
    <col min="276" max="276" width="89.140625" style="199" customWidth="1"/>
    <col min="277" max="277" width="40.140625" style="199" customWidth="1"/>
    <col min="278" max="278" width="18.42578125" style="199" customWidth="1"/>
    <col min="279" max="279" width="19.42578125" style="199" customWidth="1"/>
    <col min="280" max="280" width="80.28515625" style="199" customWidth="1"/>
    <col min="281" max="281" width="31.140625" style="199" customWidth="1"/>
    <col min="282" max="282" width="14.42578125" style="199" customWidth="1"/>
    <col min="283" max="284" width="11" style="199" customWidth="1"/>
    <col min="285" max="512" width="14.42578125" style="199"/>
    <col min="513" max="513" width="6.5703125" style="199" customWidth="1"/>
    <col min="514" max="514" width="10.7109375" style="199" customWidth="1"/>
    <col min="515" max="515" width="17.5703125" style="199" customWidth="1"/>
    <col min="516" max="516" width="21.5703125" style="199" customWidth="1"/>
    <col min="517" max="517" width="52.28515625" style="199" customWidth="1"/>
    <col min="518" max="518" width="24.140625" style="199" customWidth="1"/>
    <col min="519" max="519" width="26.5703125" style="199" customWidth="1"/>
    <col min="520" max="520" width="25.85546875" style="199" customWidth="1"/>
    <col min="521" max="521" width="14" style="199" customWidth="1"/>
    <col min="522" max="522" width="18" style="199" customWidth="1"/>
    <col min="523" max="523" width="18.5703125" style="199" customWidth="1"/>
    <col min="524" max="524" width="20" style="199" customWidth="1"/>
    <col min="525" max="525" width="18.28515625" style="199" customWidth="1"/>
    <col min="526" max="527" width="18" style="199" customWidth="1"/>
    <col min="528" max="528" width="26.28515625" style="199" customWidth="1"/>
    <col min="529" max="529" width="24.85546875" style="199" customWidth="1"/>
    <col min="530" max="530" width="19.42578125" style="199" customWidth="1"/>
    <col min="531" max="531" width="28.140625" style="199" customWidth="1"/>
    <col min="532" max="532" width="89.140625" style="199" customWidth="1"/>
    <col min="533" max="533" width="40.140625" style="199" customWidth="1"/>
    <col min="534" max="534" width="18.42578125" style="199" customWidth="1"/>
    <col min="535" max="535" width="19.42578125" style="199" customWidth="1"/>
    <col min="536" max="536" width="80.28515625" style="199" customWidth="1"/>
    <col min="537" max="537" width="31.140625" style="199" customWidth="1"/>
    <col min="538" max="538" width="14.42578125" style="199" customWidth="1"/>
    <col min="539" max="540" width="11" style="199" customWidth="1"/>
    <col min="541" max="768" width="14.42578125" style="199"/>
    <col min="769" max="769" width="6.5703125" style="199" customWidth="1"/>
    <col min="770" max="770" width="10.7109375" style="199" customWidth="1"/>
    <col min="771" max="771" width="17.5703125" style="199" customWidth="1"/>
    <col min="772" max="772" width="21.5703125" style="199" customWidth="1"/>
    <col min="773" max="773" width="52.28515625" style="199" customWidth="1"/>
    <col min="774" max="774" width="24.140625" style="199" customWidth="1"/>
    <col min="775" max="775" width="26.5703125" style="199" customWidth="1"/>
    <col min="776" max="776" width="25.85546875" style="199" customWidth="1"/>
    <col min="777" max="777" width="14" style="199" customWidth="1"/>
    <col min="778" max="778" width="18" style="199" customWidth="1"/>
    <col min="779" max="779" width="18.5703125" style="199" customWidth="1"/>
    <col min="780" max="780" width="20" style="199" customWidth="1"/>
    <col min="781" max="781" width="18.28515625" style="199" customWidth="1"/>
    <col min="782" max="783" width="18" style="199" customWidth="1"/>
    <col min="784" max="784" width="26.28515625" style="199" customWidth="1"/>
    <col min="785" max="785" width="24.85546875" style="199" customWidth="1"/>
    <col min="786" max="786" width="19.42578125" style="199" customWidth="1"/>
    <col min="787" max="787" width="28.140625" style="199" customWidth="1"/>
    <col min="788" max="788" width="89.140625" style="199" customWidth="1"/>
    <col min="789" max="789" width="40.140625" style="199" customWidth="1"/>
    <col min="790" max="790" width="18.42578125" style="199" customWidth="1"/>
    <col min="791" max="791" width="19.42578125" style="199" customWidth="1"/>
    <col min="792" max="792" width="80.28515625" style="199" customWidth="1"/>
    <col min="793" max="793" width="31.140625" style="199" customWidth="1"/>
    <col min="794" max="794" width="14.42578125" style="199" customWidth="1"/>
    <col min="795" max="796" width="11" style="199" customWidth="1"/>
    <col min="797" max="1024" width="14.42578125" style="199"/>
    <col min="1025" max="1025" width="6.5703125" style="199" customWidth="1"/>
    <col min="1026" max="1026" width="10.7109375" style="199" customWidth="1"/>
    <col min="1027" max="1027" width="17.5703125" style="199" customWidth="1"/>
    <col min="1028" max="1028" width="21.5703125" style="199" customWidth="1"/>
    <col min="1029" max="1029" width="52.28515625" style="199" customWidth="1"/>
    <col min="1030" max="1030" width="24.140625" style="199" customWidth="1"/>
    <col min="1031" max="1031" width="26.5703125" style="199" customWidth="1"/>
    <col min="1032" max="1032" width="25.85546875" style="199" customWidth="1"/>
    <col min="1033" max="1033" width="14" style="199" customWidth="1"/>
    <col min="1034" max="1034" width="18" style="199" customWidth="1"/>
    <col min="1035" max="1035" width="18.5703125" style="199" customWidth="1"/>
    <col min="1036" max="1036" width="20" style="199" customWidth="1"/>
    <col min="1037" max="1037" width="18.28515625" style="199" customWidth="1"/>
    <col min="1038" max="1039" width="18" style="199" customWidth="1"/>
    <col min="1040" max="1040" width="26.28515625" style="199" customWidth="1"/>
    <col min="1041" max="1041" width="24.85546875" style="199" customWidth="1"/>
    <col min="1042" max="1042" width="19.42578125" style="199" customWidth="1"/>
    <col min="1043" max="1043" width="28.140625" style="199" customWidth="1"/>
    <col min="1044" max="1044" width="89.140625" style="199" customWidth="1"/>
    <col min="1045" max="1045" width="40.140625" style="199" customWidth="1"/>
    <col min="1046" max="1046" width="18.42578125" style="199" customWidth="1"/>
    <col min="1047" max="1047" width="19.42578125" style="199" customWidth="1"/>
    <col min="1048" max="1048" width="80.28515625" style="199" customWidth="1"/>
    <col min="1049" max="1049" width="31.140625" style="199" customWidth="1"/>
    <col min="1050" max="1050" width="14.42578125" style="199" customWidth="1"/>
    <col min="1051" max="1052" width="11" style="199" customWidth="1"/>
    <col min="1053" max="1280" width="14.42578125" style="199"/>
    <col min="1281" max="1281" width="6.5703125" style="199" customWidth="1"/>
    <col min="1282" max="1282" width="10.7109375" style="199" customWidth="1"/>
    <col min="1283" max="1283" width="17.5703125" style="199" customWidth="1"/>
    <col min="1284" max="1284" width="21.5703125" style="199" customWidth="1"/>
    <col min="1285" max="1285" width="52.28515625" style="199" customWidth="1"/>
    <col min="1286" max="1286" width="24.140625" style="199" customWidth="1"/>
    <col min="1287" max="1287" width="26.5703125" style="199" customWidth="1"/>
    <col min="1288" max="1288" width="25.85546875" style="199" customWidth="1"/>
    <col min="1289" max="1289" width="14" style="199" customWidth="1"/>
    <col min="1290" max="1290" width="18" style="199" customWidth="1"/>
    <col min="1291" max="1291" width="18.5703125" style="199" customWidth="1"/>
    <col min="1292" max="1292" width="20" style="199" customWidth="1"/>
    <col min="1293" max="1293" width="18.28515625" style="199" customWidth="1"/>
    <col min="1294" max="1295" width="18" style="199" customWidth="1"/>
    <col min="1296" max="1296" width="26.28515625" style="199" customWidth="1"/>
    <col min="1297" max="1297" width="24.85546875" style="199" customWidth="1"/>
    <col min="1298" max="1298" width="19.42578125" style="199" customWidth="1"/>
    <col min="1299" max="1299" width="28.140625" style="199" customWidth="1"/>
    <col min="1300" max="1300" width="89.140625" style="199" customWidth="1"/>
    <col min="1301" max="1301" width="40.140625" style="199" customWidth="1"/>
    <col min="1302" max="1302" width="18.42578125" style="199" customWidth="1"/>
    <col min="1303" max="1303" width="19.42578125" style="199" customWidth="1"/>
    <col min="1304" max="1304" width="80.28515625" style="199" customWidth="1"/>
    <col min="1305" max="1305" width="31.140625" style="199" customWidth="1"/>
    <col min="1306" max="1306" width="14.42578125" style="199" customWidth="1"/>
    <col min="1307" max="1308" width="11" style="199" customWidth="1"/>
    <col min="1309" max="1536" width="14.42578125" style="199"/>
    <col min="1537" max="1537" width="6.5703125" style="199" customWidth="1"/>
    <col min="1538" max="1538" width="10.7109375" style="199" customWidth="1"/>
    <col min="1539" max="1539" width="17.5703125" style="199" customWidth="1"/>
    <col min="1540" max="1540" width="21.5703125" style="199" customWidth="1"/>
    <col min="1541" max="1541" width="52.28515625" style="199" customWidth="1"/>
    <col min="1542" max="1542" width="24.140625" style="199" customWidth="1"/>
    <col min="1543" max="1543" width="26.5703125" style="199" customWidth="1"/>
    <col min="1544" max="1544" width="25.85546875" style="199" customWidth="1"/>
    <col min="1545" max="1545" width="14" style="199" customWidth="1"/>
    <col min="1546" max="1546" width="18" style="199" customWidth="1"/>
    <col min="1547" max="1547" width="18.5703125" style="199" customWidth="1"/>
    <col min="1548" max="1548" width="20" style="199" customWidth="1"/>
    <col min="1549" max="1549" width="18.28515625" style="199" customWidth="1"/>
    <col min="1550" max="1551" width="18" style="199" customWidth="1"/>
    <col min="1552" max="1552" width="26.28515625" style="199" customWidth="1"/>
    <col min="1553" max="1553" width="24.85546875" style="199" customWidth="1"/>
    <col min="1554" max="1554" width="19.42578125" style="199" customWidth="1"/>
    <col min="1555" max="1555" width="28.140625" style="199" customWidth="1"/>
    <col min="1556" max="1556" width="89.140625" style="199" customWidth="1"/>
    <col min="1557" max="1557" width="40.140625" style="199" customWidth="1"/>
    <col min="1558" max="1558" width="18.42578125" style="199" customWidth="1"/>
    <col min="1559" max="1559" width="19.42578125" style="199" customWidth="1"/>
    <col min="1560" max="1560" width="80.28515625" style="199" customWidth="1"/>
    <col min="1561" max="1561" width="31.140625" style="199" customWidth="1"/>
    <col min="1562" max="1562" width="14.42578125" style="199" customWidth="1"/>
    <col min="1563" max="1564" width="11" style="199" customWidth="1"/>
    <col min="1565" max="1792" width="14.42578125" style="199"/>
    <col min="1793" max="1793" width="6.5703125" style="199" customWidth="1"/>
    <col min="1794" max="1794" width="10.7109375" style="199" customWidth="1"/>
    <col min="1795" max="1795" width="17.5703125" style="199" customWidth="1"/>
    <col min="1796" max="1796" width="21.5703125" style="199" customWidth="1"/>
    <col min="1797" max="1797" width="52.28515625" style="199" customWidth="1"/>
    <col min="1798" max="1798" width="24.140625" style="199" customWidth="1"/>
    <col min="1799" max="1799" width="26.5703125" style="199" customWidth="1"/>
    <col min="1800" max="1800" width="25.85546875" style="199" customWidth="1"/>
    <col min="1801" max="1801" width="14" style="199" customWidth="1"/>
    <col min="1802" max="1802" width="18" style="199" customWidth="1"/>
    <col min="1803" max="1803" width="18.5703125" style="199" customWidth="1"/>
    <col min="1804" max="1804" width="20" style="199" customWidth="1"/>
    <col min="1805" max="1805" width="18.28515625" style="199" customWidth="1"/>
    <col min="1806" max="1807" width="18" style="199" customWidth="1"/>
    <col min="1808" max="1808" width="26.28515625" style="199" customWidth="1"/>
    <col min="1809" max="1809" width="24.85546875" style="199" customWidth="1"/>
    <col min="1810" max="1810" width="19.42578125" style="199" customWidth="1"/>
    <col min="1811" max="1811" width="28.140625" style="199" customWidth="1"/>
    <col min="1812" max="1812" width="89.140625" style="199" customWidth="1"/>
    <col min="1813" max="1813" width="40.140625" style="199" customWidth="1"/>
    <col min="1814" max="1814" width="18.42578125" style="199" customWidth="1"/>
    <col min="1815" max="1815" width="19.42578125" style="199" customWidth="1"/>
    <col min="1816" max="1816" width="80.28515625" style="199" customWidth="1"/>
    <col min="1817" max="1817" width="31.140625" style="199" customWidth="1"/>
    <col min="1818" max="1818" width="14.42578125" style="199" customWidth="1"/>
    <col min="1819" max="1820" width="11" style="199" customWidth="1"/>
    <col min="1821" max="2048" width="14.42578125" style="199"/>
    <col min="2049" max="2049" width="6.5703125" style="199" customWidth="1"/>
    <col min="2050" max="2050" width="10.7109375" style="199" customWidth="1"/>
    <col min="2051" max="2051" width="17.5703125" style="199" customWidth="1"/>
    <col min="2052" max="2052" width="21.5703125" style="199" customWidth="1"/>
    <col min="2053" max="2053" width="52.28515625" style="199" customWidth="1"/>
    <col min="2054" max="2054" width="24.140625" style="199" customWidth="1"/>
    <col min="2055" max="2055" width="26.5703125" style="199" customWidth="1"/>
    <col min="2056" max="2056" width="25.85546875" style="199" customWidth="1"/>
    <col min="2057" max="2057" width="14" style="199" customWidth="1"/>
    <col min="2058" max="2058" width="18" style="199" customWidth="1"/>
    <col min="2059" max="2059" width="18.5703125" style="199" customWidth="1"/>
    <col min="2060" max="2060" width="20" style="199" customWidth="1"/>
    <col min="2061" max="2061" width="18.28515625" style="199" customWidth="1"/>
    <col min="2062" max="2063" width="18" style="199" customWidth="1"/>
    <col min="2064" max="2064" width="26.28515625" style="199" customWidth="1"/>
    <col min="2065" max="2065" width="24.85546875" style="199" customWidth="1"/>
    <col min="2066" max="2066" width="19.42578125" style="199" customWidth="1"/>
    <col min="2067" max="2067" width="28.140625" style="199" customWidth="1"/>
    <col min="2068" max="2068" width="89.140625" style="199" customWidth="1"/>
    <col min="2069" max="2069" width="40.140625" style="199" customWidth="1"/>
    <col min="2070" max="2070" width="18.42578125" style="199" customWidth="1"/>
    <col min="2071" max="2071" width="19.42578125" style="199" customWidth="1"/>
    <col min="2072" max="2072" width="80.28515625" style="199" customWidth="1"/>
    <col min="2073" max="2073" width="31.140625" style="199" customWidth="1"/>
    <col min="2074" max="2074" width="14.42578125" style="199" customWidth="1"/>
    <col min="2075" max="2076" width="11" style="199" customWidth="1"/>
    <col min="2077" max="2304" width="14.42578125" style="199"/>
    <col min="2305" max="2305" width="6.5703125" style="199" customWidth="1"/>
    <col min="2306" max="2306" width="10.7109375" style="199" customWidth="1"/>
    <col min="2307" max="2307" width="17.5703125" style="199" customWidth="1"/>
    <col min="2308" max="2308" width="21.5703125" style="199" customWidth="1"/>
    <col min="2309" max="2309" width="52.28515625" style="199" customWidth="1"/>
    <col min="2310" max="2310" width="24.140625" style="199" customWidth="1"/>
    <col min="2311" max="2311" width="26.5703125" style="199" customWidth="1"/>
    <col min="2312" max="2312" width="25.85546875" style="199" customWidth="1"/>
    <col min="2313" max="2313" width="14" style="199" customWidth="1"/>
    <col min="2314" max="2314" width="18" style="199" customWidth="1"/>
    <col min="2315" max="2315" width="18.5703125" style="199" customWidth="1"/>
    <col min="2316" max="2316" width="20" style="199" customWidth="1"/>
    <col min="2317" max="2317" width="18.28515625" style="199" customWidth="1"/>
    <col min="2318" max="2319" width="18" style="199" customWidth="1"/>
    <col min="2320" max="2320" width="26.28515625" style="199" customWidth="1"/>
    <col min="2321" max="2321" width="24.85546875" style="199" customWidth="1"/>
    <col min="2322" max="2322" width="19.42578125" style="199" customWidth="1"/>
    <col min="2323" max="2323" width="28.140625" style="199" customWidth="1"/>
    <col min="2324" max="2324" width="89.140625" style="199" customWidth="1"/>
    <col min="2325" max="2325" width="40.140625" style="199" customWidth="1"/>
    <col min="2326" max="2326" width="18.42578125" style="199" customWidth="1"/>
    <col min="2327" max="2327" width="19.42578125" style="199" customWidth="1"/>
    <col min="2328" max="2328" width="80.28515625" style="199" customWidth="1"/>
    <col min="2329" max="2329" width="31.140625" style="199" customWidth="1"/>
    <col min="2330" max="2330" width="14.42578125" style="199" customWidth="1"/>
    <col min="2331" max="2332" width="11" style="199" customWidth="1"/>
    <col min="2333" max="2560" width="14.42578125" style="199"/>
    <col min="2561" max="2561" width="6.5703125" style="199" customWidth="1"/>
    <col min="2562" max="2562" width="10.7109375" style="199" customWidth="1"/>
    <col min="2563" max="2563" width="17.5703125" style="199" customWidth="1"/>
    <col min="2564" max="2564" width="21.5703125" style="199" customWidth="1"/>
    <col min="2565" max="2565" width="52.28515625" style="199" customWidth="1"/>
    <col min="2566" max="2566" width="24.140625" style="199" customWidth="1"/>
    <col min="2567" max="2567" width="26.5703125" style="199" customWidth="1"/>
    <col min="2568" max="2568" width="25.85546875" style="199" customWidth="1"/>
    <col min="2569" max="2569" width="14" style="199" customWidth="1"/>
    <col min="2570" max="2570" width="18" style="199" customWidth="1"/>
    <col min="2571" max="2571" width="18.5703125" style="199" customWidth="1"/>
    <col min="2572" max="2572" width="20" style="199" customWidth="1"/>
    <col min="2573" max="2573" width="18.28515625" style="199" customWidth="1"/>
    <col min="2574" max="2575" width="18" style="199" customWidth="1"/>
    <col min="2576" max="2576" width="26.28515625" style="199" customWidth="1"/>
    <col min="2577" max="2577" width="24.85546875" style="199" customWidth="1"/>
    <col min="2578" max="2578" width="19.42578125" style="199" customWidth="1"/>
    <col min="2579" max="2579" width="28.140625" style="199" customWidth="1"/>
    <col min="2580" max="2580" width="89.140625" style="199" customWidth="1"/>
    <col min="2581" max="2581" width="40.140625" style="199" customWidth="1"/>
    <col min="2582" max="2582" width="18.42578125" style="199" customWidth="1"/>
    <col min="2583" max="2583" width="19.42578125" style="199" customWidth="1"/>
    <col min="2584" max="2584" width="80.28515625" style="199" customWidth="1"/>
    <col min="2585" max="2585" width="31.140625" style="199" customWidth="1"/>
    <col min="2586" max="2586" width="14.42578125" style="199" customWidth="1"/>
    <col min="2587" max="2588" width="11" style="199" customWidth="1"/>
    <col min="2589" max="2816" width="14.42578125" style="199"/>
    <col min="2817" max="2817" width="6.5703125" style="199" customWidth="1"/>
    <col min="2818" max="2818" width="10.7109375" style="199" customWidth="1"/>
    <col min="2819" max="2819" width="17.5703125" style="199" customWidth="1"/>
    <col min="2820" max="2820" width="21.5703125" style="199" customWidth="1"/>
    <col min="2821" max="2821" width="52.28515625" style="199" customWidth="1"/>
    <col min="2822" max="2822" width="24.140625" style="199" customWidth="1"/>
    <col min="2823" max="2823" width="26.5703125" style="199" customWidth="1"/>
    <col min="2824" max="2824" width="25.85546875" style="199" customWidth="1"/>
    <col min="2825" max="2825" width="14" style="199" customWidth="1"/>
    <col min="2826" max="2826" width="18" style="199" customWidth="1"/>
    <col min="2827" max="2827" width="18.5703125" style="199" customWidth="1"/>
    <col min="2828" max="2828" width="20" style="199" customWidth="1"/>
    <col min="2829" max="2829" width="18.28515625" style="199" customWidth="1"/>
    <col min="2830" max="2831" width="18" style="199" customWidth="1"/>
    <col min="2832" max="2832" width="26.28515625" style="199" customWidth="1"/>
    <col min="2833" max="2833" width="24.85546875" style="199" customWidth="1"/>
    <col min="2834" max="2834" width="19.42578125" style="199" customWidth="1"/>
    <col min="2835" max="2835" width="28.140625" style="199" customWidth="1"/>
    <col min="2836" max="2836" width="89.140625" style="199" customWidth="1"/>
    <col min="2837" max="2837" width="40.140625" style="199" customWidth="1"/>
    <col min="2838" max="2838" width="18.42578125" style="199" customWidth="1"/>
    <col min="2839" max="2839" width="19.42578125" style="199" customWidth="1"/>
    <col min="2840" max="2840" width="80.28515625" style="199" customWidth="1"/>
    <col min="2841" max="2841" width="31.140625" style="199" customWidth="1"/>
    <col min="2842" max="2842" width="14.42578125" style="199" customWidth="1"/>
    <col min="2843" max="2844" width="11" style="199" customWidth="1"/>
    <col min="2845" max="3072" width="14.42578125" style="199"/>
    <col min="3073" max="3073" width="6.5703125" style="199" customWidth="1"/>
    <col min="3074" max="3074" width="10.7109375" style="199" customWidth="1"/>
    <col min="3075" max="3075" width="17.5703125" style="199" customWidth="1"/>
    <col min="3076" max="3076" width="21.5703125" style="199" customWidth="1"/>
    <col min="3077" max="3077" width="52.28515625" style="199" customWidth="1"/>
    <col min="3078" max="3078" width="24.140625" style="199" customWidth="1"/>
    <col min="3079" max="3079" width="26.5703125" style="199" customWidth="1"/>
    <col min="3080" max="3080" width="25.85546875" style="199" customWidth="1"/>
    <col min="3081" max="3081" width="14" style="199" customWidth="1"/>
    <col min="3082" max="3082" width="18" style="199" customWidth="1"/>
    <col min="3083" max="3083" width="18.5703125" style="199" customWidth="1"/>
    <col min="3084" max="3084" width="20" style="199" customWidth="1"/>
    <col min="3085" max="3085" width="18.28515625" style="199" customWidth="1"/>
    <col min="3086" max="3087" width="18" style="199" customWidth="1"/>
    <col min="3088" max="3088" width="26.28515625" style="199" customWidth="1"/>
    <col min="3089" max="3089" width="24.85546875" style="199" customWidth="1"/>
    <col min="3090" max="3090" width="19.42578125" style="199" customWidth="1"/>
    <col min="3091" max="3091" width="28.140625" style="199" customWidth="1"/>
    <col min="3092" max="3092" width="89.140625" style="199" customWidth="1"/>
    <col min="3093" max="3093" width="40.140625" style="199" customWidth="1"/>
    <col min="3094" max="3094" width="18.42578125" style="199" customWidth="1"/>
    <col min="3095" max="3095" width="19.42578125" style="199" customWidth="1"/>
    <col min="3096" max="3096" width="80.28515625" style="199" customWidth="1"/>
    <col min="3097" max="3097" width="31.140625" style="199" customWidth="1"/>
    <col min="3098" max="3098" width="14.42578125" style="199" customWidth="1"/>
    <col min="3099" max="3100" width="11" style="199" customWidth="1"/>
    <col min="3101" max="3328" width="14.42578125" style="199"/>
    <col min="3329" max="3329" width="6.5703125" style="199" customWidth="1"/>
    <col min="3330" max="3330" width="10.7109375" style="199" customWidth="1"/>
    <col min="3331" max="3331" width="17.5703125" style="199" customWidth="1"/>
    <col min="3332" max="3332" width="21.5703125" style="199" customWidth="1"/>
    <col min="3333" max="3333" width="52.28515625" style="199" customWidth="1"/>
    <col min="3334" max="3334" width="24.140625" style="199" customWidth="1"/>
    <col min="3335" max="3335" width="26.5703125" style="199" customWidth="1"/>
    <col min="3336" max="3336" width="25.85546875" style="199" customWidth="1"/>
    <col min="3337" max="3337" width="14" style="199" customWidth="1"/>
    <col min="3338" max="3338" width="18" style="199" customWidth="1"/>
    <col min="3339" max="3339" width="18.5703125" style="199" customWidth="1"/>
    <col min="3340" max="3340" width="20" style="199" customWidth="1"/>
    <col min="3341" max="3341" width="18.28515625" style="199" customWidth="1"/>
    <col min="3342" max="3343" width="18" style="199" customWidth="1"/>
    <col min="3344" max="3344" width="26.28515625" style="199" customWidth="1"/>
    <col min="3345" max="3345" width="24.85546875" style="199" customWidth="1"/>
    <col min="3346" max="3346" width="19.42578125" style="199" customWidth="1"/>
    <col min="3347" max="3347" width="28.140625" style="199" customWidth="1"/>
    <col min="3348" max="3348" width="89.140625" style="199" customWidth="1"/>
    <col min="3349" max="3349" width="40.140625" style="199" customWidth="1"/>
    <col min="3350" max="3350" width="18.42578125" style="199" customWidth="1"/>
    <col min="3351" max="3351" width="19.42578125" style="199" customWidth="1"/>
    <col min="3352" max="3352" width="80.28515625" style="199" customWidth="1"/>
    <col min="3353" max="3353" width="31.140625" style="199" customWidth="1"/>
    <col min="3354" max="3354" width="14.42578125" style="199" customWidth="1"/>
    <col min="3355" max="3356" width="11" style="199" customWidth="1"/>
    <col min="3357" max="3584" width="14.42578125" style="199"/>
    <col min="3585" max="3585" width="6.5703125" style="199" customWidth="1"/>
    <col min="3586" max="3586" width="10.7109375" style="199" customWidth="1"/>
    <col min="3587" max="3587" width="17.5703125" style="199" customWidth="1"/>
    <col min="3588" max="3588" width="21.5703125" style="199" customWidth="1"/>
    <col min="3589" max="3589" width="52.28515625" style="199" customWidth="1"/>
    <col min="3590" max="3590" width="24.140625" style="199" customWidth="1"/>
    <col min="3591" max="3591" width="26.5703125" style="199" customWidth="1"/>
    <col min="3592" max="3592" width="25.85546875" style="199" customWidth="1"/>
    <col min="3593" max="3593" width="14" style="199" customWidth="1"/>
    <col min="3594" max="3594" width="18" style="199" customWidth="1"/>
    <col min="3595" max="3595" width="18.5703125" style="199" customWidth="1"/>
    <col min="3596" max="3596" width="20" style="199" customWidth="1"/>
    <col min="3597" max="3597" width="18.28515625" style="199" customWidth="1"/>
    <col min="3598" max="3599" width="18" style="199" customWidth="1"/>
    <col min="3600" max="3600" width="26.28515625" style="199" customWidth="1"/>
    <col min="3601" max="3601" width="24.85546875" style="199" customWidth="1"/>
    <col min="3602" max="3602" width="19.42578125" style="199" customWidth="1"/>
    <col min="3603" max="3603" width="28.140625" style="199" customWidth="1"/>
    <col min="3604" max="3604" width="89.140625" style="199" customWidth="1"/>
    <col min="3605" max="3605" width="40.140625" style="199" customWidth="1"/>
    <col min="3606" max="3606" width="18.42578125" style="199" customWidth="1"/>
    <col min="3607" max="3607" width="19.42578125" style="199" customWidth="1"/>
    <col min="3608" max="3608" width="80.28515625" style="199" customWidth="1"/>
    <col min="3609" max="3609" width="31.140625" style="199" customWidth="1"/>
    <col min="3610" max="3610" width="14.42578125" style="199" customWidth="1"/>
    <col min="3611" max="3612" width="11" style="199" customWidth="1"/>
    <col min="3613" max="3840" width="14.42578125" style="199"/>
    <col min="3841" max="3841" width="6.5703125" style="199" customWidth="1"/>
    <col min="3842" max="3842" width="10.7109375" style="199" customWidth="1"/>
    <col min="3843" max="3843" width="17.5703125" style="199" customWidth="1"/>
    <col min="3844" max="3844" width="21.5703125" style="199" customWidth="1"/>
    <col min="3845" max="3845" width="52.28515625" style="199" customWidth="1"/>
    <col min="3846" max="3846" width="24.140625" style="199" customWidth="1"/>
    <col min="3847" max="3847" width="26.5703125" style="199" customWidth="1"/>
    <col min="3848" max="3848" width="25.85546875" style="199" customWidth="1"/>
    <col min="3849" max="3849" width="14" style="199" customWidth="1"/>
    <col min="3850" max="3850" width="18" style="199" customWidth="1"/>
    <col min="3851" max="3851" width="18.5703125" style="199" customWidth="1"/>
    <col min="3852" max="3852" width="20" style="199" customWidth="1"/>
    <col min="3853" max="3853" width="18.28515625" style="199" customWidth="1"/>
    <col min="3854" max="3855" width="18" style="199" customWidth="1"/>
    <col min="3856" max="3856" width="26.28515625" style="199" customWidth="1"/>
    <col min="3857" max="3857" width="24.85546875" style="199" customWidth="1"/>
    <col min="3858" max="3858" width="19.42578125" style="199" customWidth="1"/>
    <col min="3859" max="3859" width="28.140625" style="199" customWidth="1"/>
    <col min="3860" max="3860" width="89.140625" style="199" customWidth="1"/>
    <col min="3861" max="3861" width="40.140625" style="199" customWidth="1"/>
    <col min="3862" max="3862" width="18.42578125" style="199" customWidth="1"/>
    <col min="3863" max="3863" width="19.42578125" style="199" customWidth="1"/>
    <col min="3864" max="3864" width="80.28515625" style="199" customWidth="1"/>
    <col min="3865" max="3865" width="31.140625" style="199" customWidth="1"/>
    <col min="3866" max="3866" width="14.42578125" style="199" customWidth="1"/>
    <col min="3867" max="3868" width="11" style="199" customWidth="1"/>
    <col min="3869" max="4096" width="14.42578125" style="199"/>
    <col min="4097" max="4097" width="6.5703125" style="199" customWidth="1"/>
    <col min="4098" max="4098" width="10.7109375" style="199" customWidth="1"/>
    <col min="4099" max="4099" width="17.5703125" style="199" customWidth="1"/>
    <col min="4100" max="4100" width="21.5703125" style="199" customWidth="1"/>
    <col min="4101" max="4101" width="52.28515625" style="199" customWidth="1"/>
    <col min="4102" max="4102" width="24.140625" style="199" customWidth="1"/>
    <col min="4103" max="4103" width="26.5703125" style="199" customWidth="1"/>
    <col min="4104" max="4104" width="25.85546875" style="199" customWidth="1"/>
    <col min="4105" max="4105" width="14" style="199" customWidth="1"/>
    <col min="4106" max="4106" width="18" style="199" customWidth="1"/>
    <col min="4107" max="4107" width="18.5703125" style="199" customWidth="1"/>
    <col min="4108" max="4108" width="20" style="199" customWidth="1"/>
    <col min="4109" max="4109" width="18.28515625" style="199" customWidth="1"/>
    <col min="4110" max="4111" width="18" style="199" customWidth="1"/>
    <col min="4112" max="4112" width="26.28515625" style="199" customWidth="1"/>
    <col min="4113" max="4113" width="24.85546875" style="199" customWidth="1"/>
    <col min="4114" max="4114" width="19.42578125" style="199" customWidth="1"/>
    <col min="4115" max="4115" width="28.140625" style="199" customWidth="1"/>
    <col min="4116" max="4116" width="89.140625" style="199" customWidth="1"/>
    <col min="4117" max="4117" width="40.140625" style="199" customWidth="1"/>
    <col min="4118" max="4118" width="18.42578125" style="199" customWidth="1"/>
    <col min="4119" max="4119" width="19.42578125" style="199" customWidth="1"/>
    <col min="4120" max="4120" width="80.28515625" style="199" customWidth="1"/>
    <col min="4121" max="4121" width="31.140625" style="199" customWidth="1"/>
    <col min="4122" max="4122" width="14.42578125" style="199" customWidth="1"/>
    <col min="4123" max="4124" width="11" style="199" customWidth="1"/>
    <col min="4125" max="4352" width="14.42578125" style="199"/>
    <col min="4353" max="4353" width="6.5703125" style="199" customWidth="1"/>
    <col min="4354" max="4354" width="10.7109375" style="199" customWidth="1"/>
    <col min="4355" max="4355" width="17.5703125" style="199" customWidth="1"/>
    <col min="4356" max="4356" width="21.5703125" style="199" customWidth="1"/>
    <col min="4357" max="4357" width="52.28515625" style="199" customWidth="1"/>
    <col min="4358" max="4358" width="24.140625" style="199" customWidth="1"/>
    <col min="4359" max="4359" width="26.5703125" style="199" customWidth="1"/>
    <col min="4360" max="4360" width="25.85546875" style="199" customWidth="1"/>
    <col min="4361" max="4361" width="14" style="199" customWidth="1"/>
    <col min="4362" max="4362" width="18" style="199" customWidth="1"/>
    <col min="4363" max="4363" width="18.5703125" style="199" customWidth="1"/>
    <col min="4364" max="4364" width="20" style="199" customWidth="1"/>
    <col min="4365" max="4365" width="18.28515625" style="199" customWidth="1"/>
    <col min="4366" max="4367" width="18" style="199" customWidth="1"/>
    <col min="4368" max="4368" width="26.28515625" style="199" customWidth="1"/>
    <col min="4369" max="4369" width="24.85546875" style="199" customWidth="1"/>
    <col min="4370" max="4370" width="19.42578125" style="199" customWidth="1"/>
    <col min="4371" max="4371" width="28.140625" style="199" customWidth="1"/>
    <col min="4372" max="4372" width="89.140625" style="199" customWidth="1"/>
    <col min="4373" max="4373" width="40.140625" style="199" customWidth="1"/>
    <col min="4374" max="4374" width="18.42578125" style="199" customWidth="1"/>
    <col min="4375" max="4375" width="19.42578125" style="199" customWidth="1"/>
    <col min="4376" max="4376" width="80.28515625" style="199" customWidth="1"/>
    <col min="4377" max="4377" width="31.140625" style="199" customWidth="1"/>
    <col min="4378" max="4378" width="14.42578125" style="199" customWidth="1"/>
    <col min="4379" max="4380" width="11" style="199" customWidth="1"/>
    <col min="4381" max="4608" width="14.42578125" style="199"/>
    <col min="4609" max="4609" width="6.5703125" style="199" customWidth="1"/>
    <col min="4610" max="4610" width="10.7109375" style="199" customWidth="1"/>
    <col min="4611" max="4611" width="17.5703125" style="199" customWidth="1"/>
    <col min="4612" max="4612" width="21.5703125" style="199" customWidth="1"/>
    <col min="4613" max="4613" width="52.28515625" style="199" customWidth="1"/>
    <col min="4614" max="4614" width="24.140625" style="199" customWidth="1"/>
    <col min="4615" max="4615" width="26.5703125" style="199" customWidth="1"/>
    <col min="4616" max="4616" width="25.85546875" style="199" customWidth="1"/>
    <col min="4617" max="4617" width="14" style="199" customWidth="1"/>
    <col min="4618" max="4618" width="18" style="199" customWidth="1"/>
    <col min="4619" max="4619" width="18.5703125" style="199" customWidth="1"/>
    <col min="4620" max="4620" width="20" style="199" customWidth="1"/>
    <col min="4621" max="4621" width="18.28515625" style="199" customWidth="1"/>
    <col min="4622" max="4623" width="18" style="199" customWidth="1"/>
    <col min="4624" max="4624" width="26.28515625" style="199" customWidth="1"/>
    <col min="4625" max="4625" width="24.85546875" style="199" customWidth="1"/>
    <col min="4626" max="4626" width="19.42578125" style="199" customWidth="1"/>
    <col min="4627" max="4627" width="28.140625" style="199" customWidth="1"/>
    <col min="4628" max="4628" width="89.140625" style="199" customWidth="1"/>
    <col min="4629" max="4629" width="40.140625" style="199" customWidth="1"/>
    <col min="4630" max="4630" width="18.42578125" style="199" customWidth="1"/>
    <col min="4631" max="4631" width="19.42578125" style="199" customWidth="1"/>
    <col min="4632" max="4632" width="80.28515625" style="199" customWidth="1"/>
    <col min="4633" max="4633" width="31.140625" style="199" customWidth="1"/>
    <col min="4634" max="4634" width="14.42578125" style="199" customWidth="1"/>
    <col min="4635" max="4636" width="11" style="199" customWidth="1"/>
    <col min="4637" max="4864" width="14.42578125" style="199"/>
    <col min="4865" max="4865" width="6.5703125" style="199" customWidth="1"/>
    <col min="4866" max="4866" width="10.7109375" style="199" customWidth="1"/>
    <col min="4867" max="4867" width="17.5703125" style="199" customWidth="1"/>
    <col min="4868" max="4868" width="21.5703125" style="199" customWidth="1"/>
    <col min="4869" max="4869" width="52.28515625" style="199" customWidth="1"/>
    <col min="4870" max="4870" width="24.140625" style="199" customWidth="1"/>
    <col min="4871" max="4871" width="26.5703125" style="199" customWidth="1"/>
    <col min="4872" max="4872" width="25.85546875" style="199" customWidth="1"/>
    <col min="4873" max="4873" width="14" style="199" customWidth="1"/>
    <col min="4874" max="4874" width="18" style="199" customWidth="1"/>
    <col min="4875" max="4875" width="18.5703125" style="199" customWidth="1"/>
    <col min="4876" max="4876" width="20" style="199" customWidth="1"/>
    <col min="4877" max="4877" width="18.28515625" style="199" customWidth="1"/>
    <col min="4878" max="4879" width="18" style="199" customWidth="1"/>
    <col min="4880" max="4880" width="26.28515625" style="199" customWidth="1"/>
    <col min="4881" max="4881" width="24.85546875" style="199" customWidth="1"/>
    <col min="4882" max="4882" width="19.42578125" style="199" customWidth="1"/>
    <col min="4883" max="4883" width="28.140625" style="199" customWidth="1"/>
    <col min="4884" max="4884" width="89.140625" style="199" customWidth="1"/>
    <col min="4885" max="4885" width="40.140625" style="199" customWidth="1"/>
    <col min="4886" max="4886" width="18.42578125" style="199" customWidth="1"/>
    <col min="4887" max="4887" width="19.42578125" style="199" customWidth="1"/>
    <col min="4888" max="4888" width="80.28515625" style="199" customWidth="1"/>
    <col min="4889" max="4889" width="31.140625" style="199" customWidth="1"/>
    <col min="4890" max="4890" width="14.42578125" style="199" customWidth="1"/>
    <col min="4891" max="4892" width="11" style="199" customWidth="1"/>
    <col min="4893" max="5120" width="14.42578125" style="199"/>
    <col min="5121" max="5121" width="6.5703125" style="199" customWidth="1"/>
    <col min="5122" max="5122" width="10.7109375" style="199" customWidth="1"/>
    <col min="5123" max="5123" width="17.5703125" style="199" customWidth="1"/>
    <col min="5124" max="5124" width="21.5703125" style="199" customWidth="1"/>
    <col min="5125" max="5125" width="52.28515625" style="199" customWidth="1"/>
    <col min="5126" max="5126" width="24.140625" style="199" customWidth="1"/>
    <col min="5127" max="5127" width="26.5703125" style="199" customWidth="1"/>
    <col min="5128" max="5128" width="25.85546875" style="199" customWidth="1"/>
    <col min="5129" max="5129" width="14" style="199" customWidth="1"/>
    <col min="5130" max="5130" width="18" style="199" customWidth="1"/>
    <col min="5131" max="5131" width="18.5703125" style="199" customWidth="1"/>
    <col min="5132" max="5132" width="20" style="199" customWidth="1"/>
    <col min="5133" max="5133" width="18.28515625" style="199" customWidth="1"/>
    <col min="5134" max="5135" width="18" style="199" customWidth="1"/>
    <col min="5136" max="5136" width="26.28515625" style="199" customWidth="1"/>
    <col min="5137" max="5137" width="24.85546875" style="199" customWidth="1"/>
    <col min="5138" max="5138" width="19.42578125" style="199" customWidth="1"/>
    <col min="5139" max="5139" width="28.140625" style="199" customWidth="1"/>
    <col min="5140" max="5140" width="89.140625" style="199" customWidth="1"/>
    <col min="5141" max="5141" width="40.140625" style="199" customWidth="1"/>
    <col min="5142" max="5142" width="18.42578125" style="199" customWidth="1"/>
    <col min="5143" max="5143" width="19.42578125" style="199" customWidth="1"/>
    <col min="5144" max="5144" width="80.28515625" style="199" customWidth="1"/>
    <col min="5145" max="5145" width="31.140625" style="199" customWidth="1"/>
    <col min="5146" max="5146" width="14.42578125" style="199" customWidth="1"/>
    <col min="5147" max="5148" width="11" style="199" customWidth="1"/>
    <col min="5149" max="5376" width="14.42578125" style="199"/>
    <col min="5377" max="5377" width="6.5703125" style="199" customWidth="1"/>
    <col min="5378" max="5378" width="10.7109375" style="199" customWidth="1"/>
    <col min="5379" max="5379" width="17.5703125" style="199" customWidth="1"/>
    <col min="5380" max="5380" width="21.5703125" style="199" customWidth="1"/>
    <col min="5381" max="5381" width="52.28515625" style="199" customWidth="1"/>
    <col min="5382" max="5382" width="24.140625" style="199" customWidth="1"/>
    <col min="5383" max="5383" width="26.5703125" style="199" customWidth="1"/>
    <col min="5384" max="5384" width="25.85546875" style="199" customWidth="1"/>
    <col min="5385" max="5385" width="14" style="199" customWidth="1"/>
    <col min="5386" max="5386" width="18" style="199" customWidth="1"/>
    <col min="5387" max="5387" width="18.5703125" style="199" customWidth="1"/>
    <col min="5388" max="5388" width="20" style="199" customWidth="1"/>
    <col min="5389" max="5389" width="18.28515625" style="199" customWidth="1"/>
    <col min="5390" max="5391" width="18" style="199" customWidth="1"/>
    <col min="5392" max="5392" width="26.28515625" style="199" customWidth="1"/>
    <col min="5393" max="5393" width="24.85546875" style="199" customWidth="1"/>
    <col min="5394" max="5394" width="19.42578125" style="199" customWidth="1"/>
    <col min="5395" max="5395" width="28.140625" style="199" customWidth="1"/>
    <col min="5396" max="5396" width="89.140625" style="199" customWidth="1"/>
    <col min="5397" max="5397" width="40.140625" style="199" customWidth="1"/>
    <col min="5398" max="5398" width="18.42578125" style="199" customWidth="1"/>
    <col min="5399" max="5399" width="19.42578125" style="199" customWidth="1"/>
    <col min="5400" max="5400" width="80.28515625" style="199" customWidth="1"/>
    <col min="5401" max="5401" width="31.140625" style="199" customWidth="1"/>
    <col min="5402" max="5402" width="14.42578125" style="199" customWidth="1"/>
    <col min="5403" max="5404" width="11" style="199" customWidth="1"/>
    <col min="5405" max="5632" width="14.42578125" style="199"/>
    <col min="5633" max="5633" width="6.5703125" style="199" customWidth="1"/>
    <col min="5634" max="5634" width="10.7109375" style="199" customWidth="1"/>
    <col min="5635" max="5635" width="17.5703125" style="199" customWidth="1"/>
    <col min="5636" max="5636" width="21.5703125" style="199" customWidth="1"/>
    <col min="5637" max="5637" width="52.28515625" style="199" customWidth="1"/>
    <col min="5638" max="5638" width="24.140625" style="199" customWidth="1"/>
    <col min="5639" max="5639" width="26.5703125" style="199" customWidth="1"/>
    <col min="5640" max="5640" width="25.85546875" style="199" customWidth="1"/>
    <col min="5641" max="5641" width="14" style="199" customWidth="1"/>
    <col min="5642" max="5642" width="18" style="199" customWidth="1"/>
    <col min="5643" max="5643" width="18.5703125" style="199" customWidth="1"/>
    <col min="5644" max="5644" width="20" style="199" customWidth="1"/>
    <col min="5645" max="5645" width="18.28515625" style="199" customWidth="1"/>
    <col min="5646" max="5647" width="18" style="199" customWidth="1"/>
    <col min="5648" max="5648" width="26.28515625" style="199" customWidth="1"/>
    <col min="5649" max="5649" width="24.85546875" style="199" customWidth="1"/>
    <col min="5650" max="5650" width="19.42578125" style="199" customWidth="1"/>
    <col min="5651" max="5651" width="28.140625" style="199" customWidth="1"/>
    <col min="5652" max="5652" width="89.140625" style="199" customWidth="1"/>
    <col min="5653" max="5653" width="40.140625" style="199" customWidth="1"/>
    <col min="5654" max="5654" width="18.42578125" style="199" customWidth="1"/>
    <col min="5655" max="5655" width="19.42578125" style="199" customWidth="1"/>
    <col min="5656" max="5656" width="80.28515625" style="199" customWidth="1"/>
    <col min="5657" max="5657" width="31.140625" style="199" customWidth="1"/>
    <col min="5658" max="5658" width="14.42578125" style="199" customWidth="1"/>
    <col min="5659" max="5660" width="11" style="199" customWidth="1"/>
    <col min="5661" max="5888" width="14.42578125" style="199"/>
    <col min="5889" max="5889" width="6.5703125" style="199" customWidth="1"/>
    <col min="5890" max="5890" width="10.7109375" style="199" customWidth="1"/>
    <col min="5891" max="5891" width="17.5703125" style="199" customWidth="1"/>
    <col min="5892" max="5892" width="21.5703125" style="199" customWidth="1"/>
    <col min="5893" max="5893" width="52.28515625" style="199" customWidth="1"/>
    <col min="5894" max="5894" width="24.140625" style="199" customWidth="1"/>
    <col min="5895" max="5895" width="26.5703125" style="199" customWidth="1"/>
    <col min="5896" max="5896" width="25.85546875" style="199" customWidth="1"/>
    <col min="5897" max="5897" width="14" style="199" customWidth="1"/>
    <col min="5898" max="5898" width="18" style="199" customWidth="1"/>
    <col min="5899" max="5899" width="18.5703125" style="199" customWidth="1"/>
    <col min="5900" max="5900" width="20" style="199" customWidth="1"/>
    <col min="5901" max="5901" width="18.28515625" style="199" customWidth="1"/>
    <col min="5902" max="5903" width="18" style="199" customWidth="1"/>
    <col min="5904" max="5904" width="26.28515625" style="199" customWidth="1"/>
    <col min="5905" max="5905" width="24.85546875" style="199" customWidth="1"/>
    <col min="5906" max="5906" width="19.42578125" style="199" customWidth="1"/>
    <col min="5907" max="5907" width="28.140625" style="199" customWidth="1"/>
    <col min="5908" max="5908" width="89.140625" style="199" customWidth="1"/>
    <col min="5909" max="5909" width="40.140625" style="199" customWidth="1"/>
    <col min="5910" max="5910" width="18.42578125" style="199" customWidth="1"/>
    <col min="5911" max="5911" width="19.42578125" style="199" customWidth="1"/>
    <col min="5912" max="5912" width="80.28515625" style="199" customWidth="1"/>
    <col min="5913" max="5913" width="31.140625" style="199" customWidth="1"/>
    <col min="5914" max="5914" width="14.42578125" style="199" customWidth="1"/>
    <col min="5915" max="5916" width="11" style="199" customWidth="1"/>
    <col min="5917" max="6144" width="14.42578125" style="199"/>
    <col min="6145" max="6145" width="6.5703125" style="199" customWidth="1"/>
    <col min="6146" max="6146" width="10.7109375" style="199" customWidth="1"/>
    <col min="6147" max="6147" width="17.5703125" style="199" customWidth="1"/>
    <col min="6148" max="6148" width="21.5703125" style="199" customWidth="1"/>
    <col min="6149" max="6149" width="52.28515625" style="199" customWidth="1"/>
    <col min="6150" max="6150" width="24.140625" style="199" customWidth="1"/>
    <col min="6151" max="6151" width="26.5703125" style="199" customWidth="1"/>
    <col min="6152" max="6152" width="25.85546875" style="199" customWidth="1"/>
    <col min="6153" max="6153" width="14" style="199" customWidth="1"/>
    <col min="6154" max="6154" width="18" style="199" customWidth="1"/>
    <col min="6155" max="6155" width="18.5703125" style="199" customWidth="1"/>
    <col min="6156" max="6156" width="20" style="199" customWidth="1"/>
    <col min="6157" max="6157" width="18.28515625" style="199" customWidth="1"/>
    <col min="6158" max="6159" width="18" style="199" customWidth="1"/>
    <col min="6160" max="6160" width="26.28515625" style="199" customWidth="1"/>
    <col min="6161" max="6161" width="24.85546875" style="199" customWidth="1"/>
    <col min="6162" max="6162" width="19.42578125" style="199" customWidth="1"/>
    <col min="6163" max="6163" width="28.140625" style="199" customWidth="1"/>
    <col min="6164" max="6164" width="89.140625" style="199" customWidth="1"/>
    <col min="6165" max="6165" width="40.140625" style="199" customWidth="1"/>
    <col min="6166" max="6166" width="18.42578125" style="199" customWidth="1"/>
    <col min="6167" max="6167" width="19.42578125" style="199" customWidth="1"/>
    <col min="6168" max="6168" width="80.28515625" style="199" customWidth="1"/>
    <col min="6169" max="6169" width="31.140625" style="199" customWidth="1"/>
    <col min="6170" max="6170" width="14.42578125" style="199" customWidth="1"/>
    <col min="6171" max="6172" width="11" style="199" customWidth="1"/>
    <col min="6173" max="6400" width="14.42578125" style="199"/>
    <col min="6401" max="6401" width="6.5703125" style="199" customWidth="1"/>
    <col min="6402" max="6402" width="10.7109375" style="199" customWidth="1"/>
    <col min="6403" max="6403" width="17.5703125" style="199" customWidth="1"/>
    <col min="6404" max="6404" width="21.5703125" style="199" customWidth="1"/>
    <col min="6405" max="6405" width="52.28515625" style="199" customWidth="1"/>
    <col min="6406" max="6406" width="24.140625" style="199" customWidth="1"/>
    <col min="6407" max="6407" width="26.5703125" style="199" customWidth="1"/>
    <col min="6408" max="6408" width="25.85546875" style="199" customWidth="1"/>
    <col min="6409" max="6409" width="14" style="199" customWidth="1"/>
    <col min="6410" max="6410" width="18" style="199" customWidth="1"/>
    <col min="6411" max="6411" width="18.5703125" style="199" customWidth="1"/>
    <col min="6412" max="6412" width="20" style="199" customWidth="1"/>
    <col min="6413" max="6413" width="18.28515625" style="199" customWidth="1"/>
    <col min="6414" max="6415" width="18" style="199" customWidth="1"/>
    <col min="6416" max="6416" width="26.28515625" style="199" customWidth="1"/>
    <col min="6417" max="6417" width="24.85546875" style="199" customWidth="1"/>
    <col min="6418" max="6418" width="19.42578125" style="199" customWidth="1"/>
    <col min="6419" max="6419" width="28.140625" style="199" customWidth="1"/>
    <col min="6420" max="6420" width="89.140625" style="199" customWidth="1"/>
    <col min="6421" max="6421" width="40.140625" style="199" customWidth="1"/>
    <col min="6422" max="6422" width="18.42578125" style="199" customWidth="1"/>
    <col min="6423" max="6423" width="19.42578125" style="199" customWidth="1"/>
    <col min="6424" max="6424" width="80.28515625" style="199" customWidth="1"/>
    <col min="6425" max="6425" width="31.140625" style="199" customWidth="1"/>
    <col min="6426" max="6426" width="14.42578125" style="199" customWidth="1"/>
    <col min="6427" max="6428" width="11" style="199" customWidth="1"/>
    <col min="6429" max="6656" width="14.42578125" style="199"/>
    <col min="6657" max="6657" width="6.5703125" style="199" customWidth="1"/>
    <col min="6658" max="6658" width="10.7109375" style="199" customWidth="1"/>
    <col min="6659" max="6659" width="17.5703125" style="199" customWidth="1"/>
    <col min="6660" max="6660" width="21.5703125" style="199" customWidth="1"/>
    <col min="6661" max="6661" width="52.28515625" style="199" customWidth="1"/>
    <col min="6662" max="6662" width="24.140625" style="199" customWidth="1"/>
    <col min="6663" max="6663" width="26.5703125" style="199" customWidth="1"/>
    <col min="6664" max="6664" width="25.85546875" style="199" customWidth="1"/>
    <col min="6665" max="6665" width="14" style="199" customWidth="1"/>
    <col min="6666" max="6666" width="18" style="199" customWidth="1"/>
    <col min="6667" max="6667" width="18.5703125" style="199" customWidth="1"/>
    <col min="6668" max="6668" width="20" style="199" customWidth="1"/>
    <col min="6669" max="6669" width="18.28515625" style="199" customWidth="1"/>
    <col min="6670" max="6671" width="18" style="199" customWidth="1"/>
    <col min="6672" max="6672" width="26.28515625" style="199" customWidth="1"/>
    <col min="6673" max="6673" width="24.85546875" style="199" customWidth="1"/>
    <col min="6674" max="6674" width="19.42578125" style="199" customWidth="1"/>
    <col min="6675" max="6675" width="28.140625" style="199" customWidth="1"/>
    <col min="6676" max="6676" width="89.140625" style="199" customWidth="1"/>
    <col min="6677" max="6677" width="40.140625" style="199" customWidth="1"/>
    <col min="6678" max="6678" width="18.42578125" style="199" customWidth="1"/>
    <col min="6679" max="6679" width="19.42578125" style="199" customWidth="1"/>
    <col min="6680" max="6680" width="80.28515625" style="199" customWidth="1"/>
    <col min="6681" max="6681" width="31.140625" style="199" customWidth="1"/>
    <col min="6682" max="6682" width="14.42578125" style="199" customWidth="1"/>
    <col min="6683" max="6684" width="11" style="199" customWidth="1"/>
    <col min="6685" max="6912" width="14.42578125" style="199"/>
    <col min="6913" max="6913" width="6.5703125" style="199" customWidth="1"/>
    <col min="6914" max="6914" width="10.7109375" style="199" customWidth="1"/>
    <col min="6915" max="6915" width="17.5703125" style="199" customWidth="1"/>
    <col min="6916" max="6916" width="21.5703125" style="199" customWidth="1"/>
    <col min="6917" max="6917" width="52.28515625" style="199" customWidth="1"/>
    <col min="6918" max="6918" width="24.140625" style="199" customWidth="1"/>
    <col min="6919" max="6919" width="26.5703125" style="199" customWidth="1"/>
    <col min="6920" max="6920" width="25.85546875" style="199" customWidth="1"/>
    <col min="6921" max="6921" width="14" style="199" customWidth="1"/>
    <col min="6922" max="6922" width="18" style="199" customWidth="1"/>
    <col min="6923" max="6923" width="18.5703125" style="199" customWidth="1"/>
    <col min="6924" max="6924" width="20" style="199" customWidth="1"/>
    <col min="6925" max="6925" width="18.28515625" style="199" customWidth="1"/>
    <col min="6926" max="6927" width="18" style="199" customWidth="1"/>
    <col min="6928" max="6928" width="26.28515625" style="199" customWidth="1"/>
    <col min="6929" max="6929" width="24.85546875" style="199" customWidth="1"/>
    <col min="6930" max="6930" width="19.42578125" style="199" customWidth="1"/>
    <col min="6931" max="6931" width="28.140625" style="199" customWidth="1"/>
    <col min="6932" max="6932" width="89.140625" style="199" customWidth="1"/>
    <col min="6933" max="6933" width="40.140625" style="199" customWidth="1"/>
    <col min="6934" max="6934" width="18.42578125" style="199" customWidth="1"/>
    <col min="6935" max="6935" width="19.42578125" style="199" customWidth="1"/>
    <col min="6936" max="6936" width="80.28515625" style="199" customWidth="1"/>
    <col min="6937" max="6937" width="31.140625" style="199" customWidth="1"/>
    <col min="6938" max="6938" width="14.42578125" style="199" customWidth="1"/>
    <col min="6939" max="6940" width="11" style="199" customWidth="1"/>
    <col min="6941" max="7168" width="14.42578125" style="199"/>
    <col min="7169" max="7169" width="6.5703125" style="199" customWidth="1"/>
    <col min="7170" max="7170" width="10.7109375" style="199" customWidth="1"/>
    <col min="7171" max="7171" width="17.5703125" style="199" customWidth="1"/>
    <col min="7172" max="7172" width="21.5703125" style="199" customWidth="1"/>
    <col min="7173" max="7173" width="52.28515625" style="199" customWidth="1"/>
    <col min="7174" max="7174" width="24.140625" style="199" customWidth="1"/>
    <col min="7175" max="7175" width="26.5703125" style="199" customWidth="1"/>
    <col min="7176" max="7176" width="25.85546875" style="199" customWidth="1"/>
    <col min="7177" max="7177" width="14" style="199" customWidth="1"/>
    <col min="7178" max="7178" width="18" style="199" customWidth="1"/>
    <col min="7179" max="7179" width="18.5703125" style="199" customWidth="1"/>
    <col min="7180" max="7180" width="20" style="199" customWidth="1"/>
    <col min="7181" max="7181" width="18.28515625" style="199" customWidth="1"/>
    <col min="7182" max="7183" width="18" style="199" customWidth="1"/>
    <col min="7184" max="7184" width="26.28515625" style="199" customWidth="1"/>
    <col min="7185" max="7185" width="24.85546875" style="199" customWidth="1"/>
    <col min="7186" max="7186" width="19.42578125" style="199" customWidth="1"/>
    <col min="7187" max="7187" width="28.140625" style="199" customWidth="1"/>
    <col min="7188" max="7188" width="89.140625" style="199" customWidth="1"/>
    <col min="7189" max="7189" width="40.140625" style="199" customWidth="1"/>
    <col min="7190" max="7190" width="18.42578125" style="199" customWidth="1"/>
    <col min="7191" max="7191" width="19.42578125" style="199" customWidth="1"/>
    <col min="7192" max="7192" width="80.28515625" style="199" customWidth="1"/>
    <col min="7193" max="7193" width="31.140625" style="199" customWidth="1"/>
    <col min="7194" max="7194" width="14.42578125" style="199" customWidth="1"/>
    <col min="7195" max="7196" width="11" style="199" customWidth="1"/>
    <col min="7197" max="7424" width="14.42578125" style="199"/>
    <col min="7425" max="7425" width="6.5703125" style="199" customWidth="1"/>
    <col min="7426" max="7426" width="10.7109375" style="199" customWidth="1"/>
    <col min="7427" max="7427" width="17.5703125" style="199" customWidth="1"/>
    <col min="7428" max="7428" width="21.5703125" style="199" customWidth="1"/>
    <col min="7429" max="7429" width="52.28515625" style="199" customWidth="1"/>
    <col min="7430" max="7430" width="24.140625" style="199" customWidth="1"/>
    <col min="7431" max="7431" width="26.5703125" style="199" customWidth="1"/>
    <col min="7432" max="7432" width="25.85546875" style="199" customWidth="1"/>
    <col min="7433" max="7433" width="14" style="199" customWidth="1"/>
    <col min="7434" max="7434" width="18" style="199" customWidth="1"/>
    <col min="7435" max="7435" width="18.5703125" style="199" customWidth="1"/>
    <col min="7436" max="7436" width="20" style="199" customWidth="1"/>
    <col min="7437" max="7437" width="18.28515625" style="199" customWidth="1"/>
    <col min="7438" max="7439" width="18" style="199" customWidth="1"/>
    <col min="7440" max="7440" width="26.28515625" style="199" customWidth="1"/>
    <col min="7441" max="7441" width="24.85546875" style="199" customWidth="1"/>
    <col min="7442" max="7442" width="19.42578125" style="199" customWidth="1"/>
    <col min="7443" max="7443" width="28.140625" style="199" customWidth="1"/>
    <col min="7444" max="7444" width="89.140625" style="199" customWidth="1"/>
    <col min="7445" max="7445" width="40.140625" style="199" customWidth="1"/>
    <col min="7446" max="7446" width="18.42578125" style="199" customWidth="1"/>
    <col min="7447" max="7447" width="19.42578125" style="199" customWidth="1"/>
    <col min="7448" max="7448" width="80.28515625" style="199" customWidth="1"/>
    <col min="7449" max="7449" width="31.140625" style="199" customWidth="1"/>
    <col min="7450" max="7450" width="14.42578125" style="199" customWidth="1"/>
    <col min="7451" max="7452" width="11" style="199" customWidth="1"/>
    <col min="7453" max="7680" width="14.42578125" style="199"/>
    <col min="7681" max="7681" width="6.5703125" style="199" customWidth="1"/>
    <col min="7682" max="7682" width="10.7109375" style="199" customWidth="1"/>
    <col min="7683" max="7683" width="17.5703125" style="199" customWidth="1"/>
    <col min="7684" max="7684" width="21.5703125" style="199" customWidth="1"/>
    <col min="7685" max="7685" width="52.28515625" style="199" customWidth="1"/>
    <col min="7686" max="7686" width="24.140625" style="199" customWidth="1"/>
    <col min="7687" max="7687" width="26.5703125" style="199" customWidth="1"/>
    <col min="7688" max="7688" width="25.85546875" style="199" customWidth="1"/>
    <col min="7689" max="7689" width="14" style="199" customWidth="1"/>
    <col min="7690" max="7690" width="18" style="199" customWidth="1"/>
    <col min="7691" max="7691" width="18.5703125" style="199" customWidth="1"/>
    <col min="7692" max="7692" width="20" style="199" customWidth="1"/>
    <col min="7693" max="7693" width="18.28515625" style="199" customWidth="1"/>
    <col min="7694" max="7695" width="18" style="199" customWidth="1"/>
    <col min="7696" max="7696" width="26.28515625" style="199" customWidth="1"/>
    <col min="7697" max="7697" width="24.85546875" style="199" customWidth="1"/>
    <col min="7698" max="7698" width="19.42578125" style="199" customWidth="1"/>
    <col min="7699" max="7699" width="28.140625" style="199" customWidth="1"/>
    <col min="7700" max="7700" width="89.140625" style="199" customWidth="1"/>
    <col min="7701" max="7701" width="40.140625" style="199" customWidth="1"/>
    <col min="7702" max="7702" width="18.42578125" style="199" customWidth="1"/>
    <col min="7703" max="7703" width="19.42578125" style="199" customWidth="1"/>
    <col min="7704" max="7704" width="80.28515625" style="199" customWidth="1"/>
    <col min="7705" max="7705" width="31.140625" style="199" customWidth="1"/>
    <col min="7706" max="7706" width="14.42578125" style="199" customWidth="1"/>
    <col min="7707" max="7708" width="11" style="199" customWidth="1"/>
    <col min="7709" max="7936" width="14.42578125" style="199"/>
    <col min="7937" max="7937" width="6.5703125" style="199" customWidth="1"/>
    <col min="7938" max="7938" width="10.7109375" style="199" customWidth="1"/>
    <col min="7939" max="7939" width="17.5703125" style="199" customWidth="1"/>
    <col min="7940" max="7940" width="21.5703125" style="199" customWidth="1"/>
    <col min="7941" max="7941" width="52.28515625" style="199" customWidth="1"/>
    <col min="7942" max="7942" width="24.140625" style="199" customWidth="1"/>
    <col min="7943" max="7943" width="26.5703125" style="199" customWidth="1"/>
    <col min="7944" max="7944" width="25.85546875" style="199" customWidth="1"/>
    <col min="7945" max="7945" width="14" style="199" customWidth="1"/>
    <col min="7946" max="7946" width="18" style="199" customWidth="1"/>
    <col min="7947" max="7947" width="18.5703125" style="199" customWidth="1"/>
    <col min="7948" max="7948" width="20" style="199" customWidth="1"/>
    <col min="7949" max="7949" width="18.28515625" style="199" customWidth="1"/>
    <col min="7950" max="7951" width="18" style="199" customWidth="1"/>
    <col min="7952" max="7952" width="26.28515625" style="199" customWidth="1"/>
    <col min="7953" max="7953" width="24.85546875" style="199" customWidth="1"/>
    <col min="7954" max="7954" width="19.42578125" style="199" customWidth="1"/>
    <col min="7955" max="7955" width="28.140625" style="199" customWidth="1"/>
    <col min="7956" max="7956" width="89.140625" style="199" customWidth="1"/>
    <col min="7957" max="7957" width="40.140625" style="199" customWidth="1"/>
    <col min="7958" max="7958" width="18.42578125" style="199" customWidth="1"/>
    <col min="7959" max="7959" width="19.42578125" style="199" customWidth="1"/>
    <col min="7960" max="7960" width="80.28515625" style="199" customWidth="1"/>
    <col min="7961" max="7961" width="31.140625" style="199" customWidth="1"/>
    <col min="7962" max="7962" width="14.42578125" style="199" customWidth="1"/>
    <col min="7963" max="7964" width="11" style="199" customWidth="1"/>
    <col min="7965" max="8192" width="14.42578125" style="199"/>
    <col min="8193" max="8193" width="6.5703125" style="199" customWidth="1"/>
    <col min="8194" max="8194" width="10.7109375" style="199" customWidth="1"/>
    <col min="8195" max="8195" width="17.5703125" style="199" customWidth="1"/>
    <col min="8196" max="8196" width="21.5703125" style="199" customWidth="1"/>
    <col min="8197" max="8197" width="52.28515625" style="199" customWidth="1"/>
    <col min="8198" max="8198" width="24.140625" style="199" customWidth="1"/>
    <col min="8199" max="8199" width="26.5703125" style="199" customWidth="1"/>
    <col min="8200" max="8200" width="25.85546875" style="199" customWidth="1"/>
    <col min="8201" max="8201" width="14" style="199" customWidth="1"/>
    <col min="8202" max="8202" width="18" style="199" customWidth="1"/>
    <col min="8203" max="8203" width="18.5703125" style="199" customWidth="1"/>
    <col min="8204" max="8204" width="20" style="199" customWidth="1"/>
    <col min="8205" max="8205" width="18.28515625" style="199" customWidth="1"/>
    <col min="8206" max="8207" width="18" style="199" customWidth="1"/>
    <col min="8208" max="8208" width="26.28515625" style="199" customWidth="1"/>
    <col min="8209" max="8209" width="24.85546875" style="199" customWidth="1"/>
    <col min="8210" max="8210" width="19.42578125" style="199" customWidth="1"/>
    <col min="8211" max="8211" width="28.140625" style="199" customWidth="1"/>
    <col min="8212" max="8212" width="89.140625" style="199" customWidth="1"/>
    <col min="8213" max="8213" width="40.140625" style="199" customWidth="1"/>
    <col min="8214" max="8214" width="18.42578125" style="199" customWidth="1"/>
    <col min="8215" max="8215" width="19.42578125" style="199" customWidth="1"/>
    <col min="8216" max="8216" width="80.28515625" style="199" customWidth="1"/>
    <col min="8217" max="8217" width="31.140625" style="199" customWidth="1"/>
    <col min="8218" max="8218" width="14.42578125" style="199" customWidth="1"/>
    <col min="8219" max="8220" width="11" style="199" customWidth="1"/>
    <col min="8221" max="8448" width="14.42578125" style="199"/>
    <col min="8449" max="8449" width="6.5703125" style="199" customWidth="1"/>
    <col min="8450" max="8450" width="10.7109375" style="199" customWidth="1"/>
    <col min="8451" max="8451" width="17.5703125" style="199" customWidth="1"/>
    <col min="8452" max="8452" width="21.5703125" style="199" customWidth="1"/>
    <col min="8453" max="8453" width="52.28515625" style="199" customWidth="1"/>
    <col min="8454" max="8454" width="24.140625" style="199" customWidth="1"/>
    <col min="8455" max="8455" width="26.5703125" style="199" customWidth="1"/>
    <col min="8456" max="8456" width="25.85546875" style="199" customWidth="1"/>
    <col min="8457" max="8457" width="14" style="199" customWidth="1"/>
    <col min="8458" max="8458" width="18" style="199" customWidth="1"/>
    <col min="8459" max="8459" width="18.5703125" style="199" customWidth="1"/>
    <col min="8460" max="8460" width="20" style="199" customWidth="1"/>
    <col min="8461" max="8461" width="18.28515625" style="199" customWidth="1"/>
    <col min="8462" max="8463" width="18" style="199" customWidth="1"/>
    <col min="8464" max="8464" width="26.28515625" style="199" customWidth="1"/>
    <col min="8465" max="8465" width="24.85546875" style="199" customWidth="1"/>
    <col min="8466" max="8466" width="19.42578125" style="199" customWidth="1"/>
    <col min="8467" max="8467" width="28.140625" style="199" customWidth="1"/>
    <col min="8468" max="8468" width="89.140625" style="199" customWidth="1"/>
    <col min="8469" max="8469" width="40.140625" style="199" customWidth="1"/>
    <col min="8470" max="8470" width="18.42578125" style="199" customWidth="1"/>
    <col min="8471" max="8471" width="19.42578125" style="199" customWidth="1"/>
    <col min="8472" max="8472" width="80.28515625" style="199" customWidth="1"/>
    <col min="8473" max="8473" width="31.140625" style="199" customWidth="1"/>
    <col min="8474" max="8474" width="14.42578125" style="199" customWidth="1"/>
    <col min="8475" max="8476" width="11" style="199" customWidth="1"/>
    <col min="8477" max="8704" width="14.42578125" style="199"/>
    <col min="8705" max="8705" width="6.5703125" style="199" customWidth="1"/>
    <col min="8706" max="8706" width="10.7109375" style="199" customWidth="1"/>
    <col min="8707" max="8707" width="17.5703125" style="199" customWidth="1"/>
    <col min="8708" max="8708" width="21.5703125" style="199" customWidth="1"/>
    <col min="8709" max="8709" width="52.28515625" style="199" customWidth="1"/>
    <col min="8710" max="8710" width="24.140625" style="199" customWidth="1"/>
    <col min="8711" max="8711" width="26.5703125" style="199" customWidth="1"/>
    <col min="8712" max="8712" width="25.85546875" style="199" customWidth="1"/>
    <col min="8713" max="8713" width="14" style="199" customWidth="1"/>
    <col min="8714" max="8714" width="18" style="199" customWidth="1"/>
    <col min="8715" max="8715" width="18.5703125" style="199" customWidth="1"/>
    <col min="8716" max="8716" width="20" style="199" customWidth="1"/>
    <col min="8717" max="8717" width="18.28515625" style="199" customWidth="1"/>
    <col min="8718" max="8719" width="18" style="199" customWidth="1"/>
    <col min="8720" max="8720" width="26.28515625" style="199" customWidth="1"/>
    <col min="8721" max="8721" width="24.85546875" style="199" customWidth="1"/>
    <col min="8722" max="8722" width="19.42578125" style="199" customWidth="1"/>
    <col min="8723" max="8723" width="28.140625" style="199" customWidth="1"/>
    <col min="8724" max="8724" width="89.140625" style="199" customWidth="1"/>
    <col min="8725" max="8725" width="40.140625" style="199" customWidth="1"/>
    <col min="8726" max="8726" width="18.42578125" style="199" customWidth="1"/>
    <col min="8727" max="8727" width="19.42578125" style="199" customWidth="1"/>
    <col min="8728" max="8728" width="80.28515625" style="199" customWidth="1"/>
    <col min="8729" max="8729" width="31.140625" style="199" customWidth="1"/>
    <col min="8730" max="8730" width="14.42578125" style="199" customWidth="1"/>
    <col min="8731" max="8732" width="11" style="199" customWidth="1"/>
    <col min="8733" max="8960" width="14.42578125" style="199"/>
    <col min="8961" max="8961" width="6.5703125" style="199" customWidth="1"/>
    <col min="8962" max="8962" width="10.7109375" style="199" customWidth="1"/>
    <col min="8963" max="8963" width="17.5703125" style="199" customWidth="1"/>
    <col min="8964" max="8964" width="21.5703125" style="199" customWidth="1"/>
    <col min="8965" max="8965" width="52.28515625" style="199" customWidth="1"/>
    <col min="8966" max="8966" width="24.140625" style="199" customWidth="1"/>
    <col min="8967" max="8967" width="26.5703125" style="199" customWidth="1"/>
    <col min="8968" max="8968" width="25.85546875" style="199" customWidth="1"/>
    <col min="8969" max="8969" width="14" style="199" customWidth="1"/>
    <col min="8970" max="8970" width="18" style="199" customWidth="1"/>
    <col min="8971" max="8971" width="18.5703125" style="199" customWidth="1"/>
    <col min="8972" max="8972" width="20" style="199" customWidth="1"/>
    <col min="8973" max="8973" width="18.28515625" style="199" customWidth="1"/>
    <col min="8974" max="8975" width="18" style="199" customWidth="1"/>
    <col min="8976" max="8976" width="26.28515625" style="199" customWidth="1"/>
    <col min="8977" max="8977" width="24.85546875" style="199" customWidth="1"/>
    <col min="8978" max="8978" width="19.42578125" style="199" customWidth="1"/>
    <col min="8979" max="8979" width="28.140625" style="199" customWidth="1"/>
    <col min="8980" max="8980" width="89.140625" style="199" customWidth="1"/>
    <col min="8981" max="8981" width="40.140625" style="199" customWidth="1"/>
    <col min="8982" max="8982" width="18.42578125" style="199" customWidth="1"/>
    <col min="8983" max="8983" width="19.42578125" style="199" customWidth="1"/>
    <col min="8984" max="8984" width="80.28515625" style="199" customWidth="1"/>
    <col min="8985" max="8985" width="31.140625" style="199" customWidth="1"/>
    <col min="8986" max="8986" width="14.42578125" style="199" customWidth="1"/>
    <col min="8987" max="8988" width="11" style="199" customWidth="1"/>
    <col min="8989" max="9216" width="14.42578125" style="199"/>
    <col min="9217" max="9217" width="6.5703125" style="199" customWidth="1"/>
    <col min="9218" max="9218" width="10.7109375" style="199" customWidth="1"/>
    <col min="9219" max="9219" width="17.5703125" style="199" customWidth="1"/>
    <col min="9220" max="9220" width="21.5703125" style="199" customWidth="1"/>
    <col min="9221" max="9221" width="52.28515625" style="199" customWidth="1"/>
    <col min="9222" max="9222" width="24.140625" style="199" customWidth="1"/>
    <col min="9223" max="9223" width="26.5703125" style="199" customWidth="1"/>
    <col min="9224" max="9224" width="25.85546875" style="199" customWidth="1"/>
    <col min="9225" max="9225" width="14" style="199" customWidth="1"/>
    <col min="9226" max="9226" width="18" style="199" customWidth="1"/>
    <col min="9227" max="9227" width="18.5703125" style="199" customWidth="1"/>
    <col min="9228" max="9228" width="20" style="199" customWidth="1"/>
    <col min="9229" max="9229" width="18.28515625" style="199" customWidth="1"/>
    <col min="9230" max="9231" width="18" style="199" customWidth="1"/>
    <col min="9232" max="9232" width="26.28515625" style="199" customWidth="1"/>
    <col min="9233" max="9233" width="24.85546875" style="199" customWidth="1"/>
    <col min="9234" max="9234" width="19.42578125" style="199" customWidth="1"/>
    <col min="9235" max="9235" width="28.140625" style="199" customWidth="1"/>
    <col min="9236" max="9236" width="89.140625" style="199" customWidth="1"/>
    <col min="9237" max="9237" width="40.140625" style="199" customWidth="1"/>
    <col min="9238" max="9238" width="18.42578125" style="199" customWidth="1"/>
    <col min="9239" max="9239" width="19.42578125" style="199" customWidth="1"/>
    <col min="9240" max="9240" width="80.28515625" style="199" customWidth="1"/>
    <col min="9241" max="9241" width="31.140625" style="199" customWidth="1"/>
    <col min="9242" max="9242" width="14.42578125" style="199" customWidth="1"/>
    <col min="9243" max="9244" width="11" style="199" customWidth="1"/>
    <col min="9245" max="9472" width="14.42578125" style="199"/>
    <col min="9473" max="9473" width="6.5703125" style="199" customWidth="1"/>
    <col min="9474" max="9474" width="10.7109375" style="199" customWidth="1"/>
    <col min="9475" max="9475" width="17.5703125" style="199" customWidth="1"/>
    <col min="9476" max="9476" width="21.5703125" style="199" customWidth="1"/>
    <col min="9477" max="9477" width="52.28515625" style="199" customWidth="1"/>
    <col min="9478" max="9478" width="24.140625" style="199" customWidth="1"/>
    <col min="9479" max="9479" width="26.5703125" style="199" customWidth="1"/>
    <col min="9480" max="9480" width="25.85546875" style="199" customWidth="1"/>
    <col min="9481" max="9481" width="14" style="199" customWidth="1"/>
    <col min="9482" max="9482" width="18" style="199" customWidth="1"/>
    <col min="9483" max="9483" width="18.5703125" style="199" customWidth="1"/>
    <col min="9484" max="9484" width="20" style="199" customWidth="1"/>
    <col min="9485" max="9485" width="18.28515625" style="199" customWidth="1"/>
    <col min="9486" max="9487" width="18" style="199" customWidth="1"/>
    <col min="9488" max="9488" width="26.28515625" style="199" customWidth="1"/>
    <col min="9489" max="9489" width="24.85546875" style="199" customWidth="1"/>
    <col min="9490" max="9490" width="19.42578125" style="199" customWidth="1"/>
    <col min="9491" max="9491" width="28.140625" style="199" customWidth="1"/>
    <col min="9492" max="9492" width="89.140625" style="199" customWidth="1"/>
    <col min="9493" max="9493" width="40.140625" style="199" customWidth="1"/>
    <col min="9494" max="9494" width="18.42578125" style="199" customWidth="1"/>
    <col min="9495" max="9495" width="19.42578125" style="199" customWidth="1"/>
    <col min="9496" max="9496" width="80.28515625" style="199" customWidth="1"/>
    <col min="9497" max="9497" width="31.140625" style="199" customWidth="1"/>
    <col min="9498" max="9498" width="14.42578125" style="199" customWidth="1"/>
    <col min="9499" max="9500" width="11" style="199" customWidth="1"/>
    <col min="9501" max="9728" width="14.42578125" style="199"/>
    <col min="9729" max="9729" width="6.5703125" style="199" customWidth="1"/>
    <col min="9730" max="9730" width="10.7109375" style="199" customWidth="1"/>
    <col min="9731" max="9731" width="17.5703125" style="199" customWidth="1"/>
    <col min="9732" max="9732" width="21.5703125" style="199" customWidth="1"/>
    <col min="9733" max="9733" width="52.28515625" style="199" customWidth="1"/>
    <col min="9734" max="9734" width="24.140625" style="199" customWidth="1"/>
    <col min="9735" max="9735" width="26.5703125" style="199" customWidth="1"/>
    <col min="9736" max="9736" width="25.85546875" style="199" customWidth="1"/>
    <col min="9737" max="9737" width="14" style="199" customWidth="1"/>
    <col min="9738" max="9738" width="18" style="199" customWidth="1"/>
    <col min="9739" max="9739" width="18.5703125" style="199" customWidth="1"/>
    <col min="9740" max="9740" width="20" style="199" customWidth="1"/>
    <col min="9741" max="9741" width="18.28515625" style="199" customWidth="1"/>
    <col min="9742" max="9743" width="18" style="199" customWidth="1"/>
    <col min="9744" max="9744" width="26.28515625" style="199" customWidth="1"/>
    <col min="9745" max="9745" width="24.85546875" style="199" customWidth="1"/>
    <col min="9746" max="9746" width="19.42578125" style="199" customWidth="1"/>
    <col min="9747" max="9747" width="28.140625" style="199" customWidth="1"/>
    <col min="9748" max="9748" width="89.140625" style="199" customWidth="1"/>
    <col min="9749" max="9749" width="40.140625" style="199" customWidth="1"/>
    <col min="9750" max="9750" width="18.42578125" style="199" customWidth="1"/>
    <col min="9751" max="9751" width="19.42578125" style="199" customWidth="1"/>
    <col min="9752" max="9752" width="80.28515625" style="199" customWidth="1"/>
    <col min="9753" max="9753" width="31.140625" style="199" customWidth="1"/>
    <col min="9754" max="9754" width="14.42578125" style="199" customWidth="1"/>
    <col min="9755" max="9756" width="11" style="199" customWidth="1"/>
    <col min="9757" max="9984" width="14.42578125" style="199"/>
    <col min="9985" max="9985" width="6.5703125" style="199" customWidth="1"/>
    <col min="9986" max="9986" width="10.7109375" style="199" customWidth="1"/>
    <col min="9987" max="9987" width="17.5703125" style="199" customWidth="1"/>
    <col min="9988" max="9988" width="21.5703125" style="199" customWidth="1"/>
    <col min="9989" max="9989" width="52.28515625" style="199" customWidth="1"/>
    <col min="9990" max="9990" width="24.140625" style="199" customWidth="1"/>
    <col min="9991" max="9991" width="26.5703125" style="199" customWidth="1"/>
    <col min="9992" max="9992" width="25.85546875" style="199" customWidth="1"/>
    <col min="9993" max="9993" width="14" style="199" customWidth="1"/>
    <col min="9994" max="9994" width="18" style="199" customWidth="1"/>
    <col min="9995" max="9995" width="18.5703125" style="199" customWidth="1"/>
    <col min="9996" max="9996" width="20" style="199" customWidth="1"/>
    <col min="9997" max="9997" width="18.28515625" style="199" customWidth="1"/>
    <col min="9998" max="9999" width="18" style="199" customWidth="1"/>
    <col min="10000" max="10000" width="26.28515625" style="199" customWidth="1"/>
    <col min="10001" max="10001" width="24.85546875" style="199" customWidth="1"/>
    <col min="10002" max="10002" width="19.42578125" style="199" customWidth="1"/>
    <col min="10003" max="10003" width="28.140625" style="199" customWidth="1"/>
    <col min="10004" max="10004" width="89.140625" style="199" customWidth="1"/>
    <col min="10005" max="10005" width="40.140625" style="199" customWidth="1"/>
    <col min="10006" max="10006" width="18.42578125" style="199" customWidth="1"/>
    <col min="10007" max="10007" width="19.42578125" style="199" customWidth="1"/>
    <col min="10008" max="10008" width="80.28515625" style="199" customWidth="1"/>
    <col min="10009" max="10009" width="31.140625" style="199" customWidth="1"/>
    <col min="10010" max="10010" width="14.42578125" style="199" customWidth="1"/>
    <col min="10011" max="10012" width="11" style="199" customWidth="1"/>
    <col min="10013" max="10240" width="14.42578125" style="199"/>
    <col min="10241" max="10241" width="6.5703125" style="199" customWidth="1"/>
    <col min="10242" max="10242" width="10.7109375" style="199" customWidth="1"/>
    <col min="10243" max="10243" width="17.5703125" style="199" customWidth="1"/>
    <col min="10244" max="10244" width="21.5703125" style="199" customWidth="1"/>
    <col min="10245" max="10245" width="52.28515625" style="199" customWidth="1"/>
    <col min="10246" max="10246" width="24.140625" style="199" customWidth="1"/>
    <col min="10247" max="10247" width="26.5703125" style="199" customWidth="1"/>
    <col min="10248" max="10248" width="25.85546875" style="199" customWidth="1"/>
    <col min="10249" max="10249" width="14" style="199" customWidth="1"/>
    <col min="10250" max="10250" width="18" style="199" customWidth="1"/>
    <col min="10251" max="10251" width="18.5703125" style="199" customWidth="1"/>
    <col min="10252" max="10252" width="20" style="199" customWidth="1"/>
    <col min="10253" max="10253" width="18.28515625" style="199" customWidth="1"/>
    <col min="10254" max="10255" width="18" style="199" customWidth="1"/>
    <col min="10256" max="10256" width="26.28515625" style="199" customWidth="1"/>
    <col min="10257" max="10257" width="24.85546875" style="199" customWidth="1"/>
    <col min="10258" max="10258" width="19.42578125" style="199" customWidth="1"/>
    <col min="10259" max="10259" width="28.140625" style="199" customWidth="1"/>
    <col min="10260" max="10260" width="89.140625" style="199" customWidth="1"/>
    <col min="10261" max="10261" width="40.140625" style="199" customWidth="1"/>
    <col min="10262" max="10262" width="18.42578125" style="199" customWidth="1"/>
    <col min="10263" max="10263" width="19.42578125" style="199" customWidth="1"/>
    <col min="10264" max="10264" width="80.28515625" style="199" customWidth="1"/>
    <col min="10265" max="10265" width="31.140625" style="199" customWidth="1"/>
    <col min="10266" max="10266" width="14.42578125" style="199" customWidth="1"/>
    <col min="10267" max="10268" width="11" style="199" customWidth="1"/>
    <col min="10269" max="10496" width="14.42578125" style="199"/>
    <col min="10497" max="10497" width="6.5703125" style="199" customWidth="1"/>
    <col min="10498" max="10498" width="10.7109375" style="199" customWidth="1"/>
    <col min="10499" max="10499" width="17.5703125" style="199" customWidth="1"/>
    <col min="10500" max="10500" width="21.5703125" style="199" customWidth="1"/>
    <col min="10501" max="10501" width="52.28515625" style="199" customWidth="1"/>
    <col min="10502" max="10502" width="24.140625" style="199" customWidth="1"/>
    <col min="10503" max="10503" width="26.5703125" style="199" customWidth="1"/>
    <col min="10504" max="10504" width="25.85546875" style="199" customWidth="1"/>
    <col min="10505" max="10505" width="14" style="199" customWidth="1"/>
    <col min="10506" max="10506" width="18" style="199" customWidth="1"/>
    <col min="10507" max="10507" width="18.5703125" style="199" customWidth="1"/>
    <col min="10508" max="10508" width="20" style="199" customWidth="1"/>
    <col min="10509" max="10509" width="18.28515625" style="199" customWidth="1"/>
    <col min="10510" max="10511" width="18" style="199" customWidth="1"/>
    <col min="10512" max="10512" width="26.28515625" style="199" customWidth="1"/>
    <col min="10513" max="10513" width="24.85546875" style="199" customWidth="1"/>
    <col min="10514" max="10514" width="19.42578125" style="199" customWidth="1"/>
    <col min="10515" max="10515" width="28.140625" style="199" customWidth="1"/>
    <col min="10516" max="10516" width="89.140625" style="199" customWidth="1"/>
    <col min="10517" max="10517" width="40.140625" style="199" customWidth="1"/>
    <col min="10518" max="10518" width="18.42578125" style="199" customWidth="1"/>
    <col min="10519" max="10519" width="19.42578125" style="199" customWidth="1"/>
    <col min="10520" max="10520" width="80.28515625" style="199" customWidth="1"/>
    <col min="10521" max="10521" width="31.140625" style="199" customWidth="1"/>
    <col min="10522" max="10522" width="14.42578125" style="199" customWidth="1"/>
    <col min="10523" max="10524" width="11" style="199" customWidth="1"/>
    <col min="10525" max="10752" width="14.42578125" style="199"/>
    <col min="10753" max="10753" width="6.5703125" style="199" customWidth="1"/>
    <col min="10754" max="10754" width="10.7109375" style="199" customWidth="1"/>
    <col min="10755" max="10755" width="17.5703125" style="199" customWidth="1"/>
    <col min="10756" max="10756" width="21.5703125" style="199" customWidth="1"/>
    <col min="10757" max="10757" width="52.28515625" style="199" customWidth="1"/>
    <col min="10758" max="10758" width="24.140625" style="199" customWidth="1"/>
    <col min="10759" max="10759" width="26.5703125" style="199" customWidth="1"/>
    <col min="10760" max="10760" width="25.85546875" style="199" customWidth="1"/>
    <col min="10761" max="10761" width="14" style="199" customWidth="1"/>
    <col min="10762" max="10762" width="18" style="199" customWidth="1"/>
    <col min="10763" max="10763" width="18.5703125" style="199" customWidth="1"/>
    <col min="10764" max="10764" width="20" style="199" customWidth="1"/>
    <col min="10765" max="10765" width="18.28515625" style="199" customWidth="1"/>
    <col min="10766" max="10767" width="18" style="199" customWidth="1"/>
    <col min="10768" max="10768" width="26.28515625" style="199" customWidth="1"/>
    <col min="10769" max="10769" width="24.85546875" style="199" customWidth="1"/>
    <col min="10770" max="10770" width="19.42578125" style="199" customWidth="1"/>
    <col min="10771" max="10771" width="28.140625" style="199" customWidth="1"/>
    <col min="10772" max="10772" width="89.140625" style="199" customWidth="1"/>
    <col min="10773" max="10773" width="40.140625" style="199" customWidth="1"/>
    <col min="10774" max="10774" width="18.42578125" style="199" customWidth="1"/>
    <col min="10775" max="10775" width="19.42578125" style="199" customWidth="1"/>
    <col min="10776" max="10776" width="80.28515625" style="199" customWidth="1"/>
    <col min="10777" max="10777" width="31.140625" style="199" customWidth="1"/>
    <col min="10778" max="10778" width="14.42578125" style="199" customWidth="1"/>
    <col min="10779" max="10780" width="11" style="199" customWidth="1"/>
    <col min="10781" max="11008" width="14.42578125" style="199"/>
    <col min="11009" max="11009" width="6.5703125" style="199" customWidth="1"/>
    <col min="11010" max="11010" width="10.7109375" style="199" customWidth="1"/>
    <col min="11011" max="11011" width="17.5703125" style="199" customWidth="1"/>
    <col min="11012" max="11012" width="21.5703125" style="199" customWidth="1"/>
    <col min="11013" max="11013" width="52.28515625" style="199" customWidth="1"/>
    <col min="11014" max="11014" width="24.140625" style="199" customWidth="1"/>
    <col min="11015" max="11015" width="26.5703125" style="199" customWidth="1"/>
    <col min="11016" max="11016" width="25.85546875" style="199" customWidth="1"/>
    <col min="11017" max="11017" width="14" style="199" customWidth="1"/>
    <col min="11018" max="11018" width="18" style="199" customWidth="1"/>
    <col min="11019" max="11019" width="18.5703125" style="199" customWidth="1"/>
    <col min="11020" max="11020" width="20" style="199" customWidth="1"/>
    <col min="11021" max="11021" width="18.28515625" style="199" customWidth="1"/>
    <col min="11022" max="11023" width="18" style="199" customWidth="1"/>
    <col min="11024" max="11024" width="26.28515625" style="199" customWidth="1"/>
    <col min="11025" max="11025" width="24.85546875" style="199" customWidth="1"/>
    <col min="11026" max="11026" width="19.42578125" style="199" customWidth="1"/>
    <col min="11027" max="11027" width="28.140625" style="199" customWidth="1"/>
    <col min="11028" max="11028" width="89.140625" style="199" customWidth="1"/>
    <col min="11029" max="11029" width="40.140625" style="199" customWidth="1"/>
    <col min="11030" max="11030" width="18.42578125" style="199" customWidth="1"/>
    <col min="11031" max="11031" width="19.42578125" style="199" customWidth="1"/>
    <col min="11032" max="11032" width="80.28515625" style="199" customWidth="1"/>
    <col min="11033" max="11033" width="31.140625" style="199" customWidth="1"/>
    <col min="11034" max="11034" width="14.42578125" style="199" customWidth="1"/>
    <col min="11035" max="11036" width="11" style="199" customWidth="1"/>
    <col min="11037" max="11264" width="14.42578125" style="199"/>
    <col min="11265" max="11265" width="6.5703125" style="199" customWidth="1"/>
    <col min="11266" max="11266" width="10.7109375" style="199" customWidth="1"/>
    <col min="11267" max="11267" width="17.5703125" style="199" customWidth="1"/>
    <col min="11268" max="11268" width="21.5703125" style="199" customWidth="1"/>
    <col min="11269" max="11269" width="52.28515625" style="199" customWidth="1"/>
    <col min="11270" max="11270" width="24.140625" style="199" customWidth="1"/>
    <col min="11271" max="11271" width="26.5703125" style="199" customWidth="1"/>
    <col min="11272" max="11272" width="25.85546875" style="199" customWidth="1"/>
    <col min="11273" max="11273" width="14" style="199" customWidth="1"/>
    <col min="11274" max="11274" width="18" style="199" customWidth="1"/>
    <col min="11275" max="11275" width="18.5703125" style="199" customWidth="1"/>
    <col min="11276" max="11276" width="20" style="199" customWidth="1"/>
    <col min="11277" max="11277" width="18.28515625" style="199" customWidth="1"/>
    <col min="11278" max="11279" width="18" style="199" customWidth="1"/>
    <col min="11280" max="11280" width="26.28515625" style="199" customWidth="1"/>
    <col min="11281" max="11281" width="24.85546875" style="199" customWidth="1"/>
    <col min="11282" max="11282" width="19.42578125" style="199" customWidth="1"/>
    <col min="11283" max="11283" width="28.140625" style="199" customWidth="1"/>
    <col min="11284" max="11284" width="89.140625" style="199" customWidth="1"/>
    <col min="11285" max="11285" width="40.140625" style="199" customWidth="1"/>
    <col min="11286" max="11286" width="18.42578125" style="199" customWidth="1"/>
    <col min="11287" max="11287" width="19.42578125" style="199" customWidth="1"/>
    <col min="11288" max="11288" width="80.28515625" style="199" customWidth="1"/>
    <col min="11289" max="11289" width="31.140625" style="199" customWidth="1"/>
    <col min="11290" max="11290" width="14.42578125" style="199" customWidth="1"/>
    <col min="11291" max="11292" width="11" style="199" customWidth="1"/>
    <col min="11293" max="11520" width="14.42578125" style="199"/>
    <col min="11521" max="11521" width="6.5703125" style="199" customWidth="1"/>
    <col min="11522" max="11522" width="10.7109375" style="199" customWidth="1"/>
    <col min="11523" max="11523" width="17.5703125" style="199" customWidth="1"/>
    <col min="11524" max="11524" width="21.5703125" style="199" customWidth="1"/>
    <col min="11525" max="11525" width="52.28515625" style="199" customWidth="1"/>
    <col min="11526" max="11526" width="24.140625" style="199" customWidth="1"/>
    <col min="11527" max="11527" width="26.5703125" style="199" customWidth="1"/>
    <col min="11528" max="11528" width="25.85546875" style="199" customWidth="1"/>
    <col min="11529" max="11529" width="14" style="199" customWidth="1"/>
    <col min="11530" max="11530" width="18" style="199" customWidth="1"/>
    <col min="11531" max="11531" width="18.5703125" style="199" customWidth="1"/>
    <col min="11532" max="11532" width="20" style="199" customWidth="1"/>
    <col min="11533" max="11533" width="18.28515625" style="199" customWidth="1"/>
    <col min="11534" max="11535" width="18" style="199" customWidth="1"/>
    <col min="11536" max="11536" width="26.28515625" style="199" customWidth="1"/>
    <col min="11537" max="11537" width="24.85546875" style="199" customWidth="1"/>
    <col min="11538" max="11538" width="19.42578125" style="199" customWidth="1"/>
    <col min="11539" max="11539" width="28.140625" style="199" customWidth="1"/>
    <col min="11540" max="11540" width="89.140625" style="199" customWidth="1"/>
    <col min="11541" max="11541" width="40.140625" style="199" customWidth="1"/>
    <col min="11542" max="11542" width="18.42578125" style="199" customWidth="1"/>
    <col min="11543" max="11543" width="19.42578125" style="199" customWidth="1"/>
    <col min="11544" max="11544" width="80.28515625" style="199" customWidth="1"/>
    <col min="11545" max="11545" width="31.140625" style="199" customWidth="1"/>
    <col min="11546" max="11546" width="14.42578125" style="199" customWidth="1"/>
    <col min="11547" max="11548" width="11" style="199" customWidth="1"/>
    <col min="11549" max="11776" width="14.42578125" style="199"/>
    <col min="11777" max="11777" width="6.5703125" style="199" customWidth="1"/>
    <col min="11778" max="11778" width="10.7109375" style="199" customWidth="1"/>
    <col min="11779" max="11779" width="17.5703125" style="199" customWidth="1"/>
    <col min="11780" max="11780" width="21.5703125" style="199" customWidth="1"/>
    <col min="11781" max="11781" width="52.28515625" style="199" customWidth="1"/>
    <col min="11782" max="11782" width="24.140625" style="199" customWidth="1"/>
    <col min="11783" max="11783" width="26.5703125" style="199" customWidth="1"/>
    <col min="11784" max="11784" width="25.85546875" style="199" customWidth="1"/>
    <col min="11785" max="11785" width="14" style="199" customWidth="1"/>
    <col min="11786" max="11786" width="18" style="199" customWidth="1"/>
    <col min="11787" max="11787" width="18.5703125" style="199" customWidth="1"/>
    <col min="11788" max="11788" width="20" style="199" customWidth="1"/>
    <col min="11789" max="11789" width="18.28515625" style="199" customWidth="1"/>
    <col min="11790" max="11791" width="18" style="199" customWidth="1"/>
    <col min="11792" max="11792" width="26.28515625" style="199" customWidth="1"/>
    <col min="11793" max="11793" width="24.85546875" style="199" customWidth="1"/>
    <col min="11794" max="11794" width="19.42578125" style="199" customWidth="1"/>
    <col min="11795" max="11795" width="28.140625" style="199" customWidth="1"/>
    <col min="11796" max="11796" width="89.140625" style="199" customWidth="1"/>
    <col min="11797" max="11797" width="40.140625" style="199" customWidth="1"/>
    <col min="11798" max="11798" width="18.42578125" style="199" customWidth="1"/>
    <col min="11799" max="11799" width="19.42578125" style="199" customWidth="1"/>
    <col min="11800" max="11800" width="80.28515625" style="199" customWidth="1"/>
    <col min="11801" max="11801" width="31.140625" style="199" customWidth="1"/>
    <col min="11802" max="11802" width="14.42578125" style="199" customWidth="1"/>
    <col min="11803" max="11804" width="11" style="199" customWidth="1"/>
    <col min="11805" max="12032" width="14.42578125" style="199"/>
    <col min="12033" max="12033" width="6.5703125" style="199" customWidth="1"/>
    <col min="12034" max="12034" width="10.7109375" style="199" customWidth="1"/>
    <col min="12035" max="12035" width="17.5703125" style="199" customWidth="1"/>
    <col min="12036" max="12036" width="21.5703125" style="199" customWidth="1"/>
    <col min="12037" max="12037" width="52.28515625" style="199" customWidth="1"/>
    <col min="12038" max="12038" width="24.140625" style="199" customWidth="1"/>
    <col min="12039" max="12039" width="26.5703125" style="199" customWidth="1"/>
    <col min="12040" max="12040" width="25.85546875" style="199" customWidth="1"/>
    <col min="12041" max="12041" width="14" style="199" customWidth="1"/>
    <col min="12042" max="12042" width="18" style="199" customWidth="1"/>
    <col min="12043" max="12043" width="18.5703125" style="199" customWidth="1"/>
    <col min="12044" max="12044" width="20" style="199" customWidth="1"/>
    <col min="12045" max="12045" width="18.28515625" style="199" customWidth="1"/>
    <col min="12046" max="12047" width="18" style="199" customWidth="1"/>
    <col min="12048" max="12048" width="26.28515625" style="199" customWidth="1"/>
    <col min="12049" max="12049" width="24.85546875" style="199" customWidth="1"/>
    <col min="12050" max="12050" width="19.42578125" style="199" customWidth="1"/>
    <col min="12051" max="12051" width="28.140625" style="199" customWidth="1"/>
    <col min="12052" max="12052" width="89.140625" style="199" customWidth="1"/>
    <col min="12053" max="12053" width="40.140625" style="199" customWidth="1"/>
    <col min="12054" max="12054" width="18.42578125" style="199" customWidth="1"/>
    <col min="12055" max="12055" width="19.42578125" style="199" customWidth="1"/>
    <col min="12056" max="12056" width="80.28515625" style="199" customWidth="1"/>
    <col min="12057" max="12057" width="31.140625" style="199" customWidth="1"/>
    <col min="12058" max="12058" width="14.42578125" style="199" customWidth="1"/>
    <col min="12059" max="12060" width="11" style="199" customWidth="1"/>
    <col min="12061" max="12288" width="14.42578125" style="199"/>
    <col min="12289" max="12289" width="6.5703125" style="199" customWidth="1"/>
    <col min="12290" max="12290" width="10.7109375" style="199" customWidth="1"/>
    <col min="12291" max="12291" width="17.5703125" style="199" customWidth="1"/>
    <col min="12292" max="12292" width="21.5703125" style="199" customWidth="1"/>
    <col min="12293" max="12293" width="52.28515625" style="199" customWidth="1"/>
    <col min="12294" max="12294" width="24.140625" style="199" customWidth="1"/>
    <col min="12295" max="12295" width="26.5703125" style="199" customWidth="1"/>
    <col min="12296" max="12296" width="25.85546875" style="199" customWidth="1"/>
    <col min="12297" max="12297" width="14" style="199" customWidth="1"/>
    <col min="12298" max="12298" width="18" style="199" customWidth="1"/>
    <col min="12299" max="12299" width="18.5703125" style="199" customWidth="1"/>
    <col min="12300" max="12300" width="20" style="199" customWidth="1"/>
    <col min="12301" max="12301" width="18.28515625" style="199" customWidth="1"/>
    <col min="12302" max="12303" width="18" style="199" customWidth="1"/>
    <col min="12304" max="12304" width="26.28515625" style="199" customWidth="1"/>
    <col min="12305" max="12305" width="24.85546875" style="199" customWidth="1"/>
    <col min="12306" max="12306" width="19.42578125" style="199" customWidth="1"/>
    <col min="12307" max="12307" width="28.140625" style="199" customWidth="1"/>
    <col min="12308" max="12308" width="89.140625" style="199" customWidth="1"/>
    <col min="12309" max="12309" width="40.140625" style="199" customWidth="1"/>
    <col min="12310" max="12310" width="18.42578125" style="199" customWidth="1"/>
    <col min="12311" max="12311" width="19.42578125" style="199" customWidth="1"/>
    <col min="12312" max="12312" width="80.28515625" style="199" customWidth="1"/>
    <col min="12313" max="12313" width="31.140625" style="199" customWidth="1"/>
    <col min="12314" max="12314" width="14.42578125" style="199" customWidth="1"/>
    <col min="12315" max="12316" width="11" style="199" customWidth="1"/>
    <col min="12317" max="12544" width="14.42578125" style="199"/>
    <col min="12545" max="12545" width="6.5703125" style="199" customWidth="1"/>
    <col min="12546" max="12546" width="10.7109375" style="199" customWidth="1"/>
    <col min="12547" max="12547" width="17.5703125" style="199" customWidth="1"/>
    <col min="12548" max="12548" width="21.5703125" style="199" customWidth="1"/>
    <col min="12549" max="12549" width="52.28515625" style="199" customWidth="1"/>
    <col min="12550" max="12550" width="24.140625" style="199" customWidth="1"/>
    <col min="12551" max="12551" width="26.5703125" style="199" customWidth="1"/>
    <col min="12552" max="12552" width="25.85546875" style="199" customWidth="1"/>
    <col min="12553" max="12553" width="14" style="199" customWidth="1"/>
    <col min="12554" max="12554" width="18" style="199" customWidth="1"/>
    <col min="12555" max="12555" width="18.5703125" style="199" customWidth="1"/>
    <col min="12556" max="12556" width="20" style="199" customWidth="1"/>
    <col min="12557" max="12557" width="18.28515625" style="199" customWidth="1"/>
    <col min="12558" max="12559" width="18" style="199" customWidth="1"/>
    <col min="12560" max="12560" width="26.28515625" style="199" customWidth="1"/>
    <col min="12561" max="12561" width="24.85546875" style="199" customWidth="1"/>
    <col min="12562" max="12562" width="19.42578125" style="199" customWidth="1"/>
    <col min="12563" max="12563" width="28.140625" style="199" customWidth="1"/>
    <col min="12564" max="12564" width="89.140625" style="199" customWidth="1"/>
    <col min="12565" max="12565" width="40.140625" style="199" customWidth="1"/>
    <col min="12566" max="12566" width="18.42578125" style="199" customWidth="1"/>
    <col min="12567" max="12567" width="19.42578125" style="199" customWidth="1"/>
    <col min="12568" max="12568" width="80.28515625" style="199" customWidth="1"/>
    <col min="12569" max="12569" width="31.140625" style="199" customWidth="1"/>
    <col min="12570" max="12570" width="14.42578125" style="199" customWidth="1"/>
    <col min="12571" max="12572" width="11" style="199" customWidth="1"/>
    <col min="12573" max="12800" width="14.42578125" style="199"/>
    <col min="12801" max="12801" width="6.5703125" style="199" customWidth="1"/>
    <col min="12802" max="12802" width="10.7109375" style="199" customWidth="1"/>
    <col min="12803" max="12803" width="17.5703125" style="199" customWidth="1"/>
    <col min="12804" max="12804" width="21.5703125" style="199" customWidth="1"/>
    <col min="12805" max="12805" width="52.28515625" style="199" customWidth="1"/>
    <col min="12806" max="12806" width="24.140625" style="199" customWidth="1"/>
    <col min="12807" max="12807" width="26.5703125" style="199" customWidth="1"/>
    <col min="12808" max="12808" width="25.85546875" style="199" customWidth="1"/>
    <col min="12809" max="12809" width="14" style="199" customWidth="1"/>
    <col min="12810" max="12810" width="18" style="199" customWidth="1"/>
    <col min="12811" max="12811" width="18.5703125" style="199" customWidth="1"/>
    <col min="12812" max="12812" width="20" style="199" customWidth="1"/>
    <col min="12813" max="12813" width="18.28515625" style="199" customWidth="1"/>
    <col min="12814" max="12815" width="18" style="199" customWidth="1"/>
    <col min="12816" max="12816" width="26.28515625" style="199" customWidth="1"/>
    <col min="12817" max="12817" width="24.85546875" style="199" customWidth="1"/>
    <col min="12818" max="12818" width="19.42578125" style="199" customWidth="1"/>
    <col min="12819" max="12819" width="28.140625" style="199" customWidth="1"/>
    <col min="12820" max="12820" width="89.140625" style="199" customWidth="1"/>
    <col min="12821" max="12821" width="40.140625" style="199" customWidth="1"/>
    <col min="12822" max="12822" width="18.42578125" style="199" customWidth="1"/>
    <col min="12823" max="12823" width="19.42578125" style="199" customWidth="1"/>
    <col min="12824" max="12824" width="80.28515625" style="199" customWidth="1"/>
    <col min="12825" max="12825" width="31.140625" style="199" customWidth="1"/>
    <col min="12826" max="12826" width="14.42578125" style="199" customWidth="1"/>
    <col min="12827" max="12828" width="11" style="199" customWidth="1"/>
    <col min="12829" max="13056" width="14.42578125" style="199"/>
    <col min="13057" max="13057" width="6.5703125" style="199" customWidth="1"/>
    <col min="13058" max="13058" width="10.7109375" style="199" customWidth="1"/>
    <col min="13059" max="13059" width="17.5703125" style="199" customWidth="1"/>
    <col min="13060" max="13060" width="21.5703125" style="199" customWidth="1"/>
    <col min="13061" max="13061" width="52.28515625" style="199" customWidth="1"/>
    <col min="13062" max="13062" width="24.140625" style="199" customWidth="1"/>
    <col min="13063" max="13063" width="26.5703125" style="199" customWidth="1"/>
    <col min="13064" max="13064" width="25.85546875" style="199" customWidth="1"/>
    <col min="13065" max="13065" width="14" style="199" customWidth="1"/>
    <col min="13066" max="13066" width="18" style="199" customWidth="1"/>
    <col min="13067" max="13067" width="18.5703125" style="199" customWidth="1"/>
    <col min="13068" max="13068" width="20" style="199" customWidth="1"/>
    <col min="13069" max="13069" width="18.28515625" style="199" customWidth="1"/>
    <col min="13070" max="13071" width="18" style="199" customWidth="1"/>
    <col min="13072" max="13072" width="26.28515625" style="199" customWidth="1"/>
    <col min="13073" max="13073" width="24.85546875" style="199" customWidth="1"/>
    <col min="13074" max="13074" width="19.42578125" style="199" customWidth="1"/>
    <col min="13075" max="13075" width="28.140625" style="199" customWidth="1"/>
    <col min="13076" max="13076" width="89.140625" style="199" customWidth="1"/>
    <col min="13077" max="13077" width="40.140625" style="199" customWidth="1"/>
    <col min="13078" max="13078" width="18.42578125" style="199" customWidth="1"/>
    <col min="13079" max="13079" width="19.42578125" style="199" customWidth="1"/>
    <col min="13080" max="13080" width="80.28515625" style="199" customWidth="1"/>
    <col min="13081" max="13081" width="31.140625" style="199" customWidth="1"/>
    <col min="13082" max="13082" width="14.42578125" style="199" customWidth="1"/>
    <col min="13083" max="13084" width="11" style="199" customWidth="1"/>
    <col min="13085" max="13312" width="14.42578125" style="199"/>
    <col min="13313" max="13313" width="6.5703125" style="199" customWidth="1"/>
    <col min="13314" max="13314" width="10.7109375" style="199" customWidth="1"/>
    <col min="13315" max="13315" width="17.5703125" style="199" customWidth="1"/>
    <col min="13316" max="13316" width="21.5703125" style="199" customWidth="1"/>
    <col min="13317" max="13317" width="52.28515625" style="199" customWidth="1"/>
    <col min="13318" max="13318" width="24.140625" style="199" customWidth="1"/>
    <col min="13319" max="13319" width="26.5703125" style="199" customWidth="1"/>
    <col min="13320" max="13320" width="25.85546875" style="199" customWidth="1"/>
    <col min="13321" max="13321" width="14" style="199" customWidth="1"/>
    <col min="13322" max="13322" width="18" style="199" customWidth="1"/>
    <col min="13323" max="13323" width="18.5703125" style="199" customWidth="1"/>
    <col min="13324" max="13324" width="20" style="199" customWidth="1"/>
    <col min="13325" max="13325" width="18.28515625" style="199" customWidth="1"/>
    <col min="13326" max="13327" width="18" style="199" customWidth="1"/>
    <col min="13328" max="13328" width="26.28515625" style="199" customWidth="1"/>
    <col min="13329" max="13329" width="24.85546875" style="199" customWidth="1"/>
    <col min="13330" max="13330" width="19.42578125" style="199" customWidth="1"/>
    <col min="13331" max="13331" width="28.140625" style="199" customWidth="1"/>
    <col min="13332" max="13332" width="89.140625" style="199" customWidth="1"/>
    <col min="13333" max="13333" width="40.140625" style="199" customWidth="1"/>
    <col min="13334" max="13334" width="18.42578125" style="199" customWidth="1"/>
    <col min="13335" max="13335" width="19.42578125" style="199" customWidth="1"/>
    <col min="13336" max="13336" width="80.28515625" style="199" customWidth="1"/>
    <col min="13337" max="13337" width="31.140625" style="199" customWidth="1"/>
    <col min="13338" max="13338" width="14.42578125" style="199" customWidth="1"/>
    <col min="13339" max="13340" width="11" style="199" customWidth="1"/>
    <col min="13341" max="13568" width="14.42578125" style="199"/>
    <col min="13569" max="13569" width="6.5703125" style="199" customWidth="1"/>
    <col min="13570" max="13570" width="10.7109375" style="199" customWidth="1"/>
    <col min="13571" max="13571" width="17.5703125" style="199" customWidth="1"/>
    <col min="13572" max="13572" width="21.5703125" style="199" customWidth="1"/>
    <col min="13573" max="13573" width="52.28515625" style="199" customWidth="1"/>
    <col min="13574" max="13574" width="24.140625" style="199" customWidth="1"/>
    <col min="13575" max="13575" width="26.5703125" style="199" customWidth="1"/>
    <col min="13576" max="13576" width="25.85546875" style="199" customWidth="1"/>
    <col min="13577" max="13577" width="14" style="199" customWidth="1"/>
    <col min="13578" max="13578" width="18" style="199" customWidth="1"/>
    <col min="13579" max="13579" width="18.5703125" style="199" customWidth="1"/>
    <col min="13580" max="13580" width="20" style="199" customWidth="1"/>
    <col min="13581" max="13581" width="18.28515625" style="199" customWidth="1"/>
    <col min="13582" max="13583" width="18" style="199" customWidth="1"/>
    <col min="13584" max="13584" width="26.28515625" style="199" customWidth="1"/>
    <col min="13585" max="13585" width="24.85546875" style="199" customWidth="1"/>
    <col min="13586" max="13586" width="19.42578125" style="199" customWidth="1"/>
    <col min="13587" max="13587" width="28.140625" style="199" customWidth="1"/>
    <col min="13588" max="13588" width="89.140625" style="199" customWidth="1"/>
    <col min="13589" max="13589" width="40.140625" style="199" customWidth="1"/>
    <col min="13590" max="13590" width="18.42578125" style="199" customWidth="1"/>
    <col min="13591" max="13591" width="19.42578125" style="199" customWidth="1"/>
    <col min="13592" max="13592" width="80.28515625" style="199" customWidth="1"/>
    <col min="13593" max="13593" width="31.140625" style="199" customWidth="1"/>
    <col min="13594" max="13594" width="14.42578125" style="199" customWidth="1"/>
    <col min="13595" max="13596" width="11" style="199" customWidth="1"/>
    <col min="13597" max="13824" width="14.42578125" style="199"/>
    <col min="13825" max="13825" width="6.5703125" style="199" customWidth="1"/>
    <col min="13826" max="13826" width="10.7109375" style="199" customWidth="1"/>
    <col min="13827" max="13827" width="17.5703125" style="199" customWidth="1"/>
    <col min="13828" max="13828" width="21.5703125" style="199" customWidth="1"/>
    <col min="13829" max="13829" width="52.28515625" style="199" customWidth="1"/>
    <col min="13830" max="13830" width="24.140625" style="199" customWidth="1"/>
    <col min="13831" max="13831" width="26.5703125" style="199" customWidth="1"/>
    <col min="13832" max="13832" width="25.85546875" style="199" customWidth="1"/>
    <col min="13833" max="13833" width="14" style="199" customWidth="1"/>
    <col min="13834" max="13834" width="18" style="199" customWidth="1"/>
    <col min="13835" max="13835" width="18.5703125" style="199" customWidth="1"/>
    <col min="13836" max="13836" width="20" style="199" customWidth="1"/>
    <col min="13837" max="13837" width="18.28515625" style="199" customWidth="1"/>
    <col min="13838" max="13839" width="18" style="199" customWidth="1"/>
    <col min="13840" max="13840" width="26.28515625" style="199" customWidth="1"/>
    <col min="13841" max="13841" width="24.85546875" style="199" customWidth="1"/>
    <col min="13842" max="13842" width="19.42578125" style="199" customWidth="1"/>
    <col min="13843" max="13843" width="28.140625" style="199" customWidth="1"/>
    <col min="13844" max="13844" width="89.140625" style="199" customWidth="1"/>
    <col min="13845" max="13845" width="40.140625" style="199" customWidth="1"/>
    <col min="13846" max="13846" width="18.42578125" style="199" customWidth="1"/>
    <col min="13847" max="13847" width="19.42578125" style="199" customWidth="1"/>
    <col min="13848" max="13848" width="80.28515625" style="199" customWidth="1"/>
    <col min="13849" max="13849" width="31.140625" style="199" customWidth="1"/>
    <col min="13850" max="13850" width="14.42578125" style="199" customWidth="1"/>
    <col min="13851" max="13852" width="11" style="199" customWidth="1"/>
    <col min="13853" max="14080" width="14.42578125" style="199"/>
    <col min="14081" max="14081" width="6.5703125" style="199" customWidth="1"/>
    <col min="14082" max="14082" width="10.7109375" style="199" customWidth="1"/>
    <col min="14083" max="14083" width="17.5703125" style="199" customWidth="1"/>
    <col min="14084" max="14084" width="21.5703125" style="199" customWidth="1"/>
    <col min="14085" max="14085" width="52.28515625" style="199" customWidth="1"/>
    <col min="14086" max="14086" width="24.140625" style="199" customWidth="1"/>
    <col min="14087" max="14087" width="26.5703125" style="199" customWidth="1"/>
    <col min="14088" max="14088" width="25.85546875" style="199" customWidth="1"/>
    <col min="14089" max="14089" width="14" style="199" customWidth="1"/>
    <col min="14090" max="14090" width="18" style="199" customWidth="1"/>
    <col min="14091" max="14091" width="18.5703125" style="199" customWidth="1"/>
    <col min="14092" max="14092" width="20" style="199" customWidth="1"/>
    <col min="14093" max="14093" width="18.28515625" style="199" customWidth="1"/>
    <col min="14094" max="14095" width="18" style="199" customWidth="1"/>
    <col min="14096" max="14096" width="26.28515625" style="199" customWidth="1"/>
    <col min="14097" max="14097" width="24.85546875" style="199" customWidth="1"/>
    <col min="14098" max="14098" width="19.42578125" style="199" customWidth="1"/>
    <col min="14099" max="14099" width="28.140625" style="199" customWidth="1"/>
    <col min="14100" max="14100" width="89.140625" style="199" customWidth="1"/>
    <col min="14101" max="14101" width="40.140625" style="199" customWidth="1"/>
    <col min="14102" max="14102" width="18.42578125" style="199" customWidth="1"/>
    <col min="14103" max="14103" width="19.42578125" style="199" customWidth="1"/>
    <col min="14104" max="14104" width="80.28515625" style="199" customWidth="1"/>
    <col min="14105" max="14105" width="31.140625" style="199" customWidth="1"/>
    <col min="14106" max="14106" width="14.42578125" style="199" customWidth="1"/>
    <col min="14107" max="14108" width="11" style="199" customWidth="1"/>
    <col min="14109" max="14336" width="14.42578125" style="199"/>
    <col min="14337" max="14337" width="6.5703125" style="199" customWidth="1"/>
    <col min="14338" max="14338" width="10.7109375" style="199" customWidth="1"/>
    <col min="14339" max="14339" width="17.5703125" style="199" customWidth="1"/>
    <col min="14340" max="14340" width="21.5703125" style="199" customWidth="1"/>
    <col min="14341" max="14341" width="52.28515625" style="199" customWidth="1"/>
    <col min="14342" max="14342" width="24.140625" style="199" customWidth="1"/>
    <col min="14343" max="14343" width="26.5703125" style="199" customWidth="1"/>
    <col min="14344" max="14344" width="25.85546875" style="199" customWidth="1"/>
    <col min="14345" max="14345" width="14" style="199" customWidth="1"/>
    <col min="14346" max="14346" width="18" style="199" customWidth="1"/>
    <col min="14347" max="14347" width="18.5703125" style="199" customWidth="1"/>
    <col min="14348" max="14348" width="20" style="199" customWidth="1"/>
    <col min="14349" max="14349" width="18.28515625" style="199" customWidth="1"/>
    <col min="14350" max="14351" width="18" style="199" customWidth="1"/>
    <col min="14352" max="14352" width="26.28515625" style="199" customWidth="1"/>
    <col min="14353" max="14353" width="24.85546875" style="199" customWidth="1"/>
    <col min="14354" max="14354" width="19.42578125" style="199" customWidth="1"/>
    <col min="14355" max="14355" width="28.140625" style="199" customWidth="1"/>
    <col min="14356" max="14356" width="89.140625" style="199" customWidth="1"/>
    <col min="14357" max="14357" width="40.140625" style="199" customWidth="1"/>
    <col min="14358" max="14358" width="18.42578125" style="199" customWidth="1"/>
    <col min="14359" max="14359" width="19.42578125" style="199" customWidth="1"/>
    <col min="14360" max="14360" width="80.28515625" style="199" customWidth="1"/>
    <col min="14361" max="14361" width="31.140625" style="199" customWidth="1"/>
    <col min="14362" max="14362" width="14.42578125" style="199" customWidth="1"/>
    <col min="14363" max="14364" width="11" style="199" customWidth="1"/>
    <col min="14365" max="14592" width="14.42578125" style="199"/>
    <col min="14593" max="14593" width="6.5703125" style="199" customWidth="1"/>
    <col min="14594" max="14594" width="10.7109375" style="199" customWidth="1"/>
    <col min="14595" max="14595" width="17.5703125" style="199" customWidth="1"/>
    <col min="14596" max="14596" width="21.5703125" style="199" customWidth="1"/>
    <col min="14597" max="14597" width="52.28515625" style="199" customWidth="1"/>
    <col min="14598" max="14598" width="24.140625" style="199" customWidth="1"/>
    <col min="14599" max="14599" width="26.5703125" style="199" customWidth="1"/>
    <col min="14600" max="14600" width="25.85546875" style="199" customWidth="1"/>
    <col min="14601" max="14601" width="14" style="199" customWidth="1"/>
    <col min="14602" max="14602" width="18" style="199" customWidth="1"/>
    <col min="14603" max="14603" width="18.5703125" style="199" customWidth="1"/>
    <col min="14604" max="14604" width="20" style="199" customWidth="1"/>
    <col min="14605" max="14605" width="18.28515625" style="199" customWidth="1"/>
    <col min="14606" max="14607" width="18" style="199" customWidth="1"/>
    <col min="14608" max="14608" width="26.28515625" style="199" customWidth="1"/>
    <col min="14609" max="14609" width="24.85546875" style="199" customWidth="1"/>
    <col min="14610" max="14610" width="19.42578125" style="199" customWidth="1"/>
    <col min="14611" max="14611" width="28.140625" style="199" customWidth="1"/>
    <col min="14612" max="14612" width="89.140625" style="199" customWidth="1"/>
    <col min="14613" max="14613" width="40.140625" style="199" customWidth="1"/>
    <col min="14614" max="14614" width="18.42578125" style="199" customWidth="1"/>
    <col min="14615" max="14615" width="19.42578125" style="199" customWidth="1"/>
    <col min="14616" max="14616" width="80.28515625" style="199" customWidth="1"/>
    <col min="14617" max="14617" width="31.140625" style="199" customWidth="1"/>
    <col min="14618" max="14618" width="14.42578125" style="199" customWidth="1"/>
    <col min="14619" max="14620" width="11" style="199" customWidth="1"/>
    <col min="14621" max="14848" width="14.42578125" style="199"/>
    <col min="14849" max="14849" width="6.5703125" style="199" customWidth="1"/>
    <col min="14850" max="14850" width="10.7109375" style="199" customWidth="1"/>
    <col min="14851" max="14851" width="17.5703125" style="199" customWidth="1"/>
    <col min="14852" max="14852" width="21.5703125" style="199" customWidth="1"/>
    <col min="14853" max="14853" width="52.28515625" style="199" customWidth="1"/>
    <col min="14854" max="14854" width="24.140625" style="199" customWidth="1"/>
    <col min="14855" max="14855" width="26.5703125" style="199" customWidth="1"/>
    <col min="14856" max="14856" width="25.85546875" style="199" customWidth="1"/>
    <col min="14857" max="14857" width="14" style="199" customWidth="1"/>
    <col min="14858" max="14858" width="18" style="199" customWidth="1"/>
    <col min="14859" max="14859" width="18.5703125" style="199" customWidth="1"/>
    <col min="14860" max="14860" width="20" style="199" customWidth="1"/>
    <col min="14861" max="14861" width="18.28515625" style="199" customWidth="1"/>
    <col min="14862" max="14863" width="18" style="199" customWidth="1"/>
    <col min="14864" max="14864" width="26.28515625" style="199" customWidth="1"/>
    <col min="14865" max="14865" width="24.85546875" style="199" customWidth="1"/>
    <col min="14866" max="14866" width="19.42578125" style="199" customWidth="1"/>
    <col min="14867" max="14867" width="28.140625" style="199" customWidth="1"/>
    <col min="14868" max="14868" width="89.140625" style="199" customWidth="1"/>
    <col min="14869" max="14869" width="40.140625" style="199" customWidth="1"/>
    <col min="14870" max="14870" width="18.42578125" style="199" customWidth="1"/>
    <col min="14871" max="14871" width="19.42578125" style="199" customWidth="1"/>
    <col min="14872" max="14872" width="80.28515625" style="199" customWidth="1"/>
    <col min="14873" max="14873" width="31.140625" style="199" customWidth="1"/>
    <col min="14874" max="14874" width="14.42578125" style="199" customWidth="1"/>
    <col min="14875" max="14876" width="11" style="199" customWidth="1"/>
    <col min="14877" max="15104" width="14.42578125" style="199"/>
    <col min="15105" max="15105" width="6.5703125" style="199" customWidth="1"/>
    <col min="15106" max="15106" width="10.7109375" style="199" customWidth="1"/>
    <col min="15107" max="15107" width="17.5703125" style="199" customWidth="1"/>
    <col min="15108" max="15108" width="21.5703125" style="199" customWidth="1"/>
    <col min="15109" max="15109" width="52.28515625" style="199" customWidth="1"/>
    <col min="15110" max="15110" width="24.140625" style="199" customWidth="1"/>
    <col min="15111" max="15111" width="26.5703125" style="199" customWidth="1"/>
    <col min="15112" max="15112" width="25.85546875" style="199" customWidth="1"/>
    <col min="15113" max="15113" width="14" style="199" customWidth="1"/>
    <col min="15114" max="15114" width="18" style="199" customWidth="1"/>
    <col min="15115" max="15115" width="18.5703125" style="199" customWidth="1"/>
    <col min="15116" max="15116" width="20" style="199" customWidth="1"/>
    <col min="15117" max="15117" width="18.28515625" style="199" customWidth="1"/>
    <col min="15118" max="15119" width="18" style="199" customWidth="1"/>
    <col min="15120" max="15120" width="26.28515625" style="199" customWidth="1"/>
    <col min="15121" max="15121" width="24.85546875" style="199" customWidth="1"/>
    <col min="15122" max="15122" width="19.42578125" style="199" customWidth="1"/>
    <col min="15123" max="15123" width="28.140625" style="199" customWidth="1"/>
    <col min="15124" max="15124" width="89.140625" style="199" customWidth="1"/>
    <col min="15125" max="15125" width="40.140625" style="199" customWidth="1"/>
    <col min="15126" max="15126" width="18.42578125" style="199" customWidth="1"/>
    <col min="15127" max="15127" width="19.42578125" style="199" customWidth="1"/>
    <col min="15128" max="15128" width="80.28515625" style="199" customWidth="1"/>
    <col min="15129" max="15129" width="31.140625" style="199" customWidth="1"/>
    <col min="15130" max="15130" width="14.42578125" style="199" customWidth="1"/>
    <col min="15131" max="15132" width="11" style="199" customWidth="1"/>
    <col min="15133" max="15360" width="14.42578125" style="199"/>
    <col min="15361" max="15361" width="6.5703125" style="199" customWidth="1"/>
    <col min="15362" max="15362" width="10.7109375" style="199" customWidth="1"/>
    <col min="15363" max="15363" width="17.5703125" style="199" customWidth="1"/>
    <col min="15364" max="15364" width="21.5703125" style="199" customWidth="1"/>
    <col min="15365" max="15365" width="52.28515625" style="199" customWidth="1"/>
    <col min="15366" max="15366" width="24.140625" style="199" customWidth="1"/>
    <col min="15367" max="15367" width="26.5703125" style="199" customWidth="1"/>
    <col min="15368" max="15368" width="25.85546875" style="199" customWidth="1"/>
    <col min="15369" max="15369" width="14" style="199" customWidth="1"/>
    <col min="15370" max="15370" width="18" style="199" customWidth="1"/>
    <col min="15371" max="15371" width="18.5703125" style="199" customWidth="1"/>
    <col min="15372" max="15372" width="20" style="199" customWidth="1"/>
    <col min="15373" max="15373" width="18.28515625" style="199" customWidth="1"/>
    <col min="15374" max="15375" width="18" style="199" customWidth="1"/>
    <col min="15376" max="15376" width="26.28515625" style="199" customWidth="1"/>
    <col min="15377" max="15377" width="24.85546875" style="199" customWidth="1"/>
    <col min="15378" max="15378" width="19.42578125" style="199" customWidth="1"/>
    <col min="15379" max="15379" width="28.140625" style="199" customWidth="1"/>
    <col min="15380" max="15380" width="89.140625" style="199" customWidth="1"/>
    <col min="15381" max="15381" width="40.140625" style="199" customWidth="1"/>
    <col min="15382" max="15382" width="18.42578125" style="199" customWidth="1"/>
    <col min="15383" max="15383" width="19.42578125" style="199" customWidth="1"/>
    <col min="15384" max="15384" width="80.28515625" style="199" customWidth="1"/>
    <col min="15385" max="15385" width="31.140625" style="199" customWidth="1"/>
    <col min="15386" max="15386" width="14.42578125" style="199" customWidth="1"/>
    <col min="15387" max="15388" width="11" style="199" customWidth="1"/>
    <col min="15389" max="15616" width="14.42578125" style="199"/>
    <col min="15617" max="15617" width="6.5703125" style="199" customWidth="1"/>
    <col min="15618" max="15618" width="10.7109375" style="199" customWidth="1"/>
    <col min="15619" max="15619" width="17.5703125" style="199" customWidth="1"/>
    <col min="15620" max="15620" width="21.5703125" style="199" customWidth="1"/>
    <col min="15621" max="15621" width="52.28515625" style="199" customWidth="1"/>
    <col min="15622" max="15622" width="24.140625" style="199" customWidth="1"/>
    <col min="15623" max="15623" width="26.5703125" style="199" customWidth="1"/>
    <col min="15624" max="15624" width="25.85546875" style="199" customWidth="1"/>
    <col min="15625" max="15625" width="14" style="199" customWidth="1"/>
    <col min="15626" max="15626" width="18" style="199" customWidth="1"/>
    <col min="15627" max="15627" width="18.5703125" style="199" customWidth="1"/>
    <col min="15628" max="15628" width="20" style="199" customWidth="1"/>
    <col min="15629" max="15629" width="18.28515625" style="199" customWidth="1"/>
    <col min="15630" max="15631" width="18" style="199" customWidth="1"/>
    <col min="15632" max="15632" width="26.28515625" style="199" customWidth="1"/>
    <col min="15633" max="15633" width="24.85546875" style="199" customWidth="1"/>
    <col min="15634" max="15634" width="19.42578125" style="199" customWidth="1"/>
    <col min="15635" max="15635" width="28.140625" style="199" customWidth="1"/>
    <col min="15636" max="15636" width="89.140625" style="199" customWidth="1"/>
    <col min="15637" max="15637" width="40.140625" style="199" customWidth="1"/>
    <col min="15638" max="15638" width="18.42578125" style="199" customWidth="1"/>
    <col min="15639" max="15639" width="19.42578125" style="199" customWidth="1"/>
    <col min="15640" max="15640" width="80.28515625" style="199" customWidth="1"/>
    <col min="15641" max="15641" width="31.140625" style="199" customWidth="1"/>
    <col min="15642" max="15642" width="14.42578125" style="199" customWidth="1"/>
    <col min="15643" max="15644" width="11" style="199" customWidth="1"/>
    <col min="15645" max="15872" width="14.42578125" style="199"/>
    <col min="15873" max="15873" width="6.5703125" style="199" customWidth="1"/>
    <col min="15874" max="15874" width="10.7109375" style="199" customWidth="1"/>
    <col min="15875" max="15875" width="17.5703125" style="199" customWidth="1"/>
    <col min="15876" max="15876" width="21.5703125" style="199" customWidth="1"/>
    <col min="15877" max="15877" width="52.28515625" style="199" customWidth="1"/>
    <col min="15878" max="15878" width="24.140625" style="199" customWidth="1"/>
    <col min="15879" max="15879" width="26.5703125" style="199" customWidth="1"/>
    <col min="15880" max="15880" width="25.85546875" style="199" customWidth="1"/>
    <col min="15881" max="15881" width="14" style="199" customWidth="1"/>
    <col min="15882" max="15882" width="18" style="199" customWidth="1"/>
    <col min="15883" max="15883" width="18.5703125" style="199" customWidth="1"/>
    <col min="15884" max="15884" width="20" style="199" customWidth="1"/>
    <col min="15885" max="15885" width="18.28515625" style="199" customWidth="1"/>
    <col min="15886" max="15887" width="18" style="199" customWidth="1"/>
    <col min="15888" max="15888" width="26.28515625" style="199" customWidth="1"/>
    <col min="15889" max="15889" width="24.85546875" style="199" customWidth="1"/>
    <col min="15890" max="15890" width="19.42578125" style="199" customWidth="1"/>
    <col min="15891" max="15891" width="28.140625" style="199" customWidth="1"/>
    <col min="15892" max="15892" width="89.140625" style="199" customWidth="1"/>
    <col min="15893" max="15893" width="40.140625" style="199" customWidth="1"/>
    <col min="15894" max="15894" width="18.42578125" style="199" customWidth="1"/>
    <col min="15895" max="15895" width="19.42578125" style="199" customWidth="1"/>
    <col min="15896" max="15896" width="80.28515625" style="199" customWidth="1"/>
    <col min="15897" max="15897" width="31.140625" style="199" customWidth="1"/>
    <col min="15898" max="15898" width="14.42578125" style="199" customWidth="1"/>
    <col min="15899" max="15900" width="11" style="199" customWidth="1"/>
    <col min="15901" max="16128" width="14.42578125" style="199"/>
    <col min="16129" max="16129" width="6.5703125" style="199" customWidth="1"/>
    <col min="16130" max="16130" width="10.7109375" style="199" customWidth="1"/>
    <col min="16131" max="16131" width="17.5703125" style="199" customWidth="1"/>
    <col min="16132" max="16132" width="21.5703125" style="199" customWidth="1"/>
    <col min="16133" max="16133" width="52.28515625" style="199" customWidth="1"/>
    <col min="16134" max="16134" width="24.140625" style="199" customWidth="1"/>
    <col min="16135" max="16135" width="26.5703125" style="199" customWidth="1"/>
    <col min="16136" max="16136" width="25.85546875" style="199" customWidth="1"/>
    <col min="16137" max="16137" width="14" style="199" customWidth="1"/>
    <col min="16138" max="16138" width="18" style="199" customWidth="1"/>
    <col min="16139" max="16139" width="18.5703125" style="199" customWidth="1"/>
    <col min="16140" max="16140" width="20" style="199" customWidth="1"/>
    <col min="16141" max="16141" width="18.28515625" style="199" customWidth="1"/>
    <col min="16142" max="16143" width="18" style="199" customWidth="1"/>
    <col min="16144" max="16144" width="26.28515625" style="199" customWidth="1"/>
    <col min="16145" max="16145" width="24.85546875" style="199" customWidth="1"/>
    <col min="16146" max="16146" width="19.42578125" style="199" customWidth="1"/>
    <col min="16147" max="16147" width="28.140625" style="199" customWidth="1"/>
    <col min="16148" max="16148" width="89.140625" style="199" customWidth="1"/>
    <col min="16149" max="16149" width="40.140625" style="199" customWidth="1"/>
    <col min="16150" max="16150" width="18.42578125" style="199" customWidth="1"/>
    <col min="16151" max="16151" width="19.42578125" style="199" customWidth="1"/>
    <col min="16152" max="16152" width="80.28515625" style="199" customWidth="1"/>
    <col min="16153" max="16153" width="31.140625" style="199" customWidth="1"/>
    <col min="16154" max="16154" width="14.42578125" style="199" customWidth="1"/>
    <col min="16155" max="16156" width="11" style="199" customWidth="1"/>
    <col min="16157" max="16384" width="14.42578125" style="199"/>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173"/>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173"/>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173"/>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51"/>
      <c r="U5" s="51"/>
      <c r="V5" s="173"/>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51"/>
      <c r="U6" s="51"/>
      <c r="V6" s="173"/>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51"/>
      <c r="U7" s="51"/>
      <c r="V7" s="173"/>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51"/>
      <c r="U8" s="51"/>
      <c r="V8" s="173"/>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51"/>
      <c r="U9" s="51"/>
      <c r="V9" s="173"/>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51"/>
      <c r="U10" s="51"/>
      <c r="V10" s="173"/>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51"/>
      <c r="U11" s="51"/>
      <c r="V11" s="173"/>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51"/>
      <c r="U12" s="51"/>
      <c r="V12" s="173"/>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51"/>
      <c r="U13" s="51"/>
      <c r="V13" s="173"/>
      <c r="W13" s="51"/>
      <c r="X13" s="51"/>
      <c r="Y13" s="51"/>
      <c r="Z13" s="51"/>
    </row>
    <row r="14" spans="1:26" s="55" customFormat="1" ht="25.5" hidden="1" x14ac:dyDescent="0.2">
      <c r="A14" s="51"/>
      <c r="B14" s="63"/>
      <c r="C14" s="67" t="s">
        <v>121</v>
      </c>
      <c r="D14" s="68"/>
      <c r="E14" s="58"/>
      <c r="F14" s="61"/>
      <c r="G14" s="61"/>
      <c r="H14" s="61"/>
      <c r="I14" s="62"/>
      <c r="J14" s="54"/>
      <c r="K14" s="54"/>
      <c r="L14" s="51"/>
      <c r="M14" s="52"/>
      <c r="N14" s="54"/>
      <c r="O14" s="54"/>
      <c r="P14" s="54"/>
      <c r="Q14" s="54"/>
      <c r="R14" s="54"/>
      <c r="S14" s="54"/>
      <c r="T14" s="51"/>
      <c r="U14" s="51"/>
      <c r="V14" s="173"/>
      <c r="W14" s="51"/>
      <c r="X14" s="51"/>
      <c r="Y14" s="51"/>
      <c r="Z14" s="51"/>
    </row>
    <row r="15" spans="1:26" s="55" customFormat="1" ht="38.25" hidden="1" x14ac:dyDescent="0.2">
      <c r="A15" s="51"/>
      <c r="B15" s="63"/>
      <c r="C15" s="69" t="s">
        <v>21</v>
      </c>
      <c r="D15" s="67"/>
      <c r="E15" s="58"/>
      <c r="F15" s="61"/>
      <c r="G15" s="61"/>
      <c r="H15" s="61"/>
      <c r="I15" s="62"/>
      <c r="J15" s="54"/>
      <c r="K15" s="54"/>
      <c r="L15" s="51"/>
      <c r="M15" s="52"/>
      <c r="N15" s="54"/>
      <c r="O15" s="54"/>
      <c r="P15" s="54"/>
      <c r="Q15" s="54"/>
      <c r="R15" s="54"/>
      <c r="S15" s="54"/>
      <c r="T15" s="51"/>
      <c r="U15" s="51"/>
      <c r="V15" s="173"/>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93"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5"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90"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0"/>
      <c r="W21" s="20"/>
      <c r="X21" s="21"/>
    </row>
    <row r="22" spans="1:27" ht="63" customHeight="1" thickBot="1" x14ac:dyDescent="0.3">
      <c r="A22" s="986" t="s">
        <v>59</v>
      </c>
      <c r="B22" s="987"/>
      <c r="C22" s="988"/>
      <c r="D22" s="23"/>
      <c r="E22" s="1000" t="str">
        <f>CONCATENATE("INFORME DE SEGUIMIENTO DEL PROCESO ",A23)</f>
        <v>INFORME DE SEGUIMIENTO DEL PROCESO GESTIÓN DE RECURSOS FÍSICOS Y AMBIENTAL</v>
      </c>
      <c r="F22" s="1001"/>
      <c r="G22" s="21"/>
      <c r="H22" s="992" t="s">
        <v>60</v>
      </c>
      <c r="I22" s="993"/>
      <c r="J22" s="994"/>
      <c r="K22" s="83"/>
      <c r="L22" s="87"/>
      <c r="M22" s="87"/>
      <c r="N22" s="87"/>
      <c r="O22" s="87"/>
      <c r="P22" s="87"/>
      <c r="Q22" s="87"/>
      <c r="R22" s="87"/>
      <c r="S22" s="87"/>
      <c r="T22" s="87"/>
      <c r="U22" s="87"/>
      <c r="V22" s="174"/>
      <c r="W22" s="87"/>
      <c r="X22" s="86"/>
    </row>
    <row r="23" spans="1:27" ht="53.25" customHeight="1" thickBot="1" x14ac:dyDescent="0.3">
      <c r="A23" s="1011" t="s">
        <v>120</v>
      </c>
      <c r="B23" s="1012"/>
      <c r="C23" s="1013"/>
      <c r="D23" s="23"/>
      <c r="E23" s="93" t="s">
        <v>144</v>
      </c>
      <c r="F23" s="94">
        <f>COUNTA(E31:E40)</f>
        <v>4</v>
      </c>
      <c r="G23" s="21"/>
      <c r="H23" s="995" t="s">
        <v>66</v>
      </c>
      <c r="I23" s="996"/>
      <c r="J23" s="94">
        <f>COUNTIF(I31:I40, "Acción correctiva")</f>
        <v>4</v>
      </c>
      <c r="K23" s="88"/>
      <c r="L23" s="87"/>
      <c r="M23" s="87"/>
      <c r="N23" s="87"/>
      <c r="O23" s="87"/>
      <c r="P23" s="87"/>
      <c r="Q23" s="87"/>
      <c r="R23" s="87"/>
      <c r="S23" s="87"/>
      <c r="T23" s="87"/>
      <c r="U23" s="86"/>
      <c r="V23" s="175"/>
      <c r="W23" s="23"/>
      <c r="X23" s="86"/>
    </row>
    <row r="24" spans="1:27" ht="48.75" customHeight="1" thickBot="1" x14ac:dyDescent="0.4">
      <c r="A24" s="27"/>
      <c r="B24" s="23"/>
      <c r="C24" s="23"/>
      <c r="D24" s="28"/>
      <c r="E24" s="95" t="s">
        <v>61</v>
      </c>
      <c r="F24" s="96">
        <f>COUNTA(H31:H40)</f>
        <v>4</v>
      </c>
      <c r="G24" s="24"/>
      <c r="H24" s="997" t="s">
        <v>149</v>
      </c>
      <c r="I24" s="998"/>
      <c r="J24" s="99">
        <f>COUNTIF(I32:I41, "Acción preventiva")</f>
        <v>0</v>
      </c>
      <c r="K24" s="88"/>
      <c r="L24" s="87"/>
      <c r="M24" s="87"/>
      <c r="N24" s="87"/>
      <c r="O24" s="87"/>
      <c r="P24" s="87"/>
      <c r="Q24" s="87"/>
      <c r="R24" s="88"/>
      <c r="S24" s="88"/>
      <c r="T24" s="88"/>
      <c r="U24" s="86"/>
      <c r="V24" s="175"/>
      <c r="W24" s="23"/>
      <c r="X24" s="86"/>
    </row>
    <row r="25" spans="1:27" ht="53.25" customHeight="1" x14ac:dyDescent="0.35">
      <c r="A25" s="27"/>
      <c r="B25" s="23"/>
      <c r="C25" s="23"/>
      <c r="D25" s="33"/>
      <c r="E25" s="97" t="s">
        <v>145</v>
      </c>
      <c r="F25" s="96">
        <f>COUNTIF(W31:W40, "Vencida")</f>
        <v>0</v>
      </c>
      <c r="G25" s="24"/>
      <c r="H25" s="999"/>
      <c r="I25" s="999"/>
      <c r="J25" s="89"/>
      <c r="K25" s="88"/>
      <c r="L25" s="87"/>
      <c r="M25" s="87"/>
      <c r="N25" s="87"/>
      <c r="O25" s="87"/>
      <c r="P25" s="87"/>
      <c r="Q25" s="87"/>
      <c r="R25" s="88"/>
      <c r="S25" s="88"/>
      <c r="T25" s="88"/>
      <c r="U25" s="86"/>
      <c r="V25" s="175"/>
      <c r="W25" s="23"/>
      <c r="X25" s="47"/>
    </row>
    <row r="26" spans="1:27" ht="48.75" customHeight="1" x14ac:dyDescent="0.35">
      <c r="A26" s="27"/>
      <c r="B26" s="23"/>
      <c r="C26" s="23"/>
      <c r="D26" s="28"/>
      <c r="E26" s="97" t="s">
        <v>146</v>
      </c>
      <c r="F26" s="269">
        <f>COUNTIF(W31:W40, "En ejecución")</f>
        <v>4</v>
      </c>
      <c r="G26" s="24"/>
      <c r="H26" s="999"/>
      <c r="I26" s="999"/>
      <c r="J26" s="198"/>
      <c r="K26" s="89"/>
      <c r="L26" s="87"/>
      <c r="M26" s="87"/>
      <c r="N26" s="87"/>
      <c r="O26" s="87"/>
      <c r="P26" s="87"/>
      <c r="Q26" s="87"/>
      <c r="R26" s="88"/>
      <c r="S26" s="88"/>
      <c r="T26" s="88"/>
      <c r="U26" s="86"/>
      <c r="V26" s="175"/>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175"/>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08" t="s">
        <v>84</v>
      </c>
      <c r="P30" s="1009"/>
      <c r="Q30" s="1009"/>
      <c r="R30" s="1010"/>
      <c r="S30" s="542" t="s">
        <v>85</v>
      </c>
      <c r="T30" s="159" t="s">
        <v>84</v>
      </c>
      <c r="U30" s="157" t="s">
        <v>85</v>
      </c>
      <c r="V30" s="157" t="s">
        <v>158</v>
      </c>
      <c r="W30" s="157" t="s">
        <v>86</v>
      </c>
      <c r="X30" s="158" t="s">
        <v>155</v>
      </c>
      <c r="Y30" s="74"/>
      <c r="Z30" s="78"/>
      <c r="AA30" s="78"/>
    </row>
    <row r="31" spans="1:27" s="55" customFormat="1" ht="153" customHeight="1" x14ac:dyDescent="0.25">
      <c r="A31" s="554">
        <v>1</v>
      </c>
      <c r="B31" s="227" t="s">
        <v>10</v>
      </c>
      <c r="C31" s="227" t="s">
        <v>127</v>
      </c>
      <c r="D31" s="559">
        <v>43679</v>
      </c>
      <c r="E31" s="69" t="s">
        <v>935</v>
      </c>
      <c r="F31" s="129" t="s">
        <v>154</v>
      </c>
      <c r="G31" s="69" t="s">
        <v>978</v>
      </c>
      <c r="H31" s="227" t="s">
        <v>979</v>
      </c>
      <c r="I31" s="227" t="s">
        <v>24</v>
      </c>
      <c r="J31" s="227" t="s">
        <v>936</v>
      </c>
      <c r="K31" s="227" t="s">
        <v>937</v>
      </c>
      <c r="L31" s="559">
        <v>43692</v>
      </c>
      <c r="M31" s="559">
        <v>43692</v>
      </c>
      <c r="N31" s="559">
        <v>43769</v>
      </c>
      <c r="O31" s="1031" t="s">
        <v>1149</v>
      </c>
      <c r="P31" s="884"/>
      <c r="Q31" s="884"/>
      <c r="R31" s="885"/>
      <c r="S31" s="668" t="s">
        <v>967</v>
      </c>
      <c r="T31" s="69" t="s">
        <v>1145</v>
      </c>
      <c r="U31" s="560" t="s">
        <v>967</v>
      </c>
      <c r="V31" s="268" t="s">
        <v>156</v>
      </c>
      <c r="W31" s="544" t="s">
        <v>143</v>
      </c>
      <c r="X31" s="306" t="s">
        <v>1091</v>
      </c>
    </row>
    <row r="32" spans="1:27" s="55" customFormat="1" ht="140.25" customHeight="1" x14ac:dyDescent="0.25">
      <c r="A32" s="554">
        <v>2</v>
      </c>
      <c r="B32" s="227" t="s">
        <v>10</v>
      </c>
      <c r="C32" s="227" t="s">
        <v>127</v>
      </c>
      <c r="D32" s="559">
        <v>43679</v>
      </c>
      <c r="E32" s="69" t="s">
        <v>938</v>
      </c>
      <c r="F32" s="129" t="s">
        <v>154</v>
      </c>
      <c r="G32" s="69" t="s">
        <v>939</v>
      </c>
      <c r="H32" s="227" t="s">
        <v>980</v>
      </c>
      <c r="I32" s="227" t="s">
        <v>24</v>
      </c>
      <c r="J32" s="227" t="s">
        <v>940</v>
      </c>
      <c r="K32" s="227" t="s">
        <v>937</v>
      </c>
      <c r="L32" s="559">
        <v>43692</v>
      </c>
      <c r="M32" s="559">
        <v>43692</v>
      </c>
      <c r="N32" s="559">
        <v>43769</v>
      </c>
      <c r="O32" s="1031" t="s">
        <v>1146</v>
      </c>
      <c r="P32" s="884"/>
      <c r="Q32" s="884"/>
      <c r="R32" s="885"/>
      <c r="S32" s="667" t="s">
        <v>967</v>
      </c>
      <c r="T32" s="69" t="s">
        <v>1147</v>
      </c>
      <c r="U32" s="560" t="s">
        <v>967</v>
      </c>
      <c r="V32" s="268" t="s">
        <v>156</v>
      </c>
      <c r="W32" s="544" t="s">
        <v>143</v>
      </c>
      <c r="X32" s="306" t="s">
        <v>1091</v>
      </c>
    </row>
    <row r="33" spans="1:26" s="55" customFormat="1" ht="140.25" customHeight="1" x14ac:dyDescent="0.25">
      <c r="A33" s="701">
        <v>3</v>
      </c>
      <c r="B33" s="704" t="s">
        <v>10</v>
      </c>
      <c r="C33" s="704" t="s">
        <v>127</v>
      </c>
      <c r="D33" s="706">
        <v>43679</v>
      </c>
      <c r="E33" s="724" t="s">
        <v>941</v>
      </c>
      <c r="F33" s="705" t="s">
        <v>154</v>
      </c>
      <c r="G33" s="704" t="s">
        <v>981</v>
      </c>
      <c r="H33" s="704" t="s">
        <v>982</v>
      </c>
      <c r="I33" s="704" t="s">
        <v>24</v>
      </c>
      <c r="J33" s="704" t="s">
        <v>942</v>
      </c>
      <c r="K33" s="704" t="s">
        <v>937</v>
      </c>
      <c r="L33" s="706">
        <v>43692</v>
      </c>
      <c r="M33" s="706">
        <v>43692</v>
      </c>
      <c r="N33" s="706">
        <v>43830</v>
      </c>
      <c r="O33" s="1028" t="s">
        <v>1148</v>
      </c>
      <c r="P33" s="1029"/>
      <c r="Q33" s="1029"/>
      <c r="R33" s="1030"/>
      <c r="S33" s="725" t="s">
        <v>968</v>
      </c>
      <c r="T33" s="726" t="s">
        <v>1108</v>
      </c>
      <c r="U33" s="727" t="s">
        <v>972</v>
      </c>
      <c r="V33" s="728" t="s">
        <v>156</v>
      </c>
      <c r="W33" s="729" t="s">
        <v>143</v>
      </c>
      <c r="X33" s="730" t="s">
        <v>1091</v>
      </c>
    </row>
    <row r="34" spans="1:26" s="55" customFormat="1" ht="102" customHeight="1" x14ac:dyDescent="0.25">
      <c r="A34" s="700">
        <v>4</v>
      </c>
      <c r="B34" s="238" t="s">
        <v>10</v>
      </c>
      <c r="C34" s="238" t="s">
        <v>127</v>
      </c>
      <c r="D34" s="731">
        <v>43679</v>
      </c>
      <c r="E34" s="238" t="s">
        <v>943</v>
      </c>
      <c r="F34" s="637" t="s">
        <v>154</v>
      </c>
      <c r="G34" s="238" t="s">
        <v>944</v>
      </c>
      <c r="H34" s="703" t="s">
        <v>945</v>
      </c>
      <c r="I34" s="703" t="s">
        <v>24</v>
      </c>
      <c r="J34" s="703" t="s">
        <v>942</v>
      </c>
      <c r="K34" s="703" t="s">
        <v>937</v>
      </c>
      <c r="L34" s="707">
        <v>43692</v>
      </c>
      <c r="M34" s="707">
        <v>43692</v>
      </c>
      <c r="N34" s="707">
        <v>43830</v>
      </c>
      <c r="O34" s="1027" t="s">
        <v>1148</v>
      </c>
      <c r="P34" s="919"/>
      <c r="Q34" s="919"/>
      <c r="R34" s="919"/>
      <c r="S34" s="732" t="s">
        <v>968</v>
      </c>
      <c r="T34" s="699" t="s">
        <v>1092</v>
      </c>
      <c r="U34" s="561" t="s">
        <v>972</v>
      </c>
      <c r="V34" s="268" t="s">
        <v>156</v>
      </c>
      <c r="W34" s="251" t="s">
        <v>143</v>
      </c>
      <c r="X34" s="306" t="s">
        <v>1091</v>
      </c>
    </row>
    <row r="35" spans="1:26" s="55" customFormat="1" ht="157.5" customHeight="1" x14ac:dyDescent="0.2"/>
    <row r="36" spans="1:26" s="55" customFormat="1" ht="78.75" customHeight="1" x14ac:dyDescent="0.2"/>
    <row r="37" spans="1:26" s="55" customFormat="1" ht="97.5" customHeight="1" x14ac:dyDescent="0.2"/>
    <row r="38" spans="1:26" s="55" customFormat="1" ht="12.75" x14ac:dyDescent="0.2">
      <c r="Y38" s="51"/>
      <c r="Z38" s="51"/>
    </row>
    <row r="39" spans="1:26" s="55" customFormat="1" ht="12.75" x14ac:dyDescent="0.2">
      <c r="A39" s="51"/>
      <c r="B39" s="51"/>
      <c r="C39" s="51"/>
      <c r="D39" s="51"/>
      <c r="E39" s="53"/>
      <c r="F39" s="51"/>
      <c r="G39" s="53"/>
      <c r="H39" s="53"/>
      <c r="I39" s="51"/>
      <c r="J39" s="51"/>
      <c r="K39" s="51"/>
      <c r="L39" s="51"/>
      <c r="M39" s="51"/>
      <c r="N39" s="51"/>
      <c r="O39" s="51"/>
      <c r="P39" s="51"/>
      <c r="Q39" s="51"/>
      <c r="R39" s="51"/>
      <c r="S39" s="51"/>
      <c r="T39" s="275"/>
      <c r="U39" s="275"/>
      <c r="V39" s="173"/>
      <c r="W39" s="563"/>
      <c r="X39" s="53"/>
      <c r="Y39" s="51"/>
      <c r="Z39" s="51"/>
    </row>
    <row r="40" spans="1:26" s="55" customFormat="1" ht="12.75" x14ac:dyDescent="0.2">
      <c r="A40" s="51"/>
      <c r="B40" s="51"/>
      <c r="C40" s="51"/>
      <c r="D40" s="51"/>
      <c r="E40" s="53"/>
      <c r="F40" s="51"/>
      <c r="G40" s="53"/>
      <c r="H40" s="53"/>
      <c r="I40" s="51"/>
      <c r="J40" s="51"/>
      <c r="K40" s="51"/>
      <c r="L40" s="51"/>
      <c r="M40" s="51"/>
      <c r="N40" s="51"/>
      <c r="O40" s="51"/>
      <c r="P40" s="51"/>
      <c r="Q40" s="51"/>
      <c r="R40" s="51"/>
      <c r="S40" s="51"/>
      <c r="T40" s="275"/>
      <c r="U40" s="275"/>
      <c r="V40" s="173"/>
      <c r="W40" s="563"/>
      <c r="X40" s="53"/>
      <c r="Y40" s="51"/>
      <c r="Z40" s="51"/>
    </row>
    <row r="41" spans="1:26" s="55" customFormat="1" ht="12.75" x14ac:dyDescent="0.2">
      <c r="A41" s="51"/>
      <c r="B41" s="51"/>
      <c r="C41" s="51"/>
      <c r="D41" s="51"/>
      <c r="E41" s="53"/>
      <c r="F41" s="51"/>
      <c r="G41" s="53"/>
      <c r="H41" s="53"/>
      <c r="I41" s="51"/>
      <c r="J41" s="51"/>
      <c r="K41" s="51"/>
      <c r="L41" s="51"/>
      <c r="M41" s="51"/>
      <c r="N41" s="51"/>
      <c r="O41" s="51"/>
      <c r="P41" s="51"/>
      <c r="Q41" s="51"/>
      <c r="R41" s="51"/>
      <c r="S41" s="51"/>
      <c r="T41" s="275"/>
      <c r="U41" s="275"/>
      <c r="V41" s="173"/>
      <c r="W41" s="563"/>
      <c r="X41" s="53"/>
      <c r="Y41" s="51"/>
      <c r="Z41" s="51"/>
    </row>
    <row r="42" spans="1:26" s="55" customFormat="1" ht="12.75" x14ac:dyDescent="0.2">
      <c r="A42" s="51"/>
      <c r="B42" s="51"/>
      <c r="C42" s="51"/>
      <c r="D42" s="51"/>
      <c r="E42" s="53"/>
      <c r="F42" s="51"/>
      <c r="G42" s="53"/>
      <c r="H42" s="53"/>
      <c r="I42" s="51"/>
      <c r="J42" s="51"/>
      <c r="K42" s="51"/>
      <c r="L42" s="51"/>
      <c r="M42" s="51"/>
      <c r="N42" s="51"/>
      <c r="O42" s="51"/>
      <c r="P42" s="51"/>
      <c r="Q42" s="51"/>
      <c r="R42" s="51"/>
      <c r="S42" s="51"/>
      <c r="T42" s="275"/>
      <c r="U42" s="275"/>
      <c r="V42" s="173"/>
      <c r="W42" s="563"/>
      <c r="X42" s="53"/>
      <c r="Y42" s="51"/>
      <c r="Z42" s="51"/>
    </row>
    <row r="43" spans="1:26" s="55" customFormat="1" ht="12.75" x14ac:dyDescent="0.2">
      <c r="A43" s="51"/>
      <c r="B43" s="51"/>
      <c r="C43" s="51"/>
      <c r="D43" s="51"/>
      <c r="E43" s="53"/>
      <c r="F43" s="51"/>
      <c r="G43" s="53"/>
      <c r="H43" s="53"/>
      <c r="I43" s="51"/>
      <c r="J43" s="51"/>
      <c r="K43" s="51"/>
      <c r="L43" s="51"/>
      <c r="M43" s="51"/>
      <c r="N43" s="51"/>
      <c r="O43" s="51"/>
      <c r="P43" s="51"/>
      <c r="Q43" s="51"/>
      <c r="R43" s="51"/>
      <c r="S43" s="51"/>
      <c r="T43" s="275"/>
      <c r="U43" s="275"/>
      <c r="V43" s="173"/>
      <c r="W43" s="563"/>
      <c r="X43" s="53"/>
      <c r="Y43" s="51"/>
      <c r="Z43" s="51"/>
    </row>
    <row r="44" spans="1:26" s="55" customFormat="1" ht="12.75" x14ac:dyDescent="0.2">
      <c r="A44" s="51"/>
      <c r="B44" s="51"/>
      <c r="C44" s="51"/>
      <c r="D44" s="51"/>
      <c r="E44" s="53"/>
      <c r="F44" s="51"/>
      <c r="G44" s="53"/>
      <c r="H44" s="53"/>
      <c r="I44" s="51"/>
      <c r="J44" s="51"/>
      <c r="K44" s="51"/>
      <c r="L44" s="51"/>
      <c r="M44" s="51"/>
      <c r="N44" s="51"/>
      <c r="O44" s="51"/>
      <c r="P44" s="51"/>
      <c r="Q44" s="51"/>
      <c r="R44" s="51"/>
      <c r="S44" s="51"/>
      <c r="T44" s="275"/>
      <c r="U44" s="275"/>
      <c r="V44" s="173"/>
      <c r="W44" s="563"/>
      <c r="X44" s="53"/>
      <c r="Y44" s="51"/>
      <c r="Z44" s="51"/>
    </row>
    <row r="45" spans="1:26" s="55" customFormat="1" ht="12.75" x14ac:dyDescent="0.2">
      <c r="A45" s="51"/>
      <c r="B45" s="51"/>
      <c r="C45" s="51"/>
      <c r="D45" s="51"/>
      <c r="E45" s="53"/>
      <c r="F45" s="51"/>
      <c r="G45" s="53"/>
      <c r="H45" s="53"/>
      <c r="I45" s="51"/>
      <c r="J45" s="51"/>
      <c r="K45" s="51"/>
      <c r="L45" s="51"/>
      <c r="M45" s="51"/>
      <c r="N45" s="51"/>
      <c r="O45" s="51"/>
      <c r="P45" s="51"/>
      <c r="Q45" s="51"/>
      <c r="R45" s="51"/>
      <c r="S45" s="51"/>
      <c r="T45" s="275"/>
      <c r="U45" s="275"/>
      <c r="V45" s="173"/>
      <c r="W45" s="563"/>
      <c r="X45" s="53"/>
      <c r="Y45" s="51"/>
      <c r="Z45" s="51"/>
    </row>
    <row r="46" spans="1:26" s="55" customFormat="1" ht="12.75" x14ac:dyDescent="0.2">
      <c r="A46" s="51"/>
      <c r="B46" s="51"/>
      <c r="C46" s="51"/>
      <c r="D46" s="51"/>
      <c r="E46" s="53"/>
      <c r="F46" s="51"/>
      <c r="G46" s="53"/>
      <c r="H46" s="53"/>
      <c r="I46" s="51"/>
      <c r="J46" s="51"/>
      <c r="K46" s="51"/>
      <c r="L46" s="51"/>
      <c r="M46" s="51"/>
      <c r="N46" s="51"/>
      <c r="O46" s="51"/>
      <c r="P46" s="51"/>
      <c r="Q46" s="51"/>
      <c r="R46" s="51"/>
      <c r="S46" s="51"/>
      <c r="T46" s="275"/>
      <c r="U46" s="275"/>
      <c r="V46" s="173"/>
      <c r="W46" s="563"/>
      <c r="X46" s="53"/>
      <c r="Y46" s="51"/>
      <c r="Z46" s="51"/>
    </row>
    <row r="47" spans="1:26" s="55" customFormat="1" ht="12.75" x14ac:dyDescent="0.2">
      <c r="A47" s="51"/>
      <c r="B47" s="51"/>
      <c r="C47" s="51"/>
      <c r="D47" s="51"/>
      <c r="E47" s="53"/>
      <c r="F47" s="51"/>
      <c r="G47" s="53"/>
      <c r="H47" s="53"/>
      <c r="I47" s="51"/>
      <c r="J47" s="51"/>
      <c r="K47" s="51"/>
      <c r="L47" s="51"/>
      <c r="M47" s="51"/>
      <c r="N47" s="51"/>
      <c r="O47" s="51"/>
      <c r="P47" s="51"/>
      <c r="Q47" s="51"/>
      <c r="R47" s="51"/>
      <c r="S47" s="51"/>
      <c r="T47" s="275"/>
      <c r="U47" s="275"/>
      <c r="V47" s="173"/>
      <c r="W47" s="563"/>
      <c r="X47" s="53"/>
      <c r="Y47" s="51"/>
      <c r="Z47" s="51"/>
    </row>
    <row r="48" spans="1:26" s="55" customFormat="1" ht="12.75" x14ac:dyDescent="0.2">
      <c r="A48" s="51"/>
      <c r="B48" s="51"/>
      <c r="C48" s="51"/>
      <c r="D48" s="51"/>
      <c r="E48" s="53"/>
      <c r="F48" s="51"/>
      <c r="G48" s="53"/>
      <c r="H48" s="53"/>
      <c r="I48" s="51"/>
      <c r="J48" s="51"/>
      <c r="K48" s="51"/>
      <c r="L48" s="51"/>
      <c r="M48" s="51"/>
      <c r="N48" s="51"/>
      <c r="O48" s="51"/>
      <c r="P48" s="51"/>
      <c r="Q48" s="51"/>
      <c r="R48" s="51"/>
      <c r="S48" s="51"/>
      <c r="T48" s="275"/>
      <c r="U48" s="275"/>
      <c r="V48" s="173"/>
      <c r="W48" s="563"/>
      <c r="X48" s="53"/>
      <c r="Y48" s="51"/>
      <c r="Z48" s="51"/>
    </row>
    <row r="49" spans="1:26" s="55" customFormat="1" ht="12.75" x14ac:dyDescent="0.2">
      <c r="A49" s="51"/>
      <c r="B49" s="51"/>
      <c r="C49" s="51"/>
      <c r="D49" s="51"/>
      <c r="E49" s="53"/>
      <c r="F49" s="51"/>
      <c r="G49" s="53"/>
      <c r="H49" s="53"/>
      <c r="I49" s="51"/>
      <c r="J49" s="51"/>
      <c r="K49" s="51"/>
      <c r="L49" s="51"/>
      <c r="M49" s="51"/>
      <c r="N49" s="51"/>
      <c r="O49" s="51"/>
      <c r="P49" s="51"/>
      <c r="Q49" s="51"/>
      <c r="R49" s="51"/>
      <c r="S49" s="51"/>
      <c r="T49" s="275"/>
      <c r="U49" s="275"/>
      <c r="V49" s="173"/>
      <c r="W49" s="563"/>
      <c r="X49" s="53"/>
      <c r="Y49" s="51"/>
      <c r="Z49" s="51"/>
    </row>
    <row r="50" spans="1:26" s="55" customFormat="1" ht="12.75" x14ac:dyDescent="0.2">
      <c r="A50" s="51"/>
      <c r="B50" s="51"/>
      <c r="C50" s="51"/>
      <c r="D50" s="51"/>
      <c r="E50" s="53"/>
      <c r="F50" s="51"/>
      <c r="G50" s="53"/>
      <c r="H50" s="53"/>
      <c r="I50" s="51"/>
      <c r="J50" s="51"/>
      <c r="K50" s="51"/>
      <c r="L50" s="51"/>
      <c r="M50" s="51"/>
      <c r="N50" s="51"/>
      <c r="O50" s="51"/>
      <c r="P50" s="51"/>
      <c r="Q50" s="51"/>
      <c r="R50" s="51"/>
      <c r="S50" s="51"/>
      <c r="T50" s="275"/>
      <c r="U50" s="275"/>
      <c r="V50" s="173"/>
      <c r="W50" s="563"/>
      <c r="X50" s="53"/>
      <c r="Y50" s="51"/>
      <c r="Z50" s="51"/>
    </row>
    <row r="51" spans="1:26" s="55" customFormat="1" ht="12.75" x14ac:dyDescent="0.2">
      <c r="A51" s="51"/>
      <c r="B51" s="51"/>
      <c r="C51" s="51"/>
      <c r="D51" s="51"/>
      <c r="E51" s="53"/>
      <c r="F51" s="51"/>
      <c r="G51" s="53"/>
      <c r="H51" s="53"/>
      <c r="I51" s="51"/>
      <c r="J51" s="51"/>
      <c r="K51" s="51"/>
      <c r="L51" s="51"/>
      <c r="M51" s="51"/>
      <c r="N51" s="51"/>
      <c r="O51" s="51"/>
      <c r="P51" s="51"/>
      <c r="Q51" s="51"/>
      <c r="R51" s="51"/>
      <c r="S51" s="51"/>
      <c r="T51" s="275"/>
      <c r="U51" s="275"/>
      <c r="V51" s="173"/>
      <c r="W51" s="563"/>
      <c r="X51" s="53"/>
      <c r="Y51" s="51"/>
      <c r="Z51" s="51"/>
    </row>
    <row r="52" spans="1:26" s="55" customFormat="1" ht="12.75" x14ac:dyDescent="0.2">
      <c r="A52" s="51"/>
      <c r="B52" s="51"/>
      <c r="C52" s="51"/>
      <c r="D52" s="51"/>
      <c r="E52" s="53"/>
      <c r="F52" s="51"/>
      <c r="G52" s="53"/>
      <c r="H52" s="53"/>
      <c r="I52" s="51"/>
      <c r="J52" s="51"/>
      <c r="K52" s="51"/>
      <c r="L52" s="51"/>
      <c r="M52" s="51"/>
      <c r="N52" s="51"/>
      <c r="O52" s="51"/>
      <c r="P52" s="51"/>
      <c r="Q52" s="51"/>
      <c r="R52" s="51"/>
      <c r="S52" s="51"/>
      <c r="T52" s="275"/>
      <c r="U52" s="275"/>
      <c r="V52" s="173"/>
      <c r="W52" s="563"/>
      <c r="X52" s="53"/>
      <c r="Y52" s="51"/>
      <c r="Z52" s="51"/>
    </row>
    <row r="53" spans="1:26" s="55" customFormat="1" ht="12.75" x14ac:dyDescent="0.2">
      <c r="A53" s="51"/>
      <c r="B53" s="51"/>
      <c r="C53" s="51"/>
      <c r="D53" s="51"/>
      <c r="E53" s="53"/>
      <c r="F53" s="51"/>
      <c r="G53" s="53"/>
      <c r="H53" s="53"/>
      <c r="I53" s="51"/>
      <c r="J53" s="51"/>
      <c r="K53" s="51"/>
      <c r="L53" s="51"/>
      <c r="M53" s="51"/>
      <c r="N53" s="51"/>
      <c r="O53" s="51"/>
      <c r="P53" s="51"/>
      <c r="Q53" s="51"/>
      <c r="R53" s="51"/>
      <c r="S53" s="51"/>
      <c r="T53" s="275"/>
      <c r="U53" s="275"/>
      <c r="V53" s="173"/>
      <c r="W53" s="563"/>
      <c r="X53" s="53"/>
      <c r="Y53" s="51"/>
      <c r="Z53" s="51"/>
    </row>
    <row r="54" spans="1:26" s="55" customFormat="1" ht="12.75" x14ac:dyDescent="0.2">
      <c r="A54" s="51"/>
      <c r="B54" s="51"/>
      <c r="C54" s="51"/>
      <c r="D54" s="51"/>
      <c r="E54" s="53"/>
      <c r="F54" s="51"/>
      <c r="G54" s="53"/>
      <c r="H54" s="53"/>
      <c r="I54" s="51"/>
      <c r="J54" s="51"/>
      <c r="K54" s="51"/>
      <c r="L54" s="51"/>
      <c r="M54" s="51"/>
      <c r="N54" s="51"/>
      <c r="O54" s="51"/>
      <c r="P54" s="51"/>
      <c r="Q54" s="51"/>
      <c r="R54" s="51"/>
      <c r="S54" s="51"/>
      <c r="T54" s="275"/>
      <c r="U54" s="275"/>
      <c r="V54" s="173"/>
      <c r="W54" s="563"/>
      <c r="X54" s="53"/>
      <c r="Y54" s="51"/>
      <c r="Z54" s="51"/>
    </row>
    <row r="55" spans="1:26" s="55" customFormat="1" ht="12.75" x14ac:dyDescent="0.2">
      <c r="A55" s="51"/>
      <c r="B55" s="51"/>
      <c r="C55" s="51"/>
      <c r="D55" s="51"/>
      <c r="E55" s="53"/>
      <c r="F55" s="51"/>
      <c r="G55" s="53"/>
      <c r="H55" s="53"/>
      <c r="I55" s="51"/>
      <c r="J55" s="51"/>
      <c r="K55" s="51"/>
      <c r="L55" s="51"/>
      <c r="M55" s="51"/>
      <c r="N55" s="51"/>
      <c r="O55" s="51"/>
      <c r="P55" s="51"/>
      <c r="Q55" s="51"/>
      <c r="R55" s="51"/>
      <c r="S55" s="51"/>
      <c r="T55" s="275"/>
      <c r="U55" s="275"/>
      <c r="V55" s="173"/>
      <c r="W55" s="563"/>
      <c r="X55" s="53"/>
      <c r="Y55" s="51"/>
      <c r="Z55" s="51"/>
    </row>
    <row r="56" spans="1:26" s="55" customFormat="1" ht="12.75" x14ac:dyDescent="0.2">
      <c r="A56" s="51"/>
      <c r="B56" s="51"/>
      <c r="C56" s="51"/>
      <c r="D56" s="51"/>
      <c r="E56" s="53"/>
      <c r="F56" s="51"/>
      <c r="G56" s="53"/>
      <c r="H56" s="53"/>
      <c r="I56" s="51"/>
      <c r="J56" s="51"/>
      <c r="K56" s="51"/>
      <c r="L56" s="51"/>
      <c r="M56" s="51"/>
      <c r="N56" s="51"/>
      <c r="O56" s="51"/>
      <c r="P56" s="51"/>
      <c r="Q56" s="51"/>
      <c r="R56" s="51"/>
      <c r="S56" s="51"/>
      <c r="T56" s="275"/>
      <c r="U56" s="275"/>
      <c r="V56" s="173"/>
      <c r="W56" s="563"/>
      <c r="X56" s="53"/>
      <c r="Y56" s="51"/>
      <c r="Z56" s="51"/>
    </row>
    <row r="57" spans="1:26" s="55" customFormat="1" ht="12.75" x14ac:dyDescent="0.2">
      <c r="A57" s="51"/>
      <c r="B57" s="51"/>
      <c r="C57" s="51"/>
      <c r="D57" s="51"/>
      <c r="E57" s="53"/>
      <c r="F57" s="51"/>
      <c r="G57" s="53"/>
      <c r="H57" s="53"/>
      <c r="I57" s="51"/>
      <c r="J57" s="51"/>
      <c r="K57" s="51"/>
      <c r="L57" s="51"/>
      <c r="M57" s="51"/>
      <c r="N57" s="51"/>
      <c r="O57" s="51"/>
      <c r="P57" s="51"/>
      <c r="Q57" s="51"/>
      <c r="R57" s="51"/>
      <c r="S57" s="51"/>
      <c r="T57" s="275"/>
      <c r="U57" s="275"/>
      <c r="V57" s="173"/>
      <c r="W57" s="563"/>
      <c r="X57" s="53"/>
      <c r="Y57" s="51"/>
      <c r="Z57" s="51"/>
    </row>
    <row r="58" spans="1:26" s="55" customFormat="1" ht="12.75" x14ac:dyDescent="0.2">
      <c r="A58" s="51"/>
      <c r="B58" s="51"/>
      <c r="C58" s="51"/>
      <c r="D58" s="51"/>
      <c r="E58" s="53"/>
      <c r="F58" s="51"/>
      <c r="G58" s="53"/>
      <c r="H58" s="53"/>
      <c r="I58" s="51"/>
      <c r="J58" s="51"/>
      <c r="K58" s="51"/>
      <c r="L58" s="51"/>
      <c r="M58" s="51"/>
      <c r="N58" s="51"/>
      <c r="O58" s="51"/>
      <c r="P58" s="51"/>
      <c r="Q58" s="51"/>
      <c r="R58" s="51"/>
      <c r="S58" s="51"/>
      <c r="T58" s="275"/>
      <c r="U58" s="275"/>
      <c r="V58" s="173"/>
      <c r="W58" s="563"/>
      <c r="X58" s="53"/>
      <c r="Y58" s="51"/>
      <c r="Z58" s="51"/>
    </row>
    <row r="59" spans="1:26" s="55" customFormat="1" ht="12.75" x14ac:dyDescent="0.2">
      <c r="A59" s="51"/>
      <c r="B59" s="51"/>
      <c r="C59" s="51"/>
      <c r="D59" s="51"/>
      <c r="E59" s="53"/>
      <c r="F59" s="51"/>
      <c r="G59" s="53"/>
      <c r="H59" s="53"/>
      <c r="I59" s="51"/>
      <c r="J59" s="51"/>
      <c r="K59" s="51"/>
      <c r="L59" s="51"/>
      <c r="M59" s="51"/>
      <c r="N59" s="51"/>
      <c r="O59" s="51"/>
      <c r="P59" s="51"/>
      <c r="Q59" s="51"/>
      <c r="R59" s="51"/>
      <c r="S59" s="51"/>
      <c r="T59" s="275"/>
      <c r="U59" s="275"/>
      <c r="V59" s="173"/>
      <c r="W59" s="563"/>
      <c r="X59" s="53"/>
      <c r="Y59" s="51"/>
      <c r="Z59" s="51"/>
    </row>
    <row r="60" spans="1:26" s="55" customFormat="1" ht="12.75" x14ac:dyDescent="0.2">
      <c r="A60" s="51"/>
      <c r="B60" s="51"/>
      <c r="C60" s="51"/>
      <c r="D60" s="51"/>
      <c r="E60" s="53"/>
      <c r="F60" s="51"/>
      <c r="G60" s="53"/>
      <c r="H60" s="53"/>
      <c r="I60" s="51"/>
      <c r="J60" s="51"/>
      <c r="K60" s="51"/>
      <c r="L60" s="51"/>
      <c r="M60" s="51"/>
      <c r="N60" s="51"/>
      <c r="O60" s="51"/>
      <c r="P60" s="51"/>
      <c r="Q60" s="51"/>
      <c r="R60" s="51"/>
      <c r="S60" s="51"/>
      <c r="T60" s="275"/>
      <c r="U60" s="275"/>
      <c r="V60" s="173"/>
      <c r="W60" s="563"/>
      <c r="X60" s="53"/>
      <c r="Y60" s="51"/>
      <c r="Z60" s="51"/>
    </row>
    <row r="61" spans="1:26" s="55" customFormat="1" ht="12.75" x14ac:dyDescent="0.2">
      <c r="A61" s="51"/>
      <c r="B61" s="51"/>
      <c r="C61" s="51"/>
      <c r="D61" s="51"/>
      <c r="E61" s="53"/>
      <c r="F61" s="51"/>
      <c r="G61" s="53"/>
      <c r="H61" s="53"/>
      <c r="I61" s="51"/>
      <c r="J61" s="51"/>
      <c r="K61" s="51"/>
      <c r="L61" s="51"/>
      <c r="M61" s="51"/>
      <c r="N61" s="51"/>
      <c r="O61" s="51"/>
      <c r="P61" s="51"/>
      <c r="Q61" s="51"/>
      <c r="R61" s="51"/>
      <c r="S61" s="51"/>
      <c r="T61" s="275"/>
      <c r="U61" s="275"/>
      <c r="V61" s="173"/>
      <c r="W61" s="563"/>
      <c r="X61" s="53"/>
      <c r="Y61" s="51"/>
      <c r="Z61" s="51"/>
    </row>
    <row r="62" spans="1:26" s="55" customFormat="1" ht="12.75" x14ac:dyDescent="0.2">
      <c r="A62" s="51"/>
      <c r="B62" s="51"/>
      <c r="C62" s="51"/>
      <c r="D62" s="51"/>
      <c r="E62" s="53"/>
      <c r="F62" s="51"/>
      <c r="G62" s="53"/>
      <c r="H62" s="53"/>
      <c r="I62" s="51"/>
      <c r="J62" s="51"/>
      <c r="K62" s="51"/>
      <c r="L62" s="51"/>
      <c r="M62" s="51"/>
      <c r="N62" s="51"/>
      <c r="O62" s="51"/>
      <c r="P62" s="51"/>
      <c r="Q62" s="51"/>
      <c r="R62" s="51"/>
      <c r="S62" s="51"/>
      <c r="T62" s="275"/>
      <c r="U62" s="275"/>
      <c r="V62" s="173"/>
      <c r="W62" s="563"/>
      <c r="X62" s="53"/>
      <c r="Y62" s="51"/>
      <c r="Z62" s="51"/>
    </row>
    <row r="63" spans="1:26" s="55" customFormat="1" ht="12.75" x14ac:dyDescent="0.2">
      <c r="A63" s="51"/>
      <c r="B63" s="51"/>
      <c r="C63" s="51"/>
      <c r="D63" s="51"/>
      <c r="E63" s="53"/>
      <c r="F63" s="51"/>
      <c r="G63" s="53"/>
      <c r="H63" s="53"/>
      <c r="I63" s="51"/>
      <c r="J63" s="51"/>
      <c r="K63" s="51"/>
      <c r="L63" s="51"/>
      <c r="M63" s="51"/>
      <c r="N63" s="51"/>
      <c r="O63" s="51"/>
      <c r="P63" s="51"/>
      <c r="Q63" s="51"/>
      <c r="R63" s="51"/>
      <c r="S63" s="51"/>
      <c r="T63" s="275"/>
      <c r="U63" s="275"/>
      <c r="V63" s="173"/>
      <c r="W63" s="563"/>
      <c r="X63" s="53"/>
      <c r="Y63" s="51"/>
      <c r="Z63" s="51"/>
    </row>
    <row r="64" spans="1:26" s="55" customFormat="1" ht="12.75" x14ac:dyDescent="0.2">
      <c r="A64" s="51"/>
      <c r="B64" s="51"/>
      <c r="C64" s="51"/>
      <c r="D64" s="51"/>
      <c r="E64" s="53"/>
      <c r="F64" s="51"/>
      <c r="G64" s="53"/>
      <c r="H64" s="53"/>
      <c r="I64" s="51"/>
      <c r="J64" s="51"/>
      <c r="K64" s="51"/>
      <c r="L64" s="51"/>
      <c r="M64" s="51"/>
      <c r="N64" s="51"/>
      <c r="O64" s="51"/>
      <c r="P64" s="51"/>
      <c r="Q64" s="51"/>
      <c r="R64" s="51"/>
      <c r="S64" s="51"/>
      <c r="T64" s="275"/>
      <c r="U64" s="275"/>
      <c r="V64" s="173"/>
      <c r="W64" s="563"/>
      <c r="X64" s="53"/>
      <c r="Y64" s="51"/>
      <c r="Z64" s="51"/>
    </row>
    <row r="65" spans="1:26" s="55" customFormat="1" ht="12.75" x14ac:dyDescent="0.2">
      <c r="A65" s="51"/>
      <c r="B65" s="51"/>
      <c r="C65" s="51"/>
      <c r="D65" s="51"/>
      <c r="E65" s="53"/>
      <c r="F65" s="51"/>
      <c r="G65" s="53"/>
      <c r="H65" s="53"/>
      <c r="I65" s="51"/>
      <c r="J65" s="51"/>
      <c r="K65" s="51"/>
      <c r="L65" s="51"/>
      <c r="M65" s="51"/>
      <c r="N65" s="51"/>
      <c r="O65" s="51"/>
      <c r="P65" s="51"/>
      <c r="Q65" s="51"/>
      <c r="R65" s="51"/>
      <c r="S65" s="51"/>
      <c r="T65" s="275"/>
      <c r="U65" s="275"/>
      <c r="V65" s="173"/>
      <c r="W65" s="563"/>
      <c r="X65" s="53"/>
      <c r="Y65" s="51"/>
      <c r="Z65" s="51"/>
    </row>
    <row r="66" spans="1:26" s="55" customFormat="1" ht="12.75" x14ac:dyDescent="0.2">
      <c r="A66" s="51"/>
      <c r="B66" s="51"/>
      <c r="C66" s="51"/>
      <c r="D66" s="51"/>
      <c r="E66" s="53"/>
      <c r="F66" s="51"/>
      <c r="G66" s="53"/>
      <c r="H66" s="53"/>
      <c r="I66" s="51"/>
      <c r="J66" s="51"/>
      <c r="K66" s="51"/>
      <c r="L66" s="51"/>
      <c r="M66" s="51"/>
      <c r="N66" s="51"/>
      <c r="O66" s="51"/>
      <c r="P66" s="51"/>
      <c r="Q66" s="51"/>
      <c r="R66" s="51"/>
      <c r="S66" s="51"/>
      <c r="T66" s="275"/>
      <c r="U66" s="275"/>
      <c r="V66" s="173"/>
      <c r="W66" s="563"/>
      <c r="X66" s="53"/>
      <c r="Y66" s="51"/>
      <c r="Z66" s="51"/>
    </row>
    <row r="67" spans="1:26" s="55" customFormat="1" ht="12.75" x14ac:dyDescent="0.2">
      <c r="A67" s="51"/>
      <c r="B67" s="51"/>
      <c r="C67" s="51"/>
      <c r="D67" s="51"/>
      <c r="E67" s="53"/>
      <c r="F67" s="51"/>
      <c r="G67" s="53"/>
      <c r="H67" s="53"/>
      <c r="I67" s="51"/>
      <c r="J67" s="51"/>
      <c r="K67" s="51"/>
      <c r="L67" s="51"/>
      <c r="M67" s="51"/>
      <c r="N67" s="51"/>
      <c r="O67" s="51"/>
      <c r="P67" s="51"/>
      <c r="Q67" s="51"/>
      <c r="R67" s="51"/>
      <c r="S67" s="51"/>
      <c r="T67" s="275"/>
      <c r="U67" s="275"/>
      <c r="V67" s="173"/>
      <c r="W67" s="563"/>
      <c r="X67" s="53"/>
      <c r="Y67" s="51"/>
      <c r="Z67" s="51"/>
    </row>
    <row r="68" spans="1:26" s="55" customFormat="1" ht="12.75" x14ac:dyDescent="0.2">
      <c r="A68" s="51"/>
      <c r="B68" s="51"/>
      <c r="C68" s="51"/>
      <c r="D68" s="51"/>
      <c r="E68" s="53"/>
      <c r="F68" s="51"/>
      <c r="G68" s="53"/>
      <c r="H68" s="53"/>
      <c r="I68" s="51"/>
      <c r="J68" s="51"/>
      <c r="K68" s="51"/>
      <c r="L68" s="51"/>
      <c r="M68" s="51"/>
      <c r="N68" s="51"/>
      <c r="O68" s="51"/>
      <c r="P68" s="51"/>
      <c r="Q68" s="51"/>
      <c r="R68" s="51"/>
      <c r="S68" s="51"/>
      <c r="T68" s="275"/>
      <c r="U68" s="275"/>
      <c r="V68" s="173"/>
      <c r="W68" s="563"/>
      <c r="X68" s="53"/>
      <c r="Y68" s="51"/>
      <c r="Z68" s="51"/>
    </row>
    <row r="69" spans="1:26" s="55" customFormat="1" ht="12.75" x14ac:dyDescent="0.2">
      <c r="A69" s="51"/>
      <c r="B69" s="51"/>
      <c r="C69" s="51"/>
      <c r="D69" s="51"/>
      <c r="E69" s="53"/>
      <c r="F69" s="51"/>
      <c r="G69" s="53"/>
      <c r="H69" s="53"/>
      <c r="I69" s="51"/>
      <c r="J69" s="51"/>
      <c r="K69" s="51"/>
      <c r="L69" s="51"/>
      <c r="M69" s="51"/>
      <c r="N69" s="51"/>
      <c r="O69" s="51"/>
      <c r="P69" s="51"/>
      <c r="Q69" s="51"/>
      <c r="R69" s="51"/>
      <c r="S69" s="51"/>
      <c r="T69" s="275"/>
      <c r="U69" s="275"/>
      <c r="V69" s="173"/>
      <c r="W69" s="563"/>
      <c r="X69" s="53"/>
      <c r="Y69" s="51"/>
      <c r="Z69" s="51"/>
    </row>
    <row r="70" spans="1:26" s="55" customFormat="1" ht="12.75" x14ac:dyDescent="0.2">
      <c r="A70" s="51"/>
      <c r="B70" s="51"/>
      <c r="C70" s="51"/>
      <c r="D70" s="51"/>
      <c r="E70" s="53"/>
      <c r="F70" s="51"/>
      <c r="G70" s="53"/>
      <c r="H70" s="53"/>
      <c r="I70" s="51"/>
      <c r="J70" s="51"/>
      <c r="K70" s="51"/>
      <c r="L70" s="51"/>
      <c r="M70" s="51"/>
      <c r="N70" s="51"/>
      <c r="O70" s="51"/>
      <c r="P70" s="51"/>
      <c r="Q70" s="51"/>
      <c r="R70" s="51"/>
      <c r="S70" s="51"/>
      <c r="T70" s="275"/>
      <c r="U70" s="275"/>
      <c r="V70" s="173"/>
      <c r="W70" s="563"/>
      <c r="X70" s="53"/>
      <c r="Y70" s="51"/>
      <c r="Z70" s="51"/>
    </row>
    <row r="71" spans="1:26" s="55" customFormat="1" ht="12.75" x14ac:dyDescent="0.2">
      <c r="A71" s="51"/>
      <c r="B71" s="51"/>
      <c r="C71" s="51"/>
      <c r="D71" s="51"/>
      <c r="E71" s="53"/>
      <c r="F71" s="51"/>
      <c r="G71" s="53"/>
      <c r="H71" s="53"/>
      <c r="I71" s="51"/>
      <c r="J71" s="51"/>
      <c r="K71" s="51"/>
      <c r="L71" s="51"/>
      <c r="M71" s="51"/>
      <c r="N71" s="51"/>
      <c r="O71" s="51"/>
      <c r="P71" s="51"/>
      <c r="Q71" s="51"/>
      <c r="R71" s="51"/>
      <c r="S71" s="51"/>
      <c r="T71" s="275"/>
      <c r="U71" s="275"/>
      <c r="V71" s="173"/>
      <c r="W71" s="563"/>
      <c r="X71" s="53"/>
      <c r="Y71" s="51"/>
      <c r="Z71" s="51"/>
    </row>
    <row r="72" spans="1:26" s="55" customFormat="1" ht="12.75" x14ac:dyDescent="0.2">
      <c r="A72" s="51"/>
      <c r="B72" s="51"/>
      <c r="C72" s="51"/>
      <c r="D72" s="51"/>
      <c r="E72" s="53"/>
      <c r="F72" s="51"/>
      <c r="G72" s="53"/>
      <c r="H72" s="53"/>
      <c r="I72" s="51"/>
      <c r="J72" s="51"/>
      <c r="K72" s="51"/>
      <c r="L72" s="51"/>
      <c r="M72" s="51"/>
      <c r="N72" s="51"/>
      <c r="O72" s="51"/>
      <c r="P72" s="51"/>
      <c r="Q72" s="51"/>
      <c r="R72" s="51"/>
      <c r="S72" s="51"/>
      <c r="T72" s="275"/>
      <c r="U72" s="275"/>
      <c r="V72" s="173"/>
      <c r="W72" s="563"/>
      <c r="X72" s="53"/>
      <c r="Y72" s="51"/>
      <c r="Z72" s="51"/>
    </row>
    <row r="73" spans="1:26" s="55" customFormat="1" ht="12.75" x14ac:dyDescent="0.2">
      <c r="A73" s="51"/>
      <c r="B73" s="51"/>
      <c r="C73" s="51"/>
      <c r="D73" s="51"/>
      <c r="E73" s="53"/>
      <c r="F73" s="51"/>
      <c r="G73" s="53"/>
      <c r="H73" s="53"/>
      <c r="I73" s="51"/>
      <c r="J73" s="51"/>
      <c r="K73" s="51"/>
      <c r="L73" s="51"/>
      <c r="M73" s="51"/>
      <c r="N73" s="51"/>
      <c r="O73" s="51"/>
      <c r="P73" s="51"/>
      <c r="Q73" s="51"/>
      <c r="R73" s="51"/>
      <c r="S73" s="51"/>
      <c r="T73" s="275"/>
      <c r="U73" s="275"/>
      <c r="V73" s="173"/>
      <c r="W73" s="563"/>
      <c r="X73" s="53"/>
      <c r="Y73" s="51"/>
      <c r="Z73" s="51"/>
    </row>
    <row r="74" spans="1:26" s="55" customFormat="1" ht="12.75" x14ac:dyDescent="0.2">
      <c r="A74" s="51"/>
      <c r="B74" s="51"/>
      <c r="C74" s="51"/>
      <c r="D74" s="51"/>
      <c r="E74" s="53"/>
      <c r="F74" s="51"/>
      <c r="G74" s="53"/>
      <c r="H74" s="53"/>
      <c r="I74" s="51"/>
      <c r="J74" s="51"/>
      <c r="K74" s="51"/>
      <c r="L74" s="51"/>
      <c r="M74" s="51"/>
      <c r="N74" s="51"/>
      <c r="O74" s="51"/>
      <c r="P74" s="51"/>
      <c r="Q74" s="51"/>
      <c r="R74" s="51"/>
      <c r="S74" s="51"/>
      <c r="T74" s="275"/>
      <c r="U74" s="275"/>
      <c r="V74" s="173"/>
      <c r="W74" s="563"/>
      <c r="X74" s="53"/>
      <c r="Y74" s="51"/>
      <c r="Z74" s="51"/>
    </row>
    <row r="75" spans="1:26" s="55" customFormat="1" ht="12.75" x14ac:dyDescent="0.2">
      <c r="A75" s="51"/>
      <c r="B75" s="51"/>
      <c r="C75" s="51"/>
      <c r="D75" s="51"/>
      <c r="E75" s="53"/>
      <c r="F75" s="51"/>
      <c r="G75" s="53"/>
      <c r="H75" s="53"/>
      <c r="I75" s="51"/>
      <c r="J75" s="51"/>
      <c r="K75" s="51"/>
      <c r="L75" s="51"/>
      <c r="M75" s="51"/>
      <c r="N75" s="51"/>
      <c r="O75" s="51"/>
      <c r="P75" s="51"/>
      <c r="Q75" s="51"/>
      <c r="R75" s="51"/>
      <c r="S75" s="51"/>
      <c r="T75" s="275"/>
      <c r="U75" s="275"/>
      <c r="V75" s="173"/>
      <c r="W75" s="563"/>
      <c r="X75" s="53"/>
      <c r="Y75" s="51"/>
      <c r="Z75" s="51"/>
    </row>
    <row r="76" spans="1:26" s="55" customFormat="1" ht="12.75" x14ac:dyDescent="0.2">
      <c r="A76" s="51"/>
      <c r="B76" s="51"/>
      <c r="C76" s="51"/>
      <c r="D76" s="51"/>
      <c r="E76" s="53"/>
      <c r="F76" s="51"/>
      <c r="G76" s="53"/>
      <c r="H76" s="53"/>
      <c r="I76" s="51"/>
      <c r="J76" s="51"/>
      <c r="K76" s="51"/>
      <c r="L76" s="51"/>
      <c r="M76" s="51"/>
      <c r="N76" s="51"/>
      <c r="O76" s="51"/>
      <c r="P76" s="51"/>
      <c r="Q76" s="51"/>
      <c r="R76" s="51"/>
      <c r="S76" s="51"/>
      <c r="T76" s="275"/>
      <c r="U76" s="275"/>
      <c r="V76" s="173"/>
      <c r="W76" s="563"/>
      <c r="X76" s="53"/>
      <c r="Y76" s="51"/>
      <c r="Z76" s="51"/>
    </row>
    <row r="77" spans="1:26" s="55" customFormat="1" ht="12.75" x14ac:dyDescent="0.2">
      <c r="A77" s="51"/>
      <c r="B77" s="51"/>
      <c r="C77" s="51"/>
      <c r="D77" s="51"/>
      <c r="E77" s="53"/>
      <c r="F77" s="51"/>
      <c r="G77" s="53"/>
      <c r="H77" s="53"/>
      <c r="I77" s="51"/>
      <c r="J77" s="51"/>
      <c r="K77" s="51"/>
      <c r="L77" s="51"/>
      <c r="M77" s="51"/>
      <c r="N77" s="51"/>
      <c r="O77" s="51"/>
      <c r="P77" s="51"/>
      <c r="Q77" s="51"/>
      <c r="R77" s="51"/>
      <c r="S77" s="51"/>
      <c r="T77" s="275"/>
      <c r="U77" s="275"/>
      <c r="V77" s="173"/>
      <c r="W77" s="563"/>
      <c r="X77" s="53"/>
      <c r="Y77" s="51"/>
      <c r="Z77" s="51"/>
    </row>
    <row r="78" spans="1:26" s="55" customFormat="1" ht="12.75" x14ac:dyDescent="0.2">
      <c r="A78" s="51"/>
      <c r="B78" s="51"/>
      <c r="C78" s="51"/>
      <c r="D78" s="51"/>
      <c r="E78" s="53"/>
      <c r="F78" s="51"/>
      <c r="G78" s="53"/>
      <c r="H78" s="53"/>
      <c r="I78" s="51"/>
      <c r="J78" s="51"/>
      <c r="K78" s="51"/>
      <c r="L78" s="51"/>
      <c r="M78" s="51"/>
      <c r="N78" s="51"/>
      <c r="O78" s="51"/>
      <c r="P78" s="51"/>
      <c r="Q78" s="51"/>
      <c r="R78" s="51"/>
      <c r="S78" s="51"/>
      <c r="T78" s="275"/>
      <c r="U78" s="275"/>
      <c r="V78" s="173"/>
      <c r="W78" s="563"/>
      <c r="X78" s="53"/>
      <c r="Y78" s="51"/>
      <c r="Z78" s="51"/>
    </row>
    <row r="79" spans="1:26" s="55" customFormat="1" ht="12.75" x14ac:dyDescent="0.2">
      <c r="A79" s="51"/>
      <c r="B79" s="51"/>
      <c r="C79" s="51"/>
      <c r="D79" s="51"/>
      <c r="E79" s="53"/>
      <c r="F79" s="51"/>
      <c r="G79" s="53"/>
      <c r="H79" s="53"/>
      <c r="I79" s="51"/>
      <c r="J79" s="51"/>
      <c r="K79" s="51"/>
      <c r="L79" s="51"/>
      <c r="M79" s="51"/>
      <c r="N79" s="51"/>
      <c r="O79" s="51"/>
      <c r="P79" s="51"/>
      <c r="Q79" s="51"/>
      <c r="R79" s="51"/>
      <c r="S79" s="51"/>
      <c r="T79" s="275"/>
      <c r="U79" s="275"/>
      <c r="V79" s="173"/>
      <c r="W79" s="563"/>
      <c r="X79" s="53"/>
      <c r="Y79" s="51"/>
      <c r="Z79" s="51"/>
    </row>
    <row r="80" spans="1:26" s="55" customFormat="1" ht="12.75" x14ac:dyDescent="0.2">
      <c r="A80" s="51"/>
      <c r="B80" s="51"/>
      <c r="C80" s="51"/>
      <c r="D80" s="51"/>
      <c r="E80" s="53"/>
      <c r="F80" s="51"/>
      <c r="G80" s="53"/>
      <c r="H80" s="53"/>
      <c r="I80" s="51"/>
      <c r="J80" s="51"/>
      <c r="K80" s="51"/>
      <c r="L80" s="51"/>
      <c r="M80" s="51"/>
      <c r="N80" s="51"/>
      <c r="O80" s="51"/>
      <c r="P80" s="51"/>
      <c r="Q80" s="51"/>
      <c r="R80" s="51"/>
      <c r="S80" s="51"/>
      <c r="T80" s="275"/>
      <c r="U80" s="275"/>
      <c r="V80" s="173"/>
      <c r="W80" s="563"/>
      <c r="X80" s="53"/>
      <c r="Y80" s="51"/>
      <c r="Z80" s="51"/>
    </row>
    <row r="81" spans="1:26" s="55" customFormat="1" ht="12.75" x14ac:dyDescent="0.2">
      <c r="A81" s="51"/>
      <c r="B81" s="51"/>
      <c r="C81" s="51"/>
      <c r="D81" s="51"/>
      <c r="E81" s="51"/>
      <c r="F81" s="51"/>
      <c r="G81" s="51"/>
      <c r="H81" s="51"/>
      <c r="I81" s="51"/>
      <c r="J81" s="51"/>
      <c r="K81" s="51"/>
      <c r="L81" s="51"/>
      <c r="M81" s="51"/>
      <c r="N81" s="51"/>
      <c r="O81" s="51"/>
      <c r="P81" s="51"/>
      <c r="Q81" s="51"/>
      <c r="R81" s="51"/>
      <c r="S81" s="51"/>
      <c r="T81" s="51"/>
      <c r="U81" s="51"/>
      <c r="V81" s="173"/>
      <c r="W81" s="563"/>
      <c r="X81" s="51"/>
      <c r="Y81" s="51"/>
      <c r="Z81" s="51"/>
    </row>
    <row r="82" spans="1:26" s="55" customFormat="1" ht="12.75" x14ac:dyDescent="0.2">
      <c r="V82" s="173"/>
      <c r="W82" s="563"/>
    </row>
    <row r="83" spans="1:26" s="55" customFormat="1" ht="12.75" x14ac:dyDescent="0.2">
      <c r="V83" s="173"/>
      <c r="W83" s="563"/>
    </row>
    <row r="84" spans="1:26" s="55" customFormat="1" ht="12.75" x14ac:dyDescent="0.2">
      <c r="V84" s="173"/>
      <c r="W84" s="563"/>
    </row>
    <row r="85" spans="1:26" s="55" customFormat="1" ht="12.75" x14ac:dyDescent="0.2">
      <c r="V85" s="173"/>
      <c r="W85" s="563"/>
    </row>
    <row r="86" spans="1:26" s="55" customFormat="1" ht="12.75" x14ac:dyDescent="0.2">
      <c r="V86" s="173"/>
      <c r="W86" s="563"/>
    </row>
    <row r="87" spans="1:26" s="55" customFormat="1" ht="12.75" x14ac:dyDescent="0.2">
      <c r="V87" s="173"/>
      <c r="W87" s="563"/>
    </row>
    <row r="88" spans="1:26" s="55" customFormat="1" ht="12.75" x14ac:dyDescent="0.2">
      <c r="V88" s="173"/>
      <c r="W88" s="563"/>
    </row>
    <row r="89" spans="1:26" s="55" customFormat="1" ht="12.75" x14ac:dyDescent="0.2">
      <c r="V89" s="173"/>
      <c r="W89" s="563"/>
    </row>
    <row r="90" spans="1:26" s="55" customFormat="1" ht="12.75" x14ac:dyDescent="0.2">
      <c r="V90" s="173"/>
      <c r="W90" s="563"/>
    </row>
    <row r="91" spans="1:26" s="55" customFormat="1" ht="12.75" x14ac:dyDescent="0.2">
      <c r="V91" s="173"/>
      <c r="W91" s="563"/>
    </row>
    <row r="92" spans="1:26" s="55" customFormat="1" ht="12.75" x14ac:dyDescent="0.2">
      <c r="V92" s="173"/>
      <c r="W92" s="563"/>
    </row>
    <row r="93" spans="1:26" s="55" customFormat="1" ht="12.75" x14ac:dyDescent="0.2">
      <c r="V93" s="173"/>
      <c r="W93" s="563"/>
    </row>
    <row r="94" spans="1:26" s="55" customFormat="1" ht="12.75" x14ac:dyDescent="0.2">
      <c r="V94" s="173"/>
      <c r="W94" s="563"/>
    </row>
    <row r="95" spans="1:26" s="55" customFormat="1" ht="12.75" x14ac:dyDescent="0.2">
      <c r="V95" s="173"/>
      <c r="W95" s="563"/>
    </row>
    <row r="96" spans="1:26" s="55" customFormat="1" ht="12.75" x14ac:dyDescent="0.2">
      <c r="V96" s="173"/>
      <c r="W96" s="563"/>
    </row>
    <row r="97" spans="22:23" s="55" customFormat="1" ht="12.75" x14ac:dyDescent="0.2">
      <c r="V97" s="173"/>
      <c r="W97" s="563"/>
    </row>
    <row r="98" spans="22:23" x14ac:dyDescent="0.25">
      <c r="W98" s="13"/>
    </row>
    <row r="99" spans="22:23" x14ac:dyDescent="0.25">
      <c r="W99" s="13"/>
    </row>
    <row r="100" spans="22:23" x14ac:dyDescent="0.25">
      <c r="W100" s="13"/>
    </row>
    <row r="101" spans="22:23" x14ac:dyDescent="0.25">
      <c r="W101" s="13"/>
    </row>
    <row r="102" spans="22:23" x14ac:dyDescent="0.25">
      <c r="W102" s="13"/>
    </row>
    <row r="103" spans="22:23" x14ac:dyDescent="0.25">
      <c r="W103" s="13"/>
    </row>
    <row r="104" spans="22:23" x14ac:dyDescent="0.25">
      <c r="W104" s="13"/>
    </row>
    <row r="105" spans="22:23" x14ac:dyDescent="0.25">
      <c r="W105" s="13"/>
    </row>
    <row r="106" spans="22:23" x14ac:dyDescent="0.25">
      <c r="W106" s="13"/>
    </row>
    <row r="107" spans="22:23" x14ac:dyDescent="0.25">
      <c r="W107" s="13"/>
    </row>
    <row r="108" spans="22:23" x14ac:dyDescent="0.25">
      <c r="W108" s="13"/>
    </row>
    <row r="109" spans="22:23" x14ac:dyDescent="0.25">
      <c r="W109" s="13"/>
    </row>
    <row r="110" spans="22:23" x14ac:dyDescent="0.25">
      <c r="W110" s="13"/>
    </row>
    <row r="111" spans="22:23" x14ac:dyDescent="0.25">
      <c r="W111" s="13"/>
    </row>
    <row r="112" spans="22: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sheetData>
  <mergeCells count="19">
    <mergeCell ref="O30:R30"/>
    <mergeCell ref="A29:G29"/>
    <mergeCell ref="H29:N29"/>
    <mergeCell ref="O34:R34"/>
    <mergeCell ref="O33:R33"/>
    <mergeCell ref="O31:R31"/>
    <mergeCell ref="O32:R32"/>
    <mergeCell ref="A17:C20"/>
    <mergeCell ref="D17:W20"/>
    <mergeCell ref="A22:C22"/>
    <mergeCell ref="E22:F22"/>
    <mergeCell ref="H22:J22"/>
    <mergeCell ref="A23:C23"/>
    <mergeCell ref="H23:I23"/>
    <mergeCell ref="H24:I24"/>
    <mergeCell ref="H25:I25"/>
    <mergeCell ref="H26:I26"/>
    <mergeCell ref="O29:S29"/>
    <mergeCell ref="T29:X29"/>
  </mergeCells>
  <conditionalFormatting sqref="W31 W33:W34">
    <cfRule type="containsText" dxfId="62" priority="37" stopIfTrue="1" operator="containsText" text="Cerrada">
      <formula>NOT(ISERROR(SEARCH("Cerrada",W31)))</formula>
    </cfRule>
    <cfRule type="containsText" dxfId="61" priority="38" stopIfTrue="1" operator="containsText" text="En ejecución">
      <formula>NOT(ISERROR(SEARCH("En ejecución",W31)))</formula>
    </cfRule>
    <cfRule type="containsText" dxfId="60" priority="39" stopIfTrue="1" operator="containsText" text="Vencida">
      <formula>NOT(ISERROR(SEARCH("Vencida",W31)))</formula>
    </cfRule>
  </conditionalFormatting>
  <conditionalFormatting sqref="W32">
    <cfRule type="containsText" dxfId="59" priority="34" stopIfTrue="1" operator="containsText" text="Cerrada">
      <formula>NOT(ISERROR(SEARCH("Cerrada",W32)))</formula>
    </cfRule>
    <cfRule type="containsText" dxfId="58" priority="35" stopIfTrue="1" operator="containsText" text="En ejecución">
      <formula>NOT(ISERROR(SEARCH("En ejecución",W32)))</formula>
    </cfRule>
    <cfRule type="containsText" dxfId="57" priority="36" stopIfTrue="1" operator="containsText" text="Vencida">
      <formula>NOT(ISERROR(SEARCH("Vencida",W32)))</formula>
    </cfRule>
  </conditionalFormatting>
  <conditionalFormatting sqref="W32">
    <cfRule type="containsText" dxfId="56" priority="31" stopIfTrue="1" operator="containsText" text="Cerrada">
      <formula>NOT(ISERROR(SEARCH("Cerrada",W32)))</formula>
    </cfRule>
    <cfRule type="containsText" dxfId="55" priority="32" stopIfTrue="1" operator="containsText" text="En ejecución">
      <formula>NOT(ISERROR(SEARCH("En ejecución",W32)))</formula>
    </cfRule>
    <cfRule type="containsText" dxfId="54" priority="33" stopIfTrue="1" operator="containsText" text="Vencida">
      <formula>NOT(ISERROR(SEARCH("Vencida",W32)))</formula>
    </cfRule>
  </conditionalFormatting>
  <conditionalFormatting sqref="W33">
    <cfRule type="containsText" dxfId="53" priority="16" stopIfTrue="1" operator="containsText" text="Cerrada">
      <formula>NOT(ISERROR(SEARCH("Cerrada",W33)))</formula>
    </cfRule>
    <cfRule type="containsText" dxfId="52" priority="17" stopIfTrue="1" operator="containsText" text="En ejecución">
      <formula>NOT(ISERROR(SEARCH("En ejecución",W33)))</formula>
    </cfRule>
    <cfRule type="containsText" dxfId="51" priority="18" stopIfTrue="1" operator="containsText" text="Vencida">
      <formula>NOT(ISERROR(SEARCH("Vencida",W33)))</formula>
    </cfRule>
  </conditionalFormatting>
  <conditionalFormatting sqref="W34">
    <cfRule type="containsText" dxfId="50" priority="13" stopIfTrue="1" operator="containsText" text="Cerrada">
      <formula>NOT(ISERROR(SEARCH("Cerrada",W34)))</formula>
    </cfRule>
    <cfRule type="containsText" dxfId="49" priority="14" stopIfTrue="1" operator="containsText" text="En ejecución">
      <formula>NOT(ISERROR(SEARCH("En ejecución",W34)))</formula>
    </cfRule>
    <cfRule type="containsText" dxfId="48" priority="15" stopIfTrue="1" operator="containsText" text="Vencida">
      <formula>NOT(ISERROR(SEARCH("Vencida",W34)))</formula>
    </cfRule>
  </conditionalFormatting>
  <dataValidations count="7">
    <dataValidation type="list" allowBlank="1" showErrorMessage="1"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xr:uid="{00000000-0002-0000-0B00-000000000000}">
      <formula1>PROCESOS</formula1>
    </dataValidation>
    <dataValidation type="list" allowBlank="1" showInputMessage="1" showErrorMessage="1" sqref="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31:B34" xr:uid="{00000000-0002-0000-0B00-000001000000}">
      <formula1>$F$2:$F$6</formula1>
    </dataValidation>
    <dataValidation type="list" allowBlank="1" showInputMessage="1" showErrorMessage="1" sqref="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31:C34" xr:uid="{00000000-0002-0000-0B00-000002000000}">
      <formula1>$D$2:$D$13</formula1>
    </dataValidation>
    <dataValidation type="list" allowBlank="1" showInputMessage="1" showErrorMessage="1" sqref="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xr:uid="{00000000-0002-0000-0B00-000003000000}">
      <formula1>$G$2:$G$5</formula1>
    </dataValidation>
    <dataValidation type="list" allowBlank="1" showInputMessage="1" showErrorMessage="1" sqref="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B00-000004000000}">
      <formula1>$H$2:$H$3</formula1>
    </dataValidation>
    <dataValidation type="list" allowBlank="1" showInputMessage="1" showErrorMessage="1" sqref="V65555:V65559 JR65555:JR65559 TN65555:TN65559 ADJ65555:ADJ65559 ANF65555:ANF65559 AXB65555:AXB65559 BGX65555:BGX65559 BQT65555:BQT65559 CAP65555:CAP65559 CKL65555:CKL65559 CUH65555:CUH65559 DED65555:DED65559 DNZ65555:DNZ65559 DXV65555:DXV65559 EHR65555:EHR65559 ERN65555:ERN65559 FBJ65555:FBJ65559 FLF65555:FLF65559 FVB65555:FVB65559 GEX65555:GEX65559 GOT65555:GOT65559 GYP65555:GYP65559 HIL65555:HIL65559 HSH65555:HSH65559 ICD65555:ICD65559 ILZ65555:ILZ65559 IVV65555:IVV65559 JFR65555:JFR65559 JPN65555:JPN65559 JZJ65555:JZJ65559 KJF65555:KJF65559 KTB65555:KTB65559 LCX65555:LCX65559 LMT65555:LMT65559 LWP65555:LWP65559 MGL65555:MGL65559 MQH65555:MQH65559 NAD65555:NAD65559 NJZ65555:NJZ65559 NTV65555:NTV65559 ODR65555:ODR65559 ONN65555:ONN65559 OXJ65555:OXJ65559 PHF65555:PHF65559 PRB65555:PRB65559 QAX65555:QAX65559 QKT65555:QKT65559 QUP65555:QUP65559 REL65555:REL65559 ROH65555:ROH65559 RYD65555:RYD65559 SHZ65555:SHZ65559 SRV65555:SRV65559 TBR65555:TBR65559 TLN65555:TLN65559 TVJ65555:TVJ65559 UFF65555:UFF65559 UPB65555:UPB65559 UYX65555:UYX65559 VIT65555:VIT65559 VSP65555:VSP65559 WCL65555:WCL65559 WMH65555:WMH65559 WWD65555:WWD65559 V131091:V131095 JR131091:JR131095 TN131091:TN131095 ADJ131091:ADJ131095 ANF131091:ANF131095 AXB131091:AXB131095 BGX131091:BGX131095 BQT131091:BQT131095 CAP131091:CAP131095 CKL131091:CKL131095 CUH131091:CUH131095 DED131091:DED131095 DNZ131091:DNZ131095 DXV131091:DXV131095 EHR131091:EHR131095 ERN131091:ERN131095 FBJ131091:FBJ131095 FLF131091:FLF131095 FVB131091:FVB131095 GEX131091:GEX131095 GOT131091:GOT131095 GYP131091:GYP131095 HIL131091:HIL131095 HSH131091:HSH131095 ICD131091:ICD131095 ILZ131091:ILZ131095 IVV131091:IVV131095 JFR131091:JFR131095 JPN131091:JPN131095 JZJ131091:JZJ131095 KJF131091:KJF131095 KTB131091:KTB131095 LCX131091:LCX131095 LMT131091:LMT131095 LWP131091:LWP131095 MGL131091:MGL131095 MQH131091:MQH131095 NAD131091:NAD131095 NJZ131091:NJZ131095 NTV131091:NTV131095 ODR131091:ODR131095 ONN131091:ONN131095 OXJ131091:OXJ131095 PHF131091:PHF131095 PRB131091:PRB131095 QAX131091:QAX131095 QKT131091:QKT131095 QUP131091:QUP131095 REL131091:REL131095 ROH131091:ROH131095 RYD131091:RYD131095 SHZ131091:SHZ131095 SRV131091:SRV131095 TBR131091:TBR131095 TLN131091:TLN131095 TVJ131091:TVJ131095 UFF131091:UFF131095 UPB131091:UPB131095 UYX131091:UYX131095 VIT131091:VIT131095 VSP131091:VSP131095 WCL131091:WCL131095 WMH131091:WMH131095 WWD131091:WWD131095 V196627:V196631 JR196627:JR196631 TN196627:TN196631 ADJ196627:ADJ196631 ANF196627:ANF196631 AXB196627:AXB196631 BGX196627:BGX196631 BQT196627:BQT196631 CAP196627:CAP196631 CKL196627:CKL196631 CUH196627:CUH196631 DED196627:DED196631 DNZ196627:DNZ196631 DXV196627:DXV196631 EHR196627:EHR196631 ERN196627:ERN196631 FBJ196627:FBJ196631 FLF196627:FLF196631 FVB196627:FVB196631 GEX196627:GEX196631 GOT196627:GOT196631 GYP196627:GYP196631 HIL196627:HIL196631 HSH196627:HSH196631 ICD196627:ICD196631 ILZ196627:ILZ196631 IVV196627:IVV196631 JFR196627:JFR196631 JPN196627:JPN196631 JZJ196627:JZJ196631 KJF196627:KJF196631 KTB196627:KTB196631 LCX196627:LCX196631 LMT196627:LMT196631 LWP196627:LWP196631 MGL196627:MGL196631 MQH196627:MQH196631 NAD196627:NAD196631 NJZ196627:NJZ196631 NTV196627:NTV196631 ODR196627:ODR196631 ONN196627:ONN196631 OXJ196627:OXJ196631 PHF196627:PHF196631 PRB196627:PRB196631 QAX196627:QAX196631 QKT196627:QKT196631 QUP196627:QUP196631 REL196627:REL196631 ROH196627:ROH196631 RYD196627:RYD196631 SHZ196627:SHZ196631 SRV196627:SRV196631 TBR196627:TBR196631 TLN196627:TLN196631 TVJ196627:TVJ196631 UFF196627:UFF196631 UPB196627:UPB196631 UYX196627:UYX196631 VIT196627:VIT196631 VSP196627:VSP196631 WCL196627:WCL196631 WMH196627:WMH196631 WWD196627:WWD196631 V262163:V262167 JR262163:JR262167 TN262163:TN262167 ADJ262163:ADJ262167 ANF262163:ANF262167 AXB262163:AXB262167 BGX262163:BGX262167 BQT262163:BQT262167 CAP262163:CAP262167 CKL262163:CKL262167 CUH262163:CUH262167 DED262163:DED262167 DNZ262163:DNZ262167 DXV262163:DXV262167 EHR262163:EHR262167 ERN262163:ERN262167 FBJ262163:FBJ262167 FLF262163:FLF262167 FVB262163:FVB262167 GEX262163:GEX262167 GOT262163:GOT262167 GYP262163:GYP262167 HIL262163:HIL262167 HSH262163:HSH262167 ICD262163:ICD262167 ILZ262163:ILZ262167 IVV262163:IVV262167 JFR262163:JFR262167 JPN262163:JPN262167 JZJ262163:JZJ262167 KJF262163:KJF262167 KTB262163:KTB262167 LCX262163:LCX262167 LMT262163:LMT262167 LWP262163:LWP262167 MGL262163:MGL262167 MQH262163:MQH262167 NAD262163:NAD262167 NJZ262163:NJZ262167 NTV262163:NTV262167 ODR262163:ODR262167 ONN262163:ONN262167 OXJ262163:OXJ262167 PHF262163:PHF262167 PRB262163:PRB262167 QAX262163:QAX262167 QKT262163:QKT262167 QUP262163:QUP262167 REL262163:REL262167 ROH262163:ROH262167 RYD262163:RYD262167 SHZ262163:SHZ262167 SRV262163:SRV262167 TBR262163:TBR262167 TLN262163:TLN262167 TVJ262163:TVJ262167 UFF262163:UFF262167 UPB262163:UPB262167 UYX262163:UYX262167 VIT262163:VIT262167 VSP262163:VSP262167 WCL262163:WCL262167 WMH262163:WMH262167 WWD262163:WWD262167 V327699:V327703 JR327699:JR327703 TN327699:TN327703 ADJ327699:ADJ327703 ANF327699:ANF327703 AXB327699:AXB327703 BGX327699:BGX327703 BQT327699:BQT327703 CAP327699:CAP327703 CKL327699:CKL327703 CUH327699:CUH327703 DED327699:DED327703 DNZ327699:DNZ327703 DXV327699:DXV327703 EHR327699:EHR327703 ERN327699:ERN327703 FBJ327699:FBJ327703 FLF327699:FLF327703 FVB327699:FVB327703 GEX327699:GEX327703 GOT327699:GOT327703 GYP327699:GYP327703 HIL327699:HIL327703 HSH327699:HSH327703 ICD327699:ICD327703 ILZ327699:ILZ327703 IVV327699:IVV327703 JFR327699:JFR327703 JPN327699:JPN327703 JZJ327699:JZJ327703 KJF327699:KJF327703 KTB327699:KTB327703 LCX327699:LCX327703 LMT327699:LMT327703 LWP327699:LWP327703 MGL327699:MGL327703 MQH327699:MQH327703 NAD327699:NAD327703 NJZ327699:NJZ327703 NTV327699:NTV327703 ODR327699:ODR327703 ONN327699:ONN327703 OXJ327699:OXJ327703 PHF327699:PHF327703 PRB327699:PRB327703 QAX327699:QAX327703 QKT327699:QKT327703 QUP327699:QUP327703 REL327699:REL327703 ROH327699:ROH327703 RYD327699:RYD327703 SHZ327699:SHZ327703 SRV327699:SRV327703 TBR327699:TBR327703 TLN327699:TLN327703 TVJ327699:TVJ327703 UFF327699:UFF327703 UPB327699:UPB327703 UYX327699:UYX327703 VIT327699:VIT327703 VSP327699:VSP327703 WCL327699:WCL327703 WMH327699:WMH327703 WWD327699:WWD327703 V393235:V393239 JR393235:JR393239 TN393235:TN393239 ADJ393235:ADJ393239 ANF393235:ANF393239 AXB393235:AXB393239 BGX393235:BGX393239 BQT393235:BQT393239 CAP393235:CAP393239 CKL393235:CKL393239 CUH393235:CUH393239 DED393235:DED393239 DNZ393235:DNZ393239 DXV393235:DXV393239 EHR393235:EHR393239 ERN393235:ERN393239 FBJ393235:FBJ393239 FLF393235:FLF393239 FVB393235:FVB393239 GEX393235:GEX393239 GOT393235:GOT393239 GYP393235:GYP393239 HIL393235:HIL393239 HSH393235:HSH393239 ICD393235:ICD393239 ILZ393235:ILZ393239 IVV393235:IVV393239 JFR393235:JFR393239 JPN393235:JPN393239 JZJ393235:JZJ393239 KJF393235:KJF393239 KTB393235:KTB393239 LCX393235:LCX393239 LMT393235:LMT393239 LWP393235:LWP393239 MGL393235:MGL393239 MQH393235:MQH393239 NAD393235:NAD393239 NJZ393235:NJZ393239 NTV393235:NTV393239 ODR393235:ODR393239 ONN393235:ONN393239 OXJ393235:OXJ393239 PHF393235:PHF393239 PRB393235:PRB393239 QAX393235:QAX393239 QKT393235:QKT393239 QUP393235:QUP393239 REL393235:REL393239 ROH393235:ROH393239 RYD393235:RYD393239 SHZ393235:SHZ393239 SRV393235:SRV393239 TBR393235:TBR393239 TLN393235:TLN393239 TVJ393235:TVJ393239 UFF393235:UFF393239 UPB393235:UPB393239 UYX393235:UYX393239 VIT393235:VIT393239 VSP393235:VSP393239 WCL393235:WCL393239 WMH393235:WMH393239 WWD393235:WWD393239 V458771:V458775 JR458771:JR458775 TN458771:TN458775 ADJ458771:ADJ458775 ANF458771:ANF458775 AXB458771:AXB458775 BGX458771:BGX458775 BQT458771:BQT458775 CAP458771:CAP458775 CKL458771:CKL458775 CUH458771:CUH458775 DED458771:DED458775 DNZ458771:DNZ458775 DXV458771:DXV458775 EHR458771:EHR458775 ERN458771:ERN458775 FBJ458771:FBJ458775 FLF458771:FLF458775 FVB458771:FVB458775 GEX458771:GEX458775 GOT458771:GOT458775 GYP458771:GYP458775 HIL458771:HIL458775 HSH458771:HSH458775 ICD458771:ICD458775 ILZ458771:ILZ458775 IVV458771:IVV458775 JFR458771:JFR458775 JPN458771:JPN458775 JZJ458771:JZJ458775 KJF458771:KJF458775 KTB458771:KTB458775 LCX458771:LCX458775 LMT458771:LMT458775 LWP458771:LWP458775 MGL458771:MGL458775 MQH458771:MQH458775 NAD458771:NAD458775 NJZ458771:NJZ458775 NTV458771:NTV458775 ODR458771:ODR458775 ONN458771:ONN458775 OXJ458771:OXJ458775 PHF458771:PHF458775 PRB458771:PRB458775 QAX458771:QAX458775 QKT458771:QKT458775 QUP458771:QUP458775 REL458771:REL458775 ROH458771:ROH458775 RYD458771:RYD458775 SHZ458771:SHZ458775 SRV458771:SRV458775 TBR458771:TBR458775 TLN458771:TLN458775 TVJ458771:TVJ458775 UFF458771:UFF458775 UPB458771:UPB458775 UYX458771:UYX458775 VIT458771:VIT458775 VSP458771:VSP458775 WCL458771:WCL458775 WMH458771:WMH458775 WWD458771:WWD458775 V524307:V524311 JR524307:JR524311 TN524307:TN524311 ADJ524307:ADJ524311 ANF524307:ANF524311 AXB524307:AXB524311 BGX524307:BGX524311 BQT524307:BQT524311 CAP524307:CAP524311 CKL524307:CKL524311 CUH524307:CUH524311 DED524307:DED524311 DNZ524307:DNZ524311 DXV524307:DXV524311 EHR524307:EHR524311 ERN524307:ERN524311 FBJ524307:FBJ524311 FLF524307:FLF524311 FVB524307:FVB524311 GEX524307:GEX524311 GOT524307:GOT524311 GYP524307:GYP524311 HIL524307:HIL524311 HSH524307:HSH524311 ICD524307:ICD524311 ILZ524307:ILZ524311 IVV524307:IVV524311 JFR524307:JFR524311 JPN524307:JPN524311 JZJ524307:JZJ524311 KJF524307:KJF524311 KTB524307:KTB524311 LCX524307:LCX524311 LMT524307:LMT524311 LWP524307:LWP524311 MGL524307:MGL524311 MQH524307:MQH524311 NAD524307:NAD524311 NJZ524307:NJZ524311 NTV524307:NTV524311 ODR524307:ODR524311 ONN524307:ONN524311 OXJ524307:OXJ524311 PHF524307:PHF524311 PRB524307:PRB524311 QAX524307:QAX524311 QKT524307:QKT524311 QUP524307:QUP524311 REL524307:REL524311 ROH524307:ROH524311 RYD524307:RYD524311 SHZ524307:SHZ524311 SRV524307:SRV524311 TBR524307:TBR524311 TLN524307:TLN524311 TVJ524307:TVJ524311 UFF524307:UFF524311 UPB524307:UPB524311 UYX524307:UYX524311 VIT524307:VIT524311 VSP524307:VSP524311 WCL524307:WCL524311 WMH524307:WMH524311 WWD524307:WWD524311 V589843:V589847 JR589843:JR589847 TN589843:TN589847 ADJ589843:ADJ589847 ANF589843:ANF589847 AXB589843:AXB589847 BGX589843:BGX589847 BQT589843:BQT589847 CAP589843:CAP589847 CKL589843:CKL589847 CUH589843:CUH589847 DED589843:DED589847 DNZ589843:DNZ589847 DXV589843:DXV589847 EHR589843:EHR589847 ERN589843:ERN589847 FBJ589843:FBJ589847 FLF589843:FLF589847 FVB589843:FVB589847 GEX589843:GEX589847 GOT589843:GOT589847 GYP589843:GYP589847 HIL589843:HIL589847 HSH589843:HSH589847 ICD589843:ICD589847 ILZ589843:ILZ589847 IVV589843:IVV589847 JFR589843:JFR589847 JPN589843:JPN589847 JZJ589843:JZJ589847 KJF589843:KJF589847 KTB589843:KTB589847 LCX589843:LCX589847 LMT589843:LMT589847 LWP589843:LWP589847 MGL589843:MGL589847 MQH589843:MQH589847 NAD589843:NAD589847 NJZ589843:NJZ589847 NTV589843:NTV589847 ODR589843:ODR589847 ONN589843:ONN589847 OXJ589843:OXJ589847 PHF589843:PHF589847 PRB589843:PRB589847 QAX589843:QAX589847 QKT589843:QKT589847 QUP589843:QUP589847 REL589843:REL589847 ROH589843:ROH589847 RYD589843:RYD589847 SHZ589843:SHZ589847 SRV589843:SRV589847 TBR589843:TBR589847 TLN589843:TLN589847 TVJ589843:TVJ589847 UFF589843:UFF589847 UPB589843:UPB589847 UYX589843:UYX589847 VIT589843:VIT589847 VSP589843:VSP589847 WCL589843:WCL589847 WMH589843:WMH589847 WWD589843:WWD589847 V655379:V655383 JR655379:JR655383 TN655379:TN655383 ADJ655379:ADJ655383 ANF655379:ANF655383 AXB655379:AXB655383 BGX655379:BGX655383 BQT655379:BQT655383 CAP655379:CAP655383 CKL655379:CKL655383 CUH655379:CUH655383 DED655379:DED655383 DNZ655379:DNZ655383 DXV655379:DXV655383 EHR655379:EHR655383 ERN655379:ERN655383 FBJ655379:FBJ655383 FLF655379:FLF655383 FVB655379:FVB655383 GEX655379:GEX655383 GOT655379:GOT655383 GYP655379:GYP655383 HIL655379:HIL655383 HSH655379:HSH655383 ICD655379:ICD655383 ILZ655379:ILZ655383 IVV655379:IVV655383 JFR655379:JFR655383 JPN655379:JPN655383 JZJ655379:JZJ655383 KJF655379:KJF655383 KTB655379:KTB655383 LCX655379:LCX655383 LMT655379:LMT655383 LWP655379:LWP655383 MGL655379:MGL655383 MQH655379:MQH655383 NAD655379:NAD655383 NJZ655379:NJZ655383 NTV655379:NTV655383 ODR655379:ODR655383 ONN655379:ONN655383 OXJ655379:OXJ655383 PHF655379:PHF655383 PRB655379:PRB655383 QAX655379:QAX655383 QKT655379:QKT655383 QUP655379:QUP655383 REL655379:REL655383 ROH655379:ROH655383 RYD655379:RYD655383 SHZ655379:SHZ655383 SRV655379:SRV655383 TBR655379:TBR655383 TLN655379:TLN655383 TVJ655379:TVJ655383 UFF655379:UFF655383 UPB655379:UPB655383 UYX655379:UYX655383 VIT655379:VIT655383 VSP655379:VSP655383 WCL655379:WCL655383 WMH655379:WMH655383 WWD655379:WWD655383 V720915:V720919 JR720915:JR720919 TN720915:TN720919 ADJ720915:ADJ720919 ANF720915:ANF720919 AXB720915:AXB720919 BGX720915:BGX720919 BQT720915:BQT720919 CAP720915:CAP720919 CKL720915:CKL720919 CUH720915:CUH720919 DED720915:DED720919 DNZ720915:DNZ720919 DXV720915:DXV720919 EHR720915:EHR720919 ERN720915:ERN720919 FBJ720915:FBJ720919 FLF720915:FLF720919 FVB720915:FVB720919 GEX720915:GEX720919 GOT720915:GOT720919 GYP720915:GYP720919 HIL720915:HIL720919 HSH720915:HSH720919 ICD720915:ICD720919 ILZ720915:ILZ720919 IVV720915:IVV720919 JFR720915:JFR720919 JPN720915:JPN720919 JZJ720915:JZJ720919 KJF720915:KJF720919 KTB720915:KTB720919 LCX720915:LCX720919 LMT720915:LMT720919 LWP720915:LWP720919 MGL720915:MGL720919 MQH720915:MQH720919 NAD720915:NAD720919 NJZ720915:NJZ720919 NTV720915:NTV720919 ODR720915:ODR720919 ONN720915:ONN720919 OXJ720915:OXJ720919 PHF720915:PHF720919 PRB720915:PRB720919 QAX720915:QAX720919 QKT720915:QKT720919 QUP720915:QUP720919 REL720915:REL720919 ROH720915:ROH720919 RYD720915:RYD720919 SHZ720915:SHZ720919 SRV720915:SRV720919 TBR720915:TBR720919 TLN720915:TLN720919 TVJ720915:TVJ720919 UFF720915:UFF720919 UPB720915:UPB720919 UYX720915:UYX720919 VIT720915:VIT720919 VSP720915:VSP720919 WCL720915:WCL720919 WMH720915:WMH720919 WWD720915:WWD720919 V786451:V786455 JR786451:JR786455 TN786451:TN786455 ADJ786451:ADJ786455 ANF786451:ANF786455 AXB786451:AXB786455 BGX786451:BGX786455 BQT786451:BQT786455 CAP786451:CAP786455 CKL786451:CKL786455 CUH786451:CUH786455 DED786451:DED786455 DNZ786451:DNZ786455 DXV786451:DXV786455 EHR786451:EHR786455 ERN786451:ERN786455 FBJ786451:FBJ786455 FLF786451:FLF786455 FVB786451:FVB786455 GEX786451:GEX786455 GOT786451:GOT786455 GYP786451:GYP786455 HIL786451:HIL786455 HSH786451:HSH786455 ICD786451:ICD786455 ILZ786451:ILZ786455 IVV786451:IVV786455 JFR786451:JFR786455 JPN786451:JPN786455 JZJ786451:JZJ786455 KJF786451:KJF786455 KTB786451:KTB786455 LCX786451:LCX786455 LMT786451:LMT786455 LWP786451:LWP786455 MGL786451:MGL786455 MQH786451:MQH786455 NAD786451:NAD786455 NJZ786451:NJZ786455 NTV786451:NTV786455 ODR786451:ODR786455 ONN786451:ONN786455 OXJ786451:OXJ786455 PHF786451:PHF786455 PRB786451:PRB786455 QAX786451:QAX786455 QKT786451:QKT786455 QUP786451:QUP786455 REL786451:REL786455 ROH786451:ROH786455 RYD786451:RYD786455 SHZ786451:SHZ786455 SRV786451:SRV786455 TBR786451:TBR786455 TLN786451:TLN786455 TVJ786451:TVJ786455 UFF786451:UFF786455 UPB786451:UPB786455 UYX786451:UYX786455 VIT786451:VIT786455 VSP786451:VSP786455 WCL786451:WCL786455 WMH786451:WMH786455 WWD786451:WWD786455 V851987:V851991 JR851987:JR851991 TN851987:TN851991 ADJ851987:ADJ851991 ANF851987:ANF851991 AXB851987:AXB851991 BGX851987:BGX851991 BQT851987:BQT851991 CAP851987:CAP851991 CKL851987:CKL851991 CUH851987:CUH851991 DED851987:DED851991 DNZ851987:DNZ851991 DXV851987:DXV851991 EHR851987:EHR851991 ERN851987:ERN851991 FBJ851987:FBJ851991 FLF851987:FLF851991 FVB851987:FVB851991 GEX851987:GEX851991 GOT851987:GOT851991 GYP851987:GYP851991 HIL851987:HIL851991 HSH851987:HSH851991 ICD851987:ICD851991 ILZ851987:ILZ851991 IVV851987:IVV851991 JFR851987:JFR851991 JPN851987:JPN851991 JZJ851987:JZJ851991 KJF851987:KJF851991 KTB851987:KTB851991 LCX851987:LCX851991 LMT851987:LMT851991 LWP851987:LWP851991 MGL851987:MGL851991 MQH851987:MQH851991 NAD851987:NAD851991 NJZ851987:NJZ851991 NTV851987:NTV851991 ODR851987:ODR851991 ONN851987:ONN851991 OXJ851987:OXJ851991 PHF851987:PHF851991 PRB851987:PRB851991 QAX851987:QAX851991 QKT851987:QKT851991 QUP851987:QUP851991 REL851987:REL851991 ROH851987:ROH851991 RYD851987:RYD851991 SHZ851987:SHZ851991 SRV851987:SRV851991 TBR851987:TBR851991 TLN851987:TLN851991 TVJ851987:TVJ851991 UFF851987:UFF851991 UPB851987:UPB851991 UYX851987:UYX851991 VIT851987:VIT851991 VSP851987:VSP851991 WCL851987:WCL851991 WMH851987:WMH851991 WWD851987:WWD851991 V917523:V917527 JR917523:JR917527 TN917523:TN917527 ADJ917523:ADJ917527 ANF917523:ANF917527 AXB917523:AXB917527 BGX917523:BGX917527 BQT917523:BQT917527 CAP917523:CAP917527 CKL917523:CKL917527 CUH917523:CUH917527 DED917523:DED917527 DNZ917523:DNZ917527 DXV917523:DXV917527 EHR917523:EHR917527 ERN917523:ERN917527 FBJ917523:FBJ917527 FLF917523:FLF917527 FVB917523:FVB917527 GEX917523:GEX917527 GOT917523:GOT917527 GYP917523:GYP917527 HIL917523:HIL917527 HSH917523:HSH917527 ICD917523:ICD917527 ILZ917523:ILZ917527 IVV917523:IVV917527 JFR917523:JFR917527 JPN917523:JPN917527 JZJ917523:JZJ917527 KJF917523:KJF917527 KTB917523:KTB917527 LCX917523:LCX917527 LMT917523:LMT917527 LWP917523:LWP917527 MGL917523:MGL917527 MQH917523:MQH917527 NAD917523:NAD917527 NJZ917523:NJZ917527 NTV917523:NTV917527 ODR917523:ODR917527 ONN917523:ONN917527 OXJ917523:OXJ917527 PHF917523:PHF917527 PRB917523:PRB917527 QAX917523:QAX917527 QKT917523:QKT917527 QUP917523:QUP917527 REL917523:REL917527 ROH917523:ROH917527 RYD917523:RYD917527 SHZ917523:SHZ917527 SRV917523:SRV917527 TBR917523:TBR917527 TLN917523:TLN917527 TVJ917523:TVJ917527 UFF917523:UFF917527 UPB917523:UPB917527 UYX917523:UYX917527 VIT917523:VIT917527 VSP917523:VSP917527 WCL917523:WCL917527 WMH917523:WMH917527 WWD917523:WWD917527 V983059:V983063 JR983059:JR983063 TN983059:TN983063 ADJ983059:ADJ983063 ANF983059:ANF983063 AXB983059:AXB983063 BGX983059:BGX983063 BQT983059:BQT983063 CAP983059:CAP983063 CKL983059:CKL983063 CUH983059:CUH983063 DED983059:DED983063 DNZ983059:DNZ983063 DXV983059:DXV983063 EHR983059:EHR983063 ERN983059:ERN983063 FBJ983059:FBJ983063 FLF983059:FLF983063 FVB983059:FVB983063 GEX983059:GEX983063 GOT983059:GOT983063 GYP983059:GYP983063 HIL983059:HIL983063 HSH983059:HSH983063 ICD983059:ICD983063 ILZ983059:ILZ983063 IVV983059:IVV983063 JFR983059:JFR983063 JPN983059:JPN983063 JZJ983059:JZJ983063 KJF983059:KJF983063 KTB983059:KTB983063 LCX983059:LCX983063 LMT983059:LMT983063 LWP983059:LWP983063 MGL983059:MGL983063 MQH983059:MQH983063 NAD983059:NAD983063 NJZ983059:NJZ983063 NTV983059:NTV983063 ODR983059:ODR983063 ONN983059:ONN983063 OXJ983059:OXJ983063 PHF983059:PHF983063 PRB983059:PRB983063 QAX983059:QAX983063 QKT983059:QKT983063 QUP983059:QUP983063 REL983059:REL983063 ROH983059:ROH983063 RYD983059:RYD983063 SHZ983059:SHZ983063 SRV983059:SRV983063 TBR983059:TBR983063 TLN983059:TLN983063 TVJ983059:TVJ983063 UFF983059:UFF983063 UPB983059:UPB983063 UYX983059:UYX983063 VIT983059:VIT983063 VSP983059:VSP983063 WCL983059:WCL983063 WMH983059:WMH983063 WWD983059:WWD983063 V31:V34" xr:uid="{00000000-0002-0000-0B00-000005000000}">
      <formula1>$J$2:$J$4</formula1>
    </dataValidation>
    <dataValidation type="list" allowBlank="1" showInputMessage="1" showErrorMessage="1" sqref="W65555:W65559 JS65555:JS65559 TO65555:TO65559 ADK65555:ADK65559 ANG65555:ANG65559 AXC65555:AXC65559 BGY65555:BGY65559 BQU65555:BQU65559 CAQ65555:CAQ65559 CKM65555:CKM65559 CUI65555:CUI65559 DEE65555:DEE65559 DOA65555:DOA65559 DXW65555:DXW65559 EHS65555:EHS65559 ERO65555:ERO65559 FBK65555:FBK65559 FLG65555:FLG65559 FVC65555:FVC65559 GEY65555:GEY65559 GOU65555:GOU65559 GYQ65555:GYQ65559 HIM65555:HIM65559 HSI65555:HSI65559 ICE65555:ICE65559 IMA65555:IMA65559 IVW65555:IVW65559 JFS65555:JFS65559 JPO65555:JPO65559 JZK65555:JZK65559 KJG65555:KJG65559 KTC65555:KTC65559 LCY65555:LCY65559 LMU65555:LMU65559 LWQ65555:LWQ65559 MGM65555:MGM65559 MQI65555:MQI65559 NAE65555:NAE65559 NKA65555:NKA65559 NTW65555:NTW65559 ODS65555:ODS65559 ONO65555:ONO65559 OXK65555:OXK65559 PHG65555:PHG65559 PRC65555:PRC65559 QAY65555:QAY65559 QKU65555:QKU65559 QUQ65555:QUQ65559 REM65555:REM65559 ROI65555:ROI65559 RYE65555:RYE65559 SIA65555:SIA65559 SRW65555:SRW65559 TBS65555:TBS65559 TLO65555:TLO65559 TVK65555:TVK65559 UFG65555:UFG65559 UPC65555:UPC65559 UYY65555:UYY65559 VIU65555:VIU65559 VSQ65555:VSQ65559 WCM65555:WCM65559 WMI65555:WMI65559 WWE65555:WWE65559 W131091:W131095 JS131091:JS131095 TO131091:TO131095 ADK131091:ADK131095 ANG131091:ANG131095 AXC131091:AXC131095 BGY131091:BGY131095 BQU131091:BQU131095 CAQ131091:CAQ131095 CKM131091:CKM131095 CUI131091:CUI131095 DEE131091:DEE131095 DOA131091:DOA131095 DXW131091:DXW131095 EHS131091:EHS131095 ERO131091:ERO131095 FBK131091:FBK131095 FLG131091:FLG131095 FVC131091:FVC131095 GEY131091:GEY131095 GOU131091:GOU131095 GYQ131091:GYQ131095 HIM131091:HIM131095 HSI131091:HSI131095 ICE131091:ICE131095 IMA131091:IMA131095 IVW131091:IVW131095 JFS131091:JFS131095 JPO131091:JPO131095 JZK131091:JZK131095 KJG131091:KJG131095 KTC131091:KTC131095 LCY131091:LCY131095 LMU131091:LMU131095 LWQ131091:LWQ131095 MGM131091:MGM131095 MQI131091:MQI131095 NAE131091:NAE131095 NKA131091:NKA131095 NTW131091:NTW131095 ODS131091:ODS131095 ONO131091:ONO131095 OXK131091:OXK131095 PHG131091:PHG131095 PRC131091:PRC131095 QAY131091:QAY131095 QKU131091:QKU131095 QUQ131091:QUQ131095 REM131091:REM131095 ROI131091:ROI131095 RYE131091:RYE131095 SIA131091:SIA131095 SRW131091:SRW131095 TBS131091:TBS131095 TLO131091:TLO131095 TVK131091:TVK131095 UFG131091:UFG131095 UPC131091:UPC131095 UYY131091:UYY131095 VIU131091:VIU131095 VSQ131091:VSQ131095 WCM131091:WCM131095 WMI131091:WMI131095 WWE131091:WWE131095 W196627:W196631 JS196627:JS196631 TO196627:TO196631 ADK196627:ADK196631 ANG196627:ANG196631 AXC196627:AXC196631 BGY196627:BGY196631 BQU196627:BQU196631 CAQ196627:CAQ196631 CKM196627:CKM196631 CUI196627:CUI196631 DEE196627:DEE196631 DOA196627:DOA196631 DXW196627:DXW196631 EHS196627:EHS196631 ERO196627:ERO196631 FBK196627:FBK196631 FLG196627:FLG196631 FVC196627:FVC196631 GEY196627:GEY196631 GOU196627:GOU196631 GYQ196627:GYQ196631 HIM196627:HIM196631 HSI196627:HSI196631 ICE196627:ICE196631 IMA196627:IMA196631 IVW196627:IVW196631 JFS196627:JFS196631 JPO196627:JPO196631 JZK196627:JZK196631 KJG196627:KJG196631 KTC196627:KTC196631 LCY196627:LCY196631 LMU196627:LMU196631 LWQ196627:LWQ196631 MGM196627:MGM196631 MQI196627:MQI196631 NAE196627:NAE196631 NKA196627:NKA196631 NTW196627:NTW196631 ODS196627:ODS196631 ONO196627:ONO196631 OXK196627:OXK196631 PHG196627:PHG196631 PRC196627:PRC196631 QAY196627:QAY196631 QKU196627:QKU196631 QUQ196627:QUQ196631 REM196627:REM196631 ROI196627:ROI196631 RYE196627:RYE196631 SIA196627:SIA196631 SRW196627:SRW196631 TBS196627:TBS196631 TLO196627:TLO196631 TVK196627:TVK196631 UFG196627:UFG196631 UPC196627:UPC196631 UYY196627:UYY196631 VIU196627:VIU196631 VSQ196627:VSQ196631 WCM196627:WCM196631 WMI196627:WMI196631 WWE196627:WWE196631 W262163:W262167 JS262163:JS262167 TO262163:TO262167 ADK262163:ADK262167 ANG262163:ANG262167 AXC262163:AXC262167 BGY262163:BGY262167 BQU262163:BQU262167 CAQ262163:CAQ262167 CKM262163:CKM262167 CUI262163:CUI262167 DEE262163:DEE262167 DOA262163:DOA262167 DXW262163:DXW262167 EHS262163:EHS262167 ERO262163:ERO262167 FBK262163:FBK262167 FLG262163:FLG262167 FVC262163:FVC262167 GEY262163:GEY262167 GOU262163:GOU262167 GYQ262163:GYQ262167 HIM262163:HIM262167 HSI262163:HSI262167 ICE262163:ICE262167 IMA262163:IMA262167 IVW262163:IVW262167 JFS262163:JFS262167 JPO262163:JPO262167 JZK262163:JZK262167 KJG262163:KJG262167 KTC262163:KTC262167 LCY262163:LCY262167 LMU262163:LMU262167 LWQ262163:LWQ262167 MGM262163:MGM262167 MQI262163:MQI262167 NAE262163:NAE262167 NKA262163:NKA262167 NTW262163:NTW262167 ODS262163:ODS262167 ONO262163:ONO262167 OXK262163:OXK262167 PHG262163:PHG262167 PRC262163:PRC262167 QAY262163:QAY262167 QKU262163:QKU262167 QUQ262163:QUQ262167 REM262163:REM262167 ROI262163:ROI262167 RYE262163:RYE262167 SIA262163:SIA262167 SRW262163:SRW262167 TBS262163:TBS262167 TLO262163:TLO262167 TVK262163:TVK262167 UFG262163:UFG262167 UPC262163:UPC262167 UYY262163:UYY262167 VIU262163:VIU262167 VSQ262163:VSQ262167 WCM262163:WCM262167 WMI262163:WMI262167 WWE262163:WWE262167 W327699:W327703 JS327699:JS327703 TO327699:TO327703 ADK327699:ADK327703 ANG327699:ANG327703 AXC327699:AXC327703 BGY327699:BGY327703 BQU327699:BQU327703 CAQ327699:CAQ327703 CKM327699:CKM327703 CUI327699:CUI327703 DEE327699:DEE327703 DOA327699:DOA327703 DXW327699:DXW327703 EHS327699:EHS327703 ERO327699:ERO327703 FBK327699:FBK327703 FLG327699:FLG327703 FVC327699:FVC327703 GEY327699:GEY327703 GOU327699:GOU327703 GYQ327699:GYQ327703 HIM327699:HIM327703 HSI327699:HSI327703 ICE327699:ICE327703 IMA327699:IMA327703 IVW327699:IVW327703 JFS327699:JFS327703 JPO327699:JPO327703 JZK327699:JZK327703 KJG327699:KJG327703 KTC327699:KTC327703 LCY327699:LCY327703 LMU327699:LMU327703 LWQ327699:LWQ327703 MGM327699:MGM327703 MQI327699:MQI327703 NAE327699:NAE327703 NKA327699:NKA327703 NTW327699:NTW327703 ODS327699:ODS327703 ONO327699:ONO327703 OXK327699:OXK327703 PHG327699:PHG327703 PRC327699:PRC327703 QAY327699:QAY327703 QKU327699:QKU327703 QUQ327699:QUQ327703 REM327699:REM327703 ROI327699:ROI327703 RYE327699:RYE327703 SIA327699:SIA327703 SRW327699:SRW327703 TBS327699:TBS327703 TLO327699:TLO327703 TVK327699:TVK327703 UFG327699:UFG327703 UPC327699:UPC327703 UYY327699:UYY327703 VIU327699:VIU327703 VSQ327699:VSQ327703 WCM327699:WCM327703 WMI327699:WMI327703 WWE327699:WWE327703 W393235:W393239 JS393235:JS393239 TO393235:TO393239 ADK393235:ADK393239 ANG393235:ANG393239 AXC393235:AXC393239 BGY393235:BGY393239 BQU393235:BQU393239 CAQ393235:CAQ393239 CKM393235:CKM393239 CUI393235:CUI393239 DEE393235:DEE393239 DOA393235:DOA393239 DXW393235:DXW393239 EHS393235:EHS393239 ERO393235:ERO393239 FBK393235:FBK393239 FLG393235:FLG393239 FVC393235:FVC393239 GEY393235:GEY393239 GOU393235:GOU393239 GYQ393235:GYQ393239 HIM393235:HIM393239 HSI393235:HSI393239 ICE393235:ICE393239 IMA393235:IMA393239 IVW393235:IVW393239 JFS393235:JFS393239 JPO393235:JPO393239 JZK393235:JZK393239 KJG393235:KJG393239 KTC393235:KTC393239 LCY393235:LCY393239 LMU393235:LMU393239 LWQ393235:LWQ393239 MGM393235:MGM393239 MQI393235:MQI393239 NAE393235:NAE393239 NKA393235:NKA393239 NTW393235:NTW393239 ODS393235:ODS393239 ONO393235:ONO393239 OXK393235:OXK393239 PHG393235:PHG393239 PRC393235:PRC393239 QAY393235:QAY393239 QKU393235:QKU393239 QUQ393235:QUQ393239 REM393235:REM393239 ROI393235:ROI393239 RYE393235:RYE393239 SIA393235:SIA393239 SRW393235:SRW393239 TBS393235:TBS393239 TLO393235:TLO393239 TVK393235:TVK393239 UFG393235:UFG393239 UPC393235:UPC393239 UYY393235:UYY393239 VIU393235:VIU393239 VSQ393235:VSQ393239 WCM393235:WCM393239 WMI393235:WMI393239 WWE393235:WWE393239 W458771:W458775 JS458771:JS458775 TO458771:TO458775 ADK458771:ADK458775 ANG458771:ANG458775 AXC458771:AXC458775 BGY458771:BGY458775 BQU458771:BQU458775 CAQ458771:CAQ458775 CKM458771:CKM458775 CUI458771:CUI458775 DEE458771:DEE458775 DOA458771:DOA458775 DXW458771:DXW458775 EHS458771:EHS458775 ERO458771:ERO458775 FBK458771:FBK458775 FLG458771:FLG458775 FVC458771:FVC458775 GEY458771:GEY458775 GOU458771:GOU458775 GYQ458771:GYQ458775 HIM458771:HIM458775 HSI458771:HSI458775 ICE458771:ICE458775 IMA458771:IMA458775 IVW458771:IVW458775 JFS458771:JFS458775 JPO458771:JPO458775 JZK458771:JZK458775 KJG458771:KJG458775 KTC458771:KTC458775 LCY458771:LCY458775 LMU458771:LMU458775 LWQ458771:LWQ458775 MGM458771:MGM458775 MQI458771:MQI458775 NAE458771:NAE458775 NKA458771:NKA458775 NTW458771:NTW458775 ODS458771:ODS458775 ONO458771:ONO458775 OXK458771:OXK458775 PHG458771:PHG458775 PRC458771:PRC458775 QAY458771:QAY458775 QKU458771:QKU458775 QUQ458771:QUQ458775 REM458771:REM458775 ROI458771:ROI458775 RYE458771:RYE458775 SIA458771:SIA458775 SRW458771:SRW458775 TBS458771:TBS458775 TLO458771:TLO458775 TVK458771:TVK458775 UFG458771:UFG458775 UPC458771:UPC458775 UYY458771:UYY458775 VIU458771:VIU458775 VSQ458771:VSQ458775 WCM458771:WCM458775 WMI458771:WMI458775 WWE458771:WWE458775 W524307:W524311 JS524307:JS524311 TO524307:TO524311 ADK524307:ADK524311 ANG524307:ANG524311 AXC524307:AXC524311 BGY524307:BGY524311 BQU524307:BQU524311 CAQ524307:CAQ524311 CKM524307:CKM524311 CUI524307:CUI524311 DEE524307:DEE524311 DOA524307:DOA524311 DXW524307:DXW524311 EHS524307:EHS524311 ERO524307:ERO524311 FBK524307:FBK524311 FLG524307:FLG524311 FVC524307:FVC524311 GEY524307:GEY524311 GOU524307:GOU524311 GYQ524307:GYQ524311 HIM524307:HIM524311 HSI524307:HSI524311 ICE524307:ICE524311 IMA524307:IMA524311 IVW524307:IVW524311 JFS524307:JFS524311 JPO524307:JPO524311 JZK524307:JZK524311 KJG524307:KJG524311 KTC524307:KTC524311 LCY524307:LCY524311 LMU524307:LMU524311 LWQ524307:LWQ524311 MGM524307:MGM524311 MQI524307:MQI524311 NAE524307:NAE524311 NKA524307:NKA524311 NTW524307:NTW524311 ODS524307:ODS524311 ONO524307:ONO524311 OXK524307:OXK524311 PHG524307:PHG524311 PRC524307:PRC524311 QAY524307:QAY524311 QKU524307:QKU524311 QUQ524307:QUQ524311 REM524307:REM524311 ROI524307:ROI524311 RYE524307:RYE524311 SIA524307:SIA524311 SRW524307:SRW524311 TBS524307:TBS524311 TLO524307:TLO524311 TVK524307:TVK524311 UFG524307:UFG524311 UPC524307:UPC524311 UYY524307:UYY524311 VIU524307:VIU524311 VSQ524307:VSQ524311 WCM524307:WCM524311 WMI524307:WMI524311 WWE524307:WWE524311 W589843:W589847 JS589843:JS589847 TO589843:TO589847 ADK589843:ADK589847 ANG589843:ANG589847 AXC589843:AXC589847 BGY589843:BGY589847 BQU589843:BQU589847 CAQ589843:CAQ589847 CKM589843:CKM589847 CUI589843:CUI589847 DEE589843:DEE589847 DOA589843:DOA589847 DXW589843:DXW589847 EHS589843:EHS589847 ERO589843:ERO589847 FBK589843:FBK589847 FLG589843:FLG589847 FVC589843:FVC589847 GEY589843:GEY589847 GOU589843:GOU589847 GYQ589843:GYQ589847 HIM589843:HIM589847 HSI589843:HSI589847 ICE589843:ICE589847 IMA589843:IMA589847 IVW589843:IVW589847 JFS589843:JFS589847 JPO589843:JPO589847 JZK589843:JZK589847 KJG589843:KJG589847 KTC589843:KTC589847 LCY589843:LCY589847 LMU589843:LMU589847 LWQ589843:LWQ589847 MGM589843:MGM589847 MQI589843:MQI589847 NAE589843:NAE589847 NKA589843:NKA589847 NTW589843:NTW589847 ODS589843:ODS589847 ONO589843:ONO589847 OXK589843:OXK589847 PHG589843:PHG589847 PRC589843:PRC589847 QAY589843:QAY589847 QKU589843:QKU589847 QUQ589843:QUQ589847 REM589843:REM589847 ROI589843:ROI589847 RYE589843:RYE589847 SIA589843:SIA589847 SRW589843:SRW589847 TBS589843:TBS589847 TLO589843:TLO589847 TVK589843:TVK589847 UFG589843:UFG589847 UPC589843:UPC589847 UYY589843:UYY589847 VIU589843:VIU589847 VSQ589843:VSQ589847 WCM589843:WCM589847 WMI589843:WMI589847 WWE589843:WWE589847 W655379:W655383 JS655379:JS655383 TO655379:TO655383 ADK655379:ADK655383 ANG655379:ANG655383 AXC655379:AXC655383 BGY655379:BGY655383 BQU655379:BQU655383 CAQ655379:CAQ655383 CKM655379:CKM655383 CUI655379:CUI655383 DEE655379:DEE655383 DOA655379:DOA655383 DXW655379:DXW655383 EHS655379:EHS655383 ERO655379:ERO655383 FBK655379:FBK655383 FLG655379:FLG655383 FVC655379:FVC655383 GEY655379:GEY655383 GOU655379:GOU655383 GYQ655379:GYQ655383 HIM655379:HIM655383 HSI655379:HSI655383 ICE655379:ICE655383 IMA655379:IMA655383 IVW655379:IVW655383 JFS655379:JFS655383 JPO655379:JPO655383 JZK655379:JZK655383 KJG655379:KJG655383 KTC655379:KTC655383 LCY655379:LCY655383 LMU655379:LMU655383 LWQ655379:LWQ655383 MGM655379:MGM655383 MQI655379:MQI655383 NAE655379:NAE655383 NKA655379:NKA655383 NTW655379:NTW655383 ODS655379:ODS655383 ONO655379:ONO655383 OXK655379:OXK655383 PHG655379:PHG655383 PRC655379:PRC655383 QAY655379:QAY655383 QKU655379:QKU655383 QUQ655379:QUQ655383 REM655379:REM655383 ROI655379:ROI655383 RYE655379:RYE655383 SIA655379:SIA655383 SRW655379:SRW655383 TBS655379:TBS655383 TLO655379:TLO655383 TVK655379:TVK655383 UFG655379:UFG655383 UPC655379:UPC655383 UYY655379:UYY655383 VIU655379:VIU655383 VSQ655379:VSQ655383 WCM655379:WCM655383 WMI655379:WMI655383 WWE655379:WWE655383 W720915:W720919 JS720915:JS720919 TO720915:TO720919 ADK720915:ADK720919 ANG720915:ANG720919 AXC720915:AXC720919 BGY720915:BGY720919 BQU720915:BQU720919 CAQ720915:CAQ720919 CKM720915:CKM720919 CUI720915:CUI720919 DEE720915:DEE720919 DOA720915:DOA720919 DXW720915:DXW720919 EHS720915:EHS720919 ERO720915:ERO720919 FBK720915:FBK720919 FLG720915:FLG720919 FVC720915:FVC720919 GEY720915:GEY720919 GOU720915:GOU720919 GYQ720915:GYQ720919 HIM720915:HIM720919 HSI720915:HSI720919 ICE720915:ICE720919 IMA720915:IMA720919 IVW720915:IVW720919 JFS720915:JFS720919 JPO720915:JPO720919 JZK720915:JZK720919 KJG720915:KJG720919 KTC720915:KTC720919 LCY720915:LCY720919 LMU720915:LMU720919 LWQ720915:LWQ720919 MGM720915:MGM720919 MQI720915:MQI720919 NAE720915:NAE720919 NKA720915:NKA720919 NTW720915:NTW720919 ODS720915:ODS720919 ONO720915:ONO720919 OXK720915:OXK720919 PHG720915:PHG720919 PRC720915:PRC720919 QAY720915:QAY720919 QKU720915:QKU720919 QUQ720915:QUQ720919 REM720915:REM720919 ROI720915:ROI720919 RYE720915:RYE720919 SIA720915:SIA720919 SRW720915:SRW720919 TBS720915:TBS720919 TLO720915:TLO720919 TVK720915:TVK720919 UFG720915:UFG720919 UPC720915:UPC720919 UYY720915:UYY720919 VIU720915:VIU720919 VSQ720915:VSQ720919 WCM720915:WCM720919 WMI720915:WMI720919 WWE720915:WWE720919 W786451:W786455 JS786451:JS786455 TO786451:TO786455 ADK786451:ADK786455 ANG786451:ANG786455 AXC786451:AXC786455 BGY786451:BGY786455 BQU786451:BQU786455 CAQ786451:CAQ786455 CKM786451:CKM786455 CUI786451:CUI786455 DEE786451:DEE786455 DOA786451:DOA786455 DXW786451:DXW786455 EHS786451:EHS786455 ERO786451:ERO786455 FBK786451:FBK786455 FLG786451:FLG786455 FVC786451:FVC786455 GEY786451:GEY786455 GOU786451:GOU786455 GYQ786451:GYQ786455 HIM786451:HIM786455 HSI786451:HSI786455 ICE786451:ICE786455 IMA786451:IMA786455 IVW786451:IVW786455 JFS786451:JFS786455 JPO786451:JPO786455 JZK786451:JZK786455 KJG786451:KJG786455 KTC786451:KTC786455 LCY786451:LCY786455 LMU786451:LMU786455 LWQ786451:LWQ786455 MGM786451:MGM786455 MQI786451:MQI786455 NAE786451:NAE786455 NKA786451:NKA786455 NTW786451:NTW786455 ODS786451:ODS786455 ONO786451:ONO786455 OXK786451:OXK786455 PHG786451:PHG786455 PRC786451:PRC786455 QAY786451:QAY786455 QKU786451:QKU786455 QUQ786451:QUQ786455 REM786451:REM786455 ROI786451:ROI786455 RYE786451:RYE786455 SIA786451:SIA786455 SRW786451:SRW786455 TBS786451:TBS786455 TLO786451:TLO786455 TVK786451:TVK786455 UFG786451:UFG786455 UPC786451:UPC786455 UYY786451:UYY786455 VIU786451:VIU786455 VSQ786451:VSQ786455 WCM786451:WCM786455 WMI786451:WMI786455 WWE786451:WWE786455 W851987:W851991 JS851987:JS851991 TO851987:TO851991 ADK851987:ADK851991 ANG851987:ANG851991 AXC851987:AXC851991 BGY851987:BGY851991 BQU851987:BQU851991 CAQ851987:CAQ851991 CKM851987:CKM851991 CUI851987:CUI851991 DEE851987:DEE851991 DOA851987:DOA851991 DXW851987:DXW851991 EHS851987:EHS851991 ERO851987:ERO851991 FBK851987:FBK851991 FLG851987:FLG851991 FVC851987:FVC851991 GEY851987:GEY851991 GOU851987:GOU851991 GYQ851987:GYQ851991 HIM851987:HIM851991 HSI851987:HSI851991 ICE851987:ICE851991 IMA851987:IMA851991 IVW851987:IVW851991 JFS851987:JFS851991 JPO851987:JPO851991 JZK851987:JZK851991 KJG851987:KJG851991 KTC851987:KTC851991 LCY851987:LCY851991 LMU851987:LMU851991 LWQ851987:LWQ851991 MGM851987:MGM851991 MQI851987:MQI851991 NAE851987:NAE851991 NKA851987:NKA851991 NTW851987:NTW851991 ODS851987:ODS851991 ONO851987:ONO851991 OXK851987:OXK851991 PHG851987:PHG851991 PRC851987:PRC851991 QAY851987:QAY851991 QKU851987:QKU851991 QUQ851987:QUQ851991 REM851987:REM851991 ROI851987:ROI851991 RYE851987:RYE851991 SIA851987:SIA851991 SRW851987:SRW851991 TBS851987:TBS851991 TLO851987:TLO851991 TVK851987:TVK851991 UFG851987:UFG851991 UPC851987:UPC851991 UYY851987:UYY851991 VIU851987:VIU851991 VSQ851987:VSQ851991 WCM851987:WCM851991 WMI851987:WMI851991 WWE851987:WWE851991 W917523:W917527 JS917523:JS917527 TO917523:TO917527 ADK917523:ADK917527 ANG917523:ANG917527 AXC917523:AXC917527 BGY917523:BGY917527 BQU917523:BQU917527 CAQ917523:CAQ917527 CKM917523:CKM917527 CUI917523:CUI917527 DEE917523:DEE917527 DOA917523:DOA917527 DXW917523:DXW917527 EHS917523:EHS917527 ERO917523:ERO917527 FBK917523:FBK917527 FLG917523:FLG917527 FVC917523:FVC917527 GEY917523:GEY917527 GOU917523:GOU917527 GYQ917523:GYQ917527 HIM917523:HIM917527 HSI917523:HSI917527 ICE917523:ICE917527 IMA917523:IMA917527 IVW917523:IVW917527 JFS917523:JFS917527 JPO917523:JPO917527 JZK917523:JZK917527 KJG917523:KJG917527 KTC917523:KTC917527 LCY917523:LCY917527 LMU917523:LMU917527 LWQ917523:LWQ917527 MGM917523:MGM917527 MQI917523:MQI917527 NAE917523:NAE917527 NKA917523:NKA917527 NTW917523:NTW917527 ODS917523:ODS917527 ONO917523:ONO917527 OXK917523:OXK917527 PHG917523:PHG917527 PRC917523:PRC917527 QAY917523:QAY917527 QKU917523:QKU917527 QUQ917523:QUQ917527 REM917523:REM917527 ROI917523:ROI917527 RYE917523:RYE917527 SIA917523:SIA917527 SRW917523:SRW917527 TBS917523:TBS917527 TLO917523:TLO917527 TVK917523:TVK917527 UFG917523:UFG917527 UPC917523:UPC917527 UYY917523:UYY917527 VIU917523:VIU917527 VSQ917523:VSQ917527 WCM917523:WCM917527 WMI917523:WMI917527 WWE917523:WWE917527 W983059:W983063 JS983059:JS983063 TO983059:TO983063 ADK983059:ADK983063 ANG983059:ANG983063 AXC983059:AXC983063 BGY983059:BGY983063 BQU983059:BQU983063 CAQ983059:CAQ983063 CKM983059:CKM983063 CUI983059:CUI983063 DEE983059:DEE983063 DOA983059:DOA983063 DXW983059:DXW983063 EHS983059:EHS983063 ERO983059:ERO983063 FBK983059:FBK983063 FLG983059:FLG983063 FVC983059:FVC983063 GEY983059:GEY983063 GOU983059:GOU983063 GYQ983059:GYQ983063 HIM983059:HIM983063 HSI983059:HSI983063 ICE983059:ICE983063 IMA983059:IMA983063 IVW983059:IVW983063 JFS983059:JFS983063 JPO983059:JPO983063 JZK983059:JZK983063 KJG983059:KJG983063 KTC983059:KTC983063 LCY983059:LCY983063 LMU983059:LMU983063 LWQ983059:LWQ983063 MGM983059:MGM983063 MQI983059:MQI983063 NAE983059:NAE983063 NKA983059:NKA983063 NTW983059:NTW983063 ODS983059:ODS983063 ONO983059:ONO983063 OXK983059:OXK983063 PHG983059:PHG983063 PRC983059:PRC983063 QAY983059:QAY983063 QKU983059:QKU983063 QUQ983059:QUQ983063 REM983059:REM983063 ROI983059:ROI983063 RYE983059:RYE983063 SIA983059:SIA983063 SRW983059:SRW983063 TBS983059:TBS983063 TLO983059:TLO983063 TVK983059:TVK983063 UFG983059:UFG983063 UPC983059:UPC983063 UYY983059:UYY983063 VIU983059:VIU983063 VSQ983059:VSQ983063 WCM983059:WCM983063 WMI983059:WMI983063 WWE983059:WWE983063 W31:W34" xr:uid="{00000000-0002-0000-0B00-000006000000}">
      <formula1>$I$2:$I$4</formula1>
    </dataValidation>
  </dataValidations>
  <hyperlinks>
    <hyperlink ref="U31" r:id="rId1" xr:uid="{00000000-0004-0000-0B00-000004000000}"/>
    <hyperlink ref="U32" r:id="rId2" xr:uid="{00000000-0004-0000-0B00-000005000000}"/>
    <hyperlink ref="U33" r:id="rId3" xr:uid="{00000000-0004-0000-0B00-000006000000}"/>
    <hyperlink ref="S33" r:id="rId4" xr:uid="{9E616E7B-8A87-47D5-81B4-720FE70D7545}"/>
    <hyperlink ref="S32" r:id="rId5" xr:uid="{22276CA4-2215-4DE0-92A6-F207254C20B9}"/>
    <hyperlink ref="S31" r:id="rId6" xr:uid="{F5054ECF-6F86-44F6-AEA0-3FA635D50949}"/>
  </hyperlinks>
  <pageMargins left="0.7" right="0.7" top="0.75" bottom="0.75" header="0.3" footer="0.3"/>
  <pageSetup orientation="portrait" r:id="rId7"/>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Y1048573"/>
  <sheetViews>
    <sheetView showGridLines="0" topLeftCell="G17" zoomScaleNormal="100" workbookViewId="0">
      <selection activeCell="M24" sqref="M24"/>
    </sheetView>
  </sheetViews>
  <sheetFormatPr baseColWidth="10" defaultColWidth="14.42578125" defaultRowHeight="15" customHeight="1" x14ac:dyDescent="0.25"/>
  <cols>
    <col min="1" max="1" width="6.42578125" style="391" customWidth="1"/>
    <col min="2" max="2" width="14.42578125" style="410" customWidth="1"/>
    <col min="3" max="3" width="17.42578125" style="410" customWidth="1"/>
    <col min="4" max="4" width="21.42578125" style="410" customWidth="1"/>
    <col min="5" max="5" width="53.42578125" style="410" customWidth="1"/>
    <col min="6" max="6" width="15.7109375" style="410" customWidth="1"/>
    <col min="7" max="7" width="37.7109375" style="410" customWidth="1"/>
    <col min="8" max="8" width="63.85546875" style="410" customWidth="1"/>
    <col min="9" max="9" width="12.42578125" style="410" customWidth="1"/>
    <col min="10" max="10" width="20.28515625" style="410" customWidth="1"/>
    <col min="11" max="11" width="26.85546875" style="410" customWidth="1"/>
    <col min="12" max="12" width="13.85546875" style="410" customWidth="1"/>
    <col min="13" max="13" width="15.42578125" style="410" customWidth="1"/>
    <col min="14" max="14" width="17.85546875" style="410" customWidth="1"/>
    <col min="15" max="15" width="18" style="410" customWidth="1"/>
    <col min="16" max="16" width="79" style="410" customWidth="1"/>
    <col min="17" max="17" width="52.42578125" style="410" customWidth="1"/>
    <col min="18" max="18" width="85" style="410" customWidth="1"/>
    <col min="19" max="19" width="29" style="410" customWidth="1"/>
    <col min="20" max="20" width="18.42578125" style="410" customWidth="1"/>
    <col min="21" max="21" width="19.42578125" style="410" customWidth="1"/>
    <col min="22" max="22" width="39.5703125" style="410" customWidth="1"/>
    <col min="23" max="23" width="31.140625" style="410" customWidth="1"/>
    <col min="24" max="24" width="14.42578125" style="410" customWidth="1"/>
    <col min="25" max="26" width="11" style="410" customWidth="1"/>
    <col min="27" max="16384" width="14.42578125" style="410"/>
  </cols>
  <sheetData>
    <row r="1" spans="1:24" ht="26.25" hidden="1" thickBot="1" x14ac:dyDescent="0.3">
      <c r="A1" s="319"/>
      <c r="B1" s="64"/>
      <c r="C1" s="65" t="s">
        <v>1</v>
      </c>
      <c r="D1" s="65" t="s">
        <v>2</v>
      </c>
      <c r="E1" s="5"/>
      <c r="F1" s="6" t="s">
        <v>3</v>
      </c>
      <c r="G1" s="6" t="s">
        <v>137</v>
      </c>
      <c r="H1" s="6" t="s">
        <v>5</v>
      </c>
      <c r="I1" s="6" t="s">
        <v>7</v>
      </c>
      <c r="J1" s="6" t="s">
        <v>158</v>
      </c>
      <c r="K1" s="1"/>
      <c r="L1" s="8"/>
      <c r="M1" s="7"/>
      <c r="N1" s="7"/>
      <c r="O1" s="7"/>
      <c r="P1" s="7"/>
      <c r="Q1" s="1"/>
      <c r="R1" s="1"/>
      <c r="S1" s="1"/>
      <c r="T1" s="1"/>
      <c r="U1" s="1"/>
      <c r="V1" s="1"/>
      <c r="W1" s="1"/>
    </row>
    <row r="2" spans="1:24"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1"/>
      <c r="R2" s="51"/>
      <c r="S2" s="51"/>
      <c r="T2" s="51"/>
      <c r="U2" s="51"/>
      <c r="V2" s="51"/>
      <c r="W2" s="51"/>
    </row>
    <row r="3" spans="1:24"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1"/>
      <c r="R3" s="51"/>
      <c r="S3" s="51"/>
      <c r="T3" s="51"/>
      <c r="U3" s="51"/>
      <c r="V3" s="51"/>
      <c r="W3" s="51"/>
    </row>
    <row r="4" spans="1:24"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1"/>
      <c r="R4" s="51"/>
      <c r="S4" s="51"/>
      <c r="T4" s="51"/>
      <c r="U4" s="51"/>
      <c r="V4" s="51"/>
      <c r="W4" s="51"/>
    </row>
    <row r="5" spans="1:24" s="55" customFormat="1" ht="39" hidden="1" thickBot="1" x14ac:dyDescent="0.25">
      <c r="A5" s="51"/>
      <c r="B5" s="63"/>
      <c r="C5" s="67" t="s">
        <v>117</v>
      </c>
      <c r="D5" s="67" t="s">
        <v>125</v>
      </c>
      <c r="E5" s="58"/>
      <c r="F5" s="71" t="s">
        <v>130</v>
      </c>
      <c r="G5" s="71" t="s">
        <v>17</v>
      </c>
      <c r="H5" s="57"/>
      <c r="I5" s="267" t="s">
        <v>541</v>
      </c>
      <c r="J5" s="56"/>
      <c r="K5" s="51"/>
      <c r="L5" s="52"/>
      <c r="M5" s="54"/>
      <c r="N5" s="54"/>
      <c r="O5" s="54"/>
      <c r="P5" s="54"/>
      <c r="Q5" s="51"/>
      <c r="R5" s="51"/>
      <c r="S5" s="51"/>
      <c r="T5" s="51"/>
      <c r="U5" s="51"/>
      <c r="V5" s="51"/>
      <c r="W5" s="51"/>
    </row>
    <row r="6" spans="1:24" s="55" customFormat="1" ht="39" hidden="1" thickBot="1" x14ac:dyDescent="0.25">
      <c r="A6" s="51"/>
      <c r="B6" s="63"/>
      <c r="C6" s="66" t="s">
        <v>38</v>
      </c>
      <c r="D6" s="67" t="s">
        <v>124</v>
      </c>
      <c r="F6" s="71" t="s">
        <v>131</v>
      </c>
      <c r="G6" s="57"/>
      <c r="H6" s="57"/>
      <c r="I6" s="56"/>
      <c r="J6" s="56"/>
      <c r="K6" s="51"/>
      <c r="L6" s="52"/>
      <c r="M6" s="54"/>
      <c r="N6" s="54"/>
      <c r="O6" s="54"/>
      <c r="P6" s="54"/>
      <c r="Q6" s="51"/>
      <c r="R6" s="51"/>
      <c r="S6" s="51"/>
      <c r="T6" s="51"/>
      <c r="U6" s="51"/>
      <c r="V6" s="51"/>
      <c r="W6" s="51"/>
    </row>
    <row r="7" spans="1:24" s="55" customFormat="1" ht="26.25" hidden="1" thickBot="1" x14ac:dyDescent="0.25">
      <c r="A7" s="51"/>
      <c r="B7" s="63"/>
      <c r="C7" s="66" t="s">
        <v>42</v>
      </c>
      <c r="D7" s="67" t="s">
        <v>126</v>
      </c>
      <c r="E7" s="58"/>
      <c r="F7" s="59"/>
      <c r="G7" s="57"/>
      <c r="H7" s="57"/>
      <c r="I7" s="60"/>
      <c r="J7" s="60"/>
      <c r="K7" s="51"/>
      <c r="L7" s="52"/>
      <c r="M7" s="54"/>
      <c r="N7" s="54"/>
      <c r="O7" s="54"/>
      <c r="P7" s="54"/>
      <c r="Q7" s="51"/>
      <c r="R7" s="51"/>
      <c r="S7" s="51"/>
      <c r="T7" s="51"/>
      <c r="U7" s="51"/>
      <c r="V7" s="51"/>
      <c r="W7" s="51"/>
    </row>
    <row r="8" spans="1:24" s="55" customFormat="1" ht="26.25" hidden="1" thickBot="1" x14ac:dyDescent="0.25">
      <c r="A8" s="51"/>
      <c r="B8" s="63"/>
      <c r="C8" s="66" t="s">
        <v>45</v>
      </c>
      <c r="D8" s="67" t="s">
        <v>35</v>
      </c>
      <c r="E8" s="58"/>
      <c r="F8" s="59"/>
      <c r="G8" s="57"/>
      <c r="H8" s="57"/>
      <c r="I8" s="56"/>
      <c r="J8" s="56"/>
      <c r="K8" s="51"/>
      <c r="L8" s="52"/>
      <c r="M8" s="54"/>
      <c r="N8" s="54"/>
      <c r="O8" s="54"/>
      <c r="P8" s="54"/>
      <c r="Q8" s="51"/>
      <c r="R8" s="51"/>
      <c r="S8" s="51"/>
      <c r="T8" s="51"/>
      <c r="U8" s="51"/>
      <c r="V8" s="51"/>
      <c r="W8" s="51"/>
    </row>
    <row r="9" spans="1:24" s="55" customFormat="1" ht="51.75" hidden="1" thickBot="1" x14ac:dyDescent="0.25">
      <c r="A9" s="51"/>
      <c r="B9" s="63"/>
      <c r="C9" s="66" t="s">
        <v>120</v>
      </c>
      <c r="D9" s="67" t="s">
        <v>39</v>
      </c>
      <c r="E9" s="58"/>
      <c r="F9" s="57"/>
      <c r="G9" s="57"/>
      <c r="H9" s="57"/>
      <c r="I9" s="56"/>
      <c r="J9" s="56"/>
      <c r="K9" s="51"/>
      <c r="L9" s="52"/>
      <c r="M9" s="54"/>
      <c r="N9" s="54"/>
      <c r="O9" s="54"/>
      <c r="P9" s="54"/>
      <c r="Q9" s="51"/>
      <c r="R9" s="51"/>
      <c r="S9" s="51"/>
      <c r="T9" s="51"/>
      <c r="U9" s="51"/>
      <c r="V9" s="51"/>
      <c r="W9" s="51"/>
    </row>
    <row r="10" spans="1:24" s="55" customFormat="1" ht="26.25" hidden="1" thickBot="1" x14ac:dyDescent="0.25">
      <c r="A10" s="51"/>
      <c r="B10" s="63"/>
      <c r="C10" s="66" t="s">
        <v>50</v>
      </c>
      <c r="D10" s="67" t="s">
        <v>43</v>
      </c>
      <c r="E10" s="58"/>
      <c r="F10" s="57"/>
      <c r="G10" s="57"/>
      <c r="H10" s="57"/>
      <c r="I10" s="56"/>
      <c r="J10" s="56"/>
      <c r="K10" s="51"/>
      <c r="L10" s="52"/>
      <c r="M10" s="54"/>
      <c r="N10" s="54"/>
      <c r="O10" s="54"/>
      <c r="P10" s="54"/>
      <c r="Q10" s="51"/>
      <c r="R10" s="51"/>
      <c r="S10" s="51"/>
      <c r="T10" s="51"/>
      <c r="U10" s="51"/>
      <c r="V10" s="51"/>
      <c r="W10" s="51"/>
    </row>
    <row r="11" spans="1:24" s="55" customFormat="1" ht="39" hidden="1" thickBot="1" x14ac:dyDescent="0.25">
      <c r="A11" s="51"/>
      <c r="B11" s="63"/>
      <c r="C11" s="66" t="s">
        <v>52</v>
      </c>
      <c r="D11" s="67" t="s">
        <v>132</v>
      </c>
      <c r="E11" s="58"/>
      <c r="F11" s="57"/>
      <c r="G11" s="57"/>
      <c r="H11" s="57"/>
      <c r="I11" s="56"/>
      <c r="J11" s="56"/>
      <c r="K11" s="51"/>
      <c r="L11" s="52"/>
      <c r="M11" s="54"/>
      <c r="N11" s="54"/>
      <c r="O11" s="54"/>
      <c r="P11" s="54"/>
      <c r="Q11" s="51"/>
      <c r="R11" s="51"/>
      <c r="S11" s="51"/>
      <c r="T11" s="51"/>
      <c r="U11" s="51"/>
      <c r="V11" s="51"/>
      <c r="W11" s="51"/>
    </row>
    <row r="12" spans="1:24" s="55" customFormat="1" ht="26.25" hidden="1" thickBot="1" x14ac:dyDescent="0.25">
      <c r="A12" s="51"/>
      <c r="B12" s="63"/>
      <c r="C12" s="66" t="s">
        <v>54</v>
      </c>
      <c r="D12" s="67" t="s">
        <v>127</v>
      </c>
      <c r="E12" s="58"/>
      <c r="F12" s="61"/>
      <c r="G12" s="61"/>
      <c r="H12" s="61"/>
      <c r="I12" s="62"/>
      <c r="J12" s="54"/>
      <c r="K12" s="54"/>
      <c r="L12" s="51"/>
      <c r="M12" s="52"/>
      <c r="N12" s="54"/>
      <c r="O12" s="54"/>
      <c r="P12" s="54"/>
      <c r="Q12" s="54"/>
      <c r="R12" s="51"/>
      <c r="S12" s="51"/>
      <c r="T12" s="51"/>
      <c r="U12" s="51"/>
      <c r="V12" s="51"/>
      <c r="W12" s="51"/>
      <c r="X12" s="51"/>
    </row>
    <row r="13" spans="1:24" s="55" customFormat="1" ht="39" hidden="1" thickBot="1" x14ac:dyDescent="0.25">
      <c r="A13" s="51"/>
      <c r="B13" s="63"/>
      <c r="C13" s="66" t="s">
        <v>55</v>
      </c>
      <c r="D13" s="67" t="s">
        <v>53</v>
      </c>
      <c r="E13" s="58"/>
      <c r="F13" s="61"/>
      <c r="G13" s="61"/>
      <c r="H13" s="61"/>
      <c r="I13" s="62"/>
      <c r="J13" s="54"/>
      <c r="K13" s="54"/>
      <c r="L13" s="51"/>
      <c r="M13" s="52"/>
      <c r="N13" s="54"/>
      <c r="O13" s="54"/>
      <c r="P13" s="54"/>
      <c r="Q13" s="54"/>
      <c r="R13" s="51"/>
      <c r="S13" s="51"/>
      <c r="T13" s="51"/>
      <c r="U13" s="51"/>
      <c r="V13" s="51"/>
      <c r="W13" s="51"/>
      <c r="X13" s="51"/>
    </row>
    <row r="14" spans="1:24" s="55" customFormat="1" ht="26.25" hidden="1" thickBot="1" x14ac:dyDescent="0.25">
      <c r="A14" s="51"/>
      <c r="B14" s="63"/>
      <c r="C14" s="67" t="s">
        <v>121</v>
      </c>
      <c r="D14" s="68"/>
      <c r="E14" s="58"/>
      <c r="F14" s="61"/>
      <c r="G14" s="61"/>
      <c r="H14" s="61"/>
      <c r="I14" s="62"/>
      <c r="J14" s="54"/>
      <c r="K14" s="54"/>
      <c r="L14" s="51"/>
      <c r="M14" s="52"/>
      <c r="N14" s="54"/>
      <c r="O14" s="54"/>
      <c r="P14" s="54"/>
      <c r="Q14" s="54"/>
      <c r="R14" s="51"/>
      <c r="S14" s="51"/>
      <c r="T14" s="51"/>
      <c r="U14" s="51"/>
      <c r="V14" s="51"/>
      <c r="W14" s="51"/>
      <c r="X14" s="51"/>
    </row>
    <row r="15" spans="1:24" s="55" customFormat="1" ht="39" hidden="1" thickBot="1" x14ac:dyDescent="0.25">
      <c r="A15" s="51"/>
      <c r="B15" s="63"/>
      <c r="C15" s="69" t="s">
        <v>21</v>
      </c>
      <c r="D15" s="67"/>
      <c r="E15" s="58"/>
      <c r="F15" s="61"/>
      <c r="G15" s="61"/>
      <c r="H15" s="61"/>
      <c r="I15" s="62"/>
      <c r="J15" s="54"/>
      <c r="K15" s="54"/>
      <c r="L15" s="51"/>
      <c r="M15" s="52"/>
      <c r="N15" s="54"/>
      <c r="O15" s="54"/>
      <c r="P15" s="54"/>
      <c r="Q15" s="54"/>
      <c r="R15" s="51"/>
      <c r="S15" s="51"/>
      <c r="T15" s="51"/>
      <c r="U15" s="51"/>
      <c r="V15" s="51"/>
      <c r="W15" s="51"/>
      <c r="X15" s="51"/>
    </row>
    <row r="16" spans="1:24" ht="15.75" hidden="1" thickBot="1" x14ac:dyDescent="0.3">
      <c r="A16" s="319"/>
      <c r="B16" s="1"/>
      <c r="C16" s="1"/>
      <c r="D16" s="1"/>
      <c r="E16" s="14"/>
      <c r="F16" s="1"/>
      <c r="G16" s="14"/>
      <c r="H16" s="14"/>
      <c r="I16" s="7"/>
      <c r="J16" s="7"/>
      <c r="K16" s="7"/>
      <c r="L16" s="7"/>
      <c r="M16" s="8"/>
      <c r="N16" s="7"/>
      <c r="O16" s="7"/>
      <c r="P16" s="7"/>
      <c r="Q16" s="7"/>
      <c r="R16" s="15"/>
      <c r="S16" s="15"/>
      <c r="T16" s="15"/>
      <c r="U16" s="1"/>
      <c r="V16" s="16"/>
      <c r="W16" s="16"/>
      <c r="X16" s="1"/>
    </row>
    <row r="17" spans="1:25" x14ac:dyDescent="0.25">
      <c r="A17" s="807"/>
      <c r="B17" s="808"/>
      <c r="C17" s="809"/>
      <c r="D17" s="816" t="s">
        <v>56</v>
      </c>
      <c r="E17" s="817"/>
      <c r="F17" s="817"/>
      <c r="G17" s="817"/>
      <c r="H17" s="817"/>
      <c r="I17" s="817"/>
      <c r="J17" s="817"/>
      <c r="K17" s="817"/>
      <c r="L17" s="817"/>
      <c r="M17" s="817"/>
      <c r="N17" s="817"/>
      <c r="O17" s="817"/>
      <c r="P17" s="817"/>
      <c r="Q17" s="817"/>
      <c r="R17" s="817"/>
      <c r="S17" s="817"/>
      <c r="T17" s="817"/>
      <c r="U17" s="818"/>
      <c r="V17" s="591" t="s">
        <v>57</v>
      </c>
      <c r="X17" s="1"/>
    </row>
    <row r="18" spans="1:25" x14ac:dyDescent="0.25">
      <c r="A18" s="810"/>
      <c r="B18" s="811"/>
      <c r="C18" s="812"/>
      <c r="D18" s="819"/>
      <c r="E18" s="820"/>
      <c r="F18" s="820"/>
      <c r="G18" s="820"/>
      <c r="H18" s="820"/>
      <c r="I18" s="820"/>
      <c r="J18" s="820"/>
      <c r="K18" s="820"/>
      <c r="L18" s="820"/>
      <c r="M18" s="820"/>
      <c r="N18" s="820"/>
      <c r="O18" s="820"/>
      <c r="P18" s="820"/>
      <c r="Q18" s="820"/>
      <c r="R18" s="820"/>
      <c r="S18" s="820"/>
      <c r="T18" s="820"/>
      <c r="U18" s="821"/>
      <c r="V18" s="593" t="s">
        <v>1001</v>
      </c>
      <c r="X18" s="1"/>
    </row>
    <row r="19" spans="1:25" x14ac:dyDescent="0.25">
      <c r="A19" s="810"/>
      <c r="B19" s="811"/>
      <c r="C19" s="812"/>
      <c r="D19" s="819"/>
      <c r="E19" s="820"/>
      <c r="F19" s="820"/>
      <c r="G19" s="820"/>
      <c r="H19" s="820"/>
      <c r="I19" s="820"/>
      <c r="J19" s="820"/>
      <c r="K19" s="820"/>
      <c r="L19" s="820"/>
      <c r="M19" s="820"/>
      <c r="N19" s="820"/>
      <c r="O19" s="820"/>
      <c r="P19" s="820"/>
      <c r="Q19" s="820"/>
      <c r="R19" s="820"/>
      <c r="S19" s="820"/>
      <c r="T19" s="820"/>
      <c r="U19" s="821"/>
      <c r="V19" s="595" t="s">
        <v>1002</v>
      </c>
      <c r="X19" s="1"/>
    </row>
    <row r="20" spans="1:25" ht="15.75" thickBot="1" x14ac:dyDescent="0.3">
      <c r="A20" s="813"/>
      <c r="B20" s="814"/>
      <c r="C20" s="815"/>
      <c r="D20" s="822"/>
      <c r="E20" s="823"/>
      <c r="F20" s="823"/>
      <c r="G20" s="823"/>
      <c r="H20" s="823"/>
      <c r="I20" s="823"/>
      <c r="J20" s="823"/>
      <c r="K20" s="823"/>
      <c r="L20" s="823"/>
      <c r="M20" s="823"/>
      <c r="N20" s="823"/>
      <c r="O20" s="823"/>
      <c r="P20" s="823"/>
      <c r="Q20" s="823"/>
      <c r="R20" s="823"/>
      <c r="S20" s="823"/>
      <c r="T20" s="823"/>
      <c r="U20" s="824"/>
      <c r="V20" s="590" t="s">
        <v>58</v>
      </c>
      <c r="X20" s="1"/>
    </row>
    <row r="21" spans="1:25" ht="16.5" thickBot="1" x14ac:dyDescent="0.3">
      <c r="A21" s="389"/>
      <c r="B21" s="18"/>
      <c r="C21" s="18"/>
      <c r="D21" s="18"/>
      <c r="E21" s="19"/>
      <c r="F21" s="20"/>
      <c r="G21" s="21"/>
      <c r="H21" s="21"/>
      <c r="I21" s="20"/>
      <c r="J21" s="20"/>
      <c r="K21" s="20"/>
      <c r="L21" s="20"/>
      <c r="M21" s="20"/>
      <c r="N21" s="20"/>
      <c r="O21" s="20"/>
      <c r="P21" s="20"/>
      <c r="Q21" s="20"/>
      <c r="R21" s="22"/>
      <c r="S21" s="22"/>
      <c r="T21" s="22"/>
      <c r="U21" s="20"/>
      <c r="V21" s="21"/>
    </row>
    <row r="22" spans="1:25" ht="21" thickBot="1" x14ac:dyDescent="0.3">
      <c r="A22" s="986" t="s">
        <v>59</v>
      </c>
      <c r="B22" s="987"/>
      <c r="C22" s="988"/>
      <c r="D22" s="23"/>
      <c r="E22" s="1000" t="str">
        <f>CONCATENATE("INFORME DE SEGUIMIENTO DEL PROCESO ",A23)</f>
        <v>INFORME DE SEGUIMIENTO DEL PROCESO GESTIÓN TECNOLÓGICA</v>
      </c>
      <c r="F22" s="1001"/>
      <c r="G22" s="21"/>
      <c r="H22" s="992" t="s">
        <v>60</v>
      </c>
      <c r="I22" s="993"/>
      <c r="J22" s="994"/>
      <c r="K22" s="83"/>
      <c r="L22" s="87"/>
      <c r="M22" s="87"/>
      <c r="N22" s="87"/>
      <c r="O22" s="87"/>
      <c r="P22" s="87"/>
      <c r="Q22" s="87"/>
      <c r="R22" s="87"/>
      <c r="S22" s="87"/>
      <c r="T22" s="87"/>
      <c r="U22" s="87"/>
      <c r="V22" s="86"/>
    </row>
    <row r="23" spans="1:25" ht="54.75" thickBot="1" x14ac:dyDescent="0.3">
      <c r="A23" s="1011" t="s">
        <v>50</v>
      </c>
      <c r="B23" s="1012"/>
      <c r="C23" s="1013"/>
      <c r="D23" s="23"/>
      <c r="E23" s="528" t="s">
        <v>144</v>
      </c>
      <c r="F23" s="529">
        <f>COUNTA(E32:E39)</f>
        <v>4</v>
      </c>
      <c r="G23" s="21"/>
      <c r="H23" s="995" t="s">
        <v>66</v>
      </c>
      <c r="I23" s="996"/>
      <c r="J23" s="94">
        <f>COUNTIF(I32:I39,"Acción Correctiva")</f>
        <v>0</v>
      </c>
      <c r="K23" s="88"/>
      <c r="L23" s="87"/>
      <c r="M23" s="87"/>
      <c r="N23" s="87"/>
      <c r="O23" s="87"/>
      <c r="P23" s="87"/>
      <c r="Q23" s="87"/>
      <c r="R23" s="87"/>
      <c r="S23" s="86"/>
      <c r="T23" s="86"/>
      <c r="U23" s="23"/>
      <c r="V23" s="86"/>
    </row>
    <row r="24" spans="1:25" ht="24.75" thickBot="1" x14ac:dyDescent="0.3">
      <c r="A24" s="390"/>
      <c r="B24" s="23"/>
      <c r="C24" s="23"/>
      <c r="D24" s="28"/>
      <c r="E24" s="528" t="s">
        <v>61</v>
      </c>
      <c r="F24" s="529">
        <f>COUNTA(H32:H39)</f>
        <v>5</v>
      </c>
      <c r="G24" s="24"/>
      <c r="H24" s="997" t="s">
        <v>149</v>
      </c>
      <c r="I24" s="998"/>
      <c r="J24" s="99">
        <f>COUNTIF(I32:I39,"Acción Preventiva y/o de mejora")</f>
        <v>5</v>
      </c>
      <c r="K24" s="88"/>
      <c r="L24" s="87"/>
      <c r="M24" s="87"/>
      <c r="N24" s="87"/>
      <c r="O24" s="87"/>
      <c r="P24" s="87"/>
      <c r="Q24" s="88"/>
      <c r="R24" s="88"/>
      <c r="S24" s="86"/>
      <c r="T24" s="86"/>
      <c r="U24" s="23"/>
      <c r="V24" s="86"/>
    </row>
    <row r="25" spans="1:25" ht="24" x14ac:dyDescent="0.25">
      <c r="A25" s="390"/>
      <c r="B25" s="23"/>
      <c r="C25" s="23"/>
      <c r="D25" s="33"/>
      <c r="E25" s="530" t="s">
        <v>145</v>
      </c>
      <c r="F25" s="529">
        <f>COUNTIF(U32:U39, "Vencida")</f>
        <v>0</v>
      </c>
      <c r="G25" s="24"/>
      <c r="H25" s="999"/>
      <c r="I25" s="999"/>
      <c r="J25" s="89"/>
      <c r="K25" s="88"/>
      <c r="L25" s="87"/>
      <c r="M25" s="87"/>
      <c r="N25" s="87"/>
      <c r="O25" s="87"/>
      <c r="P25" s="87"/>
      <c r="Q25" s="88"/>
      <c r="R25" s="88"/>
      <c r="S25" s="86"/>
      <c r="T25" s="86"/>
      <c r="U25" s="23"/>
      <c r="V25" s="47"/>
    </row>
    <row r="26" spans="1:25" ht="24" x14ac:dyDescent="0.25">
      <c r="A26" s="390"/>
      <c r="B26" s="23"/>
      <c r="C26" s="23"/>
      <c r="D26" s="28"/>
      <c r="E26" s="530" t="s">
        <v>146</v>
      </c>
      <c r="F26" s="531">
        <f>COUNTIF(U32:U39, "En ejecución")</f>
        <v>2</v>
      </c>
      <c r="G26" s="24"/>
      <c r="H26" s="999"/>
      <c r="I26" s="999"/>
      <c r="J26" s="411"/>
      <c r="K26" s="89"/>
      <c r="L26" s="87"/>
      <c r="M26" s="87"/>
      <c r="N26" s="87"/>
      <c r="O26" s="87"/>
      <c r="P26" s="87"/>
      <c r="Q26" s="88"/>
      <c r="R26" s="88"/>
      <c r="S26" s="86"/>
      <c r="T26" s="86"/>
      <c r="U26" s="23"/>
      <c r="V26" s="47"/>
    </row>
    <row r="27" spans="1:25" ht="24" x14ac:dyDescent="0.25">
      <c r="A27" s="390"/>
      <c r="B27" s="23"/>
      <c r="C27" s="23"/>
      <c r="D27" s="33"/>
      <c r="E27" s="530" t="s">
        <v>148</v>
      </c>
      <c r="F27" s="529">
        <f>COUNTIF(U32:U39,"Cerrada")</f>
        <v>0</v>
      </c>
      <c r="G27" s="24"/>
      <c r="H27" s="25"/>
      <c r="I27" s="85"/>
      <c r="J27" s="84"/>
      <c r="K27" s="84"/>
      <c r="L27" s="87"/>
      <c r="M27" s="87"/>
      <c r="N27" s="87"/>
      <c r="O27" s="87"/>
      <c r="P27" s="87"/>
      <c r="Q27" s="88"/>
      <c r="R27" s="88"/>
      <c r="S27" s="86"/>
      <c r="T27" s="86"/>
      <c r="U27" s="23"/>
      <c r="V27" s="47"/>
    </row>
    <row r="28" spans="1:25" ht="24" x14ac:dyDescent="0.25">
      <c r="A28" s="390"/>
      <c r="B28" s="23"/>
      <c r="C28" s="23"/>
      <c r="D28" s="33"/>
      <c r="E28" s="530" t="s">
        <v>540</v>
      </c>
      <c r="F28" s="529">
        <f>COUNTIF(U32:U39,"Eliminada")</f>
        <v>0</v>
      </c>
      <c r="G28" s="24"/>
      <c r="H28" s="25"/>
      <c r="I28" s="85"/>
      <c r="J28" s="84"/>
      <c r="K28" s="84"/>
      <c r="L28" s="87"/>
      <c r="M28" s="87"/>
      <c r="N28" s="87"/>
      <c r="O28" s="87"/>
      <c r="P28" s="87"/>
      <c r="Q28" s="88"/>
      <c r="R28" s="88"/>
      <c r="S28" s="86"/>
      <c r="T28" s="86"/>
      <c r="U28" s="23"/>
      <c r="V28" s="47"/>
    </row>
    <row r="29" spans="1:25" ht="24.75" thickBot="1" x14ac:dyDescent="0.3">
      <c r="A29" s="390"/>
      <c r="B29" s="23"/>
      <c r="C29" s="23"/>
      <c r="D29" s="23"/>
      <c r="E29" s="79"/>
      <c r="F29" s="80"/>
      <c r="G29" s="24"/>
      <c r="H29" s="25"/>
      <c r="I29" s="81"/>
      <c r="J29" s="82"/>
      <c r="K29" s="81"/>
      <c r="L29" s="82"/>
      <c r="M29" s="92"/>
      <c r="N29" s="26"/>
      <c r="O29" s="26"/>
      <c r="P29" s="26"/>
      <c r="Q29" s="20"/>
      <c r="R29" s="20"/>
      <c r="S29" s="20"/>
      <c r="T29" s="20"/>
      <c r="U29" s="20"/>
      <c r="V29" s="20"/>
    </row>
    <row r="30" spans="1:25" s="73" customFormat="1" ht="24" thickBot="1" x14ac:dyDescent="0.25">
      <c r="A30" s="1045" t="s">
        <v>73</v>
      </c>
      <c r="B30" s="1046"/>
      <c r="C30" s="1046"/>
      <c r="D30" s="1046"/>
      <c r="E30" s="1046"/>
      <c r="F30" s="1046"/>
      <c r="G30" s="1047"/>
      <c r="H30" s="1036" t="s">
        <v>74</v>
      </c>
      <c r="I30" s="1037"/>
      <c r="J30" s="1037"/>
      <c r="K30" s="1037"/>
      <c r="L30" s="1037"/>
      <c r="M30" s="1037"/>
      <c r="N30" s="1038"/>
      <c r="O30" s="1039" t="s">
        <v>75</v>
      </c>
      <c r="P30" s="1040"/>
      <c r="Q30" s="1041"/>
      <c r="R30" s="1042" t="s">
        <v>141</v>
      </c>
      <c r="S30" s="1043"/>
      <c r="T30" s="1043"/>
      <c r="U30" s="1043"/>
      <c r="V30" s="1044"/>
      <c r="W30" s="75"/>
      <c r="X30" s="76"/>
      <c r="Y30" s="77"/>
    </row>
    <row r="31" spans="1:25" ht="63" customHeight="1" thickBot="1" x14ac:dyDescent="0.3">
      <c r="A31" s="597" t="s">
        <v>147</v>
      </c>
      <c r="B31" s="598" t="s">
        <v>3</v>
      </c>
      <c r="C31" s="598" t="s">
        <v>77</v>
      </c>
      <c r="D31" s="598" t="s">
        <v>133</v>
      </c>
      <c r="E31" s="598" t="s">
        <v>134</v>
      </c>
      <c r="F31" s="598" t="s">
        <v>135</v>
      </c>
      <c r="G31" s="599" t="s">
        <v>136</v>
      </c>
      <c r="H31" s="600" t="s">
        <v>139</v>
      </c>
      <c r="I31" s="598" t="s">
        <v>5</v>
      </c>
      <c r="J31" s="154" t="s">
        <v>78</v>
      </c>
      <c r="K31" s="601" t="s">
        <v>79</v>
      </c>
      <c r="L31" s="157" t="s">
        <v>81</v>
      </c>
      <c r="M31" s="157" t="s">
        <v>82</v>
      </c>
      <c r="N31" s="158" t="s">
        <v>83</v>
      </c>
      <c r="O31" s="886" t="s">
        <v>84</v>
      </c>
      <c r="P31" s="887"/>
      <c r="Q31" s="158" t="s">
        <v>85</v>
      </c>
      <c r="R31" s="159" t="s">
        <v>84</v>
      </c>
      <c r="S31" s="157" t="s">
        <v>85</v>
      </c>
      <c r="T31" s="157" t="s">
        <v>158</v>
      </c>
      <c r="U31" s="157" t="s">
        <v>86</v>
      </c>
      <c r="V31" s="158" t="s">
        <v>155</v>
      </c>
      <c r="W31" s="74"/>
      <c r="X31" s="78"/>
      <c r="Y31" s="78"/>
    </row>
    <row r="32" spans="1:25" s="197" customFormat="1" ht="136.5" customHeight="1" x14ac:dyDescent="0.25">
      <c r="A32" s="718">
        <v>1</v>
      </c>
      <c r="B32" s="718" t="s">
        <v>130</v>
      </c>
      <c r="C32" s="259" t="s">
        <v>1038</v>
      </c>
      <c r="D32" s="733">
        <v>43892</v>
      </c>
      <c r="E32" s="734" t="s">
        <v>1034</v>
      </c>
      <c r="F32" s="718" t="s">
        <v>11</v>
      </c>
      <c r="G32" s="259" t="s">
        <v>1047</v>
      </c>
      <c r="H32" s="646" t="s">
        <v>1039</v>
      </c>
      <c r="I32" s="644" t="s">
        <v>140</v>
      </c>
      <c r="J32" s="644" t="s">
        <v>1042</v>
      </c>
      <c r="K32" s="413" t="s">
        <v>1036</v>
      </c>
      <c r="L32" s="645">
        <v>43892</v>
      </c>
      <c r="M32" s="645">
        <v>43892</v>
      </c>
      <c r="N32" s="645">
        <v>44196</v>
      </c>
      <c r="O32" s="1032" t="s">
        <v>1226</v>
      </c>
      <c r="P32" s="1035"/>
      <c r="Q32" s="688" t="s">
        <v>1040</v>
      </c>
      <c r="R32" s="650"/>
      <c r="S32" s="689"/>
      <c r="T32" s="268"/>
      <c r="U32" s="251"/>
      <c r="V32" s="238"/>
      <c r="W32" s="313"/>
      <c r="X32" s="196"/>
    </row>
    <row r="33" spans="1:22" ht="300" customHeight="1" x14ac:dyDescent="0.25">
      <c r="A33" s="755">
        <v>2</v>
      </c>
      <c r="B33" s="748" t="s">
        <v>129</v>
      </c>
      <c r="C33" s="757" t="s">
        <v>1038</v>
      </c>
      <c r="D33" s="759" t="s">
        <v>1046</v>
      </c>
      <c r="E33" s="761" t="s">
        <v>1048</v>
      </c>
      <c r="F33" s="748" t="s">
        <v>138</v>
      </c>
      <c r="G33" s="748" t="s">
        <v>1043</v>
      </c>
      <c r="H33" s="646" t="s">
        <v>1044</v>
      </c>
      <c r="I33" s="644" t="s">
        <v>140</v>
      </c>
      <c r="J33" s="644" t="s">
        <v>1045</v>
      </c>
      <c r="K33" s="413" t="s">
        <v>1036</v>
      </c>
      <c r="L33" s="645">
        <v>43909</v>
      </c>
      <c r="M33" s="645">
        <v>43953</v>
      </c>
      <c r="N33" s="645">
        <v>44180</v>
      </c>
      <c r="O33" s="1032" t="s">
        <v>1214</v>
      </c>
      <c r="P33" s="1035"/>
      <c r="Q33" s="690" t="s">
        <v>1169</v>
      </c>
      <c r="R33" s="650" t="s">
        <v>1215</v>
      </c>
      <c r="S33" s="691"/>
      <c r="T33" s="268" t="s">
        <v>156</v>
      </c>
      <c r="U33" s="251" t="s">
        <v>143</v>
      </c>
      <c r="V33" s="238" t="s">
        <v>1096</v>
      </c>
    </row>
    <row r="34" spans="1:22" ht="120" customHeight="1" x14ac:dyDescent="0.25">
      <c r="A34" s="756"/>
      <c r="B34" s="749"/>
      <c r="C34" s="758"/>
      <c r="D34" s="760"/>
      <c r="E34" s="762"/>
      <c r="F34" s="749"/>
      <c r="G34" s="749"/>
      <c r="H34" s="238" t="s">
        <v>1049</v>
      </c>
      <c r="I34" s="644" t="s">
        <v>140</v>
      </c>
      <c r="J34" s="648" t="s">
        <v>1050</v>
      </c>
      <c r="K34" s="413" t="s">
        <v>1036</v>
      </c>
      <c r="L34" s="645">
        <v>43909</v>
      </c>
      <c r="M34" s="645">
        <v>43953</v>
      </c>
      <c r="N34" s="645">
        <v>44180</v>
      </c>
      <c r="O34" s="1048" t="s">
        <v>1216</v>
      </c>
      <c r="P34" s="1035"/>
      <c r="Q34" s="692" t="s">
        <v>1170</v>
      </c>
      <c r="R34" s="693" t="s">
        <v>1217</v>
      </c>
      <c r="S34" s="424" t="s">
        <v>291</v>
      </c>
      <c r="T34" s="268" t="s">
        <v>156</v>
      </c>
      <c r="U34" s="251" t="s">
        <v>143</v>
      </c>
      <c r="V34" s="238" t="s">
        <v>1096</v>
      </c>
    </row>
    <row r="35" spans="1:22" ht="51" x14ac:dyDescent="0.25">
      <c r="A35" s="637">
        <v>3</v>
      </c>
      <c r="B35" s="718" t="s">
        <v>130</v>
      </c>
      <c r="C35" s="238" t="s">
        <v>1038</v>
      </c>
      <c r="D35" s="731">
        <v>43936</v>
      </c>
      <c r="E35" s="735" t="s">
        <v>1057</v>
      </c>
      <c r="F35" s="238" t="s">
        <v>11</v>
      </c>
      <c r="G35" s="238" t="s">
        <v>1056</v>
      </c>
      <c r="H35" s="694" t="s">
        <v>1171</v>
      </c>
      <c r="I35" s="649" t="s">
        <v>140</v>
      </c>
      <c r="J35" s="686" t="s">
        <v>1168</v>
      </c>
      <c r="K35" s="686" t="s">
        <v>1036</v>
      </c>
      <c r="L35" s="695">
        <v>44105</v>
      </c>
      <c r="M35" s="695">
        <v>44196</v>
      </c>
      <c r="N35" s="695">
        <v>44196</v>
      </c>
      <c r="O35" s="1032" t="s">
        <v>1225</v>
      </c>
      <c r="P35" s="1035"/>
      <c r="Q35" s="678"/>
      <c r="R35" s="651"/>
      <c r="S35" s="571"/>
      <c r="T35" s="571"/>
      <c r="U35" s="736"/>
      <c r="V35" s="571"/>
    </row>
    <row r="36" spans="1:22" s="7" customFormat="1" ht="76.5" x14ac:dyDescent="0.25">
      <c r="A36" s="648">
        <v>4</v>
      </c>
      <c r="B36" s="648" t="s">
        <v>129</v>
      </c>
      <c r="C36" s="648" t="s">
        <v>15</v>
      </c>
      <c r="D36" s="228">
        <v>44104</v>
      </c>
      <c r="E36" s="648" t="s">
        <v>1205</v>
      </c>
      <c r="F36" s="648" t="s">
        <v>138</v>
      </c>
      <c r="G36" s="648" t="s">
        <v>1206</v>
      </c>
      <c r="H36" s="648" t="s">
        <v>1207</v>
      </c>
      <c r="I36" s="648" t="s">
        <v>140</v>
      </c>
      <c r="J36" s="648" t="s">
        <v>1208</v>
      </c>
      <c r="K36" s="648" t="s">
        <v>1209</v>
      </c>
      <c r="L36" s="228">
        <v>44118</v>
      </c>
      <c r="M36" s="228">
        <v>44196</v>
      </c>
      <c r="N36" s="228">
        <v>44196</v>
      </c>
      <c r="O36" s="1033"/>
      <c r="P36" s="1034"/>
      <c r="Q36" s="647"/>
      <c r="R36" s="648"/>
      <c r="S36" s="647"/>
      <c r="T36" s="702"/>
      <c r="U36" s="702"/>
      <c r="V36" s="702"/>
    </row>
    <row r="37" spans="1:22" x14ac:dyDescent="0.25">
      <c r="B37" s="687"/>
      <c r="U37" s="13"/>
    </row>
    <row r="38" spans="1:22" x14ac:dyDescent="0.25">
      <c r="B38" s="246"/>
      <c r="U38" s="13"/>
    </row>
    <row r="39" spans="1:22" x14ac:dyDescent="0.25">
      <c r="U39" s="13"/>
    </row>
    <row r="40" spans="1:22" x14ac:dyDescent="0.25">
      <c r="U40" s="13"/>
    </row>
    <row r="41" spans="1:22" x14ac:dyDescent="0.25">
      <c r="U41" s="13"/>
    </row>
    <row r="42" spans="1:22" x14ac:dyDescent="0.25">
      <c r="U42" s="13"/>
    </row>
    <row r="43" spans="1:22" x14ac:dyDescent="0.25">
      <c r="U43" s="13"/>
    </row>
    <row r="44" spans="1:22" x14ac:dyDescent="0.25">
      <c r="U44" s="13"/>
    </row>
    <row r="45" spans="1:22" x14ac:dyDescent="0.25">
      <c r="U45" s="13"/>
    </row>
    <row r="46" spans="1:22" x14ac:dyDescent="0.25">
      <c r="U46" s="13"/>
    </row>
    <row r="47" spans="1:22" x14ac:dyDescent="0.25">
      <c r="U47" s="13"/>
    </row>
    <row r="48" spans="1:22" x14ac:dyDescent="0.25">
      <c r="U48" s="13"/>
    </row>
    <row r="49" spans="21:21" x14ac:dyDescent="0.25">
      <c r="U49" s="13"/>
    </row>
    <row r="50" spans="21:21" x14ac:dyDescent="0.25">
      <c r="U50" s="13"/>
    </row>
    <row r="51" spans="21:21" x14ac:dyDescent="0.25">
      <c r="U51" s="13"/>
    </row>
    <row r="52" spans="21:21" x14ac:dyDescent="0.25">
      <c r="U52" s="13"/>
    </row>
    <row r="53" spans="21:21" x14ac:dyDescent="0.25">
      <c r="U53" s="13"/>
    </row>
    <row r="54" spans="21:21" x14ac:dyDescent="0.25">
      <c r="U54" s="13"/>
    </row>
    <row r="55" spans="21:21" x14ac:dyDescent="0.25">
      <c r="U55" s="13"/>
    </row>
    <row r="56" spans="21:21" x14ac:dyDescent="0.25">
      <c r="U56" s="13"/>
    </row>
    <row r="57" spans="21:21" x14ac:dyDescent="0.25">
      <c r="U57" s="13"/>
    </row>
    <row r="58" spans="21:21" x14ac:dyDescent="0.25">
      <c r="U58" s="13"/>
    </row>
    <row r="59" spans="21:21" x14ac:dyDescent="0.25">
      <c r="U59" s="13"/>
    </row>
    <row r="60" spans="21:21" x14ac:dyDescent="0.25">
      <c r="U60" s="13"/>
    </row>
    <row r="61" spans="21:21" x14ac:dyDescent="0.25">
      <c r="U61" s="13"/>
    </row>
    <row r="62" spans="21:21" x14ac:dyDescent="0.25">
      <c r="U62" s="13"/>
    </row>
    <row r="63" spans="21:21" x14ac:dyDescent="0.25">
      <c r="U63" s="13"/>
    </row>
    <row r="64" spans="21:21" x14ac:dyDescent="0.25">
      <c r="U64" s="13"/>
    </row>
    <row r="65" spans="21:21" x14ac:dyDescent="0.25">
      <c r="U65" s="13"/>
    </row>
    <row r="66" spans="21:21" x14ac:dyDescent="0.25">
      <c r="U66" s="13"/>
    </row>
    <row r="67" spans="21:21" x14ac:dyDescent="0.25">
      <c r="U67" s="13"/>
    </row>
    <row r="68" spans="21:21" x14ac:dyDescent="0.25">
      <c r="U68" s="13"/>
    </row>
    <row r="69" spans="21:21" x14ac:dyDescent="0.25">
      <c r="U69" s="13"/>
    </row>
    <row r="70" spans="21:21" x14ac:dyDescent="0.25">
      <c r="U70" s="13"/>
    </row>
    <row r="71" spans="21:21" x14ac:dyDescent="0.25">
      <c r="U71" s="13"/>
    </row>
    <row r="72" spans="21:21" x14ac:dyDescent="0.25">
      <c r="U72" s="13"/>
    </row>
    <row r="73" spans="21:21" x14ac:dyDescent="0.25">
      <c r="U73" s="13"/>
    </row>
    <row r="74" spans="21:21" x14ac:dyDescent="0.25">
      <c r="U74" s="13"/>
    </row>
    <row r="75" spans="21:21" x14ac:dyDescent="0.25">
      <c r="U75" s="13"/>
    </row>
    <row r="76" spans="21:21" x14ac:dyDescent="0.25">
      <c r="U76" s="13"/>
    </row>
    <row r="77" spans="21:21" x14ac:dyDescent="0.25">
      <c r="U77" s="13"/>
    </row>
    <row r="78" spans="21:21" x14ac:dyDescent="0.25">
      <c r="U78" s="13"/>
    </row>
    <row r="79" spans="21:21" x14ac:dyDescent="0.25">
      <c r="U79" s="13"/>
    </row>
    <row r="80" spans="21:21" x14ac:dyDescent="0.25">
      <c r="U80" s="13"/>
    </row>
    <row r="81" spans="21:21" x14ac:dyDescent="0.25">
      <c r="U81" s="13"/>
    </row>
    <row r="82" spans="21:21" x14ac:dyDescent="0.25">
      <c r="U82" s="13"/>
    </row>
    <row r="83" spans="21:21" x14ac:dyDescent="0.25">
      <c r="U83" s="13"/>
    </row>
    <row r="84" spans="21:21" x14ac:dyDescent="0.25">
      <c r="U84" s="13"/>
    </row>
    <row r="85" spans="21:21" x14ac:dyDescent="0.25">
      <c r="U85" s="13"/>
    </row>
    <row r="86" spans="21:21" x14ac:dyDescent="0.25">
      <c r="U86" s="13"/>
    </row>
    <row r="87" spans="21:21" x14ac:dyDescent="0.25">
      <c r="U87" s="13"/>
    </row>
    <row r="88" spans="21:21" x14ac:dyDescent="0.25">
      <c r="U88" s="13"/>
    </row>
    <row r="89" spans="21:21" x14ac:dyDescent="0.25">
      <c r="U89" s="13"/>
    </row>
    <row r="90" spans="21:21" x14ac:dyDescent="0.25">
      <c r="U90" s="13"/>
    </row>
    <row r="91" spans="21:21" x14ac:dyDescent="0.25">
      <c r="U91" s="13"/>
    </row>
    <row r="92" spans="21:21" x14ac:dyDescent="0.25">
      <c r="U92" s="13"/>
    </row>
    <row r="93" spans="21:21" x14ac:dyDescent="0.25">
      <c r="U93" s="13"/>
    </row>
    <row r="94" spans="21:21" x14ac:dyDescent="0.25">
      <c r="U94" s="13"/>
    </row>
    <row r="95" spans="21:21" x14ac:dyDescent="0.25">
      <c r="U95" s="13"/>
    </row>
    <row r="96" spans="21:21" x14ac:dyDescent="0.25">
      <c r="U96" s="13"/>
    </row>
    <row r="97" spans="21:21" x14ac:dyDescent="0.25">
      <c r="U97" s="13"/>
    </row>
    <row r="98" spans="21:21" x14ac:dyDescent="0.25">
      <c r="U98" s="13"/>
    </row>
    <row r="99" spans="21:21" x14ac:dyDescent="0.25">
      <c r="U99" s="13"/>
    </row>
    <row r="100" spans="21:21" x14ac:dyDescent="0.25">
      <c r="U100" s="13"/>
    </row>
    <row r="101" spans="21:21" x14ac:dyDescent="0.25">
      <c r="U101" s="13"/>
    </row>
    <row r="102" spans="21:21" x14ac:dyDescent="0.25">
      <c r="U102" s="13"/>
    </row>
    <row r="103" spans="21:21" x14ac:dyDescent="0.25">
      <c r="U103" s="13"/>
    </row>
    <row r="104" spans="21:21" x14ac:dyDescent="0.25">
      <c r="U104" s="13"/>
    </row>
    <row r="105" spans="21:21" x14ac:dyDescent="0.25">
      <c r="U105" s="13"/>
    </row>
    <row r="106" spans="21:21" x14ac:dyDescent="0.25">
      <c r="U106" s="13"/>
    </row>
    <row r="107" spans="21:21" x14ac:dyDescent="0.25">
      <c r="U107" s="13"/>
    </row>
    <row r="108" spans="21:21" x14ac:dyDescent="0.25">
      <c r="U108" s="13"/>
    </row>
    <row r="109" spans="21:21" x14ac:dyDescent="0.25">
      <c r="U109" s="13"/>
    </row>
    <row r="110" spans="21:21" x14ac:dyDescent="0.25">
      <c r="U110" s="13"/>
    </row>
    <row r="111" spans="21:21" x14ac:dyDescent="0.25">
      <c r="U111" s="13"/>
    </row>
    <row r="112" spans="21:21" x14ac:dyDescent="0.25">
      <c r="U112" s="13"/>
    </row>
    <row r="113" spans="21:21" x14ac:dyDescent="0.25">
      <c r="U113" s="13"/>
    </row>
    <row r="114" spans="21:21" x14ac:dyDescent="0.25">
      <c r="U114" s="13"/>
    </row>
    <row r="115" spans="21:21" x14ac:dyDescent="0.25">
      <c r="U115" s="13"/>
    </row>
    <row r="116" spans="21:21" x14ac:dyDescent="0.25">
      <c r="U116" s="13"/>
    </row>
    <row r="117" spans="21:21" x14ac:dyDescent="0.25">
      <c r="U117" s="13"/>
    </row>
    <row r="118" spans="21:21" x14ac:dyDescent="0.25">
      <c r="U118" s="13"/>
    </row>
    <row r="119" spans="21:21" x14ac:dyDescent="0.25">
      <c r="U119" s="13"/>
    </row>
    <row r="120" spans="21:21" x14ac:dyDescent="0.25">
      <c r="U120" s="13"/>
    </row>
    <row r="121" spans="21:21" x14ac:dyDescent="0.25">
      <c r="U121" s="13"/>
    </row>
    <row r="122" spans="21:21" x14ac:dyDescent="0.25">
      <c r="U122" s="13"/>
    </row>
    <row r="123" spans="21:21" x14ac:dyDescent="0.25">
      <c r="U123" s="13"/>
    </row>
    <row r="124" spans="21:21" x14ac:dyDescent="0.25">
      <c r="U124" s="13"/>
    </row>
    <row r="125" spans="21:21" x14ac:dyDescent="0.25">
      <c r="U125" s="13"/>
    </row>
    <row r="126" spans="21:21" x14ac:dyDescent="0.25">
      <c r="U126" s="13"/>
    </row>
    <row r="127" spans="21:21" x14ac:dyDescent="0.25">
      <c r="U127" s="13"/>
    </row>
    <row r="128" spans="21:21" x14ac:dyDescent="0.25">
      <c r="U128" s="13"/>
    </row>
    <row r="129" spans="21:21" x14ac:dyDescent="0.25">
      <c r="U129" s="13"/>
    </row>
    <row r="130" spans="21:21" x14ac:dyDescent="0.25">
      <c r="U130" s="13"/>
    </row>
    <row r="131" spans="21:21" x14ac:dyDescent="0.25">
      <c r="U131" s="13"/>
    </row>
    <row r="132" spans="21:21" x14ac:dyDescent="0.25">
      <c r="U132" s="13"/>
    </row>
    <row r="133" spans="21:21" x14ac:dyDescent="0.25">
      <c r="U133" s="13"/>
    </row>
    <row r="134" spans="21:21" x14ac:dyDescent="0.25">
      <c r="U134" s="13"/>
    </row>
    <row r="135" spans="21:21" x14ac:dyDescent="0.25">
      <c r="U135" s="13"/>
    </row>
    <row r="136" spans="21:21" x14ac:dyDescent="0.25">
      <c r="U136" s="13"/>
    </row>
    <row r="137" spans="21:21" x14ac:dyDescent="0.25">
      <c r="U137" s="13"/>
    </row>
    <row r="138" spans="21:21" x14ac:dyDescent="0.25">
      <c r="U138" s="13"/>
    </row>
    <row r="139" spans="21:21" x14ac:dyDescent="0.25">
      <c r="U139" s="13"/>
    </row>
    <row r="140" spans="21:21" x14ac:dyDescent="0.25">
      <c r="U140" s="13"/>
    </row>
    <row r="141" spans="21:21" x14ac:dyDescent="0.25">
      <c r="U141" s="13"/>
    </row>
    <row r="142" spans="21:21" x14ac:dyDescent="0.25">
      <c r="U142" s="13"/>
    </row>
    <row r="143" spans="21:21" x14ac:dyDescent="0.25">
      <c r="U143" s="13"/>
    </row>
    <row r="144" spans="21:21" x14ac:dyDescent="0.25">
      <c r="U144" s="13"/>
    </row>
    <row r="145" spans="21:21" x14ac:dyDescent="0.25">
      <c r="U145" s="13"/>
    </row>
    <row r="146" spans="21:21" x14ac:dyDescent="0.25">
      <c r="U146" s="13"/>
    </row>
    <row r="147" spans="21:21" x14ac:dyDescent="0.25">
      <c r="U147" s="13"/>
    </row>
    <row r="148" spans="21:21" x14ac:dyDescent="0.25">
      <c r="U148" s="13"/>
    </row>
    <row r="149" spans="21:21" x14ac:dyDescent="0.25">
      <c r="U149" s="13"/>
    </row>
    <row r="150" spans="21:21" x14ac:dyDescent="0.25">
      <c r="U150" s="13"/>
    </row>
    <row r="151" spans="21:21" x14ac:dyDescent="0.25">
      <c r="U151" s="13"/>
    </row>
    <row r="152" spans="21:21" x14ac:dyDescent="0.25">
      <c r="U152" s="13"/>
    </row>
    <row r="153" spans="21:21" x14ac:dyDescent="0.25">
      <c r="U153" s="13"/>
    </row>
    <row r="154" spans="21:21" x14ac:dyDescent="0.25">
      <c r="U154" s="13"/>
    </row>
    <row r="155" spans="21:21" x14ac:dyDescent="0.25">
      <c r="U155" s="13"/>
    </row>
    <row r="156" spans="21:21" x14ac:dyDescent="0.25">
      <c r="U156" s="13"/>
    </row>
    <row r="157" spans="21:21" x14ac:dyDescent="0.25">
      <c r="U157" s="13"/>
    </row>
    <row r="158" spans="21:21" x14ac:dyDescent="0.25">
      <c r="U158" s="13"/>
    </row>
    <row r="159" spans="21:21" x14ac:dyDescent="0.25">
      <c r="U159" s="13"/>
    </row>
    <row r="160" spans="21:21" x14ac:dyDescent="0.25">
      <c r="U160" s="13"/>
    </row>
    <row r="161" spans="21:21" x14ac:dyDescent="0.25">
      <c r="U161" s="13"/>
    </row>
    <row r="162" spans="21:21" x14ac:dyDescent="0.25">
      <c r="U162" s="13"/>
    </row>
    <row r="163" spans="21:21" x14ac:dyDescent="0.25">
      <c r="U163" s="13"/>
    </row>
    <row r="164" spans="21:21" x14ac:dyDescent="0.25">
      <c r="U164" s="13"/>
    </row>
    <row r="165" spans="21:21" x14ac:dyDescent="0.25">
      <c r="U165" s="13"/>
    </row>
    <row r="166" spans="21:21" x14ac:dyDescent="0.25">
      <c r="U166" s="13"/>
    </row>
    <row r="167" spans="21:21" x14ac:dyDescent="0.25">
      <c r="U167" s="13"/>
    </row>
    <row r="168" spans="21:21" x14ac:dyDescent="0.25">
      <c r="U168" s="13"/>
    </row>
    <row r="169" spans="21:21" x14ac:dyDescent="0.25">
      <c r="U169" s="13"/>
    </row>
    <row r="170" spans="21:21" x14ac:dyDescent="0.25">
      <c r="U170" s="13"/>
    </row>
    <row r="171" spans="21:21" x14ac:dyDescent="0.25">
      <c r="U171" s="13"/>
    </row>
    <row r="172" spans="21:21" x14ac:dyDescent="0.25">
      <c r="U172" s="13"/>
    </row>
    <row r="173" spans="21:21" x14ac:dyDescent="0.25">
      <c r="U173" s="13"/>
    </row>
    <row r="174" spans="21:21" x14ac:dyDescent="0.25">
      <c r="U174" s="13"/>
    </row>
    <row r="175" spans="21:21" x14ac:dyDescent="0.25">
      <c r="U175" s="13"/>
    </row>
    <row r="176" spans="21:21" x14ac:dyDescent="0.25">
      <c r="U176" s="13"/>
    </row>
    <row r="177" spans="21:21" x14ac:dyDescent="0.25">
      <c r="U177" s="13"/>
    </row>
    <row r="178" spans="21:21" x14ac:dyDescent="0.25">
      <c r="U178" s="13"/>
    </row>
    <row r="179" spans="21:21" x14ac:dyDescent="0.25">
      <c r="U179" s="13"/>
    </row>
    <row r="180" spans="21:21" x14ac:dyDescent="0.25">
      <c r="U180" s="13"/>
    </row>
    <row r="181" spans="21:21" x14ac:dyDescent="0.25">
      <c r="U181" s="13"/>
    </row>
    <row r="182" spans="21:21" x14ac:dyDescent="0.25">
      <c r="U182" s="13"/>
    </row>
    <row r="183" spans="21:21" x14ac:dyDescent="0.25">
      <c r="U183" s="13"/>
    </row>
    <row r="184" spans="21:21" x14ac:dyDescent="0.25">
      <c r="U184" s="13"/>
    </row>
    <row r="185" spans="21:21" x14ac:dyDescent="0.25">
      <c r="U185" s="13"/>
    </row>
    <row r="186" spans="21:21" x14ac:dyDescent="0.25">
      <c r="U186" s="13"/>
    </row>
    <row r="187" spans="21:21" x14ac:dyDescent="0.25">
      <c r="U187" s="13"/>
    </row>
    <row r="188" spans="21:21" x14ac:dyDescent="0.25">
      <c r="U188" s="13"/>
    </row>
    <row r="189" spans="21:21" x14ac:dyDescent="0.25">
      <c r="U189" s="13"/>
    </row>
    <row r="190" spans="21:21" x14ac:dyDescent="0.25">
      <c r="U190" s="13"/>
    </row>
    <row r="191" spans="21:21" x14ac:dyDescent="0.25">
      <c r="U191" s="13"/>
    </row>
    <row r="192" spans="21:21" x14ac:dyDescent="0.25">
      <c r="U192" s="13"/>
    </row>
    <row r="193" spans="21:21" x14ac:dyDescent="0.25">
      <c r="U193" s="13"/>
    </row>
    <row r="194" spans="21:21" x14ac:dyDescent="0.25">
      <c r="U194" s="13"/>
    </row>
    <row r="195" spans="21:21" x14ac:dyDescent="0.25">
      <c r="U195" s="13"/>
    </row>
    <row r="196" spans="21:21" x14ac:dyDescent="0.25">
      <c r="U196" s="13"/>
    </row>
    <row r="197" spans="21:21" x14ac:dyDescent="0.25">
      <c r="U197" s="13"/>
    </row>
    <row r="198" spans="21:21" x14ac:dyDescent="0.25">
      <c r="U198" s="13"/>
    </row>
    <row r="199" spans="21:21" x14ac:dyDescent="0.25">
      <c r="U199" s="13"/>
    </row>
    <row r="200" spans="21:21" x14ac:dyDescent="0.25">
      <c r="U200" s="13"/>
    </row>
    <row r="201" spans="21:21" x14ac:dyDescent="0.25">
      <c r="U201" s="13"/>
    </row>
    <row r="202" spans="21:21" x14ac:dyDescent="0.25">
      <c r="U202" s="13"/>
    </row>
    <row r="203" spans="21:21" x14ac:dyDescent="0.25">
      <c r="U203" s="13"/>
    </row>
    <row r="204" spans="21:21" x14ac:dyDescent="0.25">
      <c r="U204" s="13"/>
    </row>
    <row r="205" spans="21:21" x14ac:dyDescent="0.25">
      <c r="U205" s="13"/>
    </row>
    <row r="206" spans="21:21" x14ac:dyDescent="0.25">
      <c r="U206" s="13"/>
    </row>
    <row r="207" spans="21:21" x14ac:dyDescent="0.25">
      <c r="U207" s="13"/>
    </row>
    <row r="208" spans="21:21" x14ac:dyDescent="0.25">
      <c r="U208" s="13"/>
    </row>
    <row r="209" spans="21:21" x14ac:dyDescent="0.25">
      <c r="U209" s="13"/>
    </row>
    <row r="210" spans="21:21" x14ac:dyDescent="0.25">
      <c r="U210" s="13"/>
    </row>
    <row r="211" spans="21:21" x14ac:dyDescent="0.25">
      <c r="U211" s="13"/>
    </row>
    <row r="212" spans="21:21" x14ac:dyDescent="0.25">
      <c r="U212" s="13"/>
    </row>
    <row r="213" spans="21:21" x14ac:dyDescent="0.25">
      <c r="U213" s="13"/>
    </row>
    <row r="214" spans="21:21" x14ac:dyDescent="0.25">
      <c r="U214" s="13"/>
    </row>
    <row r="215" spans="21:21" x14ac:dyDescent="0.25">
      <c r="U215" s="13"/>
    </row>
    <row r="216" spans="21:21" x14ac:dyDescent="0.25">
      <c r="U216" s="13"/>
    </row>
    <row r="217" spans="21:21" x14ac:dyDescent="0.25">
      <c r="U217" s="13"/>
    </row>
    <row r="218" spans="21:21" x14ac:dyDescent="0.25">
      <c r="U218" s="13"/>
    </row>
    <row r="219" spans="21:21" x14ac:dyDescent="0.25">
      <c r="U219" s="13"/>
    </row>
    <row r="220" spans="21:21" x14ac:dyDescent="0.25">
      <c r="U220" s="13"/>
    </row>
    <row r="221" spans="21:21" x14ac:dyDescent="0.25">
      <c r="U221" s="13"/>
    </row>
    <row r="222" spans="21:21" x14ac:dyDescent="0.25">
      <c r="U222" s="13"/>
    </row>
    <row r="223" spans="21:21" x14ac:dyDescent="0.25">
      <c r="U223" s="13"/>
    </row>
    <row r="224" spans="21:21" x14ac:dyDescent="0.25">
      <c r="U224" s="13"/>
    </row>
    <row r="225" spans="21:21" x14ac:dyDescent="0.25">
      <c r="U225" s="13"/>
    </row>
    <row r="226" spans="21:21" x14ac:dyDescent="0.25">
      <c r="U226" s="13"/>
    </row>
    <row r="227" spans="21:21" x14ac:dyDescent="0.25">
      <c r="U227" s="13"/>
    </row>
    <row r="228" spans="21:21" x14ac:dyDescent="0.25">
      <c r="U228" s="13"/>
    </row>
    <row r="229" spans="21:21" x14ac:dyDescent="0.25">
      <c r="U229" s="13"/>
    </row>
    <row r="230" spans="21:21" x14ac:dyDescent="0.25">
      <c r="U230" s="13"/>
    </row>
    <row r="231" spans="21:21" x14ac:dyDescent="0.25">
      <c r="U231" s="13"/>
    </row>
    <row r="232" spans="21:21" x14ac:dyDescent="0.25">
      <c r="U232" s="13"/>
    </row>
    <row r="233" spans="21:21" x14ac:dyDescent="0.25">
      <c r="U233" s="13"/>
    </row>
    <row r="234" spans="21:21" x14ac:dyDescent="0.25">
      <c r="U234" s="13"/>
    </row>
    <row r="235" spans="21:21" x14ac:dyDescent="0.25">
      <c r="U235" s="13"/>
    </row>
    <row r="236" spans="21:21" x14ac:dyDescent="0.25">
      <c r="U236" s="13"/>
    </row>
    <row r="237" spans="21:21" x14ac:dyDescent="0.25">
      <c r="U237" s="13"/>
    </row>
    <row r="238" spans="21:21" x14ac:dyDescent="0.25">
      <c r="U238" s="13"/>
    </row>
    <row r="239" spans="21:21" x14ac:dyDescent="0.25">
      <c r="U239" s="13"/>
    </row>
    <row r="240" spans="21:21" x14ac:dyDescent="0.25">
      <c r="U240" s="13"/>
    </row>
    <row r="241" spans="21:21" x14ac:dyDescent="0.25">
      <c r="U241" s="13"/>
    </row>
    <row r="242" spans="21:21" x14ac:dyDescent="0.25">
      <c r="U242" s="13"/>
    </row>
    <row r="243" spans="21:21" x14ac:dyDescent="0.25">
      <c r="U243" s="13"/>
    </row>
    <row r="244" spans="21:21" x14ac:dyDescent="0.25">
      <c r="U244" s="13"/>
    </row>
    <row r="245" spans="21:21" x14ac:dyDescent="0.25">
      <c r="U245" s="13"/>
    </row>
    <row r="246" spans="21:21" x14ac:dyDescent="0.25">
      <c r="U246" s="13"/>
    </row>
    <row r="247" spans="21:21" x14ac:dyDescent="0.25">
      <c r="U247" s="13"/>
    </row>
    <row r="248" spans="21:21" x14ac:dyDescent="0.25">
      <c r="U248" s="13"/>
    </row>
    <row r="249" spans="21:21" x14ac:dyDescent="0.25">
      <c r="U249" s="13"/>
    </row>
    <row r="250" spans="21:21" x14ac:dyDescent="0.25">
      <c r="U250" s="13"/>
    </row>
    <row r="251" spans="21:21" x14ac:dyDescent="0.25">
      <c r="U251" s="13"/>
    </row>
    <row r="252" spans="21:21" x14ac:dyDescent="0.25">
      <c r="U252" s="13"/>
    </row>
    <row r="253" spans="21:21" x14ac:dyDescent="0.25">
      <c r="U253" s="13"/>
    </row>
    <row r="254" spans="21:21" x14ac:dyDescent="0.25">
      <c r="U254" s="13"/>
    </row>
    <row r="255" spans="21:21" x14ac:dyDescent="0.25">
      <c r="U255" s="13"/>
    </row>
    <row r="256" spans="21:21" x14ac:dyDescent="0.25">
      <c r="U256" s="13"/>
    </row>
    <row r="257" spans="21:21" x14ac:dyDescent="0.25">
      <c r="U257" s="13"/>
    </row>
    <row r="258" spans="21:21" x14ac:dyDescent="0.25">
      <c r="U258" s="13"/>
    </row>
    <row r="259" spans="21:21" x14ac:dyDescent="0.25">
      <c r="U259" s="13"/>
    </row>
    <row r="260" spans="21:21" x14ac:dyDescent="0.25">
      <c r="U260" s="13"/>
    </row>
    <row r="261" spans="21:21" x14ac:dyDescent="0.25">
      <c r="U261" s="13"/>
    </row>
    <row r="262" spans="21:21" x14ac:dyDescent="0.25">
      <c r="U262" s="13"/>
    </row>
    <row r="263" spans="21:21" x14ac:dyDescent="0.25">
      <c r="U263" s="13"/>
    </row>
    <row r="264" spans="21:21" x14ac:dyDescent="0.25">
      <c r="U264" s="13"/>
    </row>
    <row r="265" spans="21:21" x14ac:dyDescent="0.25">
      <c r="U265" s="13"/>
    </row>
    <row r="266" spans="21:21" x14ac:dyDescent="0.25">
      <c r="U266" s="13"/>
    </row>
    <row r="267" spans="21:21" x14ac:dyDescent="0.25">
      <c r="U267" s="13"/>
    </row>
    <row r="268" spans="21:21" x14ac:dyDescent="0.25">
      <c r="U268" s="13"/>
    </row>
    <row r="269" spans="21:21" x14ac:dyDescent="0.25">
      <c r="U269" s="13"/>
    </row>
    <row r="270" spans="21:21" x14ac:dyDescent="0.25">
      <c r="U270" s="13"/>
    </row>
    <row r="271" spans="21:21" x14ac:dyDescent="0.25">
      <c r="U271" s="13"/>
    </row>
    <row r="272" spans="21:21" x14ac:dyDescent="0.25">
      <c r="U272" s="13"/>
    </row>
    <row r="273" spans="21:21" x14ac:dyDescent="0.25">
      <c r="U273" s="13"/>
    </row>
    <row r="274" spans="21:21" x14ac:dyDescent="0.25">
      <c r="U274" s="13"/>
    </row>
    <row r="275" spans="21:21" x14ac:dyDescent="0.25">
      <c r="U275" s="13"/>
    </row>
    <row r="276" spans="21:21" x14ac:dyDescent="0.25">
      <c r="U276" s="13"/>
    </row>
    <row r="277" spans="21:21" x14ac:dyDescent="0.25">
      <c r="U277" s="13"/>
    </row>
    <row r="278" spans="21:21" x14ac:dyDescent="0.25">
      <c r="U278" s="13"/>
    </row>
    <row r="279" spans="21:21" x14ac:dyDescent="0.25">
      <c r="U279" s="13"/>
    </row>
    <row r="280" spans="21:21" x14ac:dyDescent="0.25">
      <c r="U280" s="13"/>
    </row>
    <row r="281" spans="21:21" x14ac:dyDescent="0.25">
      <c r="U281" s="13"/>
    </row>
    <row r="282" spans="21:21" x14ac:dyDescent="0.25">
      <c r="U282" s="13"/>
    </row>
    <row r="283" spans="21:21" x14ac:dyDescent="0.25">
      <c r="U283" s="13"/>
    </row>
    <row r="284" spans="21:21" x14ac:dyDescent="0.25">
      <c r="U284" s="13"/>
    </row>
    <row r="285" spans="21:21" x14ac:dyDescent="0.25">
      <c r="U285" s="13"/>
    </row>
    <row r="286" spans="21:21" x14ac:dyDescent="0.25">
      <c r="U286" s="13"/>
    </row>
    <row r="287" spans="21:21" x14ac:dyDescent="0.25">
      <c r="U287" s="13"/>
    </row>
    <row r="288" spans="21:21" x14ac:dyDescent="0.25">
      <c r="U288" s="13"/>
    </row>
    <row r="289" spans="21:21" x14ac:dyDescent="0.25">
      <c r="U289" s="13"/>
    </row>
    <row r="290" spans="21:21" x14ac:dyDescent="0.25">
      <c r="U290" s="13"/>
    </row>
    <row r="291" spans="21:21" x14ac:dyDescent="0.25">
      <c r="U291" s="13"/>
    </row>
    <row r="292" spans="21:21" x14ac:dyDescent="0.25">
      <c r="U292" s="13"/>
    </row>
    <row r="293" spans="21:21" x14ac:dyDescent="0.25">
      <c r="U293" s="13"/>
    </row>
    <row r="294" spans="21:21" x14ac:dyDescent="0.25">
      <c r="U294" s="13"/>
    </row>
    <row r="295" spans="21:21" x14ac:dyDescent="0.25">
      <c r="U295" s="13"/>
    </row>
    <row r="296" spans="21:21" x14ac:dyDescent="0.25">
      <c r="U296" s="13"/>
    </row>
    <row r="297" spans="21:21" x14ac:dyDescent="0.25">
      <c r="U297" s="13"/>
    </row>
    <row r="298" spans="21:21" x14ac:dyDescent="0.25">
      <c r="U298" s="13"/>
    </row>
    <row r="299" spans="21:21" x14ac:dyDescent="0.25">
      <c r="U299" s="13"/>
    </row>
    <row r="300" spans="21:21" x14ac:dyDescent="0.25">
      <c r="U300" s="13"/>
    </row>
    <row r="301" spans="21:21" x14ac:dyDescent="0.25">
      <c r="U301" s="13"/>
    </row>
    <row r="302" spans="21:21" x14ac:dyDescent="0.25">
      <c r="U302" s="13"/>
    </row>
    <row r="303" spans="21:21" x14ac:dyDescent="0.25">
      <c r="U303" s="13"/>
    </row>
    <row r="304" spans="21:21" x14ac:dyDescent="0.25">
      <c r="U304" s="13"/>
    </row>
    <row r="305" spans="21:21" x14ac:dyDescent="0.25">
      <c r="U305" s="13"/>
    </row>
    <row r="306" spans="21:21" x14ac:dyDescent="0.25">
      <c r="U306" s="13"/>
    </row>
    <row r="307" spans="21:21" x14ac:dyDescent="0.25">
      <c r="U307" s="13"/>
    </row>
    <row r="308" spans="21:21" x14ac:dyDescent="0.25">
      <c r="U308" s="13"/>
    </row>
    <row r="309" spans="21:21" x14ac:dyDescent="0.25">
      <c r="U309" s="13"/>
    </row>
    <row r="310" spans="21:21" x14ac:dyDescent="0.25">
      <c r="U310" s="13"/>
    </row>
    <row r="311" spans="21:21" x14ac:dyDescent="0.25">
      <c r="U311" s="13"/>
    </row>
    <row r="312" spans="21:21" x14ac:dyDescent="0.25">
      <c r="U312" s="13"/>
    </row>
    <row r="313" spans="21:21" x14ac:dyDescent="0.25">
      <c r="U313" s="13"/>
    </row>
    <row r="314" spans="21:21" x14ac:dyDescent="0.25">
      <c r="U314" s="13"/>
    </row>
    <row r="315" spans="21:21" x14ac:dyDescent="0.25">
      <c r="U315" s="13"/>
    </row>
    <row r="316" spans="21:21" x14ac:dyDescent="0.25">
      <c r="U316" s="13"/>
    </row>
    <row r="317" spans="21:21" x14ac:dyDescent="0.25">
      <c r="U317" s="13"/>
    </row>
    <row r="318" spans="21:21" x14ac:dyDescent="0.25">
      <c r="U318" s="13"/>
    </row>
    <row r="319" spans="21:21" x14ac:dyDescent="0.25">
      <c r="U319" s="13"/>
    </row>
    <row r="320" spans="21:21" x14ac:dyDescent="0.25">
      <c r="U320" s="13"/>
    </row>
    <row r="321" spans="21:21" x14ac:dyDescent="0.25">
      <c r="U321" s="13"/>
    </row>
    <row r="322" spans="21:21" x14ac:dyDescent="0.25">
      <c r="U322" s="13"/>
    </row>
    <row r="323" spans="21:21" x14ac:dyDescent="0.25">
      <c r="U323" s="13"/>
    </row>
    <row r="324" spans="21:21" x14ac:dyDescent="0.25">
      <c r="U324" s="13"/>
    </row>
    <row r="325" spans="21:21" x14ac:dyDescent="0.25">
      <c r="U325" s="13"/>
    </row>
    <row r="326" spans="21:21" x14ac:dyDescent="0.25">
      <c r="U326" s="13"/>
    </row>
    <row r="327" spans="21:21" x14ac:dyDescent="0.25">
      <c r="U327" s="13"/>
    </row>
    <row r="328" spans="21:21" x14ac:dyDescent="0.25">
      <c r="U328" s="13"/>
    </row>
    <row r="329" spans="21:21" x14ac:dyDescent="0.25">
      <c r="U329" s="13"/>
    </row>
    <row r="330" spans="21:21" x14ac:dyDescent="0.25">
      <c r="U330" s="13"/>
    </row>
    <row r="331" spans="21:21" x14ac:dyDescent="0.25">
      <c r="U331" s="13"/>
    </row>
    <row r="332" spans="21:21" x14ac:dyDescent="0.25">
      <c r="U332" s="13"/>
    </row>
    <row r="333" spans="21:21" x14ac:dyDescent="0.25">
      <c r="U333" s="13"/>
    </row>
    <row r="334" spans="21:21" x14ac:dyDescent="0.25">
      <c r="U334" s="13"/>
    </row>
    <row r="335" spans="21:21" x14ac:dyDescent="0.25">
      <c r="U335" s="13"/>
    </row>
    <row r="336" spans="21:21" x14ac:dyDescent="0.25">
      <c r="U336" s="13"/>
    </row>
    <row r="337" spans="21:21" x14ac:dyDescent="0.25">
      <c r="U337" s="13"/>
    </row>
    <row r="338" spans="21:21" x14ac:dyDescent="0.25">
      <c r="U338" s="13"/>
    </row>
    <row r="339" spans="21:21" x14ac:dyDescent="0.25">
      <c r="U339" s="13"/>
    </row>
    <row r="340" spans="21:21" x14ac:dyDescent="0.25">
      <c r="U340" s="13"/>
    </row>
    <row r="341" spans="21:21" x14ac:dyDescent="0.25">
      <c r="U341" s="13"/>
    </row>
    <row r="342" spans="21:21" x14ac:dyDescent="0.25">
      <c r="U342" s="13"/>
    </row>
    <row r="343" spans="21:21" x14ac:dyDescent="0.25">
      <c r="U343" s="13"/>
    </row>
    <row r="344" spans="21:21" x14ac:dyDescent="0.25">
      <c r="U344" s="13"/>
    </row>
    <row r="345" spans="21:21" x14ac:dyDescent="0.25">
      <c r="U345" s="13"/>
    </row>
    <row r="346" spans="21:21" x14ac:dyDescent="0.25">
      <c r="U346" s="13"/>
    </row>
    <row r="347" spans="21:21" x14ac:dyDescent="0.25">
      <c r="U347" s="13"/>
    </row>
    <row r="348" spans="21:21" x14ac:dyDescent="0.25">
      <c r="U348" s="13"/>
    </row>
    <row r="349" spans="21:21" x14ac:dyDescent="0.25">
      <c r="U349" s="13"/>
    </row>
    <row r="350" spans="21:21" x14ac:dyDescent="0.25">
      <c r="U350" s="13"/>
    </row>
    <row r="351" spans="21:21" x14ac:dyDescent="0.25">
      <c r="U351" s="13"/>
    </row>
    <row r="352" spans="21:21" x14ac:dyDescent="0.25">
      <c r="U352" s="13"/>
    </row>
    <row r="353" spans="21:21" x14ac:dyDescent="0.25">
      <c r="U353" s="13"/>
    </row>
    <row r="354" spans="21:21" x14ac:dyDescent="0.25">
      <c r="U354" s="13"/>
    </row>
    <row r="355" spans="21:21" x14ac:dyDescent="0.25">
      <c r="U355" s="13"/>
    </row>
    <row r="356" spans="21:21" x14ac:dyDescent="0.25">
      <c r="U356" s="13"/>
    </row>
    <row r="357" spans="21:21" x14ac:dyDescent="0.25">
      <c r="U357" s="13"/>
    </row>
    <row r="358" spans="21:21" x14ac:dyDescent="0.25">
      <c r="U358" s="13"/>
    </row>
    <row r="359" spans="21:21" x14ac:dyDescent="0.25">
      <c r="U359" s="13"/>
    </row>
    <row r="360" spans="21:21" x14ac:dyDescent="0.25">
      <c r="U360" s="13"/>
    </row>
    <row r="361" spans="21:21" x14ac:dyDescent="0.25">
      <c r="U361" s="13"/>
    </row>
    <row r="362" spans="21:21" x14ac:dyDescent="0.25">
      <c r="U362" s="13"/>
    </row>
    <row r="363" spans="21:21" x14ac:dyDescent="0.25">
      <c r="U363" s="13"/>
    </row>
    <row r="364" spans="21:21" x14ac:dyDescent="0.25">
      <c r="U364" s="13"/>
    </row>
    <row r="365" spans="21:21" x14ac:dyDescent="0.25">
      <c r="U365" s="13"/>
    </row>
    <row r="366" spans="21:21" x14ac:dyDescent="0.25">
      <c r="U366" s="13"/>
    </row>
    <row r="367" spans="21:21" x14ac:dyDescent="0.25">
      <c r="U367" s="13"/>
    </row>
    <row r="368" spans="21:21" x14ac:dyDescent="0.25">
      <c r="U368" s="13"/>
    </row>
    <row r="369" spans="21:21" x14ac:dyDescent="0.25">
      <c r="U369" s="13"/>
    </row>
    <row r="370" spans="21:21" x14ac:dyDescent="0.25">
      <c r="U370" s="13"/>
    </row>
    <row r="371" spans="21:21" x14ac:dyDescent="0.25">
      <c r="U371" s="13"/>
    </row>
    <row r="372" spans="21:21" x14ac:dyDescent="0.25">
      <c r="U372" s="13"/>
    </row>
    <row r="373" spans="21:21" x14ac:dyDescent="0.25">
      <c r="U373" s="13"/>
    </row>
    <row r="374" spans="21:21" x14ac:dyDescent="0.25">
      <c r="U374" s="13"/>
    </row>
    <row r="375" spans="21:21" x14ac:dyDescent="0.25">
      <c r="U375" s="13"/>
    </row>
    <row r="376" spans="21:21" x14ac:dyDescent="0.25">
      <c r="U376" s="13"/>
    </row>
    <row r="377" spans="21:21" x14ac:dyDescent="0.25">
      <c r="U377" s="13"/>
    </row>
    <row r="378" spans="21:21" x14ac:dyDescent="0.25">
      <c r="U378" s="13"/>
    </row>
    <row r="379" spans="21:21" x14ac:dyDescent="0.25">
      <c r="U379" s="13"/>
    </row>
    <row r="380" spans="21:21" x14ac:dyDescent="0.25">
      <c r="U380" s="13"/>
    </row>
    <row r="381" spans="21:21" x14ac:dyDescent="0.25">
      <c r="U381" s="13"/>
    </row>
    <row r="382" spans="21:21" x14ac:dyDescent="0.25">
      <c r="U382" s="13"/>
    </row>
    <row r="383" spans="21:21" x14ac:dyDescent="0.25">
      <c r="U383" s="13"/>
    </row>
    <row r="384" spans="21:21" x14ac:dyDescent="0.25">
      <c r="U384" s="13"/>
    </row>
    <row r="385" spans="21:21" x14ac:dyDescent="0.25">
      <c r="U385" s="13"/>
    </row>
    <row r="386" spans="21:21" x14ac:dyDescent="0.25">
      <c r="U386" s="13"/>
    </row>
    <row r="387" spans="21:21" x14ac:dyDescent="0.25">
      <c r="U387" s="13"/>
    </row>
    <row r="388" spans="21:21" x14ac:dyDescent="0.25">
      <c r="U388" s="13"/>
    </row>
    <row r="389" spans="21:21" x14ac:dyDescent="0.25">
      <c r="U389" s="13"/>
    </row>
    <row r="390" spans="21:21" x14ac:dyDescent="0.25">
      <c r="U390" s="13"/>
    </row>
    <row r="391" spans="21:21" x14ac:dyDescent="0.25">
      <c r="U391" s="13"/>
    </row>
    <row r="392" spans="21:21" x14ac:dyDescent="0.25">
      <c r="U392" s="13"/>
    </row>
    <row r="393" spans="21:21" x14ac:dyDescent="0.25">
      <c r="U393" s="13"/>
    </row>
    <row r="394" spans="21:21" x14ac:dyDescent="0.25">
      <c r="U394" s="13"/>
    </row>
    <row r="395" spans="21:21" x14ac:dyDescent="0.25">
      <c r="U395" s="13"/>
    </row>
    <row r="396" spans="21:21" x14ac:dyDescent="0.25">
      <c r="U396" s="13"/>
    </row>
    <row r="397" spans="21:21" x14ac:dyDescent="0.25">
      <c r="U397" s="13"/>
    </row>
    <row r="398" spans="21:21" x14ac:dyDescent="0.25">
      <c r="U398" s="13"/>
    </row>
    <row r="399" spans="21:21" x14ac:dyDescent="0.25">
      <c r="U399" s="13"/>
    </row>
    <row r="400" spans="21:21" x14ac:dyDescent="0.25">
      <c r="U400" s="13"/>
    </row>
    <row r="401" spans="21:21" x14ac:dyDescent="0.25">
      <c r="U401" s="13"/>
    </row>
    <row r="402" spans="21:21" x14ac:dyDescent="0.25">
      <c r="U402" s="13"/>
    </row>
    <row r="403" spans="21:21" x14ac:dyDescent="0.25">
      <c r="U403" s="13"/>
    </row>
    <row r="404" spans="21:21" x14ac:dyDescent="0.25">
      <c r="U404" s="13"/>
    </row>
    <row r="405" spans="21:21" x14ac:dyDescent="0.25">
      <c r="U405" s="13"/>
    </row>
    <row r="406" spans="21:21" x14ac:dyDescent="0.25">
      <c r="U406" s="13"/>
    </row>
    <row r="407" spans="21:21" x14ac:dyDescent="0.25">
      <c r="U407" s="13"/>
    </row>
    <row r="408" spans="21:21" x14ac:dyDescent="0.25">
      <c r="U408" s="13"/>
    </row>
    <row r="409" spans="21:21" x14ac:dyDescent="0.25">
      <c r="U409" s="13"/>
    </row>
    <row r="410" spans="21:21" x14ac:dyDescent="0.25">
      <c r="U410" s="13"/>
    </row>
    <row r="411" spans="21:21" x14ac:dyDescent="0.25">
      <c r="U411" s="13"/>
    </row>
    <row r="412" spans="21:21" x14ac:dyDescent="0.25">
      <c r="U412" s="13"/>
    </row>
    <row r="413" spans="21:21" x14ac:dyDescent="0.25">
      <c r="U413" s="13"/>
    </row>
    <row r="414" spans="21:21" x14ac:dyDescent="0.25">
      <c r="U414" s="13"/>
    </row>
    <row r="415" spans="21:21" x14ac:dyDescent="0.25">
      <c r="U415" s="13"/>
    </row>
    <row r="416" spans="21:21" x14ac:dyDescent="0.25">
      <c r="U416" s="13"/>
    </row>
    <row r="417" spans="21:21" x14ac:dyDescent="0.25">
      <c r="U417" s="13"/>
    </row>
    <row r="418" spans="21:21" x14ac:dyDescent="0.25">
      <c r="U418" s="13"/>
    </row>
    <row r="419" spans="21:21" x14ac:dyDescent="0.25">
      <c r="U419" s="13"/>
    </row>
    <row r="420" spans="21:21" x14ac:dyDescent="0.25">
      <c r="U420" s="13"/>
    </row>
    <row r="421" spans="21:21" x14ac:dyDescent="0.25">
      <c r="U421" s="13"/>
    </row>
    <row r="422" spans="21:21" x14ac:dyDescent="0.25">
      <c r="U422" s="13"/>
    </row>
    <row r="423" spans="21:21" x14ac:dyDescent="0.25">
      <c r="U423" s="13"/>
    </row>
    <row r="424" spans="21:21" x14ac:dyDescent="0.25">
      <c r="U424" s="13"/>
    </row>
    <row r="425" spans="21:21" x14ac:dyDescent="0.25">
      <c r="U425" s="13"/>
    </row>
    <row r="426" spans="21:21" x14ac:dyDescent="0.25">
      <c r="U426" s="13"/>
    </row>
    <row r="427" spans="21:21" x14ac:dyDescent="0.25">
      <c r="U427" s="13"/>
    </row>
    <row r="428" spans="21:21" x14ac:dyDescent="0.25">
      <c r="U428" s="13"/>
    </row>
    <row r="429" spans="21:21" x14ac:dyDescent="0.25">
      <c r="U429" s="13"/>
    </row>
    <row r="430" spans="21:21" x14ac:dyDescent="0.25">
      <c r="U430" s="13"/>
    </row>
    <row r="431" spans="21:21" x14ac:dyDescent="0.25">
      <c r="U431" s="13"/>
    </row>
    <row r="432" spans="21:21" x14ac:dyDescent="0.25">
      <c r="U432" s="13"/>
    </row>
    <row r="433" spans="21:21" x14ac:dyDescent="0.25">
      <c r="U433" s="13"/>
    </row>
    <row r="434" spans="21:21" x14ac:dyDescent="0.25">
      <c r="U434" s="13"/>
    </row>
    <row r="435" spans="21:21" x14ac:dyDescent="0.25">
      <c r="U435" s="13"/>
    </row>
    <row r="436" spans="21:21" x14ac:dyDescent="0.25">
      <c r="U436" s="13"/>
    </row>
    <row r="437" spans="21:21" x14ac:dyDescent="0.25">
      <c r="U437" s="13"/>
    </row>
    <row r="438" spans="21:21" x14ac:dyDescent="0.25">
      <c r="U438" s="13"/>
    </row>
    <row r="439" spans="21:21" x14ac:dyDescent="0.25">
      <c r="U439" s="13"/>
    </row>
    <row r="440" spans="21:21" x14ac:dyDescent="0.25">
      <c r="U440" s="13"/>
    </row>
    <row r="441" spans="21:21" x14ac:dyDescent="0.25">
      <c r="U441" s="13"/>
    </row>
    <row r="442" spans="21:21" x14ac:dyDescent="0.25">
      <c r="U442" s="13"/>
    </row>
    <row r="443" spans="21:21" x14ac:dyDescent="0.25">
      <c r="U443" s="13"/>
    </row>
    <row r="444" spans="21:21" x14ac:dyDescent="0.25">
      <c r="U444" s="13"/>
    </row>
    <row r="445" spans="21:21" x14ac:dyDescent="0.25">
      <c r="U445" s="13"/>
    </row>
    <row r="446" spans="21:21" x14ac:dyDescent="0.25">
      <c r="U446" s="13"/>
    </row>
    <row r="447" spans="21:21" x14ac:dyDescent="0.25">
      <c r="U447" s="13"/>
    </row>
    <row r="448" spans="21:21" x14ac:dyDescent="0.25">
      <c r="U448" s="13"/>
    </row>
    <row r="449" spans="21:21" x14ac:dyDescent="0.25">
      <c r="U449" s="13"/>
    </row>
    <row r="450" spans="21:21" x14ac:dyDescent="0.25">
      <c r="U450" s="13"/>
    </row>
    <row r="451" spans="21:21" x14ac:dyDescent="0.25">
      <c r="U451" s="13"/>
    </row>
    <row r="452" spans="21:21" x14ac:dyDescent="0.25">
      <c r="U452" s="13"/>
    </row>
    <row r="453" spans="21:21" x14ac:dyDescent="0.25">
      <c r="U453" s="13"/>
    </row>
    <row r="454" spans="21:21" x14ac:dyDescent="0.25">
      <c r="U454" s="13"/>
    </row>
    <row r="455" spans="21:21" x14ac:dyDescent="0.25">
      <c r="U455" s="13"/>
    </row>
    <row r="456" spans="21:21" x14ac:dyDescent="0.25">
      <c r="U456" s="13"/>
    </row>
    <row r="457" spans="21:21" x14ac:dyDescent="0.25">
      <c r="U457" s="13"/>
    </row>
    <row r="458" spans="21:21" x14ac:dyDescent="0.25">
      <c r="U458" s="13"/>
    </row>
    <row r="459" spans="21:21" x14ac:dyDescent="0.25">
      <c r="U459" s="13"/>
    </row>
    <row r="460" spans="21:21" x14ac:dyDescent="0.25">
      <c r="U460" s="13"/>
    </row>
    <row r="461" spans="21:21" x14ac:dyDescent="0.25">
      <c r="U461" s="13"/>
    </row>
    <row r="462" spans="21:21" x14ac:dyDescent="0.25">
      <c r="U462" s="13"/>
    </row>
    <row r="463" spans="21:21" x14ac:dyDescent="0.25">
      <c r="U463" s="13"/>
    </row>
    <row r="464" spans="21:21" x14ac:dyDescent="0.25">
      <c r="U464" s="13"/>
    </row>
    <row r="465" spans="21:21" x14ac:dyDescent="0.25">
      <c r="U465" s="13"/>
    </row>
    <row r="466" spans="21:21" x14ac:dyDescent="0.25">
      <c r="U466" s="13"/>
    </row>
    <row r="467" spans="21:21" x14ac:dyDescent="0.25">
      <c r="U467" s="13"/>
    </row>
    <row r="468" spans="21:21" x14ac:dyDescent="0.25">
      <c r="U468" s="13"/>
    </row>
    <row r="469" spans="21:21" x14ac:dyDescent="0.25">
      <c r="U469" s="13"/>
    </row>
    <row r="470" spans="21:21" x14ac:dyDescent="0.25">
      <c r="U470" s="13"/>
    </row>
    <row r="471" spans="21:21" x14ac:dyDescent="0.25">
      <c r="U471" s="13"/>
    </row>
    <row r="472" spans="21:21" x14ac:dyDescent="0.25">
      <c r="U472" s="13"/>
    </row>
    <row r="473" spans="21:21" x14ac:dyDescent="0.25">
      <c r="U473" s="13"/>
    </row>
    <row r="474" spans="21:21" x14ac:dyDescent="0.25">
      <c r="U474" s="13"/>
    </row>
    <row r="475" spans="21:21" x14ac:dyDescent="0.25">
      <c r="U475" s="13"/>
    </row>
    <row r="476" spans="21:21" x14ac:dyDescent="0.25">
      <c r="U476" s="13"/>
    </row>
    <row r="477" spans="21:21" x14ac:dyDescent="0.25">
      <c r="U477" s="13"/>
    </row>
    <row r="478" spans="21:21" x14ac:dyDescent="0.25">
      <c r="U478" s="13"/>
    </row>
    <row r="479" spans="21:21" x14ac:dyDescent="0.25">
      <c r="U479" s="13"/>
    </row>
    <row r="480" spans="21:21" x14ac:dyDescent="0.25">
      <c r="U480" s="13"/>
    </row>
    <row r="481" spans="21:21" x14ac:dyDescent="0.25">
      <c r="U481" s="13"/>
    </row>
    <row r="482" spans="21:21" x14ac:dyDescent="0.25">
      <c r="U482" s="13"/>
    </row>
    <row r="483" spans="21:21" x14ac:dyDescent="0.25">
      <c r="U483" s="13"/>
    </row>
    <row r="484" spans="21:21" x14ac:dyDescent="0.25">
      <c r="U484" s="13"/>
    </row>
    <row r="485" spans="21:21" x14ac:dyDescent="0.25">
      <c r="U485" s="13"/>
    </row>
    <row r="486" spans="21:21" x14ac:dyDescent="0.25">
      <c r="U486" s="13"/>
    </row>
    <row r="487" spans="21:21" x14ac:dyDescent="0.25">
      <c r="U487" s="13"/>
    </row>
    <row r="488" spans="21:21" x14ac:dyDescent="0.25">
      <c r="U488" s="13"/>
    </row>
    <row r="489" spans="21:21" x14ac:dyDescent="0.25">
      <c r="U489" s="13"/>
    </row>
    <row r="490" spans="21:21" x14ac:dyDescent="0.25">
      <c r="U490" s="13"/>
    </row>
    <row r="491" spans="21:21" x14ac:dyDescent="0.25">
      <c r="U491" s="13"/>
    </row>
    <row r="492" spans="21:21" x14ac:dyDescent="0.25">
      <c r="U492" s="13"/>
    </row>
    <row r="493" spans="21:21" x14ac:dyDescent="0.25">
      <c r="U493" s="13"/>
    </row>
    <row r="494" spans="21:21" x14ac:dyDescent="0.25">
      <c r="U494" s="13"/>
    </row>
    <row r="495" spans="21:21" x14ac:dyDescent="0.25">
      <c r="U495" s="13"/>
    </row>
    <row r="496" spans="21:21" x14ac:dyDescent="0.25">
      <c r="U496" s="13"/>
    </row>
    <row r="497" spans="21:21" x14ac:dyDescent="0.25">
      <c r="U497" s="13"/>
    </row>
    <row r="498" spans="21:21" x14ac:dyDescent="0.25">
      <c r="U498" s="13"/>
    </row>
    <row r="499" spans="21:21" x14ac:dyDescent="0.25">
      <c r="U499" s="13"/>
    </row>
    <row r="500" spans="21:21" x14ac:dyDescent="0.25">
      <c r="U500" s="13"/>
    </row>
    <row r="501" spans="21:21" x14ac:dyDescent="0.25">
      <c r="U501" s="13"/>
    </row>
    <row r="502" spans="21:21" x14ac:dyDescent="0.25">
      <c r="U502" s="13"/>
    </row>
    <row r="503" spans="21:21" x14ac:dyDescent="0.25">
      <c r="U503" s="13"/>
    </row>
    <row r="504" spans="21:21" x14ac:dyDescent="0.25">
      <c r="U504" s="13"/>
    </row>
    <row r="505" spans="21:21" x14ac:dyDescent="0.25">
      <c r="U505" s="13"/>
    </row>
    <row r="506" spans="21:21" x14ac:dyDescent="0.25">
      <c r="U506" s="13"/>
    </row>
    <row r="507" spans="21:21" x14ac:dyDescent="0.25">
      <c r="U507" s="13"/>
    </row>
    <row r="508" spans="21:21" x14ac:dyDescent="0.25">
      <c r="U508" s="13"/>
    </row>
    <row r="509" spans="21:21" x14ac:dyDescent="0.25">
      <c r="U509" s="13"/>
    </row>
    <row r="510" spans="21:21" x14ac:dyDescent="0.25">
      <c r="U510" s="13"/>
    </row>
    <row r="511" spans="21:21" x14ac:dyDescent="0.25">
      <c r="U511" s="13"/>
    </row>
    <row r="512" spans="21:21" x14ac:dyDescent="0.25">
      <c r="U512" s="13"/>
    </row>
    <row r="513" spans="21:21" x14ac:dyDescent="0.25">
      <c r="U513" s="13"/>
    </row>
    <row r="514" spans="21:21" x14ac:dyDescent="0.25">
      <c r="U514" s="13"/>
    </row>
    <row r="515" spans="21:21" x14ac:dyDescent="0.25">
      <c r="U515" s="13"/>
    </row>
    <row r="516" spans="21:21" x14ac:dyDescent="0.25">
      <c r="U516" s="13"/>
    </row>
    <row r="517" spans="21:21" x14ac:dyDescent="0.25">
      <c r="U517" s="13"/>
    </row>
    <row r="518" spans="21:21" x14ac:dyDescent="0.25">
      <c r="U518" s="13"/>
    </row>
    <row r="519" spans="21:21" x14ac:dyDescent="0.25">
      <c r="U519" s="13"/>
    </row>
    <row r="520" spans="21:21" x14ac:dyDescent="0.25">
      <c r="U520" s="13"/>
    </row>
    <row r="521" spans="21:21" x14ac:dyDescent="0.25">
      <c r="U521" s="13"/>
    </row>
    <row r="522" spans="21:21" x14ac:dyDescent="0.25">
      <c r="U522" s="13"/>
    </row>
    <row r="523" spans="21:21" x14ac:dyDescent="0.25">
      <c r="U523" s="13"/>
    </row>
    <row r="524" spans="21:21" x14ac:dyDescent="0.25">
      <c r="U524" s="13"/>
    </row>
    <row r="525" spans="21:21" x14ac:dyDescent="0.25">
      <c r="U525" s="13"/>
    </row>
    <row r="526" spans="21:21" x14ac:dyDescent="0.25">
      <c r="U526" s="13"/>
    </row>
    <row r="527" spans="21:21" x14ac:dyDescent="0.25">
      <c r="U527" s="13"/>
    </row>
    <row r="528" spans="21:21" x14ac:dyDescent="0.25">
      <c r="U528" s="13"/>
    </row>
    <row r="529" spans="21:21" x14ac:dyDescent="0.25">
      <c r="U529" s="13"/>
    </row>
    <row r="530" spans="21:21" x14ac:dyDescent="0.25">
      <c r="U530" s="13"/>
    </row>
    <row r="531" spans="21:21" x14ac:dyDescent="0.25">
      <c r="U531" s="13"/>
    </row>
    <row r="532" spans="21:21" x14ac:dyDescent="0.25">
      <c r="U532" s="13"/>
    </row>
    <row r="533" spans="21:21" x14ac:dyDescent="0.25">
      <c r="U533" s="13"/>
    </row>
    <row r="534" spans="21:21" x14ac:dyDescent="0.25">
      <c r="U534" s="13"/>
    </row>
    <row r="535" spans="21:21" x14ac:dyDescent="0.25">
      <c r="U535" s="13"/>
    </row>
    <row r="536" spans="21:21" x14ac:dyDescent="0.25">
      <c r="U536" s="13"/>
    </row>
    <row r="537" spans="21:21" x14ac:dyDescent="0.25">
      <c r="U537" s="13"/>
    </row>
    <row r="538" spans="21:21" x14ac:dyDescent="0.25">
      <c r="U538" s="13"/>
    </row>
    <row r="539" spans="21:21" x14ac:dyDescent="0.25">
      <c r="U539" s="13"/>
    </row>
    <row r="540" spans="21:21" x14ac:dyDescent="0.25">
      <c r="U540" s="13"/>
    </row>
    <row r="541" spans="21:21" x14ac:dyDescent="0.25">
      <c r="U541" s="13"/>
    </row>
    <row r="542" spans="21:21" x14ac:dyDescent="0.25">
      <c r="U542" s="13"/>
    </row>
    <row r="543" spans="21:21" x14ac:dyDescent="0.25">
      <c r="U543" s="13"/>
    </row>
    <row r="544" spans="21:21" x14ac:dyDescent="0.25">
      <c r="U544" s="13"/>
    </row>
    <row r="545" spans="21:21" x14ac:dyDescent="0.25">
      <c r="U545" s="13"/>
    </row>
    <row r="546" spans="21:21" x14ac:dyDescent="0.25">
      <c r="U546" s="13"/>
    </row>
    <row r="547" spans="21:21" x14ac:dyDescent="0.25">
      <c r="U547" s="13"/>
    </row>
    <row r="548" spans="21:21" x14ac:dyDescent="0.25">
      <c r="U548" s="13"/>
    </row>
    <row r="549" spans="21:21" x14ac:dyDescent="0.25">
      <c r="U549" s="13"/>
    </row>
    <row r="550" spans="21:21" x14ac:dyDescent="0.25">
      <c r="U550" s="13"/>
    </row>
    <row r="551" spans="21:21" x14ac:dyDescent="0.25">
      <c r="U551" s="13"/>
    </row>
    <row r="552" spans="21:21" x14ac:dyDescent="0.25">
      <c r="U552" s="13"/>
    </row>
    <row r="553" spans="21:21" x14ac:dyDescent="0.25">
      <c r="U553" s="13"/>
    </row>
    <row r="554" spans="21:21" x14ac:dyDescent="0.25">
      <c r="U554" s="13"/>
    </row>
    <row r="555" spans="21:21" x14ac:dyDescent="0.25">
      <c r="U555" s="13"/>
    </row>
    <row r="556" spans="21:21" x14ac:dyDescent="0.25">
      <c r="U556" s="13"/>
    </row>
    <row r="557" spans="21:21" x14ac:dyDescent="0.25">
      <c r="U557" s="13"/>
    </row>
    <row r="558" spans="21:21" x14ac:dyDescent="0.25">
      <c r="U558" s="13"/>
    </row>
    <row r="559" spans="21:21" x14ac:dyDescent="0.25">
      <c r="U559" s="13"/>
    </row>
    <row r="560" spans="21:21" x14ac:dyDescent="0.25">
      <c r="U560" s="13"/>
    </row>
    <row r="561" spans="21:21" x14ac:dyDescent="0.25">
      <c r="U561" s="13"/>
    </row>
    <row r="562" spans="21:21" x14ac:dyDescent="0.25">
      <c r="U562" s="13"/>
    </row>
    <row r="563" spans="21:21" x14ac:dyDescent="0.25">
      <c r="U563" s="13"/>
    </row>
    <row r="564" spans="21:21" x14ac:dyDescent="0.25">
      <c r="U564" s="13"/>
    </row>
    <row r="565" spans="21:21" x14ac:dyDescent="0.25">
      <c r="U565" s="13"/>
    </row>
    <row r="566" spans="21:21" x14ac:dyDescent="0.25">
      <c r="U566" s="13"/>
    </row>
    <row r="567" spans="21:21" x14ac:dyDescent="0.25">
      <c r="U567" s="13"/>
    </row>
    <row r="568" spans="21:21" x14ac:dyDescent="0.25">
      <c r="U568" s="13"/>
    </row>
    <row r="569" spans="21:21" x14ac:dyDescent="0.25">
      <c r="U569" s="13"/>
    </row>
    <row r="570" spans="21:21" x14ac:dyDescent="0.25">
      <c r="U570" s="13"/>
    </row>
    <row r="571" spans="21:21" x14ac:dyDescent="0.25">
      <c r="U571" s="13"/>
    </row>
    <row r="572" spans="21:21" x14ac:dyDescent="0.25">
      <c r="U572" s="13"/>
    </row>
    <row r="573" spans="21:21" x14ac:dyDescent="0.25">
      <c r="U573" s="13"/>
    </row>
    <row r="574" spans="21:21" x14ac:dyDescent="0.25">
      <c r="U574" s="13"/>
    </row>
    <row r="575" spans="21:21" x14ac:dyDescent="0.25">
      <c r="U575" s="13"/>
    </row>
    <row r="576" spans="21:21" x14ac:dyDescent="0.25">
      <c r="U576" s="13"/>
    </row>
    <row r="577" spans="21:21" x14ac:dyDescent="0.25">
      <c r="U577" s="13"/>
    </row>
    <row r="578" spans="21:21" x14ac:dyDescent="0.25">
      <c r="U578" s="13"/>
    </row>
    <row r="579" spans="21:21" x14ac:dyDescent="0.25">
      <c r="U579" s="13"/>
    </row>
    <row r="580" spans="21:21" x14ac:dyDescent="0.25">
      <c r="U580" s="13"/>
    </row>
    <row r="581" spans="21:21" x14ac:dyDescent="0.25">
      <c r="U581" s="13"/>
    </row>
    <row r="582" spans="21:21" x14ac:dyDescent="0.25">
      <c r="U582" s="13"/>
    </row>
    <row r="583" spans="21:21" x14ac:dyDescent="0.25">
      <c r="U583" s="13"/>
    </row>
    <row r="584" spans="21:21" x14ac:dyDescent="0.25">
      <c r="U584" s="13"/>
    </row>
    <row r="585" spans="21:21" x14ac:dyDescent="0.25">
      <c r="U585" s="13"/>
    </row>
    <row r="586" spans="21:21" x14ac:dyDescent="0.25">
      <c r="U586" s="13"/>
    </row>
    <row r="587" spans="21:21" x14ac:dyDescent="0.25">
      <c r="U587" s="13"/>
    </row>
    <row r="588" spans="21:21" x14ac:dyDescent="0.25">
      <c r="U588" s="13"/>
    </row>
    <row r="589" spans="21:21" x14ac:dyDescent="0.25">
      <c r="U589" s="13"/>
    </row>
    <row r="590" spans="21:21" x14ac:dyDescent="0.25">
      <c r="U590" s="13"/>
    </row>
    <row r="591" spans="21:21" x14ac:dyDescent="0.25">
      <c r="U591" s="13"/>
    </row>
    <row r="592" spans="21:21" x14ac:dyDescent="0.25">
      <c r="U592" s="13"/>
    </row>
    <row r="593" spans="21:21" x14ac:dyDescent="0.25">
      <c r="U593" s="13"/>
    </row>
    <row r="594" spans="21:21" x14ac:dyDescent="0.25">
      <c r="U594" s="13"/>
    </row>
    <row r="595" spans="21:21" x14ac:dyDescent="0.25">
      <c r="U595" s="13"/>
    </row>
    <row r="596" spans="21:21" x14ac:dyDescent="0.25">
      <c r="U596" s="13"/>
    </row>
    <row r="597" spans="21:21" x14ac:dyDescent="0.25">
      <c r="U597" s="13"/>
    </row>
    <row r="598" spans="21:21" x14ac:dyDescent="0.25">
      <c r="U598" s="13"/>
    </row>
    <row r="599" spans="21:21" x14ac:dyDescent="0.25">
      <c r="U599" s="13"/>
    </row>
    <row r="600" spans="21:21" x14ac:dyDescent="0.25">
      <c r="U600" s="13"/>
    </row>
    <row r="601" spans="21:21" x14ac:dyDescent="0.25">
      <c r="U601" s="13"/>
    </row>
    <row r="602" spans="21:21" x14ac:dyDescent="0.25">
      <c r="U602" s="13"/>
    </row>
    <row r="603" spans="21:21" x14ac:dyDescent="0.25">
      <c r="U603" s="13"/>
    </row>
    <row r="604" spans="21:21" x14ac:dyDescent="0.25">
      <c r="U604" s="13"/>
    </row>
    <row r="605" spans="21:21" x14ac:dyDescent="0.25">
      <c r="U605" s="13"/>
    </row>
    <row r="606" spans="21:21" x14ac:dyDescent="0.25">
      <c r="U606" s="13"/>
    </row>
    <row r="607" spans="21:21" x14ac:dyDescent="0.25">
      <c r="U607" s="13"/>
    </row>
    <row r="608" spans="21:21" x14ac:dyDescent="0.25">
      <c r="U608" s="13"/>
    </row>
    <row r="609" spans="21:21" x14ac:dyDescent="0.25">
      <c r="U609" s="13"/>
    </row>
    <row r="610" spans="21:21" x14ac:dyDescent="0.25">
      <c r="U610" s="13"/>
    </row>
    <row r="611" spans="21:21" x14ac:dyDescent="0.25">
      <c r="U611" s="13"/>
    </row>
    <row r="612" spans="21:21" x14ac:dyDescent="0.25">
      <c r="U612" s="13"/>
    </row>
    <row r="613" spans="21:21" x14ac:dyDescent="0.25">
      <c r="U613" s="13"/>
    </row>
    <row r="614" spans="21:21" x14ac:dyDescent="0.25">
      <c r="U614" s="13"/>
    </row>
    <row r="615" spans="21:21" x14ac:dyDescent="0.25">
      <c r="U615" s="13"/>
    </row>
    <row r="616" spans="21:21" x14ac:dyDescent="0.25">
      <c r="U616" s="13"/>
    </row>
    <row r="617" spans="21:21" x14ac:dyDescent="0.25">
      <c r="U617" s="13"/>
    </row>
    <row r="618" spans="21:21" x14ac:dyDescent="0.25">
      <c r="U618" s="13"/>
    </row>
    <row r="619" spans="21:21" x14ac:dyDescent="0.25">
      <c r="U619" s="13"/>
    </row>
    <row r="620" spans="21:21" x14ac:dyDescent="0.25">
      <c r="U620" s="13"/>
    </row>
    <row r="621" spans="21:21" x14ac:dyDescent="0.25">
      <c r="U621" s="13"/>
    </row>
    <row r="622" spans="21:21" x14ac:dyDescent="0.25">
      <c r="U622" s="13"/>
    </row>
    <row r="623" spans="21:21" x14ac:dyDescent="0.25">
      <c r="U623" s="13"/>
    </row>
    <row r="624" spans="21:21" x14ac:dyDescent="0.25">
      <c r="U624" s="13"/>
    </row>
    <row r="625" spans="21:21" x14ac:dyDescent="0.25">
      <c r="U625" s="13"/>
    </row>
    <row r="626" spans="21:21" x14ac:dyDescent="0.25">
      <c r="U626" s="13"/>
    </row>
    <row r="627" spans="21:21" x14ac:dyDescent="0.25">
      <c r="U627" s="13"/>
    </row>
    <row r="628" spans="21:21" x14ac:dyDescent="0.25">
      <c r="U628" s="13"/>
    </row>
    <row r="629" spans="21:21" x14ac:dyDescent="0.25">
      <c r="U629" s="13"/>
    </row>
    <row r="630" spans="21:21" x14ac:dyDescent="0.25">
      <c r="U630" s="13"/>
    </row>
    <row r="631" spans="21:21" x14ac:dyDescent="0.25">
      <c r="U631" s="13"/>
    </row>
    <row r="632" spans="21:21" x14ac:dyDescent="0.25">
      <c r="U632" s="13"/>
    </row>
    <row r="633" spans="21:21" x14ac:dyDescent="0.25">
      <c r="U633" s="13"/>
    </row>
    <row r="634" spans="21:21" x14ac:dyDescent="0.25">
      <c r="U634" s="13"/>
    </row>
    <row r="635" spans="21:21" x14ac:dyDescent="0.25">
      <c r="U635" s="13"/>
    </row>
    <row r="636" spans="21:21" x14ac:dyDescent="0.25">
      <c r="U636" s="13"/>
    </row>
    <row r="637" spans="21:21" x14ac:dyDescent="0.25">
      <c r="U637" s="13"/>
    </row>
    <row r="638" spans="21:21" x14ac:dyDescent="0.25">
      <c r="U638" s="13"/>
    </row>
    <row r="639" spans="21:21" x14ac:dyDescent="0.25">
      <c r="U639" s="13"/>
    </row>
    <row r="640" spans="21:21" x14ac:dyDescent="0.25">
      <c r="U640" s="13"/>
    </row>
    <row r="641" spans="21:21" x14ac:dyDescent="0.25">
      <c r="U641" s="13"/>
    </row>
    <row r="642" spans="21:21" x14ac:dyDescent="0.25">
      <c r="U642" s="13"/>
    </row>
    <row r="643" spans="21:21" x14ac:dyDescent="0.25">
      <c r="U643" s="13"/>
    </row>
    <row r="644" spans="21:21" x14ac:dyDescent="0.25">
      <c r="U644" s="13"/>
    </row>
    <row r="645" spans="21:21" x14ac:dyDescent="0.25">
      <c r="U645" s="13"/>
    </row>
    <row r="646" spans="21:21" x14ac:dyDescent="0.25">
      <c r="U646" s="13"/>
    </row>
    <row r="647" spans="21:21" x14ac:dyDescent="0.25">
      <c r="U647" s="13"/>
    </row>
    <row r="648" spans="21:21" x14ac:dyDescent="0.25">
      <c r="U648" s="13"/>
    </row>
    <row r="649" spans="21:21" x14ac:dyDescent="0.25">
      <c r="U649" s="13"/>
    </row>
    <row r="650" spans="21:21" x14ac:dyDescent="0.25">
      <c r="U650" s="13"/>
    </row>
    <row r="651" spans="21:21" x14ac:dyDescent="0.25">
      <c r="U651" s="13"/>
    </row>
    <row r="652" spans="21:21" x14ac:dyDescent="0.25">
      <c r="U652" s="13"/>
    </row>
    <row r="653" spans="21:21" x14ac:dyDescent="0.25">
      <c r="U653" s="13"/>
    </row>
    <row r="654" spans="21:21" x14ac:dyDescent="0.25">
      <c r="U654" s="13"/>
    </row>
    <row r="655" spans="21:21" x14ac:dyDescent="0.25">
      <c r="U655" s="13"/>
    </row>
    <row r="656" spans="21:21" x14ac:dyDescent="0.25">
      <c r="U656" s="13"/>
    </row>
    <row r="657" spans="21:21" x14ac:dyDescent="0.25">
      <c r="U657" s="13"/>
    </row>
    <row r="658" spans="21:21" x14ac:dyDescent="0.25">
      <c r="U658" s="13"/>
    </row>
    <row r="659" spans="21:21" x14ac:dyDescent="0.25">
      <c r="U659" s="13"/>
    </row>
    <row r="660" spans="21:21" x14ac:dyDescent="0.25">
      <c r="U660" s="13"/>
    </row>
    <row r="661" spans="21:21" x14ac:dyDescent="0.25">
      <c r="U661" s="13"/>
    </row>
    <row r="662" spans="21:21" x14ac:dyDescent="0.25">
      <c r="U662" s="13"/>
    </row>
    <row r="663" spans="21:21" x14ac:dyDescent="0.25">
      <c r="U663" s="13"/>
    </row>
    <row r="664" spans="21:21" x14ac:dyDescent="0.25">
      <c r="U664" s="13"/>
    </row>
    <row r="665" spans="21:21" x14ac:dyDescent="0.25">
      <c r="U665" s="13"/>
    </row>
    <row r="666" spans="21:21" x14ac:dyDescent="0.25">
      <c r="U666" s="13"/>
    </row>
    <row r="667" spans="21:21" x14ac:dyDescent="0.25">
      <c r="U667" s="13"/>
    </row>
    <row r="668" spans="21:21" x14ac:dyDescent="0.25">
      <c r="U668" s="13"/>
    </row>
    <row r="669" spans="21:21" x14ac:dyDescent="0.25">
      <c r="U669" s="13"/>
    </row>
    <row r="670" spans="21:21" x14ac:dyDescent="0.25">
      <c r="U670" s="13"/>
    </row>
    <row r="671" spans="21:21" x14ac:dyDescent="0.25">
      <c r="U671" s="13"/>
    </row>
    <row r="672" spans="21:21" x14ac:dyDescent="0.25">
      <c r="U672" s="13"/>
    </row>
    <row r="673" spans="21:21" x14ac:dyDescent="0.25">
      <c r="U673" s="13"/>
    </row>
    <row r="674" spans="21:21" x14ac:dyDescent="0.25">
      <c r="U674" s="13"/>
    </row>
    <row r="675" spans="21:21" x14ac:dyDescent="0.25">
      <c r="U675" s="13"/>
    </row>
    <row r="676" spans="21:21" x14ac:dyDescent="0.25">
      <c r="U676" s="13"/>
    </row>
    <row r="677" spans="21:21" x14ac:dyDescent="0.25">
      <c r="U677" s="13"/>
    </row>
    <row r="678" spans="21:21" x14ac:dyDescent="0.25">
      <c r="U678" s="13"/>
    </row>
    <row r="679" spans="21:21" x14ac:dyDescent="0.25">
      <c r="U679" s="13"/>
    </row>
    <row r="680" spans="21:21" x14ac:dyDescent="0.25">
      <c r="U680" s="13"/>
    </row>
    <row r="681" spans="21:21" x14ac:dyDescent="0.25">
      <c r="U681" s="13"/>
    </row>
    <row r="682" spans="21:21" x14ac:dyDescent="0.25">
      <c r="U682" s="13"/>
    </row>
    <row r="683" spans="21:21" x14ac:dyDescent="0.25">
      <c r="U683" s="13"/>
    </row>
    <row r="684" spans="21:21" x14ac:dyDescent="0.25">
      <c r="U684" s="13"/>
    </row>
    <row r="685" spans="21:21" x14ac:dyDescent="0.25">
      <c r="U685" s="13"/>
    </row>
    <row r="686" spans="21:21" x14ac:dyDescent="0.25">
      <c r="U686" s="13"/>
    </row>
    <row r="687" spans="21:21" x14ac:dyDescent="0.25">
      <c r="U687" s="13"/>
    </row>
    <row r="688" spans="21:21" x14ac:dyDescent="0.25">
      <c r="U688" s="13"/>
    </row>
    <row r="689" spans="21:21" x14ac:dyDescent="0.25">
      <c r="U689" s="13"/>
    </row>
    <row r="690" spans="21:21" x14ac:dyDescent="0.25">
      <c r="U690" s="13"/>
    </row>
    <row r="691" spans="21:21" x14ac:dyDescent="0.25">
      <c r="U691" s="13"/>
    </row>
    <row r="692" spans="21:21" x14ac:dyDescent="0.25">
      <c r="U692" s="13"/>
    </row>
    <row r="693" spans="21:21" x14ac:dyDescent="0.25">
      <c r="U693" s="13"/>
    </row>
    <row r="694" spans="21:21" x14ac:dyDescent="0.25">
      <c r="U694" s="13"/>
    </row>
    <row r="695" spans="21:21" x14ac:dyDescent="0.25">
      <c r="U695" s="13"/>
    </row>
    <row r="696" spans="21:21" x14ac:dyDescent="0.25">
      <c r="U696" s="13"/>
    </row>
    <row r="697" spans="21:21" x14ac:dyDescent="0.25">
      <c r="U697" s="13"/>
    </row>
    <row r="698" spans="21:21" x14ac:dyDescent="0.25">
      <c r="U698" s="13"/>
    </row>
    <row r="699" spans="21:21" x14ac:dyDescent="0.25">
      <c r="U699" s="13"/>
    </row>
    <row r="700" spans="21:21" x14ac:dyDescent="0.25">
      <c r="U700" s="13"/>
    </row>
    <row r="701" spans="21:21" x14ac:dyDescent="0.25">
      <c r="U701" s="13"/>
    </row>
    <row r="702" spans="21:21" x14ac:dyDescent="0.25">
      <c r="U702" s="13"/>
    </row>
    <row r="703" spans="21:21" x14ac:dyDescent="0.25">
      <c r="U703" s="13"/>
    </row>
    <row r="704" spans="21:21" x14ac:dyDescent="0.25">
      <c r="U704" s="13"/>
    </row>
    <row r="705" spans="21:21" x14ac:dyDescent="0.25">
      <c r="U705" s="13"/>
    </row>
    <row r="706" spans="21:21" x14ac:dyDescent="0.25">
      <c r="U706" s="13"/>
    </row>
    <row r="707" spans="21:21" x14ac:dyDescent="0.25">
      <c r="U707" s="13"/>
    </row>
    <row r="708" spans="21:21" x14ac:dyDescent="0.25">
      <c r="U708" s="13"/>
    </row>
    <row r="709" spans="21:21" x14ac:dyDescent="0.25">
      <c r="U709" s="13"/>
    </row>
    <row r="710" spans="21:21" x14ac:dyDescent="0.25">
      <c r="U710" s="13"/>
    </row>
    <row r="711" spans="21:21" x14ac:dyDescent="0.25">
      <c r="U711" s="13"/>
    </row>
    <row r="712" spans="21:21" x14ac:dyDescent="0.25">
      <c r="U712" s="13"/>
    </row>
    <row r="713" spans="21:21" x14ac:dyDescent="0.25">
      <c r="U713" s="13"/>
    </row>
    <row r="714" spans="21:21" x14ac:dyDescent="0.25">
      <c r="U714" s="13"/>
    </row>
    <row r="715" spans="21:21" x14ac:dyDescent="0.25">
      <c r="U715" s="13"/>
    </row>
    <row r="716" spans="21:21" x14ac:dyDescent="0.25">
      <c r="U716" s="13"/>
    </row>
    <row r="717" spans="21:21" x14ac:dyDescent="0.25">
      <c r="U717" s="13"/>
    </row>
    <row r="718" spans="21:21" x14ac:dyDescent="0.25">
      <c r="U718" s="13"/>
    </row>
    <row r="719" spans="21:21" x14ac:dyDescent="0.25">
      <c r="U719" s="13"/>
    </row>
    <row r="720" spans="21:21" x14ac:dyDescent="0.25">
      <c r="U720" s="13"/>
    </row>
    <row r="721" spans="21:21" x14ac:dyDescent="0.25">
      <c r="U721" s="13"/>
    </row>
    <row r="722" spans="21:21" x14ac:dyDescent="0.25">
      <c r="U722" s="13"/>
    </row>
    <row r="723" spans="21:21" x14ac:dyDescent="0.25">
      <c r="U723" s="13"/>
    </row>
    <row r="724" spans="21:21" x14ac:dyDescent="0.25">
      <c r="U724" s="13"/>
    </row>
    <row r="725" spans="21:21" x14ac:dyDescent="0.25">
      <c r="U725" s="13"/>
    </row>
    <row r="726" spans="21:21" x14ac:dyDescent="0.25">
      <c r="U726" s="13"/>
    </row>
    <row r="727" spans="21:21" x14ac:dyDescent="0.25">
      <c r="U727" s="13"/>
    </row>
    <row r="728" spans="21:21" x14ac:dyDescent="0.25">
      <c r="U728" s="13"/>
    </row>
    <row r="729" spans="21:21" x14ac:dyDescent="0.25">
      <c r="U729" s="13"/>
    </row>
    <row r="730" spans="21:21" x14ac:dyDescent="0.25">
      <c r="U730" s="13"/>
    </row>
    <row r="731" spans="21:21" x14ac:dyDescent="0.25">
      <c r="U731" s="13"/>
    </row>
    <row r="732" spans="21:21" x14ac:dyDescent="0.25">
      <c r="U732" s="13"/>
    </row>
    <row r="733" spans="21:21" x14ac:dyDescent="0.25">
      <c r="U733" s="13"/>
    </row>
    <row r="734" spans="21:21" x14ac:dyDescent="0.25">
      <c r="U734" s="13"/>
    </row>
    <row r="735" spans="21:21" x14ac:dyDescent="0.25">
      <c r="U735" s="13"/>
    </row>
    <row r="736" spans="21:21" x14ac:dyDescent="0.25">
      <c r="U736" s="13"/>
    </row>
    <row r="737" spans="21:21" x14ac:dyDescent="0.25">
      <c r="U737" s="13"/>
    </row>
    <row r="738" spans="21:21" x14ac:dyDescent="0.25">
      <c r="U738" s="13"/>
    </row>
    <row r="739" spans="21:21" x14ac:dyDescent="0.25">
      <c r="U739" s="13"/>
    </row>
    <row r="740" spans="21:21" x14ac:dyDescent="0.25">
      <c r="U740" s="13"/>
    </row>
    <row r="741" spans="21:21" x14ac:dyDescent="0.25">
      <c r="U741" s="13"/>
    </row>
    <row r="742" spans="21:21" x14ac:dyDescent="0.25">
      <c r="U742" s="13"/>
    </row>
    <row r="743" spans="21:21" x14ac:dyDescent="0.25">
      <c r="U743" s="13"/>
    </row>
    <row r="744" spans="21:21" x14ac:dyDescent="0.25">
      <c r="U744" s="13"/>
    </row>
    <row r="745" spans="21:21" x14ac:dyDescent="0.25">
      <c r="U745" s="13"/>
    </row>
    <row r="746" spans="21:21" x14ac:dyDescent="0.25">
      <c r="U746" s="13"/>
    </row>
    <row r="747" spans="21:21" x14ac:dyDescent="0.25">
      <c r="U747" s="13"/>
    </row>
    <row r="748" spans="21:21" x14ac:dyDescent="0.25">
      <c r="U748" s="13"/>
    </row>
    <row r="749" spans="21:21" x14ac:dyDescent="0.25">
      <c r="U749" s="13"/>
    </row>
    <row r="750" spans="21:21" x14ac:dyDescent="0.25">
      <c r="U750" s="13"/>
    </row>
    <row r="751" spans="21:21" x14ac:dyDescent="0.25">
      <c r="U751" s="13"/>
    </row>
    <row r="752" spans="21:21" x14ac:dyDescent="0.25">
      <c r="U752" s="13"/>
    </row>
    <row r="753" spans="21:21" x14ac:dyDescent="0.25">
      <c r="U753" s="13"/>
    </row>
    <row r="754" spans="21:21" x14ac:dyDescent="0.25">
      <c r="U754" s="13"/>
    </row>
    <row r="755" spans="21:21" x14ac:dyDescent="0.25">
      <c r="U755" s="13"/>
    </row>
    <row r="756" spans="21:21" x14ac:dyDescent="0.25">
      <c r="U756" s="13"/>
    </row>
    <row r="757" spans="21:21" x14ac:dyDescent="0.25">
      <c r="U757" s="13"/>
    </row>
    <row r="758" spans="21:21" x14ac:dyDescent="0.25">
      <c r="U758" s="13"/>
    </row>
    <row r="759" spans="21:21" x14ac:dyDescent="0.25">
      <c r="U759" s="13"/>
    </row>
    <row r="760" spans="21:21" x14ac:dyDescent="0.25">
      <c r="U760" s="13"/>
    </row>
    <row r="761" spans="21:21" x14ac:dyDescent="0.25">
      <c r="U761" s="13"/>
    </row>
    <row r="762" spans="21:21" x14ac:dyDescent="0.25">
      <c r="U762" s="13"/>
    </row>
    <row r="763" spans="21:21" x14ac:dyDescent="0.25">
      <c r="U763" s="13"/>
    </row>
    <row r="764" spans="21:21" x14ac:dyDescent="0.25">
      <c r="U764" s="13"/>
    </row>
    <row r="765" spans="21:21" x14ac:dyDescent="0.25">
      <c r="U765" s="13"/>
    </row>
    <row r="766" spans="21:21" x14ac:dyDescent="0.25">
      <c r="U766" s="13"/>
    </row>
    <row r="767" spans="21:21" x14ac:dyDescent="0.25">
      <c r="U767" s="13"/>
    </row>
    <row r="768" spans="21:21" x14ac:dyDescent="0.25">
      <c r="U768" s="13"/>
    </row>
    <row r="769" spans="21:21" x14ac:dyDescent="0.25">
      <c r="U769" s="13"/>
    </row>
    <row r="770" spans="21:21" x14ac:dyDescent="0.25">
      <c r="U770" s="13"/>
    </row>
    <row r="771" spans="21:21" x14ac:dyDescent="0.25">
      <c r="U771" s="13"/>
    </row>
    <row r="772" spans="21:21" x14ac:dyDescent="0.25">
      <c r="U772" s="13"/>
    </row>
    <row r="773" spans="21:21" x14ac:dyDescent="0.25">
      <c r="U773" s="13"/>
    </row>
    <row r="774" spans="21:21" x14ac:dyDescent="0.25">
      <c r="U774" s="13"/>
    </row>
    <row r="775" spans="21:21" x14ac:dyDescent="0.25">
      <c r="U775" s="13"/>
    </row>
    <row r="776" spans="21:21" x14ac:dyDescent="0.25">
      <c r="U776" s="13"/>
    </row>
    <row r="777" spans="21:21" x14ac:dyDescent="0.25">
      <c r="U777" s="13"/>
    </row>
    <row r="778" spans="21:21" x14ac:dyDescent="0.25">
      <c r="U778" s="13"/>
    </row>
    <row r="779" spans="21:21" x14ac:dyDescent="0.25">
      <c r="U779" s="13"/>
    </row>
    <row r="780" spans="21:21" x14ac:dyDescent="0.25">
      <c r="U780" s="13"/>
    </row>
    <row r="781" spans="21:21" x14ac:dyDescent="0.25">
      <c r="U781" s="13"/>
    </row>
    <row r="782" spans="21:21" x14ac:dyDescent="0.25">
      <c r="U782" s="13"/>
    </row>
    <row r="783" spans="21:21" x14ac:dyDescent="0.25">
      <c r="U783" s="13"/>
    </row>
    <row r="784" spans="21:21" x14ac:dyDescent="0.25">
      <c r="U784" s="13"/>
    </row>
    <row r="785" spans="21:21" x14ac:dyDescent="0.25">
      <c r="U785" s="13"/>
    </row>
    <row r="786" spans="21:21" x14ac:dyDescent="0.25">
      <c r="U786" s="13"/>
    </row>
    <row r="787" spans="21:21" x14ac:dyDescent="0.25">
      <c r="U787" s="13"/>
    </row>
    <row r="788" spans="21:21" x14ac:dyDescent="0.25">
      <c r="U788" s="13"/>
    </row>
    <row r="789" spans="21:21" x14ac:dyDescent="0.25">
      <c r="U789" s="13"/>
    </row>
    <row r="790" spans="21:21" x14ac:dyDescent="0.25">
      <c r="U790" s="13"/>
    </row>
    <row r="791" spans="21:21" x14ac:dyDescent="0.25">
      <c r="U791" s="13"/>
    </row>
    <row r="792" spans="21:21" x14ac:dyDescent="0.25">
      <c r="U792" s="13"/>
    </row>
    <row r="793" spans="21:21" x14ac:dyDescent="0.25">
      <c r="U793" s="13"/>
    </row>
    <row r="794" spans="21:21" x14ac:dyDescent="0.25">
      <c r="U794" s="13"/>
    </row>
    <row r="795" spans="21:21" x14ac:dyDescent="0.25">
      <c r="U795" s="13"/>
    </row>
    <row r="796" spans="21:21" x14ac:dyDescent="0.25">
      <c r="U796" s="13"/>
    </row>
    <row r="797" spans="21:21" x14ac:dyDescent="0.25">
      <c r="U797" s="13"/>
    </row>
    <row r="798" spans="21:21" x14ac:dyDescent="0.25">
      <c r="U798" s="13"/>
    </row>
    <row r="799" spans="21:21" x14ac:dyDescent="0.25">
      <c r="U799" s="13"/>
    </row>
    <row r="800" spans="21:21" x14ac:dyDescent="0.25">
      <c r="U800" s="13"/>
    </row>
    <row r="801" spans="21:21" x14ac:dyDescent="0.25">
      <c r="U801" s="13"/>
    </row>
    <row r="802" spans="21:21" x14ac:dyDescent="0.25">
      <c r="U802" s="13"/>
    </row>
    <row r="803" spans="21:21" x14ac:dyDescent="0.25">
      <c r="U803" s="13"/>
    </row>
    <row r="804" spans="21:21" x14ac:dyDescent="0.25">
      <c r="U804" s="13"/>
    </row>
    <row r="805" spans="21:21" x14ac:dyDescent="0.25">
      <c r="U805" s="13"/>
    </row>
    <row r="806" spans="21:21" x14ac:dyDescent="0.25">
      <c r="U806" s="13"/>
    </row>
    <row r="807" spans="21:21" x14ac:dyDescent="0.25">
      <c r="U807" s="13"/>
    </row>
    <row r="808" spans="21:21" x14ac:dyDescent="0.25">
      <c r="U808" s="13"/>
    </row>
    <row r="809" spans="21:21" x14ac:dyDescent="0.25">
      <c r="U809" s="13"/>
    </row>
    <row r="810" spans="21:21" x14ac:dyDescent="0.25">
      <c r="U810" s="13"/>
    </row>
    <row r="811" spans="21:21" x14ac:dyDescent="0.25">
      <c r="U811" s="13"/>
    </row>
    <row r="812" spans="21:21" x14ac:dyDescent="0.25">
      <c r="U812" s="13"/>
    </row>
    <row r="813" spans="21:21" x14ac:dyDescent="0.25">
      <c r="U813" s="13"/>
    </row>
    <row r="814" spans="21:21" x14ac:dyDescent="0.25">
      <c r="U814" s="13"/>
    </row>
    <row r="815" spans="21:21" x14ac:dyDescent="0.25">
      <c r="U815" s="13"/>
    </row>
    <row r="816" spans="21:21" x14ac:dyDescent="0.25">
      <c r="U816" s="13"/>
    </row>
    <row r="817" spans="21:21" x14ac:dyDescent="0.25">
      <c r="U817" s="13"/>
    </row>
    <row r="818" spans="21:21" x14ac:dyDescent="0.25">
      <c r="U818" s="13"/>
    </row>
    <row r="819" spans="21:21" x14ac:dyDescent="0.25">
      <c r="U819" s="13"/>
    </row>
    <row r="820" spans="21:21" x14ac:dyDescent="0.25">
      <c r="U820" s="13"/>
    </row>
    <row r="821" spans="21:21" x14ac:dyDescent="0.25">
      <c r="U821" s="13"/>
    </row>
    <row r="822" spans="21:21" x14ac:dyDescent="0.25">
      <c r="U822" s="13"/>
    </row>
    <row r="823" spans="21:21" x14ac:dyDescent="0.25">
      <c r="U823" s="13"/>
    </row>
    <row r="824" spans="21:21" x14ac:dyDescent="0.25">
      <c r="U824" s="13"/>
    </row>
    <row r="825" spans="21:21" x14ac:dyDescent="0.25">
      <c r="U825" s="13"/>
    </row>
    <row r="826" spans="21:21" x14ac:dyDescent="0.25">
      <c r="U826" s="13"/>
    </row>
    <row r="827" spans="21:21" x14ac:dyDescent="0.25">
      <c r="U827" s="13"/>
    </row>
    <row r="828" spans="21:21" x14ac:dyDescent="0.25">
      <c r="U828" s="13"/>
    </row>
    <row r="829" spans="21:21" x14ac:dyDescent="0.25">
      <c r="U829" s="13"/>
    </row>
    <row r="830" spans="21:21" x14ac:dyDescent="0.25">
      <c r="U830" s="13"/>
    </row>
    <row r="831" spans="21:21" x14ac:dyDescent="0.25">
      <c r="U831" s="13"/>
    </row>
    <row r="832" spans="21:21" x14ac:dyDescent="0.25">
      <c r="U832" s="13"/>
    </row>
    <row r="833" spans="21:21" x14ac:dyDescent="0.25">
      <c r="U833" s="13"/>
    </row>
    <row r="834" spans="21:21" x14ac:dyDescent="0.25">
      <c r="U834" s="13"/>
    </row>
    <row r="835" spans="21:21" x14ac:dyDescent="0.25">
      <c r="U835" s="13"/>
    </row>
    <row r="836" spans="21:21" x14ac:dyDescent="0.25">
      <c r="U836" s="13"/>
    </row>
    <row r="837" spans="21:21" x14ac:dyDescent="0.25">
      <c r="U837" s="13"/>
    </row>
    <row r="838" spans="21:21" x14ac:dyDescent="0.25">
      <c r="U838" s="13"/>
    </row>
    <row r="839" spans="21:21" x14ac:dyDescent="0.25">
      <c r="U839" s="13"/>
    </row>
    <row r="840" spans="21:21" x14ac:dyDescent="0.25">
      <c r="U840" s="13"/>
    </row>
    <row r="1048573" spans="15:16" ht="15" customHeight="1" x14ac:dyDescent="0.25">
      <c r="O1048573" s="1032"/>
      <c r="P1048573" s="1032"/>
    </row>
  </sheetData>
  <mergeCells count="28">
    <mergeCell ref="O31:P31"/>
    <mergeCell ref="A30:G30"/>
    <mergeCell ref="O32:P32"/>
    <mergeCell ref="A33:A34"/>
    <mergeCell ref="G33:G34"/>
    <mergeCell ref="O33:P33"/>
    <mergeCell ref="O34:P34"/>
    <mergeCell ref="B33:B34"/>
    <mergeCell ref="C33:C34"/>
    <mergeCell ref="D33:D34"/>
    <mergeCell ref="E33:E34"/>
    <mergeCell ref="F33:F34"/>
    <mergeCell ref="O1048573:P1048573"/>
    <mergeCell ref="O36:P36"/>
    <mergeCell ref="O35:P35"/>
    <mergeCell ref="H30:N30"/>
    <mergeCell ref="A17:C20"/>
    <mergeCell ref="D17:U20"/>
    <mergeCell ref="A22:C22"/>
    <mergeCell ref="E22:F22"/>
    <mergeCell ref="H22:J22"/>
    <mergeCell ref="A23:C23"/>
    <mergeCell ref="H23:I23"/>
    <mergeCell ref="H24:I24"/>
    <mergeCell ref="H25:I25"/>
    <mergeCell ref="H26:I26"/>
    <mergeCell ref="O30:Q30"/>
    <mergeCell ref="R30:V30"/>
  </mergeCells>
  <conditionalFormatting sqref="U32:U34">
    <cfRule type="containsText" dxfId="47" priority="4" stopIfTrue="1" operator="containsText" text="Cerrada">
      <formula>NOT(ISERROR(SEARCH("Cerrada",U32)))</formula>
    </cfRule>
    <cfRule type="containsText" dxfId="46" priority="5" stopIfTrue="1" operator="containsText" text="En ejecución">
      <formula>NOT(ISERROR(SEARCH("En ejecución",U32)))</formula>
    </cfRule>
    <cfRule type="containsText" dxfId="45" priority="6" stopIfTrue="1" operator="containsText" text="Vencida">
      <formula>NOT(ISERROR(SEARCH("Vencida",U32)))</formula>
    </cfRule>
  </conditionalFormatting>
  <dataValidations count="6">
    <dataValidation type="list" allowBlank="1" showErrorMessage="1" sqref="A23" xr:uid="{00000000-0002-0000-0C00-000002000000}">
      <formula1>PROCESOS</formula1>
    </dataValidation>
    <dataValidation type="list" allowBlank="1" showInputMessage="1" showErrorMessage="1" sqref="I32" xr:uid="{00000000-0002-0000-0C00-000003000000}">
      <formula1>$H$2:$H$3</formula1>
    </dataValidation>
    <dataValidation type="list" allowBlank="1" showInputMessage="1" showErrorMessage="1" sqref="F32 F33 F35" xr:uid="{00000000-0002-0000-0C00-000004000000}">
      <formula1>$G$2:$G$5</formula1>
    </dataValidation>
    <dataValidation type="list" allowBlank="1" showInputMessage="1" showErrorMessage="1" sqref="B32 B33 B35 B36" xr:uid="{00000000-0002-0000-0C00-000005000000}">
      <formula1>$F$2:$F$6</formula1>
    </dataValidation>
    <dataValidation type="list" allowBlank="1" showInputMessage="1" showErrorMessage="1" sqref="T33:T34 T32" xr:uid="{00000000-0002-0000-0C00-000000000000}">
      <formula1>$J$2:$J$4</formula1>
    </dataValidation>
    <dataValidation type="list" allowBlank="1" showInputMessage="1" showErrorMessage="1" sqref="U33:U34 U32" xr:uid="{00000000-0002-0000-0C00-000001000000}">
      <formula1>$I$2:$I$4</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59999389629810485"/>
  </sheetPr>
  <dimension ref="A1:AA908"/>
  <sheetViews>
    <sheetView showGridLines="0" topLeftCell="F39" zoomScale="79" zoomScaleNormal="118" workbookViewId="0">
      <selection activeCell="N39" sqref="N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60.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91"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93"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5"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90"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GESTIÓN DEL TALENTO HUMANO</v>
      </c>
      <c r="F22" s="1001"/>
      <c r="G22" s="21"/>
      <c r="H22" s="992" t="s">
        <v>60</v>
      </c>
      <c r="I22" s="993"/>
      <c r="J22" s="994"/>
      <c r="K22" s="83"/>
      <c r="L22" s="87"/>
      <c r="M22" s="87"/>
      <c r="N22" s="87"/>
      <c r="O22" s="87"/>
      <c r="P22" s="87"/>
      <c r="Q22" s="87"/>
      <c r="R22" s="87"/>
      <c r="S22" s="87"/>
      <c r="T22" s="87"/>
      <c r="U22" s="87"/>
      <c r="V22" s="87"/>
      <c r="W22" s="87"/>
      <c r="X22" s="86"/>
    </row>
    <row r="23" spans="1:27" ht="53.25" customHeight="1" thickBot="1" x14ac:dyDescent="0.3">
      <c r="A23" s="1011" t="s">
        <v>52</v>
      </c>
      <c r="B23" s="1012"/>
      <c r="C23" s="1013"/>
      <c r="D23" s="23"/>
      <c r="E23" s="93" t="s">
        <v>144</v>
      </c>
      <c r="F23" s="94">
        <f>COUNTA(E31:E41)</f>
        <v>9</v>
      </c>
      <c r="G23" s="21"/>
      <c r="H23" s="995" t="s">
        <v>66</v>
      </c>
      <c r="I23" s="996"/>
      <c r="J23" s="94">
        <f>COUNTIF(I31:I41,"Acción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COUNTA(H31:H41)</f>
        <v>9</v>
      </c>
      <c r="G24" s="24"/>
      <c r="H24" s="997" t="s">
        <v>149</v>
      </c>
      <c r="I24" s="998"/>
      <c r="J24" s="99">
        <f>COUNTIF(I31:I41,"Acción Preventiva y/o de mejora")</f>
        <v>9</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COUNTIF(W31:W38, "Vencida")</f>
        <v>0</v>
      </c>
      <c r="G25" s="24"/>
      <c r="H25" s="999"/>
      <c r="I25" s="999"/>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COUNTIF(W31:W39, "En ejecución")</f>
        <v>9</v>
      </c>
      <c r="G26" s="24"/>
      <c r="H26" s="999"/>
      <c r="I26" s="999"/>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COUNTIF(W31:W39,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90.75"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08" t="s">
        <v>84</v>
      </c>
      <c r="P30" s="1009"/>
      <c r="Q30" s="1009"/>
      <c r="R30" s="1010"/>
      <c r="S30" s="542" t="s">
        <v>85</v>
      </c>
      <c r="T30" s="626" t="s">
        <v>84</v>
      </c>
      <c r="U30" s="601" t="s">
        <v>85</v>
      </c>
      <c r="V30" s="601" t="s">
        <v>158</v>
      </c>
      <c r="W30" s="601" t="s">
        <v>86</v>
      </c>
      <c r="X30" s="542" t="s">
        <v>155</v>
      </c>
      <c r="Y30" s="74"/>
      <c r="Z30" s="78"/>
      <c r="AA30" s="78"/>
    </row>
    <row r="31" spans="1:27" s="585" customFormat="1" ht="144" customHeight="1" x14ac:dyDescent="0.25">
      <c r="A31" s="475">
        <v>1</v>
      </c>
      <c r="B31" s="238" t="s">
        <v>10</v>
      </c>
      <c r="C31" s="238" t="s">
        <v>132</v>
      </c>
      <c r="D31" s="228">
        <v>43781</v>
      </c>
      <c r="E31" s="271" t="s">
        <v>1005</v>
      </c>
      <c r="F31" s="586" t="s">
        <v>154</v>
      </c>
      <c r="G31" s="271" t="s">
        <v>1006</v>
      </c>
      <c r="H31" s="271" t="s">
        <v>1007</v>
      </c>
      <c r="I31" s="586" t="s">
        <v>140</v>
      </c>
      <c r="J31" s="229" t="s">
        <v>1008</v>
      </c>
      <c r="K31" s="229" t="s">
        <v>1009</v>
      </c>
      <c r="L31" s="228">
        <v>43819</v>
      </c>
      <c r="M31" s="228">
        <v>43891</v>
      </c>
      <c r="N31" s="669">
        <v>44165</v>
      </c>
      <c r="O31" s="737" t="s">
        <v>1172</v>
      </c>
      <c r="P31" s="738"/>
      <c r="Q31" s="738"/>
      <c r="R31" s="738"/>
      <c r="S31" s="641" t="s">
        <v>1010</v>
      </c>
      <c r="T31" s="216" t="s">
        <v>1095</v>
      </c>
      <c r="U31" s="625"/>
      <c r="V31" s="630" t="s">
        <v>156</v>
      </c>
      <c r="W31" s="624" t="s">
        <v>143</v>
      </c>
      <c r="X31" s="629" t="s">
        <v>1096</v>
      </c>
      <c r="Y31" s="1"/>
      <c r="Z31" s="1"/>
    </row>
    <row r="32" spans="1:27" ht="138.75" customHeight="1" x14ac:dyDescent="0.25">
      <c r="A32" s="475">
        <v>2</v>
      </c>
      <c r="B32" s="238" t="s">
        <v>10</v>
      </c>
      <c r="C32" s="238" t="s">
        <v>132</v>
      </c>
      <c r="D32" s="228" t="s">
        <v>1011</v>
      </c>
      <c r="E32" s="271" t="s">
        <v>1012</v>
      </c>
      <c r="F32" s="586" t="s">
        <v>154</v>
      </c>
      <c r="G32" s="271" t="s">
        <v>1013</v>
      </c>
      <c r="H32" s="271" t="s">
        <v>1014</v>
      </c>
      <c r="I32" s="586" t="s">
        <v>140</v>
      </c>
      <c r="J32" s="229" t="s">
        <v>1015</v>
      </c>
      <c r="K32" s="229" t="s">
        <v>1009</v>
      </c>
      <c r="L32" s="228">
        <v>43819</v>
      </c>
      <c r="M32" s="228">
        <v>43862</v>
      </c>
      <c r="N32" s="669">
        <v>44134</v>
      </c>
      <c r="O32" s="737" t="s">
        <v>1173</v>
      </c>
      <c r="P32" s="738"/>
      <c r="Q32" s="738"/>
      <c r="R32" s="738"/>
      <c r="S32" s="641" t="s">
        <v>1174</v>
      </c>
      <c r="T32" s="216" t="s">
        <v>1095</v>
      </c>
      <c r="U32" s="605"/>
      <c r="V32" s="630" t="s">
        <v>156</v>
      </c>
      <c r="W32" s="628" t="s">
        <v>143</v>
      </c>
      <c r="X32" s="629" t="s">
        <v>1096</v>
      </c>
    </row>
    <row r="33" spans="1:26" ht="199.5" x14ac:dyDescent="0.25">
      <c r="A33" s="475">
        <v>3</v>
      </c>
      <c r="B33" s="238" t="s">
        <v>129</v>
      </c>
      <c r="C33" s="238" t="s">
        <v>132</v>
      </c>
      <c r="D33" s="228">
        <v>43809</v>
      </c>
      <c r="E33" s="271" t="s">
        <v>1016</v>
      </c>
      <c r="F33" s="586" t="s">
        <v>138</v>
      </c>
      <c r="G33" s="271" t="s">
        <v>1017</v>
      </c>
      <c r="H33" s="271" t="s">
        <v>1018</v>
      </c>
      <c r="I33" s="586" t="s">
        <v>140</v>
      </c>
      <c r="J33" s="229" t="s">
        <v>1019</v>
      </c>
      <c r="K33" s="229" t="s">
        <v>1020</v>
      </c>
      <c r="L33" s="228">
        <v>43819</v>
      </c>
      <c r="M33" s="228">
        <v>43891</v>
      </c>
      <c r="N33" s="670">
        <v>44165</v>
      </c>
      <c r="O33" s="737" t="s">
        <v>1175</v>
      </c>
      <c r="P33" s="738"/>
      <c r="Q33" s="738"/>
      <c r="R33" s="738"/>
      <c r="S33" s="641" t="s">
        <v>1176</v>
      </c>
      <c r="T33" s="216" t="s">
        <v>1095</v>
      </c>
      <c r="U33" s="605"/>
      <c r="V33" s="630" t="s">
        <v>156</v>
      </c>
      <c r="W33" s="628" t="s">
        <v>143</v>
      </c>
      <c r="X33" s="629" t="s">
        <v>1096</v>
      </c>
      <c r="Y33" s="1"/>
      <c r="Z33" s="1"/>
    </row>
    <row r="34" spans="1:26" ht="165.75" customHeight="1" x14ac:dyDescent="0.25">
      <c r="A34" s="475">
        <v>4</v>
      </c>
      <c r="B34" s="238" t="s">
        <v>129</v>
      </c>
      <c r="C34" s="238" t="s">
        <v>132</v>
      </c>
      <c r="D34" s="228">
        <v>43867</v>
      </c>
      <c r="E34" s="271" t="s">
        <v>1021</v>
      </c>
      <c r="F34" s="586" t="s">
        <v>138</v>
      </c>
      <c r="G34" s="271" t="s">
        <v>1022</v>
      </c>
      <c r="H34" s="271" t="s">
        <v>1025</v>
      </c>
      <c r="I34" s="586" t="s">
        <v>140</v>
      </c>
      <c r="J34" s="229" t="s">
        <v>1026</v>
      </c>
      <c r="K34" s="229" t="s">
        <v>1020</v>
      </c>
      <c r="L34" s="228">
        <v>43881</v>
      </c>
      <c r="M34" s="228">
        <v>43891</v>
      </c>
      <c r="N34" s="670">
        <v>44134</v>
      </c>
      <c r="O34" s="737" t="s">
        <v>1179</v>
      </c>
      <c r="P34" s="738"/>
      <c r="Q34" s="738"/>
      <c r="R34" s="738"/>
      <c r="S34" s="641" t="s">
        <v>1180</v>
      </c>
      <c r="T34" s="216" t="s">
        <v>1095</v>
      </c>
      <c r="U34" s="605"/>
      <c r="V34" s="630" t="s">
        <v>156</v>
      </c>
      <c r="W34" s="628" t="s">
        <v>143</v>
      </c>
      <c r="X34" s="629" t="s">
        <v>1096</v>
      </c>
      <c r="Y34" s="1"/>
      <c r="Z34" s="1"/>
    </row>
    <row r="35" spans="1:26" ht="299.25" x14ac:dyDescent="0.25">
      <c r="A35" s="475">
        <v>5</v>
      </c>
      <c r="B35" s="238" t="s">
        <v>129</v>
      </c>
      <c r="C35" s="238" t="s">
        <v>132</v>
      </c>
      <c r="D35" s="228">
        <v>43902</v>
      </c>
      <c r="E35" s="271" t="s">
        <v>1027</v>
      </c>
      <c r="F35" s="586" t="s">
        <v>138</v>
      </c>
      <c r="G35" s="596" t="s">
        <v>1028</v>
      </c>
      <c r="H35" s="271" t="s">
        <v>1029</v>
      </c>
      <c r="I35" s="586" t="s">
        <v>140</v>
      </c>
      <c r="J35" s="229" t="s">
        <v>1030</v>
      </c>
      <c r="K35" s="229" t="s">
        <v>1020</v>
      </c>
      <c r="L35" s="228">
        <v>43909</v>
      </c>
      <c r="M35" s="228">
        <v>43922</v>
      </c>
      <c r="N35" s="669">
        <v>44165</v>
      </c>
      <c r="O35" s="737" t="s">
        <v>1181</v>
      </c>
      <c r="P35" s="738"/>
      <c r="Q35" s="738"/>
      <c r="R35" s="738"/>
      <c r="S35" s="641" t="s">
        <v>1182</v>
      </c>
      <c r="T35" s="216" t="s">
        <v>1095</v>
      </c>
      <c r="U35" s="605"/>
      <c r="V35" s="630" t="s">
        <v>156</v>
      </c>
      <c r="W35" s="628" t="s">
        <v>143</v>
      </c>
      <c r="X35" s="629" t="s">
        <v>1096</v>
      </c>
      <c r="Y35" s="1"/>
      <c r="Z35" s="1"/>
    </row>
    <row r="36" spans="1:26" ht="299.25" x14ac:dyDescent="0.25">
      <c r="A36" s="475">
        <v>6</v>
      </c>
      <c r="B36" s="238" t="s">
        <v>129</v>
      </c>
      <c r="C36" s="238" t="s">
        <v>132</v>
      </c>
      <c r="D36" s="228">
        <v>43902</v>
      </c>
      <c r="E36" s="271" t="s">
        <v>1027</v>
      </c>
      <c r="F36" s="586" t="s">
        <v>138</v>
      </c>
      <c r="G36" s="596" t="s">
        <v>1028</v>
      </c>
      <c r="H36" s="271" t="s">
        <v>1031</v>
      </c>
      <c r="I36" s="586" t="s">
        <v>140</v>
      </c>
      <c r="J36" s="229" t="s">
        <v>1032</v>
      </c>
      <c r="K36" s="229" t="s">
        <v>1020</v>
      </c>
      <c r="L36" s="228">
        <v>43909</v>
      </c>
      <c r="M36" s="228">
        <v>43952</v>
      </c>
      <c r="N36" s="670">
        <v>44135</v>
      </c>
      <c r="O36" s="737" t="s">
        <v>1183</v>
      </c>
      <c r="P36" s="738"/>
      <c r="Q36" s="738"/>
      <c r="R36" s="738"/>
      <c r="S36" s="641" t="s">
        <v>1184</v>
      </c>
      <c r="T36" s="216" t="s">
        <v>1095</v>
      </c>
      <c r="U36" s="605"/>
      <c r="V36" s="630" t="s">
        <v>156</v>
      </c>
      <c r="W36" s="628" t="s">
        <v>143</v>
      </c>
      <c r="X36" s="629" t="s">
        <v>1096</v>
      </c>
      <c r="Y36" s="1"/>
      <c r="Z36" s="1"/>
    </row>
    <row r="37" spans="1:26" ht="299.25" x14ac:dyDescent="0.25">
      <c r="A37" s="475">
        <v>7</v>
      </c>
      <c r="B37" s="238" t="s">
        <v>129</v>
      </c>
      <c r="C37" s="238" t="s">
        <v>132</v>
      </c>
      <c r="D37" s="228">
        <v>43902</v>
      </c>
      <c r="E37" s="271" t="s">
        <v>1027</v>
      </c>
      <c r="F37" s="586" t="s">
        <v>138</v>
      </c>
      <c r="G37" s="596" t="s">
        <v>1028</v>
      </c>
      <c r="H37" s="271" t="s">
        <v>1033</v>
      </c>
      <c r="I37" s="586" t="s">
        <v>140</v>
      </c>
      <c r="J37" s="229" t="s">
        <v>1086</v>
      </c>
      <c r="K37" s="229" t="s">
        <v>1020</v>
      </c>
      <c r="L37" s="228">
        <v>43909</v>
      </c>
      <c r="M37" s="228">
        <v>43952</v>
      </c>
      <c r="N37" s="670">
        <v>44165</v>
      </c>
      <c r="O37" s="737" t="s">
        <v>1185</v>
      </c>
      <c r="P37" s="738"/>
      <c r="Q37" s="738"/>
      <c r="R37" s="738"/>
      <c r="S37" s="641" t="s">
        <v>1085</v>
      </c>
      <c r="T37" s="216" t="s">
        <v>1100</v>
      </c>
      <c r="U37" s="135"/>
      <c r="V37" s="630" t="s">
        <v>156</v>
      </c>
      <c r="W37" s="628" t="s">
        <v>143</v>
      </c>
      <c r="X37" s="629" t="s">
        <v>1096</v>
      </c>
      <c r="Y37" s="1"/>
      <c r="Z37" s="1"/>
    </row>
    <row r="38" spans="1:26" ht="174.75" customHeight="1" x14ac:dyDescent="0.25">
      <c r="A38" s="608">
        <v>8</v>
      </c>
      <c r="B38" s="238" t="s">
        <v>129</v>
      </c>
      <c r="C38" s="238" t="s">
        <v>132</v>
      </c>
      <c r="D38" s="228">
        <v>43956</v>
      </c>
      <c r="E38" s="271" t="s">
        <v>1062</v>
      </c>
      <c r="F38" s="606" t="s">
        <v>138</v>
      </c>
      <c r="G38" s="271" t="s">
        <v>1063</v>
      </c>
      <c r="H38" s="271" t="s">
        <v>1064</v>
      </c>
      <c r="I38" s="606" t="s">
        <v>140</v>
      </c>
      <c r="J38" s="229" t="s">
        <v>1065</v>
      </c>
      <c r="K38" s="229" t="s">
        <v>1066</v>
      </c>
      <c r="L38" s="228">
        <v>43956</v>
      </c>
      <c r="M38" s="228">
        <v>43956</v>
      </c>
      <c r="N38" s="670">
        <v>44165</v>
      </c>
      <c r="O38" s="1049" t="s">
        <v>1190</v>
      </c>
      <c r="P38" s="738"/>
      <c r="Q38" s="738"/>
      <c r="R38" s="738"/>
      <c r="S38" s="641" t="s">
        <v>1186</v>
      </c>
      <c r="T38" s="216" t="s">
        <v>1102</v>
      </c>
      <c r="U38" s="135"/>
      <c r="V38" s="630" t="s">
        <v>156</v>
      </c>
      <c r="W38" s="628" t="s">
        <v>143</v>
      </c>
      <c r="X38" s="629" t="s">
        <v>1096</v>
      </c>
      <c r="Y38" s="1"/>
      <c r="Z38" s="1"/>
    </row>
    <row r="39" spans="1:26" ht="229.5" customHeight="1" x14ac:dyDescent="0.25">
      <c r="A39" s="608">
        <v>9</v>
      </c>
      <c r="B39" s="238" t="s">
        <v>129</v>
      </c>
      <c r="C39" s="238" t="s">
        <v>132</v>
      </c>
      <c r="D39" s="228">
        <v>43956</v>
      </c>
      <c r="E39" s="271" t="s">
        <v>1062</v>
      </c>
      <c r="F39" s="606" t="s">
        <v>138</v>
      </c>
      <c r="G39" s="271" t="s">
        <v>1063</v>
      </c>
      <c r="H39" s="271" t="s">
        <v>1067</v>
      </c>
      <c r="I39" s="606" t="s">
        <v>140</v>
      </c>
      <c r="J39" s="229" t="s">
        <v>1068</v>
      </c>
      <c r="K39" s="229" t="s">
        <v>1020</v>
      </c>
      <c r="L39" s="228">
        <v>43956</v>
      </c>
      <c r="M39" s="228">
        <v>43956</v>
      </c>
      <c r="N39" s="670">
        <v>44165</v>
      </c>
      <c r="O39" s="1049" t="s">
        <v>1187</v>
      </c>
      <c r="P39" s="738"/>
      <c r="Q39" s="738"/>
      <c r="R39" s="738"/>
      <c r="S39" s="671" t="s">
        <v>1188</v>
      </c>
      <c r="T39" s="216" t="s">
        <v>1189</v>
      </c>
      <c r="U39" s="290" t="s">
        <v>1103</v>
      </c>
      <c r="V39" s="630" t="s">
        <v>156</v>
      </c>
      <c r="W39" s="628" t="s">
        <v>143</v>
      </c>
      <c r="X39" s="629" t="s">
        <v>1096</v>
      </c>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
      <c r="F82" s="1"/>
      <c r="G82" s="1"/>
      <c r="H82" s="1"/>
      <c r="I82" s="1"/>
      <c r="J82" s="1"/>
      <c r="K82" s="1"/>
      <c r="L82" s="1"/>
      <c r="M82" s="1"/>
      <c r="N82" s="1"/>
      <c r="O82" s="1"/>
      <c r="P82" s="1"/>
      <c r="Q82" s="1"/>
      <c r="R82" s="1"/>
      <c r="S82" s="1"/>
      <c r="T82" s="1"/>
      <c r="U82" s="1"/>
      <c r="V82" s="1"/>
      <c r="W82" s="13"/>
      <c r="X82" s="1"/>
      <c r="Y82" s="1"/>
      <c r="Z82" s="1"/>
    </row>
    <row r="83" spans="1:26" x14ac:dyDescent="0.25">
      <c r="W83" s="13"/>
    </row>
    <row r="84" spans="1:26" x14ac:dyDescent="0.25">
      <c r="W84" s="13"/>
    </row>
    <row r="85" spans="1:26" x14ac:dyDescent="0.25">
      <c r="W85" s="13"/>
    </row>
    <row r="86" spans="1:26" x14ac:dyDescent="0.25">
      <c r="W86" s="13"/>
    </row>
    <row r="87" spans="1:26" x14ac:dyDescent="0.25">
      <c r="W87" s="13"/>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sheetData>
  <mergeCells count="24">
    <mergeCell ref="O38:R38"/>
    <mergeCell ref="O39:R39"/>
    <mergeCell ref="T29:X29"/>
    <mergeCell ref="O35:R35"/>
    <mergeCell ref="O36:R36"/>
    <mergeCell ref="O37:R37"/>
    <mergeCell ref="O31:R31"/>
    <mergeCell ref="O32:R32"/>
    <mergeCell ref="O33:R33"/>
    <mergeCell ref="O34:R34"/>
    <mergeCell ref="O30:R30"/>
    <mergeCell ref="A17:C20"/>
    <mergeCell ref="D17:W20"/>
    <mergeCell ref="A22:C22"/>
    <mergeCell ref="E22:F22"/>
    <mergeCell ref="H22:J22"/>
    <mergeCell ref="A29:G29"/>
    <mergeCell ref="H29:N29"/>
    <mergeCell ref="O29:S29"/>
    <mergeCell ref="A23:C23"/>
    <mergeCell ref="H23:I23"/>
    <mergeCell ref="H24:I24"/>
    <mergeCell ref="H25:I25"/>
    <mergeCell ref="H26:I26"/>
  </mergeCells>
  <conditionalFormatting sqref="W31">
    <cfRule type="containsText" dxfId="44" priority="31" stopIfTrue="1" operator="containsText" text="Cerrada">
      <formula>NOT(ISERROR(SEARCH("Cerrada",W31)))</formula>
    </cfRule>
    <cfRule type="containsText" dxfId="43" priority="32" stopIfTrue="1" operator="containsText" text="En ejecución">
      <formula>NOT(ISERROR(SEARCH("En ejecución",W31)))</formula>
    </cfRule>
    <cfRule type="containsText" dxfId="42" priority="33" stopIfTrue="1" operator="containsText" text="Vencida">
      <formula>NOT(ISERROR(SEARCH("Vencida",W31)))</formula>
    </cfRule>
  </conditionalFormatting>
  <conditionalFormatting sqref="W32">
    <cfRule type="containsText" dxfId="41" priority="28" stopIfTrue="1" operator="containsText" text="Cerrada">
      <formula>NOT(ISERROR(SEARCH("Cerrada",W32)))</formula>
    </cfRule>
    <cfRule type="containsText" dxfId="40" priority="29" stopIfTrue="1" operator="containsText" text="En ejecución">
      <formula>NOT(ISERROR(SEARCH("En ejecución",W32)))</formula>
    </cfRule>
    <cfRule type="containsText" dxfId="39" priority="30" stopIfTrue="1" operator="containsText" text="Vencida">
      <formula>NOT(ISERROR(SEARCH("Vencida",W32)))</formula>
    </cfRule>
  </conditionalFormatting>
  <conditionalFormatting sqref="W33">
    <cfRule type="containsText" dxfId="38" priority="25" stopIfTrue="1" operator="containsText" text="Cerrada">
      <formula>NOT(ISERROR(SEARCH("Cerrada",W33)))</formula>
    </cfRule>
    <cfRule type="containsText" dxfId="37" priority="26" stopIfTrue="1" operator="containsText" text="En ejecución">
      <formula>NOT(ISERROR(SEARCH("En ejecución",W33)))</formula>
    </cfRule>
    <cfRule type="containsText" dxfId="36" priority="27" stopIfTrue="1" operator="containsText" text="Vencida">
      <formula>NOT(ISERROR(SEARCH("Vencida",W33)))</formula>
    </cfRule>
  </conditionalFormatting>
  <conditionalFormatting sqref="W34">
    <cfRule type="containsText" dxfId="35" priority="16" stopIfTrue="1" operator="containsText" text="Cerrada">
      <formula>NOT(ISERROR(SEARCH("Cerrada",W34)))</formula>
    </cfRule>
    <cfRule type="containsText" dxfId="34" priority="17" stopIfTrue="1" operator="containsText" text="En ejecución">
      <formula>NOT(ISERROR(SEARCH("En ejecución",W34)))</formula>
    </cfRule>
    <cfRule type="containsText" dxfId="33" priority="18" stopIfTrue="1" operator="containsText" text="Vencida">
      <formula>NOT(ISERROR(SEARCH("Vencida",W34)))</formula>
    </cfRule>
  </conditionalFormatting>
  <conditionalFormatting sqref="W35">
    <cfRule type="containsText" dxfId="32" priority="13" stopIfTrue="1" operator="containsText" text="Cerrada">
      <formula>NOT(ISERROR(SEARCH("Cerrada",W35)))</formula>
    </cfRule>
    <cfRule type="containsText" dxfId="31" priority="14" stopIfTrue="1" operator="containsText" text="En ejecución">
      <formula>NOT(ISERROR(SEARCH("En ejecución",W35)))</formula>
    </cfRule>
    <cfRule type="containsText" dxfId="30" priority="15" stopIfTrue="1" operator="containsText" text="Vencida">
      <formula>NOT(ISERROR(SEARCH("Vencida",W35)))</formula>
    </cfRule>
  </conditionalFormatting>
  <conditionalFormatting sqref="W36">
    <cfRule type="containsText" dxfId="29" priority="10" stopIfTrue="1" operator="containsText" text="Cerrada">
      <formula>NOT(ISERROR(SEARCH("Cerrada",W36)))</formula>
    </cfRule>
    <cfRule type="containsText" dxfId="28" priority="11" stopIfTrue="1" operator="containsText" text="En ejecución">
      <formula>NOT(ISERROR(SEARCH("En ejecución",W36)))</formula>
    </cfRule>
    <cfRule type="containsText" dxfId="27" priority="12" stopIfTrue="1" operator="containsText" text="Vencida">
      <formula>NOT(ISERROR(SEARCH("Vencida",W36)))</formula>
    </cfRule>
  </conditionalFormatting>
  <conditionalFormatting sqref="W37">
    <cfRule type="containsText" dxfId="26" priority="7" stopIfTrue="1" operator="containsText" text="Cerrada">
      <formula>NOT(ISERROR(SEARCH("Cerrada",W37)))</formula>
    </cfRule>
    <cfRule type="containsText" dxfId="25" priority="8" stopIfTrue="1" operator="containsText" text="En ejecución">
      <formula>NOT(ISERROR(SEARCH("En ejecución",W37)))</formula>
    </cfRule>
    <cfRule type="containsText" dxfId="24" priority="9" stopIfTrue="1" operator="containsText" text="Vencida">
      <formula>NOT(ISERROR(SEARCH("Vencida",W37)))</formula>
    </cfRule>
  </conditionalFormatting>
  <conditionalFormatting sqref="W38">
    <cfRule type="containsText" dxfId="23" priority="4" stopIfTrue="1" operator="containsText" text="Cerrada">
      <formula>NOT(ISERROR(SEARCH("Cerrada",W38)))</formula>
    </cfRule>
    <cfRule type="containsText" dxfId="22" priority="5" stopIfTrue="1" operator="containsText" text="En ejecución">
      <formula>NOT(ISERROR(SEARCH("En ejecución",W38)))</formula>
    </cfRule>
    <cfRule type="containsText" dxfId="21" priority="6" stopIfTrue="1" operator="containsText" text="Vencida">
      <formula>NOT(ISERROR(SEARCH("Vencida",W38)))</formula>
    </cfRule>
  </conditionalFormatting>
  <conditionalFormatting sqref="W39">
    <cfRule type="containsText" dxfId="20" priority="1" stopIfTrue="1" operator="containsText" text="Cerrada">
      <formula>NOT(ISERROR(SEARCH("Cerrada",W39)))</formula>
    </cfRule>
    <cfRule type="containsText" dxfId="19" priority="2" stopIfTrue="1" operator="containsText" text="En ejecución">
      <formula>NOT(ISERROR(SEARCH("En ejecución",W39)))</formula>
    </cfRule>
    <cfRule type="containsText" dxfId="18" priority="3" stopIfTrue="1" operator="containsText" text="Vencida">
      <formula>NOT(ISERROR(SEARCH("Vencida",W39)))</formula>
    </cfRule>
  </conditionalFormatting>
  <dataValidations count="7">
    <dataValidation type="list" allowBlank="1" showErrorMessage="1" sqref="A23" xr:uid="{00000000-0002-0000-0D00-000000000000}">
      <formula1>PROCESOS</formula1>
    </dataValidation>
    <dataValidation type="list" allowBlank="1" showInputMessage="1" showErrorMessage="1" sqref="I31:I33 I34:I39" xr:uid="{00000000-0002-0000-0D00-000001000000}">
      <formula1>$H$2:$H$3</formula1>
    </dataValidation>
    <dataValidation type="list" allowBlank="1" showInputMessage="1" showErrorMessage="1" sqref="F31:F33 F34:F39" xr:uid="{00000000-0002-0000-0D00-000002000000}">
      <formula1>$G$2:$G$5</formula1>
    </dataValidation>
    <dataValidation type="list" allowBlank="1" showInputMessage="1" showErrorMessage="1" sqref="C31:C33 C34:C39" xr:uid="{00000000-0002-0000-0D00-000003000000}">
      <formula1>$D$2:$D$13</formula1>
    </dataValidation>
    <dataValidation type="list" allowBlank="1" showInputMessage="1" showErrorMessage="1" sqref="B31:B33 B34:B39" xr:uid="{00000000-0002-0000-0D00-000004000000}">
      <formula1>$F$2:$F$6</formula1>
    </dataValidation>
    <dataValidation type="list" allowBlank="1" showInputMessage="1" showErrorMessage="1" sqref="W31:W33 W34:W39" xr:uid="{00000000-0002-0000-0D00-000005000000}">
      <formula1>$I$2:$I$4</formula1>
    </dataValidation>
    <dataValidation type="list" allowBlank="1" showInputMessage="1" showErrorMessage="1" sqref="V31:V33 V34:V39" xr:uid="{00000000-0002-0000-0D00-000006000000}">
      <formula1>$J$2:$J$4</formula1>
    </dataValidation>
  </dataValidations>
  <hyperlinks>
    <hyperlink ref="U39" r:id="rId1" xr:uid="{86BDE0F7-5422-4BB6-8430-AD3A856B5B28}"/>
  </hyperlinks>
  <pageMargins left="0.7" right="0.7" top="0.75" bottom="0.75" header="0.3" footer="0.3"/>
  <pageSetup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A893"/>
  <sheetViews>
    <sheetView showGridLines="0" topLeftCell="A17" zoomScale="60" zoomScaleNormal="60" workbookViewId="0">
      <selection activeCell="A22" sqref="A22:C22"/>
    </sheetView>
  </sheetViews>
  <sheetFormatPr baseColWidth="10" defaultColWidth="14.42578125" defaultRowHeight="15" x14ac:dyDescent="0.25"/>
  <cols>
    <col min="1" max="1" width="6.5703125" style="249" customWidth="1"/>
    <col min="2" max="2" width="10.7109375" style="249" customWidth="1"/>
    <col min="3" max="3" width="17.5703125" style="249" customWidth="1"/>
    <col min="4" max="4" width="21.5703125" style="249" customWidth="1"/>
    <col min="5" max="5" width="75.42578125" style="249" customWidth="1"/>
    <col min="6" max="6" width="20" style="249" customWidth="1"/>
    <col min="7" max="7" width="51.85546875" style="249" customWidth="1"/>
    <col min="8" max="8" width="38.5703125" style="249" customWidth="1"/>
    <col min="9" max="9" width="14" style="249" customWidth="1"/>
    <col min="10" max="10" width="18" style="249" customWidth="1"/>
    <col min="11" max="11" width="18.5703125" style="249" customWidth="1"/>
    <col min="12" max="12" width="20" style="249" customWidth="1"/>
    <col min="13" max="13" width="18.28515625" style="249" customWidth="1"/>
    <col min="14" max="14" width="18" style="249" customWidth="1"/>
    <col min="15" max="17" width="25.7109375" style="534" customWidth="1"/>
    <col min="18" max="18" width="18.7109375" style="534" customWidth="1"/>
    <col min="19" max="19" width="28.140625" style="249" customWidth="1"/>
    <col min="20" max="20" width="67.85546875" style="249" customWidth="1"/>
    <col min="21" max="21" width="31.7109375" style="249" customWidth="1"/>
    <col min="22" max="22" width="18.42578125" style="172" customWidth="1"/>
    <col min="23" max="23" width="19.42578125" style="249" customWidth="1"/>
    <col min="24" max="24" width="80.28515625" style="249" customWidth="1"/>
    <col min="25" max="25" width="31.140625" style="249" customWidth="1"/>
    <col min="26" max="26" width="14.42578125" style="249" customWidth="1"/>
    <col min="27" max="28" width="11" style="249" customWidth="1"/>
    <col min="29" max="256" width="14.42578125" style="249"/>
    <col min="257" max="257" width="6.5703125" style="249" customWidth="1"/>
    <col min="258" max="258" width="10.7109375" style="249" customWidth="1"/>
    <col min="259" max="259" width="17.5703125" style="249" customWidth="1"/>
    <col min="260" max="260" width="21.5703125" style="249" customWidth="1"/>
    <col min="261" max="261" width="52.28515625" style="249" customWidth="1"/>
    <col min="262" max="262" width="24.140625" style="249" customWidth="1"/>
    <col min="263" max="263" width="26.5703125" style="249" customWidth="1"/>
    <col min="264" max="264" width="25.85546875" style="249" customWidth="1"/>
    <col min="265" max="265" width="14" style="249" customWidth="1"/>
    <col min="266" max="266" width="18" style="249" customWidth="1"/>
    <col min="267" max="267" width="18.5703125" style="249" customWidth="1"/>
    <col min="268" max="268" width="20" style="249" customWidth="1"/>
    <col min="269" max="269" width="18.28515625" style="249" customWidth="1"/>
    <col min="270" max="271" width="18" style="249" customWidth="1"/>
    <col min="272" max="272" width="26.28515625" style="249" customWidth="1"/>
    <col min="273" max="273" width="24.85546875" style="249" customWidth="1"/>
    <col min="274" max="274" width="19.42578125" style="249" customWidth="1"/>
    <col min="275" max="275" width="28.140625" style="249" customWidth="1"/>
    <col min="276" max="276" width="97.7109375" style="249" customWidth="1"/>
    <col min="277" max="277" width="40.140625" style="249" customWidth="1"/>
    <col min="278" max="278" width="18.42578125" style="249" customWidth="1"/>
    <col min="279" max="279" width="19.42578125" style="249" customWidth="1"/>
    <col min="280" max="280" width="80.28515625" style="249" customWidth="1"/>
    <col min="281" max="281" width="31.140625" style="249" customWidth="1"/>
    <col min="282" max="282" width="14.42578125" style="249" customWidth="1"/>
    <col min="283" max="284" width="11" style="249" customWidth="1"/>
    <col min="285" max="512" width="14.42578125" style="249"/>
    <col min="513" max="513" width="6.5703125" style="249" customWidth="1"/>
    <col min="514" max="514" width="10.7109375" style="249" customWidth="1"/>
    <col min="515" max="515" width="17.5703125" style="249" customWidth="1"/>
    <col min="516" max="516" width="21.5703125" style="249" customWidth="1"/>
    <col min="517" max="517" width="52.28515625" style="249" customWidth="1"/>
    <col min="518" max="518" width="24.140625" style="249" customWidth="1"/>
    <col min="519" max="519" width="26.5703125" style="249" customWidth="1"/>
    <col min="520" max="520" width="25.85546875" style="249" customWidth="1"/>
    <col min="521" max="521" width="14" style="249" customWidth="1"/>
    <col min="522" max="522" width="18" style="249" customWidth="1"/>
    <col min="523" max="523" width="18.5703125" style="249" customWidth="1"/>
    <col min="524" max="524" width="20" style="249" customWidth="1"/>
    <col min="525" max="525" width="18.28515625" style="249" customWidth="1"/>
    <col min="526" max="527" width="18" style="249" customWidth="1"/>
    <col min="528" max="528" width="26.28515625" style="249" customWidth="1"/>
    <col min="529" max="529" width="24.85546875" style="249" customWidth="1"/>
    <col min="530" max="530" width="19.42578125" style="249" customWidth="1"/>
    <col min="531" max="531" width="28.140625" style="249" customWidth="1"/>
    <col min="532" max="532" width="97.7109375" style="249" customWidth="1"/>
    <col min="533" max="533" width="40.140625" style="249" customWidth="1"/>
    <col min="534" max="534" width="18.42578125" style="249" customWidth="1"/>
    <col min="535" max="535" width="19.42578125" style="249" customWidth="1"/>
    <col min="536" max="536" width="80.28515625" style="249" customWidth="1"/>
    <col min="537" max="537" width="31.140625" style="249" customWidth="1"/>
    <col min="538" max="538" width="14.42578125" style="249" customWidth="1"/>
    <col min="539" max="540" width="11" style="249" customWidth="1"/>
    <col min="541" max="768" width="14.42578125" style="249"/>
    <col min="769" max="769" width="6.5703125" style="249" customWidth="1"/>
    <col min="770" max="770" width="10.7109375" style="249" customWidth="1"/>
    <col min="771" max="771" width="17.5703125" style="249" customWidth="1"/>
    <col min="772" max="772" width="21.5703125" style="249" customWidth="1"/>
    <col min="773" max="773" width="52.28515625" style="249" customWidth="1"/>
    <col min="774" max="774" width="24.140625" style="249" customWidth="1"/>
    <col min="775" max="775" width="26.5703125" style="249" customWidth="1"/>
    <col min="776" max="776" width="25.85546875" style="249" customWidth="1"/>
    <col min="777" max="777" width="14" style="249" customWidth="1"/>
    <col min="778" max="778" width="18" style="249" customWidth="1"/>
    <col min="779" max="779" width="18.5703125" style="249" customWidth="1"/>
    <col min="780" max="780" width="20" style="249" customWidth="1"/>
    <col min="781" max="781" width="18.28515625" style="249" customWidth="1"/>
    <col min="782" max="783" width="18" style="249" customWidth="1"/>
    <col min="784" max="784" width="26.28515625" style="249" customWidth="1"/>
    <col min="785" max="785" width="24.85546875" style="249" customWidth="1"/>
    <col min="786" max="786" width="19.42578125" style="249" customWidth="1"/>
    <col min="787" max="787" width="28.140625" style="249" customWidth="1"/>
    <col min="788" max="788" width="97.7109375" style="249" customWidth="1"/>
    <col min="789" max="789" width="40.140625" style="249" customWidth="1"/>
    <col min="790" max="790" width="18.42578125" style="249" customWidth="1"/>
    <col min="791" max="791" width="19.42578125" style="249" customWidth="1"/>
    <col min="792" max="792" width="80.28515625" style="249" customWidth="1"/>
    <col min="793" max="793" width="31.140625" style="249" customWidth="1"/>
    <col min="794" max="794" width="14.42578125" style="249" customWidth="1"/>
    <col min="795" max="796" width="11" style="249" customWidth="1"/>
    <col min="797" max="1024" width="14.42578125" style="249"/>
    <col min="1025" max="1025" width="6.5703125" style="249" customWidth="1"/>
    <col min="1026" max="1026" width="10.7109375" style="249" customWidth="1"/>
    <col min="1027" max="1027" width="17.5703125" style="249" customWidth="1"/>
    <col min="1028" max="1028" width="21.5703125" style="249" customWidth="1"/>
    <col min="1029" max="1029" width="52.28515625" style="249" customWidth="1"/>
    <col min="1030" max="1030" width="24.140625" style="249" customWidth="1"/>
    <col min="1031" max="1031" width="26.5703125" style="249" customWidth="1"/>
    <col min="1032" max="1032" width="25.85546875" style="249" customWidth="1"/>
    <col min="1033" max="1033" width="14" style="249" customWidth="1"/>
    <col min="1034" max="1034" width="18" style="249" customWidth="1"/>
    <col min="1035" max="1035" width="18.5703125" style="249" customWidth="1"/>
    <col min="1036" max="1036" width="20" style="249" customWidth="1"/>
    <col min="1037" max="1037" width="18.28515625" style="249" customWidth="1"/>
    <col min="1038" max="1039" width="18" style="249" customWidth="1"/>
    <col min="1040" max="1040" width="26.28515625" style="249" customWidth="1"/>
    <col min="1041" max="1041" width="24.85546875" style="249" customWidth="1"/>
    <col min="1042" max="1042" width="19.42578125" style="249" customWidth="1"/>
    <col min="1043" max="1043" width="28.140625" style="249" customWidth="1"/>
    <col min="1044" max="1044" width="97.7109375" style="249" customWidth="1"/>
    <col min="1045" max="1045" width="40.140625" style="249" customWidth="1"/>
    <col min="1046" max="1046" width="18.42578125" style="249" customWidth="1"/>
    <col min="1047" max="1047" width="19.42578125" style="249" customWidth="1"/>
    <col min="1048" max="1048" width="80.28515625" style="249" customWidth="1"/>
    <col min="1049" max="1049" width="31.140625" style="249" customWidth="1"/>
    <col min="1050" max="1050" width="14.42578125" style="249" customWidth="1"/>
    <col min="1051" max="1052" width="11" style="249" customWidth="1"/>
    <col min="1053" max="1280" width="14.42578125" style="249"/>
    <col min="1281" max="1281" width="6.5703125" style="249" customWidth="1"/>
    <col min="1282" max="1282" width="10.7109375" style="249" customWidth="1"/>
    <col min="1283" max="1283" width="17.5703125" style="249" customWidth="1"/>
    <col min="1284" max="1284" width="21.5703125" style="249" customWidth="1"/>
    <col min="1285" max="1285" width="52.28515625" style="249" customWidth="1"/>
    <col min="1286" max="1286" width="24.140625" style="249" customWidth="1"/>
    <col min="1287" max="1287" width="26.5703125" style="249" customWidth="1"/>
    <col min="1288" max="1288" width="25.85546875" style="249" customWidth="1"/>
    <col min="1289" max="1289" width="14" style="249" customWidth="1"/>
    <col min="1290" max="1290" width="18" style="249" customWidth="1"/>
    <col min="1291" max="1291" width="18.5703125" style="249" customWidth="1"/>
    <col min="1292" max="1292" width="20" style="249" customWidth="1"/>
    <col min="1293" max="1293" width="18.28515625" style="249" customWidth="1"/>
    <col min="1294" max="1295" width="18" style="249" customWidth="1"/>
    <col min="1296" max="1296" width="26.28515625" style="249" customWidth="1"/>
    <col min="1297" max="1297" width="24.85546875" style="249" customWidth="1"/>
    <col min="1298" max="1298" width="19.42578125" style="249" customWidth="1"/>
    <col min="1299" max="1299" width="28.140625" style="249" customWidth="1"/>
    <col min="1300" max="1300" width="97.7109375" style="249" customWidth="1"/>
    <col min="1301" max="1301" width="40.140625" style="249" customWidth="1"/>
    <col min="1302" max="1302" width="18.42578125" style="249" customWidth="1"/>
    <col min="1303" max="1303" width="19.42578125" style="249" customWidth="1"/>
    <col min="1304" max="1304" width="80.28515625" style="249" customWidth="1"/>
    <col min="1305" max="1305" width="31.140625" style="249" customWidth="1"/>
    <col min="1306" max="1306" width="14.42578125" style="249" customWidth="1"/>
    <col min="1307" max="1308" width="11" style="249" customWidth="1"/>
    <col min="1309" max="1536" width="14.42578125" style="249"/>
    <col min="1537" max="1537" width="6.5703125" style="249" customWidth="1"/>
    <col min="1538" max="1538" width="10.7109375" style="249" customWidth="1"/>
    <col min="1539" max="1539" width="17.5703125" style="249" customWidth="1"/>
    <col min="1540" max="1540" width="21.5703125" style="249" customWidth="1"/>
    <col min="1541" max="1541" width="52.28515625" style="249" customWidth="1"/>
    <col min="1542" max="1542" width="24.140625" style="249" customWidth="1"/>
    <col min="1543" max="1543" width="26.5703125" style="249" customWidth="1"/>
    <col min="1544" max="1544" width="25.85546875" style="249" customWidth="1"/>
    <col min="1545" max="1545" width="14" style="249" customWidth="1"/>
    <col min="1546" max="1546" width="18" style="249" customWidth="1"/>
    <col min="1547" max="1547" width="18.5703125" style="249" customWidth="1"/>
    <col min="1548" max="1548" width="20" style="249" customWidth="1"/>
    <col min="1549" max="1549" width="18.28515625" style="249" customWidth="1"/>
    <col min="1550" max="1551" width="18" style="249" customWidth="1"/>
    <col min="1552" max="1552" width="26.28515625" style="249" customWidth="1"/>
    <col min="1553" max="1553" width="24.85546875" style="249" customWidth="1"/>
    <col min="1554" max="1554" width="19.42578125" style="249" customWidth="1"/>
    <col min="1555" max="1555" width="28.140625" style="249" customWidth="1"/>
    <col min="1556" max="1556" width="97.7109375" style="249" customWidth="1"/>
    <col min="1557" max="1557" width="40.140625" style="249" customWidth="1"/>
    <col min="1558" max="1558" width="18.42578125" style="249" customWidth="1"/>
    <col min="1559" max="1559" width="19.42578125" style="249" customWidth="1"/>
    <col min="1560" max="1560" width="80.28515625" style="249" customWidth="1"/>
    <col min="1561" max="1561" width="31.140625" style="249" customWidth="1"/>
    <col min="1562" max="1562" width="14.42578125" style="249" customWidth="1"/>
    <col min="1563" max="1564" width="11" style="249" customWidth="1"/>
    <col min="1565" max="1792" width="14.42578125" style="249"/>
    <col min="1793" max="1793" width="6.5703125" style="249" customWidth="1"/>
    <col min="1794" max="1794" width="10.7109375" style="249" customWidth="1"/>
    <col min="1795" max="1795" width="17.5703125" style="249" customWidth="1"/>
    <col min="1796" max="1796" width="21.5703125" style="249" customWidth="1"/>
    <col min="1797" max="1797" width="52.28515625" style="249" customWidth="1"/>
    <col min="1798" max="1798" width="24.140625" style="249" customWidth="1"/>
    <col min="1799" max="1799" width="26.5703125" style="249" customWidth="1"/>
    <col min="1800" max="1800" width="25.85546875" style="249" customWidth="1"/>
    <col min="1801" max="1801" width="14" style="249" customWidth="1"/>
    <col min="1802" max="1802" width="18" style="249" customWidth="1"/>
    <col min="1803" max="1803" width="18.5703125" style="249" customWidth="1"/>
    <col min="1804" max="1804" width="20" style="249" customWidth="1"/>
    <col min="1805" max="1805" width="18.28515625" style="249" customWidth="1"/>
    <col min="1806" max="1807" width="18" style="249" customWidth="1"/>
    <col min="1808" max="1808" width="26.28515625" style="249" customWidth="1"/>
    <col min="1809" max="1809" width="24.85546875" style="249" customWidth="1"/>
    <col min="1810" max="1810" width="19.42578125" style="249" customWidth="1"/>
    <col min="1811" max="1811" width="28.140625" style="249" customWidth="1"/>
    <col min="1812" max="1812" width="97.7109375" style="249" customWidth="1"/>
    <col min="1813" max="1813" width="40.140625" style="249" customWidth="1"/>
    <col min="1814" max="1814" width="18.42578125" style="249" customWidth="1"/>
    <col min="1815" max="1815" width="19.42578125" style="249" customWidth="1"/>
    <col min="1816" max="1816" width="80.28515625" style="249" customWidth="1"/>
    <col min="1817" max="1817" width="31.140625" style="249" customWidth="1"/>
    <col min="1818" max="1818" width="14.42578125" style="249" customWidth="1"/>
    <col min="1819" max="1820" width="11" style="249" customWidth="1"/>
    <col min="1821" max="2048" width="14.42578125" style="249"/>
    <col min="2049" max="2049" width="6.5703125" style="249" customWidth="1"/>
    <col min="2050" max="2050" width="10.7109375" style="249" customWidth="1"/>
    <col min="2051" max="2051" width="17.5703125" style="249" customWidth="1"/>
    <col min="2052" max="2052" width="21.5703125" style="249" customWidth="1"/>
    <col min="2053" max="2053" width="52.28515625" style="249" customWidth="1"/>
    <col min="2054" max="2054" width="24.140625" style="249" customWidth="1"/>
    <col min="2055" max="2055" width="26.5703125" style="249" customWidth="1"/>
    <col min="2056" max="2056" width="25.85546875" style="249" customWidth="1"/>
    <col min="2057" max="2057" width="14" style="249" customWidth="1"/>
    <col min="2058" max="2058" width="18" style="249" customWidth="1"/>
    <col min="2059" max="2059" width="18.5703125" style="249" customWidth="1"/>
    <col min="2060" max="2060" width="20" style="249" customWidth="1"/>
    <col min="2061" max="2061" width="18.28515625" style="249" customWidth="1"/>
    <col min="2062" max="2063" width="18" style="249" customWidth="1"/>
    <col min="2064" max="2064" width="26.28515625" style="249" customWidth="1"/>
    <col min="2065" max="2065" width="24.85546875" style="249" customWidth="1"/>
    <col min="2066" max="2066" width="19.42578125" style="249" customWidth="1"/>
    <col min="2067" max="2067" width="28.140625" style="249" customWidth="1"/>
    <col min="2068" max="2068" width="97.7109375" style="249" customWidth="1"/>
    <col min="2069" max="2069" width="40.140625" style="249" customWidth="1"/>
    <col min="2070" max="2070" width="18.42578125" style="249" customWidth="1"/>
    <col min="2071" max="2071" width="19.42578125" style="249" customWidth="1"/>
    <col min="2072" max="2072" width="80.28515625" style="249" customWidth="1"/>
    <col min="2073" max="2073" width="31.140625" style="249" customWidth="1"/>
    <col min="2074" max="2074" width="14.42578125" style="249" customWidth="1"/>
    <col min="2075" max="2076" width="11" style="249" customWidth="1"/>
    <col min="2077" max="2304" width="14.42578125" style="249"/>
    <col min="2305" max="2305" width="6.5703125" style="249" customWidth="1"/>
    <col min="2306" max="2306" width="10.7109375" style="249" customWidth="1"/>
    <col min="2307" max="2307" width="17.5703125" style="249" customWidth="1"/>
    <col min="2308" max="2308" width="21.5703125" style="249" customWidth="1"/>
    <col min="2309" max="2309" width="52.28515625" style="249" customWidth="1"/>
    <col min="2310" max="2310" width="24.140625" style="249" customWidth="1"/>
    <col min="2311" max="2311" width="26.5703125" style="249" customWidth="1"/>
    <col min="2312" max="2312" width="25.85546875" style="249" customWidth="1"/>
    <col min="2313" max="2313" width="14" style="249" customWidth="1"/>
    <col min="2314" max="2314" width="18" style="249" customWidth="1"/>
    <col min="2315" max="2315" width="18.5703125" style="249" customWidth="1"/>
    <col min="2316" max="2316" width="20" style="249" customWidth="1"/>
    <col min="2317" max="2317" width="18.28515625" style="249" customWidth="1"/>
    <col min="2318" max="2319" width="18" style="249" customWidth="1"/>
    <col min="2320" max="2320" width="26.28515625" style="249" customWidth="1"/>
    <col min="2321" max="2321" width="24.85546875" style="249" customWidth="1"/>
    <col min="2322" max="2322" width="19.42578125" style="249" customWidth="1"/>
    <col min="2323" max="2323" width="28.140625" style="249" customWidth="1"/>
    <col min="2324" max="2324" width="97.7109375" style="249" customWidth="1"/>
    <col min="2325" max="2325" width="40.140625" style="249" customWidth="1"/>
    <col min="2326" max="2326" width="18.42578125" style="249" customWidth="1"/>
    <col min="2327" max="2327" width="19.42578125" style="249" customWidth="1"/>
    <col min="2328" max="2328" width="80.28515625" style="249" customWidth="1"/>
    <col min="2329" max="2329" width="31.140625" style="249" customWidth="1"/>
    <col min="2330" max="2330" width="14.42578125" style="249" customWidth="1"/>
    <col min="2331" max="2332" width="11" style="249" customWidth="1"/>
    <col min="2333" max="2560" width="14.42578125" style="249"/>
    <col min="2561" max="2561" width="6.5703125" style="249" customWidth="1"/>
    <col min="2562" max="2562" width="10.7109375" style="249" customWidth="1"/>
    <col min="2563" max="2563" width="17.5703125" style="249" customWidth="1"/>
    <col min="2564" max="2564" width="21.5703125" style="249" customWidth="1"/>
    <col min="2565" max="2565" width="52.28515625" style="249" customWidth="1"/>
    <col min="2566" max="2566" width="24.140625" style="249" customWidth="1"/>
    <col min="2567" max="2567" width="26.5703125" style="249" customWidth="1"/>
    <col min="2568" max="2568" width="25.85546875" style="249" customWidth="1"/>
    <col min="2569" max="2569" width="14" style="249" customWidth="1"/>
    <col min="2570" max="2570" width="18" style="249" customWidth="1"/>
    <col min="2571" max="2571" width="18.5703125" style="249" customWidth="1"/>
    <col min="2572" max="2572" width="20" style="249" customWidth="1"/>
    <col min="2573" max="2573" width="18.28515625" style="249" customWidth="1"/>
    <col min="2574" max="2575" width="18" style="249" customWidth="1"/>
    <col min="2576" max="2576" width="26.28515625" style="249" customWidth="1"/>
    <col min="2577" max="2577" width="24.85546875" style="249" customWidth="1"/>
    <col min="2578" max="2578" width="19.42578125" style="249" customWidth="1"/>
    <col min="2579" max="2579" width="28.140625" style="249" customWidth="1"/>
    <col min="2580" max="2580" width="97.7109375" style="249" customWidth="1"/>
    <col min="2581" max="2581" width="40.140625" style="249" customWidth="1"/>
    <col min="2582" max="2582" width="18.42578125" style="249" customWidth="1"/>
    <col min="2583" max="2583" width="19.42578125" style="249" customWidth="1"/>
    <col min="2584" max="2584" width="80.28515625" style="249" customWidth="1"/>
    <col min="2585" max="2585" width="31.140625" style="249" customWidth="1"/>
    <col min="2586" max="2586" width="14.42578125" style="249" customWidth="1"/>
    <col min="2587" max="2588" width="11" style="249" customWidth="1"/>
    <col min="2589" max="2816" width="14.42578125" style="249"/>
    <col min="2817" max="2817" width="6.5703125" style="249" customWidth="1"/>
    <col min="2818" max="2818" width="10.7109375" style="249" customWidth="1"/>
    <col min="2819" max="2819" width="17.5703125" style="249" customWidth="1"/>
    <col min="2820" max="2820" width="21.5703125" style="249" customWidth="1"/>
    <col min="2821" max="2821" width="52.28515625" style="249" customWidth="1"/>
    <col min="2822" max="2822" width="24.140625" style="249" customWidth="1"/>
    <col min="2823" max="2823" width="26.5703125" style="249" customWidth="1"/>
    <col min="2824" max="2824" width="25.85546875" style="249" customWidth="1"/>
    <col min="2825" max="2825" width="14" style="249" customWidth="1"/>
    <col min="2826" max="2826" width="18" style="249" customWidth="1"/>
    <col min="2827" max="2827" width="18.5703125" style="249" customWidth="1"/>
    <col min="2828" max="2828" width="20" style="249" customWidth="1"/>
    <col min="2829" max="2829" width="18.28515625" style="249" customWidth="1"/>
    <col min="2830" max="2831" width="18" style="249" customWidth="1"/>
    <col min="2832" max="2832" width="26.28515625" style="249" customWidth="1"/>
    <col min="2833" max="2833" width="24.85546875" style="249" customWidth="1"/>
    <col min="2834" max="2834" width="19.42578125" style="249" customWidth="1"/>
    <col min="2835" max="2835" width="28.140625" style="249" customWidth="1"/>
    <col min="2836" max="2836" width="97.7109375" style="249" customWidth="1"/>
    <col min="2837" max="2837" width="40.140625" style="249" customWidth="1"/>
    <col min="2838" max="2838" width="18.42578125" style="249" customWidth="1"/>
    <col min="2839" max="2839" width="19.42578125" style="249" customWidth="1"/>
    <col min="2840" max="2840" width="80.28515625" style="249" customWidth="1"/>
    <col min="2841" max="2841" width="31.140625" style="249" customWidth="1"/>
    <col min="2842" max="2842" width="14.42578125" style="249" customWidth="1"/>
    <col min="2843" max="2844" width="11" style="249" customWidth="1"/>
    <col min="2845" max="3072" width="14.42578125" style="249"/>
    <col min="3073" max="3073" width="6.5703125" style="249" customWidth="1"/>
    <col min="3074" max="3074" width="10.7109375" style="249" customWidth="1"/>
    <col min="3075" max="3075" width="17.5703125" style="249" customWidth="1"/>
    <col min="3076" max="3076" width="21.5703125" style="249" customWidth="1"/>
    <col min="3077" max="3077" width="52.28515625" style="249" customWidth="1"/>
    <col min="3078" max="3078" width="24.140625" style="249" customWidth="1"/>
    <col min="3079" max="3079" width="26.5703125" style="249" customWidth="1"/>
    <col min="3080" max="3080" width="25.85546875" style="249" customWidth="1"/>
    <col min="3081" max="3081" width="14" style="249" customWidth="1"/>
    <col min="3082" max="3082" width="18" style="249" customWidth="1"/>
    <col min="3083" max="3083" width="18.5703125" style="249" customWidth="1"/>
    <col min="3084" max="3084" width="20" style="249" customWidth="1"/>
    <col min="3085" max="3085" width="18.28515625" style="249" customWidth="1"/>
    <col min="3086" max="3087" width="18" style="249" customWidth="1"/>
    <col min="3088" max="3088" width="26.28515625" style="249" customWidth="1"/>
    <col min="3089" max="3089" width="24.85546875" style="249" customWidth="1"/>
    <col min="3090" max="3090" width="19.42578125" style="249" customWidth="1"/>
    <col min="3091" max="3091" width="28.140625" style="249" customWidth="1"/>
    <col min="3092" max="3092" width="97.7109375" style="249" customWidth="1"/>
    <col min="3093" max="3093" width="40.140625" style="249" customWidth="1"/>
    <col min="3094" max="3094" width="18.42578125" style="249" customWidth="1"/>
    <col min="3095" max="3095" width="19.42578125" style="249" customWidth="1"/>
    <col min="3096" max="3096" width="80.28515625" style="249" customWidth="1"/>
    <col min="3097" max="3097" width="31.140625" style="249" customWidth="1"/>
    <col min="3098" max="3098" width="14.42578125" style="249" customWidth="1"/>
    <col min="3099" max="3100" width="11" style="249" customWidth="1"/>
    <col min="3101" max="3328" width="14.42578125" style="249"/>
    <col min="3329" max="3329" width="6.5703125" style="249" customWidth="1"/>
    <col min="3330" max="3330" width="10.7109375" style="249" customWidth="1"/>
    <col min="3331" max="3331" width="17.5703125" style="249" customWidth="1"/>
    <col min="3332" max="3332" width="21.5703125" style="249" customWidth="1"/>
    <col min="3333" max="3333" width="52.28515625" style="249" customWidth="1"/>
    <col min="3334" max="3334" width="24.140625" style="249" customWidth="1"/>
    <col min="3335" max="3335" width="26.5703125" style="249" customWidth="1"/>
    <col min="3336" max="3336" width="25.85546875" style="249" customWidth="1"/>
    <col min="3337" max="3337" width="14" style="249" customWidth="1"/>
    <col min="3338" max="3338" width="18" style="249" customWidth="1"/>
    <col min="3339" max="3339" width="18.5703125" style="249" customWidth="1"/>
    <col min="3340" max="3340" width="20" style="249" customWidth="1"/>
    <col min="3341" max="3341" width="18.28515625" style="249" customWidth="1"/>
    <col min="3342" max="3343" width="18" style="249" customWidth="1"/>
    <col min="3344" max="3344" width="26.28515625" style="249" customWidth="1"/>
    <col min="3345" max="3345" width="24.85546875" style="249" customWidth="1"/>
    <col min="3346" max="3346" width="19.42578125" style="249" customWidth="1"/>
    <col min="3347" max="3347" width="28.140625" style="249" customWidth="1"/>
    <col min="3348" max="3348" width="97.7109375" style="249" customWidth="1"/>
    <col min="3349" max="3349" width="40.140625" style="249" customWidth="1"/>
    <col min="3350" max="3350" width="18.42578125" style="249" customWidth="1"/>
    <col min="3351" max="3351" width="19.42578125" style="249" customWidth="1"/>
    <col min="3352" max="3352" width="80.28515625" style="249" customWidth="1"/>
    <col min="3353" max="3353" width="31.140625" style="249" customWidth="1"/>
    <col min="3354" max="3354" width="14.42578125" style="249" customWidth="1"/>
    <col min="3355" max="3356" width="11" style="249" customWidth="1"/>
    <col min="3357" max="3584" width="14.42578125" style="249"/>
    <col min="3585" max="3585" width="6.5703125" style="249" customWidth="1"/>
    <col min="3586" max="3586" width="10.7109375" style="249" customWidth="1"/>
    <col min="3587" max="3587" width="17.5703125" style="249" customWidth="1"/>
    <col min="3588" max="3588" width="21.5703125" style="249" customWidth="1"/>
    <col min="3589" max="3589" width="52.28515625" style="249" customWidth="1"/>
    <col min="3590" max="3590" width="24.140625" style="249" customWidth="1"/>
    <col min="3591" max="3591" width="26.5703125" style="249" customWidth="1"/>
    <col min="3592" max="3592" width="25.85546875" style="249" customWidth="1"/>
    <col min="3593" max="3593" width="14" style="249" customWidth="1"/>
    <col min="3594" max="3594" width="18" style="249" customWidth="1"/>
    <col min="3595" max="3595" width="18.5703125" style="249" customWidth="1"/>
    <col min="3596" max="3596" width="20" style="249" customWidth="1"/>
    <col min="3597" max="3597" width="18.28515625" style="249" customWidth="1"/>
    <col min="3598" max="3599" width="18" style="249" customWidth="1"/>
    <col min="3600" max="3600" width="26.28515625" style="249" customWidth="1"/>
    <col min="3601" max="3601" width="24.85546875" style="249" customWidth="1"/>
    <col min="3602" max="3602" width="19.42578125" style="249" customWidth="1"/>
    <col min="3603" max="3603" width="28.140625" style="249" customWidth="1"/>
    <col min="3604" max="3604" width="97.7109375" style="249" customWidth="1"/>
    <col min="3605" max="3605" width="40.140625" style="249" customWidth="1"/>
    <col min="3606" max="3606" width="18.42578125" style="249" customWidth="1"/>
    <col min="3607" max="3607" width="19.42578125" style="249" customWidth="1"/>
    <col min="3608" max="3608" width="80.28515625" style="249" customWidth="1"/>
    <col min="3609" max="3609" width="31.140625" style="249" customWidth="1"/>
    <col min="3610" max="3610" width="14.42578125" style="249" customWidth="1"/>
    <col min="3611" max="3612" width="11" style="249" customWidth="1"/>
    <col min="3613" max="3840" width="14.42578125" style="249"/>
    <col min="3841" max="3841" width="6.5703125" style="249" customWidth="1"/>
    <col min="3842" max="3842" width="10.7109375" style="249" customWidth="1"/>
    <col min="3843" max="3843" width="17.5703125" style="249" customWidth="1"/>
    <col min="3844" max="3844" width="21.5703125" style="249" customWidth="1"/>
    <col min="3845" max="3845" width="52.28515625" style="249" customWidth="1"/>
    <col min="3846" max="3846" width="24.140625" style="249" customWidth="1"/>
    <col min="3847" max="3847" width="26.5703125" style="249" customWidth="1"/>
    <col min="3848" max="3848" width="25.85546875" style="249" customWidth="1"/>
    <col min="3849" max="3849" width="14" style="249" customWidth="1"/>
    <col min="3850" max="3850" width="18" style="249" customWidth="1"/>
    <col min="3851" max="3851" width="18.5703125" style="249" customWidth="1"/>
    <col min="3852" max="3852" width="20" style="249" customWidth="1"/>
    <col min="3853" max="3853" width="18.28515625" style="249" customWidth="1"/>
    <col min="3854" max="3855" width="18" style="249" customWidth="1"/>
    <col min="3856" max="3856" width="26.28515625" style="249" customWidth="1"/>
    <col min="3857" max="3857" width="24.85546875" style="249" customWidth="1"/>
    <col min="3858" max="3858" width="19.42578125" style="249" customWidth="1"/>
    <col min="3859" max="3859" width="28.140625" style="249" customWidth="1"/>
    <col min="3860" max="3860" width="97.7109375" style="249" customWidth="1"/>
    <col min="3861" max="3861" width="40.140625" style="249" customWidth="1"/>
    <col min="3862" max="3862" width="18.42578125" style="249" customWidth="1"/>
    <col min="3863" max="3863" width="19.42578125" style="249" customWidth="1"/>
    <col min="3864" max="3864" width="80.28515625" style="249" customWidth="1"/>
    <col min="3865" max="3865" width="31.140625" style="249" customWidth="1"/>
    <col min="3866" max="3866" width="14.42578125" style="249" customWidth="1"/>
    <col min="3867" max="3868" width="11" style="249" customWidth="1"/>
    <col min="3869" max="4096" width="14.42578125" style="249"/>
    <col min="4097" max="4097" width="6.5703125" style="249" customWidth="1"/>
    <col min="4098" max="4098" width="10.7109375" style="249" customWidth="1"/>
    <col min="4099" max="4099" width="17.5703125" style="249" customWidth="1"/>
    <col min="4100" max="4100" width="21.5703125" style="249" customWidth="1"/>
    <col min="4101" max="4101" width="52.28515625" style="249" customWidth="1"/>
    <col min="4102" max="4102" width="24.140625" style="249" customWidth="1"/>
    <col min="4103" max="4103" width="26.5703125" style="249" customWidth="1"/>
    <col min="4104" max="4104" width="25.85546875" style="249" customWidth="1"/>
    <col min="4105" max="4105" width="14" style="249" customWidth="1"/>
    <col min="4106" max="4106" width="18" style="249" customWidth="1"/>
    <col min="4107" max="4107" width="18.5703125" style="249" customWidth="1"/>
    <col min="4108" max="4108" width="20" style="249" customWidth="1"/>
    <col min="4109" max="4109" width="18.28515625" style="249" customWidth="1"/>
    <col min="4110" max="4111" width="18" style="249" customWidth="1"/>
    <col min="4112" max="4112" width="26.28515625" style="249" customWidth="1"/>
    <col min="4113" max="4113" width="24.85546875" style="249" customWidth="1"/>
    <col min="4114" max="4114" width="19.42578125" style="249" customWidth="1"/>
    <col min="4115" max="4115" width="28.140625" style="249" customWidth="1"/>
    <col min="4116" max="4116" width="97.7109375" style="249" customWidth="1"/>
    <col min="4117" max="4117" width="40.140625" style="249" customWidth="1"/>
    <col min="4118" max="4118" width="18.42578125" style="249" customWidth="1"/>
    <col min="4119" max="4119" width="19.42578125" style="249" customWidth="1"/>
    <col min="4120" max="4120" width="80.28515625" style="249" customWidth="1"/>
    <col min="4121" max="4121" width="31.140625" style="249" customWidth="1"/>
    <col min="4122" max="4122" width="14.42578125" style="249" customWidth="1"/>
    <col min="4123" max="4124" width="11" style="249" customWidth="1"/>
    <col min="4125" max="4352" width="14.42578125" style="249"/>
    <col min="4353" max="4353" width="6.5703125" style="249" customWidth="1"/>
    <col min="4354" max="4354" width="10.7109375" style="249" customWidth="1"/>
    <col min="4355" max="4355" width="17.5703125" style="249" customWidth="1"/>
    <col min="4356" max="4356" width="21.5703125" style="249" customWidth="1"/>
    <col min="4357" max="4357" width="52.28515625" style="249" customWidth="1"/>
    <col min="4358" max="4358" width="24.140625" style="249" customWidth="1"/>
    <col min="4359" max="4359" width="26.5703125" style="249" customWidth="1"/>
    <col min="4360" max="4360" width="25.85546875" style="249" customWidth="1"/>
    <col min="4361" max="4361" width="14" style="249" customWidth="1"/>
    <col min="4362" max="4362" width="18" style="249" customWidth="1"/>
    <col min="4363" max="4363" width="18.5703125" style="249" customWidth="1"/>
    <col min="4364" max="4364" width="20" style="249" customWidth="1"/>
    <col min="4365" max="4365" width="18.28515625" style="249" customWidth="1"/>
    <col min="4366" max="4367" width="18" style="249" customWidth="1"/>
    <col min="4368" max="4368" width="26.28515625" style="249" customWidth="1"/>
    <col min="4369" max="4369" width="24.85546875" style="249" customWidth="1"/>
    <col min="4370" max="4370" width="19.42578125" style="249" customWidth="1"/>
    <col min="4371" max="4371" width="28.140625" style="249" customWidth="1"/>
    <col min="4372" max="4372" width="97.7109375" style="249" customWidth="1"/>
    <col min="4373" max="4373" width="40.140625" style="249" customWidth="1"/>
    <col min="4374" max="4374" width="18.42578125" style="249" customWidth="1"/>
    <col min="4375" max="4375" width="19.42578125" style="249" customWidth="1"/>
    <col min="4376" max="4376" width="80.28515625" style="249" customWidth="1"/>
    <col min="4377" max="4377" width="31.140625" style="249" customWidth="1"/>
    <col min="4378" max="4378" width="14.42578125" style="249" customWidth="1"/>
    <col min="4379" max="4380" width="11" style="249" customWidth="1"/>
    <col min="4381" max="4608" width="14.42578125" style="249"/>
    <col min="4609" max="4609" width="6.5703125" style="249" customWidth="1"/>
    <col min="4610" max="4610" width="10.7109375" style="249" customWidth="1"/>
    <col min="4611" max="4611" width="17.5703125" style="249" customWidth="1"/>
    <col min="4612" max="4612" width="21.5703125" style="249" customWidth="1"/>
    <col min="4613" max="4613" width="52.28515625" style="249" customWidth="1"/>
    <col min="4614" max="4614" width="24.140625" style="249" customWidth="1"/>
    <col min="4615" max="4615" width="26.5703125" style="249" customWidth="1"/>
    <col min="4616" max="4616" width="25.85546875" style="249" customWidth="1"/>
    <col min="4617" max="4617" width="14" style="249" customWidth="1"/>
    <col min="4618" max="4618" width="18" style="249" customWidth="1"/>
    <col min="4619" max="4619" width="18.5703125" style="249" customWidth="1"/>
    <col min="4620" max="4620" width="20" style="249" customWidth="1"/>
    <col min="4621" max="4621" width="18.28515625" style="249" customWidth="1"/>
    <col min="4622" max="4623" width="18" style="249" customWidth="1"/>
    <col min="4624" max="4624" width="26.28515625" style="249" customWidth="1"/>
    <col min="4625" max="4625" width="24.85546875" style="249" customWidth="1"/>
    <col min="4626" max="4626" width="19.42578125" style="249" customWidth="1"/>
    <col min="4627" max="4627" width="28.140625" style="249" customWidth="1"/>
    <col min="4628" max="4628" width="97.7109375" style="249" customWidth="1"/>
    <col min="4629" max="4629" width="40.140625" style="249" customWidth="1"/>
    <col min="4630" max="4630" width="18.42578125" style="249" customWidth="1"/>
    <col min="4631" max="4631" width="19.42578125" style="249" customWidth="1"/>
    <col min="4632" max="4632" width="80.28515625" style="249" customWidth="1"/>
    <col min="4633" max="4633" width="31.140625" style="249" customWidth="1"/>
    <col min="4634" max="4634" width="14.42578125" style="249" customWidth="1"/>
    <col min="4635" max="4636" width="11" style="249" customWidth="1"/>
    <col min="4637" max="4864" width="14.42578125" style="249"/>
    <col min="4865" max="4865" width="6.5703125" style="249" customWidth="1"/>
    <col min="4866" max="4866" width="10.7109375" style="249" customWidth="1"/>
    <col min="4867" max="4867" width="17.5703125" style="249" customWidth="1"/>
    <col min="4868" max="4868" width="21.5703125" style="249" customWidth="1"/>
    <col min="4869" max="4869" width="52.28515625" style="249" customWidth="1"/>
    <col min="4870" max="4870" width="24.140625" style="249" customWidth="1"/>
    <col min="4871" max="4871" width="26.5703125" style="249" customWidth="1"/>
    <col min="4872" max="4872" width="25.85546875" style="249" customWidth="1"/>
    <col min="4873" max="4873" width="14" style="249" customWidth="1"/>
    <col min="4874" max="4874" width="18" style="249" customWidth="1"/>
    <col min="4875" max="4875" width="18.5703125" style="249" customWidth="1"/>
    <col min="4876" max="4876" width="20" style="249" customWidth="1"/>
    <col min="4877" max="4877" width="18.28515625" style="249" customWidth="1"/>
    <col min="4878" max="4879" width="18" style="249" customWidth="1"/>
    <col min="4880" max="4880" width="26.28515625" style="249" customWidth="1"/>
    <col min="4881" max="4881" width="24.85546875" style="249" customWidth="1"/>
    <col min="4882" max="4882" width="19.42578125" style="249" customWidth="1"/>
    <col min="4883" max="4883" width="28.140625" style="249" customWidth="1"/>
    <col min="4884" max="4884" width="97.7109375" style="249" customWidth="1"/>
    <col min="4885" max="4885" width="40.140625" style="249" customWidth="1"/>
    <col min="4886" max="4886" width="18.42578125" style="249" customWidth="1"/>
    <col min="4887" max="4887" width="19.42578125" style="249" customWidth="1"/>
    <col min="4888" max="4888" width="80.28515625" style="249" customWidth="1"/>
    <col min="4889" max="4889" width="31.140625" style="249" customWidth="1"/>
    <col min="4890" max="4890" width="14.42578125" style="249" customWidth="1"/>
    <col min="4891" max="4892" width="11" style="249" customWidth="1"/>
    <col min="4893" max="5120" width="14.42578125" style="249"/>
    <col min="5121" max="5121" width="6.5703125" style="249" customWidth="1"/>
    <col min="5122" max="5122" width="10.7109375" style="249" customWidth="1"/>
    <col min="5123" max="5123" width="17.5703125" style="249" customWidth="1"/>
    <col min="5124" max="5124" width="21.5703125" style="249" customWidth="1"/>
    <col min="5125" max="5125" width="52.28515625" style="249" customWidth="1"/>
    <col min="5126" max="5126" width="24.140625" style="249" customWidth="1"/>
    <col min="5127" max="5127" width="26.5703125" style="249" customWidth="1"/>
    <col min="5128" max="5128" width="25.85546875" style="249" customWidth="1"/>
    <col min="5129" max="5129" width="14" style="249" customWidth="1"/>
    <col min="5130" max="5130" width="18" style="249" customWidth="1"/>
    <col min="5131" max="5131" width="18.5703125" style="249" customWidth="1"/>
    <col min="5132" max="5132" width="20" style="249" customWidth="1"/>
    <col min="5133" max="5133" width="18.28515625" style="249" customWidth="1"/>
    <col min="5134" max="5135" width="18" style="249" customWidth="1"/>
    <col min="5136" max="5136" width="26.28515625" style="249" customWidth="1"/>
    <col min="5137" max="5137" width="24.85546875" style="249" customWidth="1"/>
    <col min="5138" max="5138" width="19.42578125" style="249" customWidth="1"/>
    <col min="5139" max="5139" width="28.140625" style="249" customWidth="1"/>
    <col min="5140" max="5140" width="97.7109375" style="249" customWidth="1"/>
    <col min="5141" max="5141" width="40.140625" style="249" customWidth="1"/>
    <col min="5142" max="5142" width="18.42578125" style="249" customWidth="1"/>
    <col min="5143" max="5143" width="19.42578125" style="249" customWidth="1"/>
    <col min="5144" max="5144" width="80.28515625" style="249" customWidth="1"/>
    <col min="5145" max="5145" width="31.140625" style="249" customWidth="1"/>
    <col min="5146" max="5146" width="14.42578125" style="249" customWidth="1"/>
    <col min="5147" max="5148" width="11" style="249" customWidth="1"/>
    <col min="5149" max="5376" width="14.42578125" style="249"/>
    <col min="5377" max="5377" width="6.5703125" style="249" customWidth="1"/>
    <col min="5378" max="5378" width="10.7109375" style="249" customWidth="1"/>
    <col min="5379" max="5379" width="17.5703125" style="249" customWidth="1"/>
    <col min="5380" max="5380" width="21.5703125" style="249" customWidth="1"/>
    <col min="5381" max="5381" width="52.28515625" style="249" customWidth="1"/>
    <col min="5382" max="5382" width="24.140625" style="249" customWidth="1"/>
    <col min="5383" max="5383" width="26.5703125" style="249" customWidth="1"/>
    <col min="5384" max="5384" width="25.85546875" style="249" customWidth="1"/>
    <col min="5385" max="5385" width="14" style="249" customWidth="1"/>
    <col min="5386" max="5386" width="18" style="249" customWidth="1"/>
    <col min="5387" max="5387" width="18.5703125" style="249" customWidth="1"/>
    <col min="5388" max="5388" width="20" style="249" customWidth="1"/>
    <col min="5389" max="5389" width="18.28515625" style="249" customWidth="1"/>
    <col min="5390" max="5391" width="18" style="249" customWidth="1"/>
    <col min="5392" max="5392" width="26.28515625" style="249" customWidth="1"/>
    <col min="5393" max="5393" width="24.85546875" style="249" customWidth="1"/>
    <col min="5394" max="5394" width="19.42578125" style="249" customWidth="1"/>
    <col min="5395" max="5395" width="28.140625" style="249" customWidth="1"/>
    <col min="5396" max="5396" width="97.7109375" style="249" customWidth="1"/>
    <col min="5397" max="5397" width="40.140625" style="249" customWidth="1"/>
    <col min="5398" max="5398" width="18.42578125" style="249" customWidth="1"/>
    <col min="5399" max="5399" width="19.42578125" style="249" customWidth="1"/>
    <col min="5400" max="5400" width="80.28515625" style="249" customWidth="1"/>
    <col min="5401" max="5401" width="31.140625" style="249" customWidth="1"/>
    <col min="5402" max="5402" width="14.42578125" style="249" customWidth="1"/>
    <col min="5403" max="5404" width="11" style="249" customWidth="1"/>
    <col min="5405" max="5632" width="14.42578125" style="249"/>
    <col min="5633" max="5633" width="6.5703125" style="249" customWidth="1"/>
    <col min="5634" max="5634" width="10.7109375" style="249" customWidth="1"/>
    <col min="5635" max="5635" width="17.5703125" style="249" customWidth="1"/>
    <col min="5636" max="5636" width="21.5703125" style="249" customWidth="1"/>
    <col min="5637" max="5637" width="52.28515625" style="249" customWidth="1"/>
    <col min="5638" max="5638" width="24.140625" style="249" customWidth="1"/>
    <col min="5639" max="5639" width="26.5703125" style="249" customWidth="1"/>
    <col min="5640" max="5640" width="25.85546875" style="249" customWidth="1"/>
    <col min="5641" max="5641" width="14" style="249" customWidth="1"/>
    <col min="5642" max="5642" width="18" style="249" customWidth="1"/>
    <col min="5643" max="5643" width="18.5703125" style="249" customWidth="1"/>
    <col min="5644" max="5644" width="20" style="249" customWidth="1"/>
    <col min="5645" max="5645" width="18.28515625" style="249" customWidth="1"/>
    <col min="5646" max="5647" width="18" style="249" customWidth="1"/>
    <col min="5648" max="5648" width="26.28515625" style="249" customWidth="1"/>
    <col min="5649" max="5649" width="24.85546875" style="249" customWidth="1"/>
    <col min="5650" max="5650" width="19.42578125" style="249" customWidth="1"/>
    <col min="5651" max="5651" width="28.140625" style="249" customWidth="1"/>
    <col min="5652" max="5652" width="97.7109375" style="249" customWidth="1"/>
    <col min="5653" max="5653" width="40.140625" style="249" customWidth="1"/>
    <col min="5654" max="5654" width="18.42578125" style="249" customWidth="1"/>
    <col min="5655" max="5655" width="19.42578125" style="249" customWidth="1"/>
    <col min="5656" max="5656" width="80.28515625" style="249" customWidth="1"/>
    <col min="5657" max="5657" width="31.140625" style="249" customWidth="1"/>
    <col min="5658" max="5658" width="14.42578125" style="249" customWidth="1"/>
    <col min="5659" max="5660" width="11" style="249" customWidth="1"/>
    <col min="5661" max="5888" width="14.42578125" style="249"/>
    <col min="5889" max="5889" width="6.5703125" style="249" customWidth="1"/>
    <col min="5890" max="5890" width="10.7109375" style="249" customWidth="1"/>
    <col min="5891" max="5891" width="17.5703125" style="249" customWidth="1"/>
    <col min="5892" max="5892" width="21.5703125" style="249" customWidth="1"/>
    <col min="5893" max="5893" width="52.28515625" style="249" customWidth="1"/>
    <col min="5894" max="5894" width="24.140625" style="249" customWidth="1"/>
    <col min="5895" max="5895" width="26.5703125" style="249" customWidth="1"/>
    <col min="5896" max="5896" width="25.85546875" style="249" customWidth="1"/>
    <col min="5897" max="5897" width="14" style="249" customWidth="1"/>
    <col min="5898" max="5898" width="18" style="249" customWidth="1"/>
    <col min="5899" max="5899" width="18.5703125" style="249" customWidth="1"/>
    <col min="5900" max="5900" width="20" style="249" customWidth="1"/>
    <col min="5901" max="5901" width="18.28515625" style="249" customWidth="1"/>
    <col min="5902" max="5903" width="18" style="249" customWidth="1"/>
    <col min="5904" max="5904" width="26.28515625" style="249" customWidth="1"/>
    <col min="5905" max="5905" width="24.85546875" style="249" customWidth="1"/>
    <col min="5906" max="5906" width="19.42578125" style="249" customWidth="1"/>
    <col min="5907" max="5907" width="28.140625" style="249" customWidth="1"/>
    <col min="5908" max="5908" width="97.7109375" style="249" customWidth="1"/>
    <col min="5909" max="5909" width="40.140625" style="249" customWidth="1"/>
    <col min="5910" max="5910" width="18.42578125" style="249" customWidth="1"/>
    <col min="5911" max="5911" width="19.42578125" style="249" customWidth="1"/>
    <col min="5912" max="5912" width="80.28515625" style="249" customWidth="1"/>
    <col min="5913" max="5913" width="31.140625" style="249" customWidth="1"/>
    <col min="5914" max="5914" width="14.42578125" style="249" customWidth="1"/>
    <col min="5915" max="5916" width="11" style="249" customWidth="1"/>
    <col min="5917" max="6144" width="14.42578125" style="249"/>
    <col min="6145" max="6145" width="6.5703125" style="249" customWidth="1"/>
    <col min="6146" max="6146" width="10.7109375" style="249" customWidth="1"/>
    <col min="6147" max="6147" width="17.5703125" style="249" customWidth="1"/>
    <col min="6148" max="6148" width="21.5703125" style="249" customWidth="1"/>
    <col min="6149" max="6149" width="52.28515625" style="249" customWidth="1"/>
    <col min="6150" max="6150" width="24.140625" style="249" customWidth="1"/>
    <col min="6151" max="6151" width="26.5703125" style="249" customWidth="1"/>
    <col min="6152" max="6152" width="25.85546875" style="249" customWidth="1"/>
    <col min="6153" max="6153" width="14" style="249" customWidth="1"/>
    <col min="6154" max="6154" width="18" style="249" customWidth="1"/>
    <col min="6155" max="6155" width="18.5703125" style="249" customWidth="1"/>
    <col min="6156" max="6156" width="20" style="249" customWidth="1"/>
    <col min="6157" max="6157" width="18.28515625" style="249" customWidth="1"/>
    <col min="6158" max="6159" width="18" style="249" customWidth="1"/>
    <col min="6160" max="6160" width="26.28515625" style="249" customWidth="1"/>
    <col min="6161" max="6161" width="24.85546875" style="249" customWidth="1"/>
    <col min="6162" max="6162" width="19.42578125" style="249" customWidth="1"/>
    <col min="6163" max="6163" width="28.140625" style="249" customWidth="1"/>
    <col min="6164" max="6164" width="97.7109375" style="249" customWidth="1"/>
    <col min="6165" max="6165" width="40.140625" style="249" customWidth="1"/>
    <col min="6166" max="6166" width="18.42578125" style="249" customWidth="1"/>
    <col min="6167" max="6167" width="19.42578125" style="249" customWidth="1"/>
    <col min="6168" max="6168" width="80.28515625" style="249" customWidth="1"/>
    <col min="6169" max="6169" width="31.140625" style="249" customWidth="1"/>
    <col min="6170" max="6170" width="14.42578125" style="249" customWidth="1"/>
    <col min="6171" max="6172" width="11" style="249" customWidth="1"/>
    <col min="6173" max="6400" width="14.42578125" style="249"/>
    <col min="6401" max="6401" width="6.5703125" style="249" customWidth="1"/>
    <col min="6402" max="6402" width="10.7109375" style="249" customWidth="1"/>
    <col min="6403" max="6403" width="17.5703125" style="249" customWidth="1"/>
    <col min="6404" max="6404" width="21.5703125" style="249" customWidth="1"/>
    <col min="6405" max="6405" width="52.28515625" style="249" customWidth="1"/>
    <col min="6406" max="6406" width="24.140625" style="249" customWidth="1"/>
    <col min="6407" max="6407" width="26.5703125" style="249" customWidth="1"/>
    <col min="6408" max="6408" width="25.85546875" style="249" customWidth="1"/>
    <col min="6409" max="6409" width="14" style="249" customWidth="1"/>
    <col min="6410" max="6410" width="18" style="249" customWidth="1"/>
    <col min="6411" max="6411" width="18.5703125" style="249" customWidth="1"/>
    <col min="6412" max="6412" width="20" style="249" customWidth="1"/>
    <col min="6413" max="6413" width="18.28515625" style="249" customWidth="1"/>
    <col min="6414" max="6415" width="18" style="249" customWidth="1"/>
    <col min="6416" max="6416" width="26.28515625" style="249" customWidth="1"/>
    <col min="6417" max="6417" width="24.85546875" style="249" customWidth="1"/>
    <col min="6418" max="6418" width="19.42578125" style="249" customWidth="1"/>
    <col min="6419" max="6419" width="28.140625" style="249" customWidth="1"/>
    <col min="6420" max="6420" width="97.7109375" style="249" customWidth="1"/>
    <col min="6421" max="6421" width="40.140625" style="249" customWidth="1"/>
    <col min="6422" max="6422" width="18.42578125" style="249" customWidth="1"/>
    <col min="6423" max="6423" width="19.42578125" style="249" customWidth="1"/>
    <col min="6424" max="6424" width="80.28515625" style="249" customWidth="1"/>
    <col min="6425" max="6425" width="31.140625" style="249" customWidth="1"/>
    <col min="6426" max="6426" width="14.42578125" style="249" customWidth="1"/>
    <col min="6427" max="6428" width="11" style="249" customWidth="1"/>
    <col min="6429" max="6656" width="14.42578125" style="249"/>
    <col min="6657" max="6657" width="6.5703125" style="249" customWidth="1"/>
    <col min="6658" max="6658" width="10.7109375" style="249" customWidth="1"/>
    <col min="6659" max="6659" width="17.5703125" style="249" customWidth="1"/>
    <col min="6660" max="6660" width="21.5703125" style="249" customWidth="1"/>
    <col min="6661" max="6661" width="52.28515625" style="249" customWidth="1"/>
    <col min="6662" max="6662" width="24.140625" style="249" customWidth="1"/>
    <col min="6663" max="6663" width="26.5703125" style="249" customWidth="1"/>
    <col min="6664" max="6664" width="25.85546875" style="249" customWidth="1"/>
    <col min="6665" max="6665" width="14" style="249" customWidth="1"/>
    <col min="6666" max="6666" width="18" style="249" customWidth="1"/>
    <col min="6667" max="6667" width="18.5703125" style="249" customWidth="1"/>
    <col min="6668" max="6668" width="20" style="249" customWidth="1"/>
    <col min="6669" max="6669" width="18.28515625" style="249" customWidth="1"/>
    <col min="6670" max="6671" width="18" style="249" customWidth="1"/>
    <col min="6672" max="6672" width="26.28515625" style="249" customWidth="1"/>
    <col min="6673" max="6673" width="24.85546875" style="249" customWidth="1"/>
    <col min="6674" max="6674" width="19.42578125" style="249" customWidth="1"/>
    <col min="6675" max="6675" width="28.140625" style="249" customWidth="1"/>
    <col min="6676" max="6676" width="97.7109375" style="249" customWidth="1"/>
    <col min="6677" max="6677" width="40.140625" style="249" customWidth="1"/>
    <col min="6678" max="6678" width="18.42578125" style="249" customWidth="1"/>
    <col min="6679" max="6679" width="19.42578125" style="249" customWidth="1"/>
    <col min="6680" max="6680" width="80.28515625" style="249" customWidth="1"/>
    <col min="6681" max="6681" width="31.140625" style="249" customWidth="1"/>
    <col min="6682" max="6682" width="14.42578125" style="249" customWidth="1"/>
    <col min="6683" max="6684" width="11" style="249" customWidth="1"/>
    <col min="6685" max="6912" width="14.42578125" style="249"/>
    <col min="6913" max="6913" width="6.5703125" style="249" customWidth="1"/>
    <col min="6914" max="6914" width="10.7109375" style="249" customWidth="1"/>
    <col min="6915" max="6915" width="17.5703125" style="249" customWidth="1"/>
    <col min="6916" max="6916" width="21.5703125" style="249" customWidth="1"/>
    <col min="6917" max="6917" width="52.28515625" style="249" customWidth="1"/>
    <col min="6918" max="6918" width="24.140625" style="249" customWidth="1"/>
    <col min="6919" max="6919" width="26.5703125" style="249" customWidth="1"/>
    <col min="6920" max="6920" width="25.85546875" style="249" customWidth="1"/>
    <col min="6921" max="6921" width="14" style="249" customWidth="1"/>
    <col min="6922" max="6922" width="18" style="249" customWidth="1"/>
    <col min="6923" max="6923" width="18.5703125" style="249" customWidth="1"/>
    <col min="6924" max="6924" width="20" style="249" customWidth="1"/>
    <col min="6925" max="6925" width="18.28515625" style="249" customWidth="1"/>
    <col min="6926" max="6927" width="18" style="249" customWidth="1"/>
    <col min="6928" max="6928" width="26.28515625" style="249" customWidth="1"/>
    <col min="6929" max="6929" width="24.85546875" style="249" customWidth="1"/>
    <col min="6930" max="6930" width="19.42578125" style="249" customWidth="1"/>
    <col min="6931" max="6931" width="28.140625" style="249" customWidth="1"/>
    <col min="6932" max="6932" width="97.7109375" style="249" customWidth="1"/>
    <col min="6933" max="6933" width="40.140625" style="249" customWidth="1"/>
    <col min="6934" max="6934" width="18.42578125" style="249" customWidth="1"/>
    <col min="6935" max="6935" width="19.42578125" style="249" customWidth="1"/>
    <col min="6936" max="6936" width="80.28515625" style="249" customWidth="1"/>
    <col min="6937" max="6937" width="31.140625" style="249" customWidth="1"/>
    <col min="6938" max="6938" width="14.42578125" style="249" customWidth="1"/>
    <col min="6939" max="6940" width="11" style="249" customWidth="1"/>
    <col min="6941" max="7168" width="14.42578125" style="249"/>
    <col min="7169" max="7169" width="6.5703125" style="249" customWidth="1"/>
    <col min="7170" max="7170" width="10.7109375" style="249" customWidth="1"/>
    <col min="7171" max="7171" width="17.5703125" style="249" customWidth="1"/>
    <col min="7172" max="7172" width="21.5703125" style="249" customWidth="1"/>
    <col min="7173" max="7173" width="52.28515625" style="249" customWidth="1"/>
    <col min="7174" max="7174" width="24.140625" style="249" customWidth="1"/>
    <col min="7175" max="7175" width="26.5703125" style="249" customWidth="1"/>
    <col min="7176" max="7176" width="25.85546875" style="249" customWidth="1"/>
    <col min="7177" max="7177" width="14" style="249" customWidth="1"/>
    <col min="7178" max="7178" width="18" style="249" customWidth="1"/>
    <col min="7179" max="7179" width="18.5703125" style="249" customWidth="1"/>
    <col min="7180" max="7180" width="20" style="249" customWidth="1"/>
    <col min="7181" max="7181" width="18.28515625" style="249" customWidth="1"/>
    <col min="7182" max="7183" width="18" style="249" customWidth="1"/>
    <col min="7184" max="7184" width="26.28515625" style="249" customWidth="1"/>
    <col min="7185" max="7185" width="24.85546875" style="249" customWidth="1"/>
    <col min="7186" max="7186" width="19.42578125" style="249" customWidth="1"/>
    <col min="7187" max="7187" width="28.140625" style="249" customWidth="1"/>
    <col min="7188" max="7188" width="97.7109375" style="249" customWidth="1"/>
    <col min="7189" max="7189" width="40.140625" style="249" customWidth="1"/>
    <col min="7190" max="7190" width="18.42578125" style="249" customWidth="1"/>
    <col min="7191" max="7191" width="19.42578125" style="249" customWidth="1"/>
    <col min="7192" max="7192" width="80.28515625" style="249" customWidth="1"/>
    <col min="7193" max="7193" width="31.140625" style="249" customWidth="1"/>
    <col min="7194" max="7194" width="14.42578125" style="249" customWidth="1"/>
    <col min="7195" max="7196" width="11" style="249" customWidth="1"/>
    <col min="7197" max="7424" width="14.42578125" style="249"/>
    <col min="7425" max="7425" width="6.5703125" style="249" customWidth="1"/>
    <col min="7426" max="7426" width="10.7109375" style="249" customWidth="1"/>
    <col min="7427" max="7427" width="17.5703125" style="249" customWidth="1"/>
    <col min="7428" max="7428" width="21.5703125" style="249" customWidth="1"/>
    <col min="7429" max="7429" width="52.28515625" style="249" customWidth="1"/>
    <col min="7430" max="7430" width="24.140625" style="249" customWidth="1"/>
    <col min="7431" max="7431" width="26.5703125" style="249" customWidth="1"/>
    <col min="7432" max="7432" width="25.85546875" style="249" customWidth="1"/>
    <col min="7433" max="7433" width="14" style="249" customWidth="1"/>
    <col min="7434" max="7434" width="18" style="249" customWidth="1"/>
    <col min="7435" max="7435" width="18.5703125" style="249" customWidth="1"/>
    <col min="7436" max="7436" width="20" style="249" customWidth="1"/>
    <col min="7437" max="7437" width="18.28515625" style="249" customWidth="1"/>
    <col min="7438" max="7439" width="18" style="249" customWidth="1"/>
    <col min="7440" max="7440" width="26.28515625" style="249" customWidth="1"/>
    <col min="7441" max="7441" width="24.85546875" style="249" customWidth="1"/>
    <col min="7442" max="7442" width="19.42578125" style="249" customWidth="1"/>
    <col min="7443" max="7443" width="28.140625" style="249" customWidth="1"/>
    <col min="7444" max="7444" width="97.7109375" style="249" customWidth="1"/>
    <col min="7445" max="7445" width="40.140625" style="249" customWidth="1"/>
    <col min="7446" max="7446" width="18.42578125" style="249" customWidth="1"/>
    <col min="7447" max="7447" width="19.42578125" style="249" customWidth="1"/>
    <col min="7448" max="7448" width="80.28515625" style="249" customWidth="1"/>
    <col min="7449" max="7449" width="31.140625" style="249" customWidth="1"/>
    <col min="7450" max="7450" width="14.42578125" style="249" customWidth="1"/>
    <col min="7451" max="7452" width="11" style="249" customWidth="1"/>
    <col min="7453" max="7680" width="14.42578125" style="249"/>
    <col min="7681" max="7681" width="6.5703125" style="249" customWidth="1"/>
    <col min="7682" max="7682" width="10.7109375" style="249" customWidth="1"/>
    <col min="7683" max="7683" width="17.5703125" style="249" customWidth="1"/>
    <col min="7684" max="7684" width="21.5703125" style="249" customWidth="1"/>
    <col min="7685" max="7685" width="52.28515625" style="249" customWidth="1"/>
    <col min="7686" max="7686" width="24.140625" style="249" customWidth="1"/>
    <col min="7687" max="7687" width="26.5703125" style="249" customWidth="1"/>
    <col min="7688" max="7688" width="25.85546875" style="249" customWidth="1"/>
    <col min="7689" max="7689" width="14" style="249" customWidth="1"/>
    <col min="7690" max="7690" width="18" style="249" customWidth="1"/>
    <col min="7691" max="7691" width="18.5703125" style="249" customWidth="1"/>
    <col min="7692" max="7692" width="20" style="249" customWidth="1"/>
    <col min="7693" max="7693" width="18.28515625" style="249" customWidth="1"/>
    <col min="7694" max="7695" width="18" style="249" customWidth="1"/>
    <col min="7696" max="7696" width="26.28515625" style="249" customWidth="1"/>
    <col min="7697" max="7697" width="24.85546875" style="249" customWidth="1"/>
    <col min="7698" max="7698" width="19.42578125" style="249" customWidth="1"/>
    <col min="7699" max="7699" width="28.140625" style="249" customWidth="1"/>
    <col min="7700" max="7700" width="97.7109375" style="249" customWidth="1"/>
    <col min="7701" max="7701" width="40.140625" style="249" customWidth="1"/>
    <col min="7702" max="7702" width="18.42578125" style="249" customWidth="1"/>
    <col min="7703" max="7703" width="19.42578125" style="249" customWidth="1"/>
    <col min="7704" max="7704" width="80.28515625" style="249" customWidth="1"/>
    <col min="7705" max="7705" width="31.140625" style="249" customWidth="1"/>
    <col min="7706" max="7706" width="14.42578125" style="249" customWidth="1"/>
    <col min="7707" max="7708" width="11" style="249" customWidth="1"/>
    <col min="7709" max="7936" width="14.42578125" style="249"/>
    <col min="7937" max="7937" width="6.5703125" style="249" customWidth="1"/>
    <col min="7938" max="7938" width="10.7109375" style="249" customWidth="1"/>
    <col min="7939" max="7939" width="17.5703125" style="249" customWidth="1"/>
    <col min="7940" max="7940" width="21.5703125" style="249" customWidth="1"/>
    <col min="7941" max="7941" width="52.28515625" style="249" customWidth="1"/>
    <col min="7942" max="7942" width="24.140625" style="249" customWidth="1"/>
    <col min="7943" max="7943" width="26.5703125" style="249" customWidth="1"/>
    <col min="7944" max="7944" width="25.85546875" style="249" customWidth="1"/>
    <col min="7945" max="7945" width="14" style="249" customWidth="1"/>
    <col min="7946" max="7946" width="18" style="249" customWidth="1"/>
    <col min="7947" max="7947" width="18.5703125" style="249" customWidth="1"/>
    <col min="7948" max="7948" width="20" style="249" customWidth="1"/>
    <col min="7949" max="7949" width="18.28515625" style="249" customWidth="1"/>
    <col min="7950" max="7951" width="18" style="249" customWidth="1"/>
    <col min="7952" max="7952" width="26.28515625" style="249" customWidth="1"/>
    <col min="7953" max="7953" width="24.85546875" style="249" customWidth="1"/>
    <col min="7954" max="7954" width="19.42578125" style="249" customWidth="1"/>
    <col min="7955" max="7955" width="28.140625" style="249" customWidth="1"/>
    <col min="7956" max="7956" width="97.7109375" style="249" customWidth="1"/>
    <col min="7957" max="7957" width="40.140625" style="249" customWidth="1"/>
    <col min="7958" max="7958" width="18.42578125" style="249" customWidth="1"/>
    <col min="7959" max="7959" width="19.42578125" style="249" customWidth="1"/>
    <col min="7960" max="7960" width="80.28515625" style="249" customWidth="1"/>
    <col min="7961" max="7961" width="31.140625" style="249" customWidth="1"/>
    <col min="7962" max="7962" width="14.42578125" style="249" customWidth="1"/>
    <col min="7963" max="7964" width="11" style="249" customWidth="1"/>
    <col min="7965" max="8192" width="14.42578125" style="249"/>
    <col min="8193" max="8193" width="6.5703125" style="249" customWidth="1"/>
    <col min="8194" max="8194" width="10.7109375" style="249" customWidth="1"/>
    <col min="8195" max="8195" width="17.5703125" style="249" customWidth="1"/>
    <col min="8196" max="8196" width="21.5703125" style="249" customWidth="1"/>
    <col min="8197" max="8197" width="52.28515625" style="249" customWidth="1"/>
    <col min="8198" max="8198" width="24.140625" style="249" customWidth="1"/>
    <col min="8199" max="8199" width="26.5703125" style="249" customWidth="1"/>
    <col min="8200" max="8200" width="25.85546875" style="249" customWidth="1"/>
    <col min="8201" max="8201" width="14" style="249" customWidth="1"/>
    <col min="8202" max="8202" width="18" style="249" customWidth="1"/>
    <col min="8203" max="8203" width="18.5703125" style="249" customWidth="1"/>
    <col min="8204" max="8204" width="20" style="249" customWidth="1"/>
    <col min="8205" max="8205" width="18.28515625" style="249" customWidth="1"/>
    <col min="8206" max="8207" width="18" style="249" customWidth="1"/>
    <col min="8208" max="8208" width="26.28515625" style="249" customWidth="1"/>
    <col min="8209" max="8209" width="24.85546875" style="249" customWidth="1"/>
    <col min="8210" max="8210" width="19.42578125" style="249" customWidth="1"/>
    <col min="8211" max="8211" width="28.140625" style="249" customWidth="1"/>
    <col min="8212" max="8212" width="97.7109375" style="249" customWidth="1"/>
    <col min="8213" max="8213" width="40.140625" style="249" customWidth="1"/>
    <col min="8214" max="8214" width="18.42578125" style="249" customWidth="1"/>
    <col min="8215" max="8215" width="19.42578125" style="249" customWidth="1"/>
    <col min="8216" max="8216" width="80.28515625" style="249" customWidth="1"/>
    <col min="8217" max="8217" width="31.140625" style="249" customWidth="1"/>
    <col min="8218" max="8218" width="14.42578125" style="249" customWidth="1"/>
    <col min="8219" max="8220" width="11" style="249" customWidth="1"/>
    <col min="8221" max="8448" width="14.42578125" style="249"/>
    <col min="8449" max="8449" width="6.5703125" style="249" customWidth="1"/>
    <col min="8450" max="8450" width="10.7109375" style="249" customWidth="1"/>
    <col min="8451" max="8451" width="17.5703125" style="249" customWidth="1"/>
    <col min="8452" max="8452" width="21.5703125" style="249" customWidth="1"/>
    <col min="8453" max="8453" width="52.28515625" style="249" customWidth="1"/>
    <col min="8454" max="8454" width="24.140625" style="249" customWidth="1"/>
    <col min="8455" max="8455" width="26.5703125" style="249" customWidth="1"/>
    <col min="8456" max="8456" width="25.85546875" style="249" customWidth="1"/>
    <col min="8457" max="8457" width="14" style="249" customWidth="1"/>
    <col min="8458" max="8458" width="18" style="249" customWidth="1"/>
    <col min="8459" max="8459" width="18.5703125" style="249" customWidth="1"/>
    <col min="8460" max="8460" width="20" style="249" customWidth="1"/>
    <col min="8461" max="8461" width="18.28515625" style="249" customWidth="1"/>
    <col min="8462" max="8463" width="18" style="249" customWidth="1"/>
    <col min="8464" max="8464" width="26.28515625" style="249" customWidth="1"/>
    <col min="8465" max="8465" width="24.85546875" style="249" customWidth="1"/>
    <col min="8466" max="8466" width="19.42578125" style="249" customWidth="1"/>
    <col min="8467" max="8467" width="28.140625" style="249" customWidth="1"/>
    <col min="8468" max="8468" width="97.7109375" style="249" customWidth="1"/>
    <col min="8469" max="8469" width="40.140625" style="249" customWidth="1"/>
    <col min="8470" max="8470" width="18.42578125" style="249" customWidth="1"/>
    <col min="8471" max="8471" width="19.42578125" style="249" customWidth="1"/>
    <col min="8472" max="8472" width="80.28515625" style="249" customWidth="1"/>
    <col min="8473" max="8473" width="31.140625" style="249" customWidth="1"/>
    <col min="8474" max="8474" width="14.42578125" style="249" customWidth="1"/>
    <col min="8475" max="8476" width="11" style="249" customWidth="1"/>
    <col min="8477" max="8704" width="14.42578125" style="249"/>
    <col min="8705" max="8705" width="6.5703125" style="249" customWidth="1"/>
    <col min="8706" max="8706" width="10.7109375" style="249" customWidth="1"/>
    <col min="8707" max="8707" width="17.5703125" style="249" customWidth="1"/>
    <col min="8708" max="8708" width="21.5703125" style="249" customWidth="1"/>
    <col min="8709" max="8709" width="52.28515625" style="249" customWidth="1"/>
    <col min="8710" max="8710" width="24.140625" style="249" customWidth="1"/>
    <col min="8711" max="8711" width="26.5703125" style="249" customWidth="1"/>
    <col min="8712" max="8712" width="25.85546875" style="249" customWidth="1"/>
    <col min="8713" max="8713" width="14" style="249" customWidth="1"/>
    <col min="8714" max="8714" width="18" style="249" customWidth="1"/>
    <col min="8715" max="8715" width="18.5703125" style="249" customWidth="1"/>
    <col min="8716" max="8716" width="20" style="249" customWidth="1"/>
    <col min="8717" max="8717" width="18.28515625" style="249" customWidth="1"/>
    <col min="8718" max="8719" width="18" style="249" customWidth="1"/>
    <col min="8720" max="8720" width="26.28515625" style="249" customWidth="1"/>
    <col min="8721" max="8721" width="24.85546875" style="249" customWidth="1"/>
    <col min="8722" max="8722" width="19.42578125" style="249" customWidth="1"/>
    <col min="8723" max="8723" width="28.140625" style="249" customWidth="1"/>
    <col min="8724" max="8724" width="97.7109375" style="249" customWidth="1"/>
    <col min="8725" max="8725" width="40.140625" style="249" customWidth="1"/>
    <col min="8726" max="8726" width="18.42578125" style="249" customWidth="1"/>
    <col min="8727" max="8727" width="19.42578125" style="249" customWidth="1"/>
    <col min="8728" max="8728" width="80.28515625" style="249" customWidth="1"/>
    <col min="8729" max="8729" width="31.140625" style="249" customWidth="1"/>
    <col min="8730" max="8730" width="14.42578125" style="249" customWidth="1"/>
    <col min="8731" max="8732" width="11" style="249" customWidth="1"/>
    <col min="8733" max="8960" width="14.42578125" style="249"/>
    <col min="8961" max="8961" width="6.5703125" style="249" customWidth="1"/>
    <col min="8962" max="8962" width="10.7109375" style="249" customWidth="1"/>
    <col min="8963" max="8963" width="17.5703125" style="249" customWidth="1"/>
    <col min="8964" max="8964" width="21.5703125" style="249" customWidth="1"/>
    <col min="8965" max="8965" width="52.28515625" style="249" customWidth="1"/>
    <col min="8966" max="8966" width="24.140625" style="249" customWidth="1"/>
    <col min="8967" max="8967" width="26.5703125" style="249" customWidth="1"/>
    <col min="8968" max="8968" width="25.85546875" style="249" customWidth="1"/>
    <col min="8969" max="8969" width="14" style="249" customWidth="1"/>
    <col min="8970" max="8970" width="18" style="249" customWidth="1"/>
    <col min="8971" max="8971" width="18.5703125" style="249" customWidth="1"/>
    <col min="8972" max="8972" width="20" style="249" customWidth="1"/>
    <col min="8973" max="8973" width="18.28515625" style="249" customWidth="1"/>
    <col min="8974" max="8975" width="18" style="249" customWidth="1"/>
    <col min="8976" max="8976" width="26.28515625" style="249" customWidth="1"/>
    <col min="8977" max="8977" width="24.85546875" style="249" customWidth="1"/>
    <col min="8978" max="8978" width="19.42578125" style="249" customWidth="1"/>
    <col min="8979" max="8979" width="28.140625" style="249" customWidth="1"/>
    <col min="8980" max="8980" width="97.7109375" style="249" customWidth="1"/>
    <col min="8981" max="8981" width="40.140625" style="249" customWidth="1"/>
    <col min="8982" max="8982" width="18.42578125" style="249" customWidth="1"/>
    <col min="8983" max="8983" width="19.42578125" style="249" customWidth="1"/>
    <col min="8984" max="8984" width="80.28515625" style="249" customWidth="1"/>
    <col min="8985" max="8985" width="31.140625" style="249" customWidth="1"/>
    <col min="8986" max="8986" width="14.42578125" style="249" customWidth="1"/>
    <col min="8987" max="8988" width="11" style="249" customWidth="1"/>
    <col min="8989" max="9216" width="14.42578125" style="249"/>
    <col min="9217" max="9217" width="6.5703125" style="249" customWidth="1"/>
    <col min="9218" max="9218" width="10.7109375" style="249" customWidth="1"/>
    <col min="9219" max="9219" width="17.5703125" style="249" customWidth="1"/>
    <col min="9220" max="9220" width="21.5703125" style="249" customWidth="1"/>
    <col min="9221" max="9221" width="52.28515625" style="249" customWidth="1"/>
    <col min="9222" max="9222" width="24.140625" style="249" customWidth="1"/>
    <col min="9223" max="9223" width="26.5703125" style="249" customWidth="1"/>
    <col min="9224" max="9224" width="25.85546875" style="249" customWidth="1"/>
    <col min="9225" max="9225" width="14" style="249" customWidth="1"/>
    <col min="9226" max="9226" width="18" style="249" customWidth="1"/>
    <col min="9227" max="9227" width="18.5703125" style="249" customWidth="1"/>
    <col min="9228" max="9228" width="20" style="249" customWidth="1"/>
    <col min="9229" max="9229" width="18.28515625" style="249" customWidth="1"/>
    <col min="9230" max="9231" width="18" style="249" customWidth="1"/>
    <col min="9232" max="9232" width="26.28515625" style="249" customWidth="1"/>
    <col min="9233" max="9233" width="24.85546875" style="249" customWidth="1"/>
    <col min="9234" max="9234" width="19.42578125" style="249" customWidth="1"/>
    <col min="9235" max="9235" width="28.140625" style="249" customWidth="1"/>
    <col min="9236" max="9236" width="97.7109375" style="249" customWidth="1"/>
    <col min="9237" max="9237" width="40.140625" style="249" customWidth="1"/>
    <col min="9238" max="9238" width="18.42578125" style="249" customWidth="1"/>
    <col min="9239" max="9239" width="19.42578125" style="249" customWidth="1"/>
    <col min="9240" max="9240" width="80.28515625" style="249" customWidth="1"/>
    <col min="9241" max="9241" width="31.140625" style="249" customWidth="1"/>
    <col min="9242" max="9242" width="14.42578125" style="249" customWidth="1"/>
    <col min="9243" max="9244" width="11" style="249" customWidth="1"/>
    <col min="9245" max="9472" width="14.42578125" style="249"/>
    <col min="9473" max="9473" width="6.5703125" style="249" customWidth="1"/>
    <col min="9474" max="9474" width="10.7109375" style="249" customWidth="1"/>
    <col min="9475" max="9475" width="17.5703125" style="249" customWidth="1"/>
    <col min="9476" max="9476" width="21.5703125" style="249" customWidth="1"/>
    <col min="9477" max="9477" width="52.28515625" style="249" customWidth="1"/>
    <col min="9478" max="9478" width="24.140625" style="249" customWidth="1"/>
    <col min="9479" max="9479" width="26.5703125" style="249" customWidth="1"/>
    <col min="9480" max="9480" width="25.85546875" style="249" customWidth="1"/>
    <col min="9481" max="9481" width="14" style="249" customWidth="1"/>
    <col min="9482" max="9482" width="18" style="249" customWidth="1"/>
    <col min="9483" max="9483" width="18.5703125" style="249" customWidth="1"/>
    <col min="9484" max="9484" width="20" style="249" customWidth="1"/>
    <col min="9485" max="9485" width="18.28515625" style="249" customWidth="1"/>
    <col min="9486" max="9487" width="18" style="249" customWidth="1"/>
    <col min="9488" max="9488" width="26.28515625" style="249" customWidth="1"/>
    <col min="9489" max="9489" width="24.85546875" style="249" customWidth="1"/>
    <col min="9490" max="9490" width="19.42578125" style="249" customWidth="1"/>
    <col min="9491" max="9491" width="28.140625" style="249" customWidth="1"/>
    <col min="9492" max="9492" width="97.7109375" style="249" customWidth="1"/>
    <col min="9493" max="9493" width="40.140625" style="249" customWidth="1"/>
    <col min="9494" max="9494" width="18.42578125" style="249" customWidth="1"/>
    <col min="9495" max="9495" width="19.42578125" style="249" customWidth="1"/>
    <col min="9496" max="9496" width="80.28515625" style="249" customWidth="1"/>
    <col min="9497" max="9497" width="31.140625" style="249" customWidth="1"/>
    <col min="9498" max="9498" width="14.42578125" style="249" customWidth="1"/>
    <col min="9499" max="9500" width="11" style="249" customWidth="1"/>
    <col min="9501" max="9728" width="14.42578125" style="249"/>
    <col min="9729" max="9729" width="6.5703125" style="249" customWidth="1"/>
    <col min="9730" max="9730" width="10.7109375" style="249" customWidth="1"/>
    <col min="9731" max="9731" width="17.5703125" style="249" customWidth="1"/>
    <col min="9732" max="9732" width="21.5703125" style="249" customWidth="1"/>
    <col min="9733" max="9733" width="52.28515625" style="249" customWidth="1"/>
    <col min="9734" max="9734" width="24.140625" style="249" customWidth="1"/>
    <col min="9735" max="9735" width="26.5703125" style="249" customWidth="1"/>
    <col min="9736" max="9736" width="25.85546875" style="249" customWidth="1"/>
    <col min="9737" max="9737" width="14" style="249" customWidth="1"/>
    <col min="9738" max="9738" width="18" style="249" customWidth="1"/>
    <col min="9739" max="9739" width="18.5703125" style="249" customWidth="1"/>
    <col min="9740" max="9740" width="20" style="249" customWidth="1"/>
    <col min="9741" max="9741" width="18.28515625" style="249" customWidth="1"/>
    <col min="9742" max="9743" width="18" style="249" customWidth="1"/>
    <col min="9744" max="9744" width="26.28515625" style="249" customWidth="1"/>
    <col min="9745" max="9745" width="24.85546875" style="249" customWidth="1"/>
    <col min="9746" max="9746" width="19.42578125" style="249" customWidth="1"/>
    <col min="9747" max="9747" width="28.140625" style="249" customWidth="1"/>
    <col min="9748" max="9748" width="97.7109375" style="249" customWidth="1"/>
    <col min="9749" max="9749" width="40.140625" style="249" customWidth="1"/>
    <col min="9750" max="9750" width="18.42578125" style="249" customWidth="1"/>
    <col min="9751" max="9751" width="19.42578125" style="249" customWidth="1"/>
    <col min="9752" max="9752" width="80.28515625" style="249" customWidth="1"/>
    <col min="9753" max="9753" width="31.140625" style="249" customWidth="1"/>
    <col min="9754" max="9754" width="14.42578125" style="249" customWidth="1"/>
    <col min="9755" max="9756" width="11" style="249" customWidth="1"/>
    <col min="9757" max="9984" width="14.42578125" style="249"/>
    <col min="9985" max="9985" width="6.5703125" style="249" customWidth="1"/>
    <col min="9986" max="9986" width="10.7109375" style="249" customWidth="1"/>
    <col min="9987" max="9987" width="17.5703125" style="249" customWidth="1"/>
    <col min="9988" max="9988" width="21.5703125" style="249" customWidth="1"/>
    <col min="9989" max="9989" width="52.28515625" style="249" customWidth="1"/>
    <col min="9990" max="9990" width="24.140625" style="249" customWidth="1"/>
    <col min="9991" max="9991" width="26.5703125" style="249" customWidth="1"/>
    <col min="9992" max="9992" width="25.85546875" style="249" customWidth="1"/>
    <col min="9993" max="9993" width="14" style="249" customWidth="1"/>
    <col min="9994" max="9994" width="18" style="249" customWidth="1"/>
    <col min="9995" max="9995" width="18.5703125" style="249" customWidth="1"/>
    <col min="9996" max="9996" width="20" style="249" customWidth="1"/>
    <col min="9997" max="9997" width="18.28515625" style="249" customWidth="1"/>
    <col min="9998" max="9999" width="18" style="249" customWidth="1"/>
    <col min="10000" max="10000" width="26.28515625" style="249" customWidth="1"/>
    <col min="10001" max="10001" width="24.85546875" style="249" customWidth="1"/>
    <col min="10002" max="10002" width="19.42578125" style="249" customWidth="1"/>
    <col min="10003" max="10003" width="28.140625" style="249" customWidth="1"/>
    <col min="10004" max="10004" width="97.7109375" style="249" customWidth="1"/>
    <col min="10005" max="10005" width="40.140625" style="249" customWidth="1"/>
    <col min="10006" max="10006" width="18.42578125" style="249" customWidth="1"/>
    <col min="10007" max="10007" width="19.42578125" style="249" customWidth="1"/>
    <col min="10008" max="10008" width="80.28515625" style="249" customWidth="1"/>
    <col min="10009" max="10009" width="31.140625" style="249" customWidth="1"/>
    <col min="10010" max="10010" width="14.42578125" style="249" customWidth="1"/>
    <col min="10011" max="10012" width="11" style="249" customWidth="1"/>
    <col min="10013" max="10240" width="14.42578125" style="249"/>
    <col min="10241" max="10241" width="6.5703125" style="249" customWidth="1"/>
    <col min="10242" max="10242" width="10.7109375" style="249" customWidth="1"/>
    <col min="10243" max="10243" width="17.5703125" style="249" customWidth="1"/>
    <col min="10244" max="10244" width="21.5703125" style="249" customWidth="1"/>
    <col min="10245" max="10245" width="52.28515625" style="249" customWidth="1"/>
    <col min="10246" max="10246" width="24.140625" style="249" customWidth="1"/>
    <col min="10247" max="10247" width="26.5703125" style="249" customWidth="1"/>
    <col min="10248" max="10248" width="25.85546875" style="249" customWidth="1"/>
    <col min="10249" max="10249" width="14" style="249" customWidth="1"/>
    <col min="10250" max="10250" width="18" style="249" customWidth="1"/>
    <col min="10251" max="10251" width="18.5703125" style="249" customWidth="1"/>
    <col min="10252" max="10252" width="20" style="249" customWidth="1"/>
    <col min="10253" max="10253" width="18.28515625" style="249" customWidth="1"/>
    <col min="10254" max="10255" width="18" style="249" customWidth="1"/>
    <col min="10256" max="10256" width="26.28515625" style="249" customWidth="1"/>
    <col min="10257" max="10257" width="24.85546875" style="249" customWidth="1"/>
    <col min="10258" max="10258" width="19.42578125" style="249" customWidth="1"/>
    <col min="10259" max="10259" width="28.140625" style="249" customWidth="1"/>
    <col min="10260" max="10260" width="97.7109375" style="249" customWidth="1"/>
    <col min="10261" max="10261" width="40.140625" style="249" customWidth="1"/>
    <col min="10262" max="10262" width="18.42578125" style="249" customWidth="1"/>
    <col min="10263" max="10263" width="19.42578125" style="249" customWidth="1"/>
    <col min="10264" max="10264" width="80.28515625" style="249" customWidth="1"/>
    <col min="10265" max="10265" width="31.140625" style="249" customWidth="1"/>
    <col min="10266" max="10266" width="14.42578125" style="249" customWidth="1"/>
    <col min="10267" max="10268" width="11" style="249" customWidth="1"/>
    <col min="10269" max="10496" width="14.42578125" style="249"/>
    <col min="10497" max="10497" width="6.5703125" style="249" customWidth="1"/>
    <col min="10498" max="10498" width="10.7109375" style="249" customWidth="1"/>
    <col min="10499" max="10499" width="17.5703125" style="249" customWidth="1"/>
    <col min="10500" max="10500" width="21.5703125" style="249" customWidth="1"/>
    <col min="10501" max="10501" width="52.28515625" style="249" customWidth="1"/>
    <col min="10502" max="10502" width="24.140625" style="249" customWidth="1"/>
    <col min="10503" max="10503" width="26.5703125" style="249" customWidth="1"/>
    <col min="10504" max="10504" width="25.85546875" style="249" customWidth="1"/>
    <col min="10505" max="10505" width="14" style="249" customWidth="1"/>
    <col min="10506" max="10506" width="18" style="249" customWidth="1"/>
    <col min="10507" max="10507" width="18.5703125" style="249" customWidth="1"/>
    <col min="10508" max="10508" width="20" style="249" customWidth="1"/>
    <col min="10509" max="10509" width="18.28515625" style="249" customWidth="1"/>
    <col min="10510" max="10511" width="18" style="249" customWidth="1"/>
    <col min="10512" max="10512" width="26.28515625" style="249" customWidth="1"/>
    <col min="10513" max="10513" width="24.85546875" style="249" customWidth="1"/>
    <col min="10514" max="10514" width="19.42578125" style="249" customWidth="1"/>
    <col min="10515" max="10515" width="28.140625" style="249" customWidth="1"/>
    <col min="10516" max="10516" width="97.7109375" style="249" customWidth="1"/>
    <col min="10517" max="10517" width="40.140625" style="249" customWidth="1"/>
    <col min="10518" max="10518" width="18.42578125" style="249" customWidth="1"/>
    <col min="10519" max="10519" width="19.42578125" style="249" customWidth="1"/>
    <col min="10520" max="10520" width="80.28515625" style="249" customWidth="1"/>
    <col min="10521" max="10521" width="31.140625" style="249" customWidth="1"/>
    <col min="10522" max="10522" width="14.42578125" style="249" customWidth="1"/>
    <col min="10523" max="10524" width="11" style="249" customWidth="1"/>
    <col min="10525" max="10752" width="14.42578125" style="249"/>
    <col min="10753" max="10753" width="6.5703125" style="249" customWidth="1"/>
    <col min="10754" max="10754" width="10.7109375" style="249" customWidth="1"/>
    <col min="10755" max="10755" width="17.5703125" style="249" customWidth="1"/>
    <col min="10756" max="10756" width="21.5703125" style="249" customWidth="1"/>
    <col min="10757" max="10757" width="52.28515625" style="249" customWidth="1"/>
    <col min="10758" max="10758" width="24.140625" style="249" customWidth="1"/>
    <col min="10759" max="10759" width="26.5703125" style="249" customWidth="1"/>
    <col min="10760" max="10760" width="25.85546875" style="249" customWidth="1"/>
    <col min="10761" max="10761" width="14" style="249" customWidth="1"/>
    <col min="10762" max="10762" width="18" style="249" customWidth="1"/>
    <col min="10763" max="10763" width="18.5703125" style="249" customWidth="1"/>
    <col min="10764" max="10764" width="20" style="249" customWidth="1"/>
    <col min="10765" max="10765" width="18.28515625" style="249" customWidth="1"/>
    <col min="10766" max="10767" width="18" style="249" customWidth="1"/>
    <col min="10768" max="10768" width="26.28515625" style="249" customWidth="1"/>
    <col min="10769" max="10769" width="24.85546875" style="249" customWidth="1"/>
    <col min="10770" max="10770" width="19.42578125" style="249" customWidth="1"/>
    <col min="10771" max="10771" width="28.140625" style="249" customWidth="1"/>
    <col min="10772" max="10772" width="97.7109375" style="249" customWidth="1"/>
    <col min="10773" max="10773" width="40.140625" style="249" customWidth="1"/>
    <col min="10774" max="10774" width="18.42578125" style="249" customWidth="1"/>
    <col min="10775" max="10775" width="19.42578125" style="249" customWidth="1"/>
    <col min="10776" max="10776" width="80.28515625" style="249" customWidth="1"/>
    <col min="10777" max="10777" width="31.140625" style="249" customWidth="1"/>
    <col min="10778" max="10778" width="14.42578125" style="249" customWidth="1"/>
    <col min="10779" max="10780" width="11" style="249" customWidth="1"/>
    <col min="10781" max="11008" width="14.42578125" style="249"/>
    <col min="11009" max="11009" width="6.5703125" style="249" customWidth="1"/>
    <col min="11010" max="11010" width="10.7109375" style="249" customWidth="1"/>
    <col min="11011" max="11011" width="17.5703125" style="249" customWidth="1"/>
    <col min="11012" max="11012" width="21.5703125" style="249" customWidth="1"/>
    <col min="11013" max="11013" width="52.28515625" style="249" customWidth="1"/>
    <col min="11014" max="11014" width="24.140625" style="249" customWidth="1"/>
    <col min="11015" max="11015" width="26.5703125" style="249" customWidth="1"/>
    <col min="11016" max="11016" width="25.85546875" style="249" customWidth="1"/>
    <col min="11017" max="11017" width="14" style="249" customWidth="1"/>
    <col min="11018" max="11018" width="18" style="249" customWidth="1"/>
    <col min="11019" max="11019" width="18.5703125" style="249" customWidth="1"/>
    <col min="11020" max="11020" width="20" style="249" customWidth="1"/>
    <col min="11021" max="11021" width="18.28515625" style="249" customWidth="1"/>
    <col min="11022" max="11023" width="18" style="249" customWidth="1"/>
    <col min="11024" max="11024" width="26.28515625" style="249" customWidth="1"/>
    <col min="11025" max="11025" width="24.85546875" style="249" customWidth="1"/>
    <col min="11026" max="11026" width="19.42578125" style="249" customWidth="1"/>
    <col min="11027" max="11027" width="28.140625" style="249" customWidth="1"/>
    <col min="11028" max="11028" width="97.7109375" style="249" customWidth="1"/>
    <col min="11029" max="11029" width="40.140625" style="249" customWidth="1"/>
    <col min="11030" max="11030" width="18.42578125" style="249" customWidth="1"/>
    <col min="11031" max="11031" width="19.42578125" style="249" customWidth="1"/>
    <col min="11032" max="11032" width="80.28515625" style="249" customWidth="1"/>
    <col min="11033" max="11033" width="31.140625" style="249" customWidth="1"/>
    <col min="11034" max="11034" width="14.42578125" style="249" customWidth="1"/>
    <col min="11035" max="11036" width="11" style="249" customWidth="1"/>
    <col min="11037" max="11264" width="14.42578125" style="249"/>
    <col min="11265" max="11265" width="6.5703125" style="249" customWidth="1"/>
    <col min="11266" max="11266" width="10.7109375" style="249" customWidth="1"/>
    <col min="11267" max="11267" width="17.5703125" style="249" customWidth="1"/>
    <col min="11268" max="11268" width="21.5703125" style="249" customWidth="1"/>
    <col min="11269" max="11269" width="52.28515625" style="249" customWidth="1"/>
    <col min="11270" max="11270" width="24.140625" style="249" customWidth="1"/>
    <col min="11271" max="11271" width="26.5703125" style="249" customWidth="1"/>
    <col min="11272" max="11272" width="25.85546875" style="249" customWidth="1"/>
    <col min="11273" max="11273" width="14" style="249" customWidth="1"/>
    <col min="11274" max="11274" width="18" style="249" customWidth="1"/>
    <col min="11275" max="11275" width="18.5703125" style="249" customWidth="1"/>
    <col min="11276" max="11276" width="20" style="249" customWidth="1"/>
    <col min="11277" max="11277" width="18.28515625" style="249" customWidth="1"/>
    <col min="11278" max="11279" width="18" style="249" customWidth="1"/>
    <col min="11280" max="11280" width="26.28515625" style="249" customWidth="1"/>
    <col min="11281" max="11281" width="24.85546875" style="249" customWidth="1"/>
    <col min="11282" max="11282" width="19.42578125" style="249" customWidth="1"/>
    <col min="11283" max="11283" width="28.140625" style="249" customWidth="1"/>
    <col min="11284" max="11284" width="97.7109375" style="249" customWidth="1"/>
    <col min="11285" max="11285" width="40.140625" style="249" customWidth="1"/>
    <col min="11286" max="11286" width="18.42578125" style="249" customWidth="1"/>
    <col min="11287" max="11287" width="19.42578125" style="249" customWidth="1"/>
    <col min="11288" max="11288" width="80.28515625" style="249" customWidth="1"/>
    <col min="11289" max="11289" width="31.140625" style="249" customWidth="1"/>
    <col min="11290" max="11290" width="14.42578125" style="249" customWidth="1"/>
    <col min="11291" max="11292" width="11" style="249" customWidth="1"/>
    <col min="11293" max="11520" width="14.42578125" style="249"/>
    <col min="11521" max="11521" width="6.5703125" style="249" customWidth="1"/>
    <col min="11522" max="11522" width="10.7109375" style="249" customWidth="1"/>
    <col min="11523" max="11523" width="17.5703125" style="249" customWidth="1"/>
    <col min="11524" max="11524" width="21.5703125" style="249" customWidth="1"/>
    <col min="11525" max="11525" width="52.28515625" style="249" customWidth="1"/>
    <col min="11526" max="11526" width="24.140625" style="249" customWidth="1"/>
    <col min="11527" max="11527" width="26.5703125" style="249" customWidth="1"/>
    <col min="11528" max="11528" width="25.85546875" style="249" customWidth="1"/>
    <col min="11529" max="11529" width="14" style="249" customWidth="1"/>
    <col min="11530" max="11530" width="18" style="249" customWidth="1"/>
    <col min="11531" max="11531" width="18.5703125" style="249" customWidth="1"/>
    <col min="11532" max="11532" width="20" style="249" customWidth="1"/>
    <col min="11533" max="11533" width="18.28515625" style="249" customWidth="1"/>
    <col min="11534" max="11535" width="18" style="249" customWidth="1"/>
    <col min="11536" max="11536" width="26.28515625" style="249" customWidth="1"/>
    <col min="11537" max="11537" width="24.85546875" style="249" customWidth="1"/>
    <col min="11538" max="11538" width="19.42578125" style="249" customWidth="1"/>
    <col min="11539" max="11539" width="28.140625" style="249" customWidth="1"/>
    <col min="11540" max="11540" width="97.7109375" style="249" customWidth="1"/>
    <col min="11541" max="11541" width="40.140625" style="249" customWidth="1"/>
    <col min="11542" max="11542" width="18.42578125" style="249" customWidth="1"/>
    <col min="11543" max="11543" width="19.42578125" style="249" customWidth="1"/>
    <col min="11544" max="11544" width="80.28515625" style="249" customWidth="1"/>
    <col min="11545" max="11545" width="31.140625" style="249" customWidth="1"/>
    <col min="11546" max="11546" width="14.42578125" style="249" customWidth="1"/>
    <col min="11547" max="11548" width="11" style="249" customWidth="1"/>
    <col min="11549" max="11776" width="14.42578125" style="249"/>
    <col min="11777" max="11777" width="6.5703125" style="249" customWidth="1"/>
    <col min="11778" max="11778" width="10.7109375" style="249" customWidth="1"/>
    <col min="11779" max="11779" width="17.5703125" style="249" customWidth="1"/>
    <col min="11780" max="11780" width="21.5703125" style="249" customWidth="1"/>
    <col min="11781" max="11781" width="52.28515625" style="249" customWidth="1"/>
    <col min="11782" max="11782" width="24.140625" style="249" customWidth="1"/>
    <col min="11783" max="11783" width="26.5703125" style="249" customWidth="1"/>
    <col min="11784" max="11784" width="25.85546875" style="249" customWidth="1"/>
    <col min="11785" max="11785" width="14" style="249" customWidth="1"/>
    <col min="11786" max="11786" width="18" style="249" customWidth="1"/>
    <col min="11787" max="11787" width="18.5703125" style="249" customWidth="1"/>
    <col min="11788" max="11788" width="20" style="249" customWidth="1"/>
    <col min="11789" max="11789" width="18.28515625" style="249" customWidth="1"/>
    <col min="11790" max="11791" width="18" style="249" customWidth="1"/>
    <col min="11792" max="11792" width="26.28515625" style="249" customWidth="1"/>
    <col min="11793" max="11793" width="24.85546875" style="249" customWidth="1"/>
    <col min="11794" max="11794" width="19.42578125" style="249" customWidth="1"/>
    <col min="11795" max="11795" width="28.140625" style="249" customWidth="1"/>
    <col min="11796" max="11796" width="97.7109375" style="249" customWidth="1"/>
    <col min="11797" max="11797" width="40.140625" style="249" customWidth="1"/>
    <col min="11798" max="11798" width="18.42578125" style="249" customWidth="1"/>
    <col min="11799" max="11799" width="19.42578125" style="249" customWidth="1"/>
    <col min="11800" max="11800" width="80.28515625" style="249" customWidth="1"/>
    <col min="11801" max="11801" width="31.140625" style="249" customWidth="1"/>
    <col min="11802" max="11802" width="14.42578125" style="249" customWidth="1"/>
    <col min="11803" max="11804" width="11" style="249" customWidth="1"/>
    <col min="11805" max="12032" width="14.42578125" style="249"/>
    <col min="12033" max="12033" width="6.5703125" style="249" customWidth="1"/>
    <col min="12034" max="12034" width="10.7109375" style="249" customWidth="1"/>
    <col min="12035" max="12035" width="17.5703125" style="249" customWidth="1"/>
    <col min="12036" max="12036" width="21.5703125" style="249" customWidth="1"/>
    <col min="12037" max="12037" width="52.28515625" style="249" customWidth="1"/>
    <col min="12038" max="12038" width="24.140625" style="249" customWidth="1"/>
    <col min="12039" max="12039" width="26.5703125" style="249" customWidth="1"/>
    <col min="12040" max="12040" width="25.85546875" style="249" customWidth="1"/>
    <col min="12041" max="12041" width="14" style="249" customWidth="1"/>
    <col min="12042" max="12042" width="18" style="249" customWidth="1"/>
    <col min="12043" max="12043" width="18.5703125" style="249" customWidth="1"/>
    <col min="12044" max="12044" width="20" style="249" customWidth="1"/>
    <col min="12045" max="12045" width="18.28515625" style="249" customWidth="1"/>
    <col min="12046" max="12047" width="18" style="249" customWidth="1"/>
    <col min="12048" max="12048" width="26.28515625" style="249" customWidth="1"/>
    <col min="12049" max="12049" width="24.85546875" style="249" customWidth="1"/>
    <col min="12050" max="12050" width="19.42578125" style="249" customWidth="1"/>
    <col min="12051" max="12051" width="28.140625" style="249" customWidth="1"/>
    <col min="12052" max="12052" width="97.7109375" style="249" customWidth="1"/>
    <col min="12053" max="12053" width="40.140625" style="249" customWidth="1"/>
    <col min="12054" max="12054" width="18.42578125" style="249" customWidth="1"/>
    <col min="12055" max="12055" width="19.42578125" style="249" customWidth="1"/>
    <col min="12056" max="12056" width="80.28515625" style="249" customWidth="1"/>
    <col min="12057" max="12057" width="31.140625" style="249" customWidth="1"/>
    <col min="12058" max="12058" width="14.42578125" style="249" customWidth="1"/>
    <col min="12059" max="12060" width="11" style="249" customWidth="1"/>
    <col min="12061" max="12288" width="14.42578125" style="249"/>
    <col min="12289" max="12289" width="6.5703125" style="249" customWidth="1"/>
    <col min="12290" max="12290" width="10.7109375" style="249" customWidth="1"/>
    <col min="12291" max="12291" width="17.5703125" style="249" customWidth="1"/>
    <col min="12292" max="12292" width="21.5703125" style="249" customWidth="1"/>
    <col min="12293" max="12293" width="52.28515625" style="249" customWidth="1"/>
    <col min="12294" max="12294" width="24.140625" style="249" customWidth="1"/>
    <col min="12295" max="12295" width="26.5703125" style="249" customWidth="1"/>
    <col min="12296" max="12296" width="25.85546875" style="249" customWidth="1"/>
    <col min="12297" max="12297" width="14" style="249" customWidth="1"/>
    <col min="12298" max="12298" width="18" style="249" customWidth="1"/>
    <col min="12299" max="12299" width="18.5703125" style="249" customWidth="1"/>
    <col min="12300" max="12300" width="20" style="249" customWidth="1"/>
    <col min="12301" max="12301" width="18.28515625" style="249" customWidth="1"/>
    <col min="12302" max="12303" width="18" style="249" customWidth="1"/>
    <col min="12304" max="12304" width="26.28515625" style="249" customWidth="1"/>
    <col min="12305" max="12305" width="24.85546875" style="249" customWidth="1"/>
    <col min="12306" max="12306" width="19.42578125" style="249" customWidth="1"/>
    <col min="12307" max="12307" width="28.140625" style="249" customWidth="1"/>
    <col min="12308" max="12308" width="97.7109375" style="249" customWidth="1"/>
    <col min="12309" max="12309" width="40.140625" style="249" customWidth="1"/>
    <col min="12310" max="12310" width="18.42578125" style="249" customWidth="1"/>
    <col min="12311" max="12311" width="19.42578125" style="249" customWidth="1"/>
    <col min="12312" max="12312" width="80.28515625" style="249" customWidth="1"/>
    <col min="12313" max="12313" width="31.140625" style="249" customWidth="1"/>
    <col min="12314" max="12314" width="14.42578125" style="249" customWidth="1"/>
    <col min="12315" max="12316" width="11" style="249" customWidth="1"/>
    <col min="12317" max="12544" width="14.42578125" style="249"/>
    <col min="12545" max="12545" width="6.5703125" style="249" customWidth="1"/>
    <col min="12546" max="12546" width="10.7109375" style="249" customWidth="1"/>
    <col min="12547" max="12547" width="17.5703125" style="249" customWidth="1"/>
    <col min="12548" max="12548" width="21.5703125" style="249" customWidth="1"/>
    <col min="12549" max="12549" width="52.28515625" style="249" customWidth="1"/>
    <col min="12550" max="12550" width="24.140625" style="249" customWidth="1"/>
    <col min="12551" max="12551" width="26.5703125" style="249" customWidth="1"/>
    <col min="12552" max="12552" width="25.85546875" style="249" customWidth="1"/>
    <col min="12553" max="12553" width="14" style="249" customWidth="1"/>
    <col min="12554" max="12554" width="18" style="249" customWidth="1"/>
    <col min="12555" max="12555" width="18.5703125" style="249" customWidth="1"/>
    <col min="12556" max="12556" width="20" style="249" customWidth="1"/>
    <col min="12557" max="12557" width="18.28515625" style="249" customWidth="1"/>
    <col min="12558" max="12559" width="18" style="249" customWidth="1"/>
    <col min="12560" max="12560" width="26.28515625" style="249" customWidth="1"/>
    <col min="12561" max="12561" width="24.85546875" style="249" customWidth="1"/>
    <col min="12562" max="12562" width="19.42578125" style="249" customWidth="1"/>
    <col min="12563" max="12563" width="28.140625" style="249" customWidth="1"/>
    <col min="12564" max="12564" width="97.7109375" style="249" customWidth="1"/>
    <col min="12565" max="12565" width="40.140625" style="249" customWidth="1"/>
    <col min="12566" max="12566" width="18.42578125" style="249" customWidth="1"/>
    <col min="12567" max="12567" width="19.42578125" style="249" customWidth="1"/>
    <col min="12568" max="12568" width="80.28515625" style="249" customWidth="1"/>
    <col min="12569" max="12569" width="31.140625" style="249" customWidth="1"/>
    <col min="12570" max="12570" width="14.42578125" style="249" customWidth="1"/>
    <col min="12571" max="12572" width="11" style="249" customWidth="1"/>
    <col min="12573" max="12800" width="14.42578125" style="249"/>
    <col min="12801" max="12801" width="6.5703125" style="249" customWidth="1"/>
    <col min="12802" max="12802" width="10.7109375" style="249" customWidth="1"/>
    <col min="12803" max="12803" width="17.5703125" style="249" customWidth="1"/>
    <col min="12804" max="12804" width="21.5703125" style="249" customWidth="1"/>
    <col min="12805" max="12805" width="52.28515625" style="249" customWidth="1"/>
    <col min="12806" max="12806" width="24.140625" style="249" customWidth="1"/>
    <col min="12807" max="12807" width="26.5703125" style="249" customWidth="1"/>
    <col min="12808" max="12808" width="25.85546875" style="249" customWidth="1"/>
    <col min="12809" max="12809" width="14" style="249" customWidth="1"/>
    <col min="12810" max="12810" width="18" style="249" customWidth="1"/>
    <col min="12811" max="12811" width="18.5703125" style="249" customWidth="1"/>
    <col min="12812" max="12812" width="20" style="249" customWidth="1"/>
    <col min="12813" max="12813" width="18.28515625" style="249" customWidth="1"/>
    <col min="12814" max="12815" width="18" style="249" customWidth="1"/>
    <col min="12816" max="12816" width="26.28515625" style="249" customWidth="1"/>
    <col min="12817" max="12817" width="24.85546875" style="249" customWidth="1"/>
    <col min="12818" max="12818" width="19.42578125" style="249" customWidth="1"/>
    <col min="12819" max="12819" width="28.140625" style="249" customWidth="1"/>
    <col min="12820" max="12820" width="97.7109375" style="249" customWidth="1"/>
    <col min="12821" max="12821" width="40.140625" style="249" customWidth="1"/>
    <col min="12822" max="12822" width="18.42578125" style="249" customWidth="1"/>
    <col min="12823" max="12823" width="19.42578125" style="249" customWidth="1"/>
    <col min="12824" max="12824" width="80.28515625" style="249" customWidth="1"/>
    <col min="12825" max="12825" width="31.140625" style="249" customWidth="1"/>
    <col min="12826" max="12826" width="14.42578125" style="249" customWidth="1"/>
    <col min="12827" max="12828" width="11" style="249" customWidth="1"/>
    <col min="12829" max="13056" width="14.42578125" style="249"/>
    <col min="13057" max="13057" width="6.5703125" style="249" customWidth="1"/>
    <col min="13058" max="13058" width="10.7109375" style="249" customWidth="1"/>
    <col min="13059" max="13059" width="17.5703125" style="249" customWidth="1"/>
    <col min="13060" max="13060" width="21.5703125" style="249" customWidth="1"/>
    <col min="13061" max="13061" width="52.28515625" style="249" customWidth="1"/>
    <col min="13062" max="13062" width="24.140625" style="249" customWidth="1"/>
    <col min="13063" max="13063" width="26.5703125" style="249" customWidth="1"/>
    <col min="13064" max="13064" width="25.85546875" style="249" customWidth="1"/>
    <col min="13065" max="13065" width="14" style="249" customWidth="1"/>
    <col min="13066" max="13066" width="18" style="249" customWidth="1"/>
    <col min="13067" max="13067" width="18.5703125" style="249" customWidth="1"/>
    <col min="13068" max="13068" width="20" style="249" customWidth="1"/>
    <col min="13069" max="13069" width="18.28515625" style="249" customWidth="1"/>
    <col min="13070" max="13071" width="18" style="249" customWidth="1"/>
    <col min="13072" max="13072" width="26.28515625" style="249" customWidth="1"/>
    <col min="13073" max="13073" width="24.85546875" style="249" customWidth="1"/>
    <col min="13074" max="13074" width="19.42578125" style="249" customWidth="1"/>
    <col min="13075" max="13075" width="28.140625" style="249" customWidth="1"/>
    <col min="13076" max="13076" width="97.7109375" style="249" customWidth="1"/>
    <col min="13077" max="13077" width="40.140625" style="249" customWidth="1"/>
    <col min="13078" max="13078" width="18.42578125" style="249" customWidth="1"/>
    <col min="13079" max="13079" width="19.42578125" style="249" customWidth="1"/>
    <col min="13080" max="13080" width="80.28515625" style="249" customWidth="1"/>
    <col min="13081" max="13081" width="31.140625" style="249" customWidth="1"/>
    <col min="13082" max="13082" width="14.42578125" style="249" customWidth="1"/>
    <col min="13083" max="13084" width="11" style="249" customWidth="1"/>
    <col min="13085" max="13312" width="14.42578125" style="249"/>
    <col min="13313" max="13313" width="6.5703125" style="249" customWidth="1"/>
    <col min="13314" max="13314" width="10.7109375" style="249" customWidth="1"/>
    <col min="13315" max="13315" width="17.5703125" style="249" customWidth="1"/>
    <col min="13316" max="13316" width="21.5703125" style="249" customWidth="1"/>
    <col min="13317" max="13317" width="52.28515625" style="249" customWidth="1"/>
    <col min="13318" max="13318" width="24.140625" style="249" customWidth="1"/>
    <col min="13319" max="13319" width="26.5703125" style="249" customWidth="1"/>
    <col min="13320" max="13320" width="25.85546875" style="249" customWidth="1"/>
    <col min="13321" max="13321" width="14" style="249" customWidth="1"/>
    <col min="13322" max="13322" width="18" style="249" customWidth="1"/>
    <col min="13323" max="13323" width="18.5703125" style="249" customWidth="1"/>
    <col min="13324" max="13324" width="20" style="249" customWidth="1"/>
    <col min="13325" max="13325" width="18.28515625" style="249" customWidth="1"/>
    <col min="13326" max="13327" width="18" style="249" customWidth="1"/>
    <col min="13328" max="13328" width="26.28515625" style="249" customWidth="1"/>
    <col min="13329" max="13329" width="24.85546875" style="249" customWidth="1"/>
    <col min="13330" max="13330" width="19.42578125" style="249" customWidth="1"/>
    <col min="13331" max="13331" width="28.140625" style="249" customWidth="1"/>
    <col min="13332" max="13332" width="97.7109375" style="249" customWidth="1"/>
    <col min="13333" max="13333" width="40.140625" style="249" customWidth="1"/>
    <col min="13334" max="13334" width="18.42578125" style="249" customWidth="1"/>
    <col min="13335" max="13335" width="19.42578125" style="249" customWidth="1"/>
    <col min="13336" max="13336" width="80.28515625" style="249" customWidth="1"/>
    <col min="13337" max="13337" width="31.140625" style="249" customWidth="1"/>
    <col min="13338" max="13338" width="14.42578125" style="249" customWidth="1"/>
    <col min="13339" max="13340" width="11" style="249" customWidth="1"/>
    <col min="13341" max="13568" width="14.42578125" style="249"/>
    <col min="13569" max="13569" width="6.5703125" style="249" customWidth="1"/>
    <col min="13570" max="13570" width="10.7109375" style="249" customWidth="1"/>
    <col min="13571" max="13571" width="17.5703125" style="249" customWidth="1"/>
    <col min="13572" max="13572" width="21.5703125" style="249" customWidth="1"/>
    <col min="13573" max="13573" width="52.28515625" style="249" customWidth="1"/>
    <col min="13574" max="13574" width="24.140625" style="249" customWidth="1"/>
    <col min="13575" max="13575" width="26.5703125" style="249" customWidth="1"/>
    <col min="13576" max="13576" width="25.85546875" style="249" customWidth="1"/>
    <col min="13577" max="13577" width="14" style="249" customWidth="1"/>
    <col min="13578" max="13578" width="18" style="249" customWidth="1"/>
    <col min="13579" max="13579" width="18.5703125" style="249" customWidth="1"/>
    <col min="13580" max="13580" width="20" style="249" customWidth="1"/>
    <col min="13581" max="13581" width="18.28515625" style="249" customWidth="1"/>
    <col min="13582" max="13583" width="18" style="249" customWidth="1"/>
    <col min="13584" max="13584" width="26.28515625" style="249" customWidth="1"/>
    <col min="13585" max="13585" width="24.85546875" style="249" customWidth="1"/>
    <col min="13586" max="13586" width="19.42578125" style="249" customWidth="1"/>
    <col min="13587" max="13587" width="28.140625" style="249" customWidth="1"/>
    <col min="13588" max="13588" width="97.7109375" style="249" customWidth="1"/>
    <col min="13589" max="13589" width="40.140625" style="249" customWidth="1"/>
    <col min="13590" max="13590" width="18.42578125" style="249" customWidth="1"/>
    <col min="13591" max="13591" width="19.42578125" style="249" customWidth="1"/>
    <col min="13592" max="13592" width="80.28515625" style="249" customWidth="1"/>
    <col min="13593" max="13593" width="31.140625" style="249" customWidth="1"/>
    <col min="13594" max="13594" width="14.42578125" style="249" customWidth="1"/>
    <col min="13595" max="13596" width="11" style="249" customWidth="1"/>
    <col min="13597" max="13824" width="14.42578125" style="249"/>
    <col min="13825" max="13825" width="6.5703125" style="249" customWidth="1"/>
    <col min="13826" max="13826" width="10.7109375" style="249" customWidth="1"/>
    <col min="13827" max="13827" width="17.5703125" style="249" customWidth="1"/>
    <col min="13828" max="13828" width="21.5703125" style="249" customWidth="1"/>
    <col min="13829" max="13829" width="52.28515625" style="249" customWidth="1"/>
    <col min="13830" max="13830" width="24.140625" style="249" customWidth="1"/>
    <col min="13831" max="13831" width="26.5703125" style="249" customWidth="1"/>
    <col min="13832" max="13832" width="25.85546875" style="249" customWidth="1"/>
    <col min="13833" max="13833" width="14" style="249" customWidth="1"/>
    <col min="13834" max="13834" width="18" style="249" customWidth="1"/>
    <col min="13835" max="13835" width="18.5703125" style="249" customWidth="1"/>
    <col min="13836" max="13836" width="20" style="249" customWidth="1"/>
    <col min="13837" max="13837" width="18.28515625" style="249" customWidth="1"/>
    <col min="13838" max="13839" width="18" style="249" customWidth="1"/>
    <col min="13840" max="13840" width="26.28515625" style="249" customWidth="1"/>
    <col min="13841" max="13841" width="24.85546875" style="249" customWidth="1"/>
    <col min="13842" max="13842" width="19.42578125" style="249" customWidth="1"/>
    <col min="13843" max="13843" width="28.140625" style="249" customWidth="1"/>
    <col min="13844" max="13844" width="97.7109375" style="249" customWidth="1"/>
    <col min="13845" max="13845" width="40.140625" style="249" customWidth="1"/>
    <col min="13846" max="13846" width="18.42578125" style="249" customWidth="1"/>
    <col min="13847" max="13847" width="19.42578125" style="249" customWidth="1"/>
    <col min="13848" max="13848" width="80.28515625" style="249" customWidth="1"/>
    <col min="13849" max="13849" width="31.140625" style="249" customWidth="1"/>
    <col min="13850" max="13850" width="14.42578125" style="249" customWidth="1"/>
    <col min="13851" max="13852" width="11" style="249" customWidth="1"/>
    <col min="13853" max="14080" width="14.42578125" style="249"/>
    <col min="14081" max="14081" width="6.5703125" style="249" customWidth="1"/>
    <col min="14082" max="14082" width="10.7109375" style="249" customWidth="1"/>
    <col min="14083" max="14083" width="17.5703125" style="249" customWidth="1"/>
    <col min="14084" max="14084" width="21.5703125" style="249" customWidth="1"/>
    <col min="14085" max="14085" width="52.28515625" style="249" customWidth="1"/>
    <col min="14086" max="14086" width="24.140625" style="249" customWidth="1"/>
    <col min="14087" max="14087" width="26.5703125" style="249" customWidth="1"/>
    <col min="14088" max="14088" width="25.85546875" style="249" customWidth="1"/>
    <col min="14089" max="14089" width="14" style="249" customWidth="1"/>
    <col min="14090" max="14090" width="18" style="249" customWidth="1"/>
    <col min="14091" max="14091" width="18.5703125" style="249" customWidth="1"/>
    <col min="14092" max="14092" width="20" style="249" customWidth="1"/>
    <col min="14093" max="14093" width="18.28515625" style="249" customWidth="1"/>
    <col min="14094" max="14095" width="18" style="249" customWidth="1"/>
    <col min="14096" max="14096" width="26.28515625" style="249" customWidth="1"/>
    <col min="14097" max="14097" width="24.85546875" style="249" customWidth="1"/>
    <col min="14098" max="14098" width="19.42578125" style="249" customWidth="1"/>
    <col min="14099" max="14099" width="28.140625" style="249" customWidth="1"/>
    <col min="14100" max="14100" width="97.7109375" style="249" customWidth="1"/>
    <col min="14101" max="14101" width="40.140625" style="249" customWidth="1"/>
    <col min="14102" max="14102" width="18.42578125" style="249" customWidth="1"/>
    <col min="14103" max="14103" width="19.42578125" style="249" customWidth="1"/>
    <col min="14104" max="14104" width="80.28515625" style="249" customWidth="1"/>
    <col min="14105" max="14105" width="31.140625" style="249" customWidth="1"/>
    <col min="14106" max="14106" width="14.42578125" style="249" customWidth="1"/>
    <col min="14107" max="14108" width="11" style="249" customWidth="1"/>
    <col min="14109" max="14336" width="14.42578125" style="249"/>
    <col min="14337" max="14337" width="6.5703125" style="249" customWidth="1"/>
    <col min="14338" max="14338" width="10.7109375" style="249" customWidth="1"/>
    <col min="14339" max="14339" width="17.5703125" style="249" customWidth="1"/>
    <col min="14340" max="14340" width="21.5703125" style="249" customWidth="1"/>
    <col min="14341" max="14341" width="52.28515625" style="249" customWidth="1"/>
    <col min="14342" max="14342" width="24.140625" style="249" customWidth="1"/>
    <col min="14343" max="14343" width="26.5703125" style="249" customWidth="1"/>
    <col min="14344" max="14344" width="25.85546875" style="249" customWidth="1"/>
    <col min="14345" max="14345" width="14" style="249" customWidth="1"/>
    <col min="14346" max="14346" width="18" style="249" customWidth="1"/>
    <col min="14347" max="14347" width="18.5703125" style="249" customWidth="1"/>
    <col min="14348" max="14348" width="20" style="249" customWidth="1"/>
    <col min="14349" max="14349" width="18.28515625" style="249" customWidth="1"/>
    <col min="14350" max="14351" width="18" style="249" customWidth="1"/>
    <col min="14352" max="14352" width="26.28515625" style="249" customWidth="1"/>
    <col min="14353" max="14353" width="24.85546875" style="249" customWidth="1"/>
    <col min="14354" max="14354" width="19.42578125" style="249" customWidth="1"/>
    <col min="14355" max="14355" width="28.140625" style="249" customWidth="1"/>
    <col min="14356" max="14356" width="97.7109375" style="249" customWidth="1"/>
    <col min="14357" max="14357" width="40.140625" style="249" customWidth="1"/>
    <col min="14358" max="14358" width="18.42578125" style="249" customWidth="1"/>
    <col min="14359" max="14359" width="19.42578125" style="249" customWidth="1"/>
    <col min="14360" max="14360" width="80.28515625" style="249" customWidth="1"/>
    <col min="14361" max="14361" width="31.140625" style="249" customWidth="1"/>
    <col min="14362" max="14362" width="14.42578125" style="249" customWidth="1"/>
    <col min="14363" max="14364" width="11" style="249" customWidth="1"/>
    <col min="14365" max="14592" width="14.42578125" style="249"/>
    <col min="14593" max="14593" width="6.5703125" style="249" customWidth="1"/>
    <col min="14594" max="14594" width="10.7109375" style="249" customWidth="1"/>
    <col min="14595" max="14595" width="17.5703125" style="249" customWidth="1"/>
    <col min="14596" max="14596" width="21.5703125" style="249" customWidth="1"/>
    <col min="14597" max="14597" width="52.28515625" style="249" customWidth="1"/>
    <col min="14598" max="14598" width="24.140625" style="249" customWidth="1"/>
    <col min="14599" max="14599" width="26.5703125" style="249" customWidth="1"/>
    <col min="14600" max="14600" width="25.85546875" style="249" customWidth="1"/>
    <col min="14601" max="14601" width="14" style="249" customWidth="1"/>
    <col min="14602" max="14602" width="18" style="249" customWidth="1"/>
    <col min="14603" max="14603" width="18.5703125" style="249" customWidth="1"/>
    <col min="14604" max="14604" width="20" style="249" customWidth="1"/>
    <col min="14605" max="14605" width="18.28515625" style="249" customWidth="1"/>
    <col min="14606" max="14607" width="18" style="249" customWidth="1"/>
    <col min="14608" max="14608" width="26.28515625" style="249" customWidth="1"/>
    <col min="14609" max="14609" width="24.85546875" style="249" customWidth="1"/>
    <col min="14610" max="14610" width="19.42578125" style="249" customWidth="1"/>
    <col min="14611" max="14611" width="28.140625" style="249" customWidth="1"/>
    <col min="14612" max="14612" width="97.7109375" style="249" customWidth="1"/>
    <col min="14613" max="14613" width="40.140625" style="249" customWidth="1"/>
    <col min="14614" max="14614" width="18.42578125" style="249" customWidth="1"/>
    <col min="14615" max="14615" width="19.42578125" style="249" customWidth="1"/>
    <col min="14616" max="14616" width="80.28515625" style="249" customWidth="1"/>
    <col min="14617" max="14617" width="31.140625" style="249" customWidth="1"/>
    <col min="14618" max="14618" width="14.42578125" style="249" customWidth="1"/>
    <col min="14619" max="14620" width="11" style="249" customWidth="1"/>
    <col min="14621" max="14848" width="14.42578125" style="249"/>
    <col min="14849" max="14849" width="6.5703125" style="249" customWidth="1"/>
    <col min="14850" max="14850" width="10.7109375" style="249" customWidth="1"/>
    <col min="14851" max="14851" width="17.5703125" style="249" customWidth="1"/>
    <col min="14852" max="14852" width="21.5703125" style="249" customWidth="1"/>
    <col min="14853" max="14853" width="52.28515625" style="249" customWidth="1"/>
    <col min="14854" max="14854" width="24.140625" style="249" customWidth="1"/>
    <col min="14855" max="14855" width="26.5703125" style="249" customWidth="1"/>
    <col min="14856" max="14856" width="25.85546875" style="249" customWidth="1"/>
    <col min="14857" max="14857" width="14" style="249" customWidth="1"/>
    <col min="14858" max="14858" width="18" style="249" customWidth="1"/>
    <col min="14859" max="14859" width="18.5703125" style="249" customWidth="1"/>
    <col min="14860" max="14860" width="20" style="249" customWidth="1"/>
    <col min="14861" max="14861" width="18.28515625" style="249" customWidth="1"/>
    <col min="14862" max="14863" width="18" style="249" customWidth="1"/>
    <col min="14864" max="14864" width="26.28515625" style="249" customWidth="1"/>
    <col min="14865" max="14865" width="24.85546875" style="249" customWidth="1"/>
    <col min="14866" max="14866" width="19.42578125" style="249" customWidth="1"/>
    <col min="14867" max="14867" width="28.140625" style="249" customWidth="1"/>
    <col min="14868" max="14868" width="97.7109375" style="249" customWidth="1"/>
    <col min="14869" max="14869" width="40.140625" style="249" customWidth="1"/>
    <col min="14870" max="14870" width="18.42578125" style="249" customWidth="1"/>
    <col min="14871" max="14871" width="19.42578125" style="249" customWidth="1"/>
    <col min="14872" max="14872" width="80.28515625" style="249" customWidth="1"/>
    <col min="14873" max="14873" width="31.140625" style="249" customWidth="1"/>
    <col min="14874" max="14874" width="14.42578125" style="249" customWidth="1"/>
    <col min="14875" max="14876" width="11" style="249" customWidth="1"/>
    <col min="14877" max="15104" width="14.42578125" style="249"/>
    <col min="15105" max="15105" width="6.5703125" style="249" customWidth="1"/>
    <col min="15106" max="15106" width="10.7109375" style="249" customWidth="1"/>
    <col min="15107" max="15107" width="17.5703125" style="249" customWidth="1"/>
    <col min="15108" max="15108" width="21.5703125" style="249" customWidth="1"/>
    <col min="15109" max="15109" width="52.28515625" style="249" customWidth="1"/>
    <col min="15110" max="15110" width="24.140625" style="249" customWidth="1"/>
    <col min="15111" max="15111" width="26.5703125" style="249" customWidth="1"/>
    <col min="15112" max="15112" width="25.85546875" style="249" customWidth="1"/>
    <col min="15113" max="15113" width="14" style="249" customWidth="1"/>
    <col min="15114" max="15114" width="18" style="249" customWidth="1"/>
    <col min="15115" max="15115" width="18.5703125" style="249" customWidth="1"/>
    <col min="15116" max="15116" width="20" style="249" customWidth="1"/>
    <col min="15117" max="15117" width="18.28515625" style="249" customWidth="1"/>
    <col min="15118" max="15119" width="18" style="249" customWidth="1"/>
    <col min="15120" max="15120" width="26.28515625" style="249" customWidth="1"/>
    <col min="15121" max="15121" width="24.85546875" style="249" customWidth="1"/>
    <col min="15122" max="15122" width="19.42578125" style="249" customWidth="1"/>
    <col min="15123" max="15123" width="28.140625" style="249" customWidth="1"/>
    <col min="15124" max="15124" width="97.7109375" style="249" customWidth="1"/>
    <col min="15125" max="15125" width="40.140625" style="249" customWidth="1"/>
    <col min="15126" max="15126" width="18.42578125" style="249" customWidth="1"/>
    <col min="15127" max="15127" width="19.42578125" style="249" customWidth="1"/>
    <col min="15128" max="15128" width="80.28515625" style="249" customWidth="1"/>
    <col min="15129" max="15129" width="31.140625" style="249" customWidth="1"/>
    <col min="15130" max="15130" width="14.42578125" style="249" customWidth="1"/>
    <col min="15131" max="15132" width="11" style="249" customWidth="1"/>
    <col min="15133" max="15360" width="14.42578125" style="249"/>
    <col min="15361" max="15361" width="6.5703125" style="249" customWidth="1"/>
    <col min="15362" max="15362" width="10.7109375" style="249" customWidth="1"/>
    <col min="15363" max="15363" width="17.5703125" style="249" customWidth="1"/>
    <col min="15364" max="15364" width="21.5703125" style="249" customWidth="1"/>
    <col min="15365" max="15365" width="52.28515625" style="249" customWidth="1"/>
    <col min="15366" max="15366" width="24.140625" style="249" customWidth="1"/>
    <col min="15367" max="15367" width="26.5703125" style="249" customWidth="1"/>
    <col min="15368" max="15368" width="25.85546875" style="249" customWidth="1"/>
    <col min="15369" max="15369" width="14" style="249" customWidth="1"/>
    <col min="15370" max="15370" width="18" style="249" customWidth="1"/>
    <col min="15371" max="15371" width="18.5703125" style="249" customWidth="1"/>
    <col min="15372" max="15372" width="20" style="249" customWidth="1"/>
    <col min="15373" max="15373" width="18.28515625" style="249" customWidth="1"/>
    <col min="15374" max="15375" width="18" style="249" customWidth="1"/>
    <col min="15376" max="15376" width="26.28515625" style="249" customWidth="1"/>
    <col min="15377" max="15377" width="24.85546875" style="249" customWidth="1"/>
    <col min="15378" max="15378" width="19.42578125" style="249" customWidth="1"/>
    <col min="15379" max="15379" width="28.140625" style="249" customWidth="1"/>
    <col min="15380" max="15380" width="97.7109375" style="249" customWidth="1"/>
    <col min="15381" max="15381" width="40.140625" style="249" customWidth="1"/>
    <col min="15382" max="15382" width="18.42578125" style="249" customWidth="1"/>
    <col min="15383" max="15383" width="19.42578125" style="249" customWidth="1"/>
    <col min="15384" max="15384" width="80.28515625" style="249" customWidth="1"/>
    <col min="15385" max="15385" width="31.140625" style="249" customWidth="1"/>
    <col min="15386" max="15386" width="14.42578125" style="249" customWidth="1"/>
    <col min="15387" max="15388" width="11" style="249" customWidth="1"/>
    <col min="15389" max="15616" width="14.42578125" style="249"/>
    <col min="15617" max="15617" width="6.5703125" style="249" customWidth="1"/>
    <col min="15618" max="15618" width="10.7109375" style="249" customWidth="1"/>
    <col min="15619" max="15619" width="17.5703125" style="249" customWidth="1"/>
    <col min="15620" max="15620" width="21.5703125" style="249" customWidth="1"/>
    <col min="15621" max="15621" width="52.28515625" style="249" customWidth="1"/>
    <col min="15622" max="15622" width="24.140625" style="249" customWidth="1"/>
    <col min="15623" max="15623" width="26.5703125" style="249" customWidth="1"/>
    <col min="15624" max="15624" width="25.85546875" style="249" customWidth="1"/>
    <col min="15625" max="15625" width="14" style="249" customWidth="1"/>
    <col min="15626" max="15626" width="18" style="249" customWidth="1"/>
    <col min="15627" max="15627" width="18.5703125" style="249" customWidth="1"/>
    <col min="15628" max="15628" width="20" style="249" customWidth="1"/>
    <col min="15629" max="15629" width="18.28515625" style="249" customWidth="1"/>
    <col min="15630" max="15631" width="18" style="249" customWidth="1"/>
    <col min="15632" max="15632" width="26.28515625" style="249" customWidth="1"/>
    <col min="15633" max="15633" width="24.85546875" style="249" customWidth="1"/>
    <col min="15634" max="15634" width="19.42578125" style="249" customWidth="1"/>
    <col min="15635" max="15635" width="28.140625" style="249" customWidth="1"/>
    <col min="15636" max="15636" width="97.7109375" style="249" customWidth="1"/>
    <col min="15637" max="15637" width="40.140625" style="249" customWidth="1"/>
    <col min="15638" max="15638" width="18.42578125" style="249" customWidth="1"/>
    <col min="15639" max="15639" width="19.42578125" style="249" customWidth="1"/>
    <col min="15640" max="15640" width="80.28515625" style="249" customWidth="1"/>
    <col min="15641" max="15641" width="31.140625" style="249" customWidth="1"/>
    <col min="15642" max="15642" width="14.42578125" style="249" customWidth="1"/>
    <col min="15643" max="15644" width="11" style="249" customWidth="1"/>
    <col min="15645" max="15872" width="14.42578125" style="249"/>
    <col min="15873" max="15873" width="6.5703125" style="249" customWidth="1"/>
    <col min="15874" max="15874" width="10.7109375" style="249" customWidth="1"/>
    <col min="15875" max="15875" width="17.5703125" style="249" customWidth="1"/>
    <col min="15876" max="15876" width="21.5703125" style="249" customWidth="1"/>
    <col min="15877" max="15877" width="52.28515625" style="249" customWidth="1"/>
    <col min="15878" max="15878" width="24.140625" style="249" customWidth="1"/>
    <col min="15879" max="15879" width="26.5703125" style="249" customWidth="1"/>
    <col min="15880" max="15880" width="25.85546875" style="249" customWidth="1"/>
    <col min="15881" max="15881" width="14" style="249" customWidth="1"/>
    <col min="15882" max="15882" width="18" style="249" customWidth="1"/>
    <col min="15883" max="15883" width="18.5703125" style="249" customWidth="1"/>
    <col min="15884" max="15884" width="20" style="249" customWidth="1"/>
    <col min="15885" max="15885" width="18.28515625" style="249" customWidth="1"/>
    <col min="15886" max="15887" width="18" style="249" customWidth="1"/>
    <col min="15888" max="15888" width="26.28515625" style="249" customWidth="1"/>
    <col min="15889" max="15889" width="24.85546875" style="249" customWidth="1"/>
    <col min="15890" max="15890" width="19.42578125" style="249" customWidth="1"/>
    <col min="15891" max="15891" width="28.140625" style="249" customWidth="1"/>
    <col min="15892" max="15892" width="97.7109375" style="249" customWidth="1"/>
    <col min="15893" max="15893" width="40.140625" style="249" customWidth="1"/>
    <col min="15894" max="15894" width="18.42578125" style="249" customWidth="1"/>
    <col min="15895" max="15895" width="19.42578125" style="249" customWidth="1"/>
    <col min="15896" max="15896" width="80.28515625" style="249" customWidth="1"/>
    <col min="15897" max="15897" width="31.140625" style="249" customWidth="1"/>
    <col min="15898" max="15898" width="14.42578125" style="249" customWidth="1"/>
    <col min="15899" max="15900" width="11" style="249" customWidth="1"/>
    <col min="15901" max="16128" width="14.42578125" style="249"/>
    <col min="16129" max="16129" width="6.5703125" style="249" customWidth="1"/>
    <col min="16130" max="16130" width="10.7109375" style="249" customWidth="1"/>
    <col min="16131" max="16131" width="17.5703125" style="249" customWidth="1"/>
    <col min="16132" max="16132" width="21.5703125" style="249" customWidth="1"/>
    <col min="16133" max="16133" width="52.28515625" style="249" customWidth="1"/>
    <col min="16134" max="16134" width="24.140625" style="249" customWidth="1"/>
    <col min="16135" max="16135" width="26.5703125" style="249" customWidth="1"/>
    <col min="16136" max="16136" width="25.85546875" style="249" customWidth="1"/>
    <col min="16137" max="16137" width="14" style="249" customWidth="1"/>
    <col min="16138" max="16138" width="18" style="249" customWidth="1"/>
    <col min="16139" max="16139" width="18.5703125" style="249" customWidth="1"/>
    <col min="16140" max="16140" width="20" style="249" customWidth="1"/>
    <col min="16141" max="16141" width="18.28515625" style="249" customWidth="1"/>
    <col min="16142" max="16143" width="18" style="249" customWidth="1"/>
    <col min="16144" max="16144" width="26.28515625" style="249" customWidth="1"/>
    <col min="16145" max="16145" width="24.85546875" style="249" customWidth="1"/>
    <col min="16146" max="16146" width="19.42578125" style="249" customWidth="1"/>
    <col min="16147" max="16147" width="28.140625" style="249" customWidth="1"/>
    <col min="16148" max="16148" width="97.7109375" style="249" customWidth="1"/>
    <col min="16149" max="16149" width="40.140625" style="249" customWidth="1"/>
    <col min="16150" max="16150" width="18.42578125" style="249" customWidth="1"/>
    <col min="16151" max="16151" width="19.42578125" style="249" customWidth="1"/>
    <col min="16152" max="16152" width="80.28515625" style="249" customWidth="1"/>
    <col min="16153" max="16153" width="31.140625" style="249" customWidth="1"/>
    <col min="16154" max="16154" width="14.42578125" style="249" customWidth="1"/>
    <col min="16155" max="16156" width="11" style="249" customWidth="1"/>
    <col min="16157" max="16384" width="14.42578125" style="249"/>
  </cols>
  <sheetData>
    <row r="1" spans="1:26" ht="26.25" hidden="1" thickBot="1" x14ac:dyDescent="0.4">
      <c r="A1" s="2"/>
      <c r="B1" s="64"/>
      <c r="C1" s="65" t="s">
        <v>1</v>
      </c>
      <c r="D1" s="65" t="s">
        <v>2</v>
      </c>
      <c r="E1" s="5"/>
      <c r="F1" s="6" t="s">
        <v>3</v>
      </c>
      <c r="G1" s="6" t="s">
        <v>137</v>
      </c>
      <c r="H1" s="6" t="s">
        <v>5</v>
      </c>
      <c r="I1" s="6" t="s">
        <v>7</v>
      </c>
      <c r="J1" s="6" t="s">
        <v>158</v>
      </c>
      <c r="K1" s="1"/>
      <c r="L1" s="8"/>
      <c r="M1" s="7"/>
      <c r="N1" s="7"/>
      <c r="O1" s="535"/>
      <c r="P1" s="535"/>
      <c r="Q1" s="535"/>
      <c r="R1" s="535"/>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36"/>
      <c r="P2" s="536"/>
      <c r="Q2" s="536"/>
      <c r="R2" s="536"/>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36"/>
      <c r="P3" s="536"/>
      <c r="Q3" s="536"/>
      <c r="R3" s="536"/>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36"/>
      <c r="P4" s="536"/>
      <c r="Q4" s="536"/>
      <c r="R4" s="536"/>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36"/>
      <c r="P5" s="536"/>
      <c r="Q5" s="536"/>
      <c r="R5" s="536"/>
      <c r="S5" s="51"/>
      <c r="T5" s="51"/>
      <c r="U5" s="51"/>
      <c r="V5" s="51"/>
      <c r="W5" s="51"/>
      <c r="X5" s="51"/>
      <c r="Y5" s="51"/>
    </row>
    <row r="6" spans="1:26" s="55" customFormat="1" ht="39" hidden="1" thickBot="1" x14ac:dyDescent="0.25">
      <c r="A6" s="51"/>
      <c r="B6" s="63"/>
      <c r="C6" s="66" t="s">
        <v>38</v>
      </c>
      <c r="D6" s="67" t="s">
        <v>124</v>
      </c>
      <c r="F6" s="71" t="s">
        <v>131</v>
      </c>
      <c r="G6" s="57"/>
      <c r="H6" s="57"/>
      <c r="I6" s="56"/>
      <c r="J6" s="56"/>
      <c r="K6" s="51"/>
      <c r="L6" s="52"/>
      <c r="M6" s="54"/>
      <c r="N6" s="54"/>
      <c r="O6" s="536"/>
      <c r="P6" s="536"/>
      <c r="Q6" s="536"/>
      <c r="R6" s="536"/>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36"/>
      <c r="P7" s="536"/>
      <c r="Q7" s="536"/>
      <c r="R7" s="536"/>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36"/>
      <c r="P8" s="536"/>
      <c r="Q8" s="536"/>
      <c r="R8" s="536"/>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36"/>
      <c r="P9" s="536"/>
      <c r="Q9" s="536"/>
      <c r="R9" s="536"/>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36"/>
      <c r="P10" s="536"/>
      <c r="Q10" s="536"/>
      <c r="R10" s="536"/>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36"/>
      <c r="P11" s="536"/>
      <c r="Q11" s="536"/>
      <c r="R11" s="536"/>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36"/>
      <c r="P12" s="536"/>
      <c r="Q12" s="536"/>
      <c r="R12" s="536"/>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36"/>
      <c r="P13" s="536"/>
      <c r="Q13" s="536"/>
      <c r="R13" s="536"/>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36"/>
      <c r="P14" s="536"/>
      <c r="Q14" s="536"/>
      <c r="R14" s="536"/>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36"/>
      <c r="P15" s="536"/>
      <c r="Q15" s="536"/>
      <c r="R15" s="536"/>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535"/>
      <c r="P16" s="535"/>
      <c r="Q16" s="535"/>
      <c r="R16" s="535"/>
      <c r="S16" s="7"/>
      <c r="T16" s="15"/>
      <c r="U16" s="15"/>
      <c r="V16" s="15"/>
      <c r="W16" s="1"/>
      <c r="X16" s="16"/>
      <c r="Y16" s="16"/>
      <c r="Z16" s="1"/>
    </row>
    <row r="17" spans="1:27" ht="20.25"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0.25"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141" t="s">
        <v>1001</v>
      </c>
      <c r="Z18" s="1"/>
    </row>
    <row r="19" spans="1:27" ht="20.25"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142" t="s">
        <v>1002</v>
      </c>
      <c r="Z19" s="1"/>
    </row>
    <row r="20" spans="1:27" ht="2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ht="24" thickBot="1" x14ac:dyDescent="0.3">
      <c r="A21" s="17"/>
      <c r="B21" s="18"/>
      <c r="C21" s="18"/>
      <c r="D21" s="18"/>
      <c r="E21" s="19"/>
      <c r="F21" s="20"/>
      <c r="G21" s="21"/>
      <c r="H21" s="21"/>
      <c r="I21" s="20"/>
      <c r="J21" s="20"/>
      <c r="K21" s="20"/>
      <c r="L21" s="20"/>
      <c r="M21" s="20"/>
      <c r="N21" s="20"/>
      <c r="O21" s="537"/>
      <c r="P21" s="537"/>
      <c r="Q21" s="537"/>
      <c r="R21" s="537"/>
      <c r="S21" s="223"/>
      <c r="T21" s="22"/>
      <c r="U21" s="22"/>
      <c r="V21" s="20"/>
      <c r="W21" s="20"/>
      <c r="X21" s="21"/>
    </row>
    <row r="22" spans="1:27" ht="21" thickBot="1" x14ac:dyDescent="0.3">
      <c r="A22" s="986" t="s">
        <v>59</v>
      </c>
      <c r="B22" s="987"/>
      <c r="C22" s="988"/>
      <c r="D22" s="23"/>
      <c r="E22" s="1000" t="str">
        <f>CONCATENATE("INFORME DE SEGUIMIENTO DEL PROCESO ",A23)</f>
        <v>INFORME DE SEGUIMIENTO DEL PROCESO GESTIÓN FINANCIERA</v>
      </c>
      <c r="F22" s="1001"/>
      <c r="G22" s="21"/>
      <c r="H22" s="992" t="s">
        <v>60</v>
      </c>
      <c r="I22" s="993"/>
      <c r="J22" s="994"/>
      <c r="K22" s="83"/>
      <c r="L22" s="84"/>
      <c r="M22" s="84"/>
      <c r="N22" s="84"/>
      <c r="O22" s="84"/>
      <c r="P22" s="84"/>
      <c r="Q22" s="87"/>
      <c r="R22" s="87"/>
      <c r="S22" s="87"/>
      <c r="T22" s="87"/>
      <c r="U22" s="87"/>
      <c r="V22" s="174"/>
      <c r="W22" s="87"/>
      <c r="X22" s="86"/>
    </row>
    <row r="23" spans="1:27" ht="36.75" thickBot="1" x14ac:dyDescent="0.3">
      <c r="A23" s="1011" t="s">
        <v>54</v>
      </c>
      <c r="B23" s="1012"/>
      <c r="C23" s="1013"/>
      <c r="D23" s="23"/>
      <c r="E23" s="93" t="s">
        <v>144</v>
      </c>
      <c r="F23" s="94">
        <f>COUNTA(E31:E39)</f>
        <v>3</v>
      </c>
      <c r="G23" s="21"/>
      <c r="H23" s="995" t="s">
        <v>66</v>
      </c>
      <c r="I23" s="996"/>
      <c r="J23" s="94">
        <f>COUNTIF(I31:I42,"Acción correctiva")</f>
        <v>2</v>
      </c>
      <c r="K23" s="88"/>
      <c r="L23" s="84"/>
      <c r="M23" s="84"/>
      <c r="N23" s="84"/>
      <c r="O23" s="84"/>
      <c r="P23" s="84"/>
      <c r="Q23" s="87"/>
      <c r="R23" s="87"/>
      <c r="S23" s="87"/>
      <c r="T23" s="87"/>
      <c r="U23" s="86"/>
      <c r="V23" s="175"/>
      <c r="W23" s="23"/>
      <c r="X23" s="86"/>
    </row>
    <row r="24" spans="1:27" ht="39.75" customHeight="1" thickBot="1" x14ac:dyDescent="0.4">
      <c r="A24" s="27"/>
      <c r="B24" s="23"/>
      <c r="C24" s="23"/>
      <c r="D24" s="28"/>
      <c r="E24" s="95" t="s">
        <v>61</v>
      </c>
      <c r="F24" s="96">
        <f>COUNTA(H31:H39)</f>
        <v>6</v>
      </c>
      <c r="G24" s="24"/>
      <c r="H24" s="997" t="s">
        <v>149</v>
      </c>
      <c r="I24" s="998"/>
      <c r="J24" s="99">
        <f>COUNTIF(I31:I42,"Acción Preventiva y/o de mejora")</f>
        <v>4</v>
      </c>
      <c r="K24" s="88"/>
      <c r="L24" s="84"/>
      <c r="M24" s="84"/>
      <c r="N24" s="84"/>
      <c r="O24" s="84"/>
      <c r="P24" s="84"/>
      <c r="Q24" s="87"/>
      <c r="R24" s="88"/>
      <c r="S24" s="88"/>
      <c r="T24" s="88"/>
      <c r="U24" s="86"/>
      <c r="V24" s="175"/>
      <c r="W24" s="23"/>
      <c r="X24" s="86"/>
    </row>
    <row r="25" spans="1:27" ht="39.75" customHeight="1" x14ac:dyDescent="0.35">
      <c r="A25" s="27"/>
      <c r="B25" s="23"/>
      <c r="C25" s="23"/>
      <c r="D25" s="33"/>
      <c r="E25" s="97" t="s">
        <v>145</v>
      </c>
      <c r="F25" s="96">
        <f>COUNTIF(W31:W39, "Vencida")</f>
        <v>0</v>
      </c>
      <c r="G25" s="24"/>
      <c r="H25" s="999"/>
      <c r="I25" s="999"/>
      <c r="J25" s="89"/>
      <c r="K25" s="88"/>
      <c r="L25" s="84"/>
      <c r="M25" s="84"/>
      <c r="N25" s="84"/>
      <c r="O25" s="84"/>
      <c r="P25" s="84"/>
      <c r="Q25" s="87"/>
      <c r="R25" s="88"/>
      <c r="S25" s="88"/>
      <c r="T25" s="88"/>
      <c r="U25" s="86"/>
      <c r="V25" s="175"/>
      <c r="W25" s="23"/>
      <c r="X25" s="47"/>
    </row>
    <row r="26" spans="1:27" ht="39.75" customHeight="1" x14ac:dyDescent="0.35">
      <c r="A26" s="27"/>
      <c r="B26" s="23"/>
      <c r="C26" s="23"/>
      <c r="D26" s="28"/>
      <c r="E26" s="97" t="s">
        <v>146</v>
      </c>
      <c r="F26" s="269">
        <f>COUNTIF(W31:W39, "En ejecución")</f>
        <v>2</v>
      </c>
      <c r="G26" s="24"/>
      <c r="H26" s="999"/>
      <c r="I26" s="999"/>
      <c r="J26" s="250"/>
      <c r="K26" s="89"/>
      <c r="L26" s="84"/>
      <c r="M26" s="84"/>
      <c r="N26" s="84"/>
      <c r="O26" s="84"/>
      <c r="P26" s="84"/>
      <c r="Q26" s="87"/>
      <c r="R26" s="88"/>
      <c r="S26" s="88"/>
      <c r="T26" s="88"/>
      <c r="U26" s="86"/>
      <c r="V26" s="175"/>
      <c r="W26" s="23"/>
      <c r="X26" s="47"/>
    </row>
    <row r="27" spans="1:27" ht="30.75" customHeight="1" thickBot="1" x14ac:dyDescent="0.4">
      <c r="A27" s="27"/>
      <c r="B27" s="23"/>
      <c r="C27" s="23"/>
      <c r="D27" s="33"/>
      <c r="E27" s="98" t="s">
        <v>148</v>
      </c>
      <c r="F27" s="99">
        <f>COUNTIF(W31:W39, "Cerrada")</f>
        <v>0</v>
      </c>
      <c r="G27" s="24"/>
      <c r="H27" s="25"/>
      <c r="I27" s="85"/>
      <c r="J27" s="84"/>
      <c r="K27" s="84"/>
      <c r="L27" s="84"/>
      <c r="M27" s="84"/>
      <c r="N27" s="84"/>
      <c r="O27" s="84"/>
      <c r="P27" s="84"/>
      <c r="Q27" s="87"/>
      <c r="R27" s="88"/>
      <c r="S27" s="88"/>
      <c r="T27" s="88"/>
      <c r="U27" s="86"/>
      <c r="V27" s="175"/>
      <c r="W27" s="23"/>
      <c r="X27" s="47"/>
    </row>
    <row r="28" spans="1:27" ht="24.75" thickBot="1" x14ac:dyDescent="0.4">
      <c r="A28" s="27"/>
      <c r="B28" s="23"/>
      <c r="C28" s="23"/>
      <c r="D28" s="23"/>
      <c r="E28" s="79"/>
      <c r="F28" s="80"/>
      <c r="G28" s="24"/>
      <c r="H28" s="25"/>
      <c r="I28" s="81"/>
      <c r="J28" s="82"/>
      <c r="K28" s="81"/>
      <c r="L28" s="82"/>
      <c r="M28" s="92"/>
      <c r="N28" s="26"/>
      <c r="O28" s="538"/>
      <c r="P28" s="538"/>
      <c r="Q28" s="538"/>
      <c r="R28" s="537"/>
      <c r="S28" s="223"/>
      <c r="T28" s="20"/>
      <c r="U28" s="20"/>
      <c r="V28" s="20"/>
      <c r="W28" s="20"/>
      <c r="X28" s="20"/>
    </row>
    <row r="29" spans="1:27" s="73" customFormat="1" ht="24"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4.5"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1055" t="s">
        <v>84</v>
      </c>
      <c r="P30" s="977"/>
      <c r="Q30" s="977"/>
      <c r="R30" s="1056"/>
      <c r="S30" s="672" t="s">
        <v>85</v>
      </c>
      <c r="T30" s="159" t="s">
        <v>84</v>
      </c>
      <c r="U30" s="157" t="s">
        <v>85</v>
      </c>
      <c r="V30" s="157" t="s">
        <v>158</v>
      </c>
      <c r="W30" s="157" t="s">
        <v>86</v>
      </c>
      <c r="X30" s="158" t="s">
        <v>155</v>
      </c>
      <c r="Y30" s="74"/>
      <c r="Z30" s="78"/>
      <c r="AA30" s="78"/>
    </row>
    <row r="31" spans="1:27" s="55" customFormat="1" ht="409.5" x14ac:dyDescent="0.2">
      <c r="A31" s="569">
        <v>1</v>
      </c>
      <c r="B31" s="224" t="s">
        <v>10</v>
      </c>
      <c r="C31" s="564" t="s">
        <v>948</v>
      </c>
      <c r="D31" s="565">
        <v>43665</v>
      </c>
      <c r="E31" s="566" t="s">
        <v>953</v>
      </c>
      <c r="F31" s="570" t="s">
        <v>154</v>
      </c>
      <c r="G31" s="566" t="s">
        <v>993</v>
      </c>
      <c r="H31" s="566" t="s">
        <v>994</v>
      </c>
      <c r="I31" s="224" t="s">
        <v>24</v>
      </c>
      <c r="J31" s="224" t="s">
        <v>952</v>
      </c>
      <c r="K31" s="224" t="s">
        <v>951</v>
      </c>
      <c r="L31" s="567">
        <v>43678</v>
      </c>
      <c r="M31" s="567">
        <v>43678</v>
      </c>
      <c r="N31" s="567">
        <v>43830</v>
      </c>
      <c r="O31" s="1051" t="s">
        <v>1203</v>
      </c>
      <c r="P31" s="740"/>
      <c r="Q31" s="740"/>
      <c r="R31" s="741"/>
      <c r="S31" s="675" t="s">
        <v>1191</v>
      </c>
      <c r="T31" s="627" t="s">
        <v>1119</v>
      </c>
      <c r="U31" s="676" t="s">
        <v>970</v>
      </c>
      <c r="V31" s="69" t="s">
        <v>156</v>
      </c>
      <c r="W31" s="552" t="s">
        <v>143</v>
      </c>
      <c r="X31" s="568" t="s">
        <v>1105</v>
      </c>
    </row>
    <row r="32" spans="1:27" s="55" customFormat="1" ht="104.25" customHeight="1" x14ac:dyDescent="0.2">
      <c r="A32" s="569">
        <v>2</v>
      </c>
      <c r="B32" s="189" t="s">
        <v>129</v>
      </c>
      <c r="C32" s="502" t="s">
        <v>39</v>
      </c>
      <c r="D32" s="194">
        <v>43920</v>
      </c>
      <c r="E32" s="552" t="s">
        <v>995</v>
      </c>
      <c r="F32" s="552" t="s">
        <v>138</v>
      </c>
      <c r="G32" s="555" t="s">
        <v>975</v>
      </c>
      <c r="H32" s="555" t="s">
        <v>976</v>
      </c>
      <c r="I32" s="552" t="s">
        <v>140</v>
      </c>
      <c r="J32" s="552" t="s">
        <v>996</v>
      </c>
      <c r="K32" s="251" t="s">
        <v>977</v>
      </c>
      <c r="L32" s="194">
        <v>43921</v>
      </c>
      <c r="M32" s="553">
        <v>43922</v>
      </c>
      <c r="N32" s="194">
        <v>44134</v>
      </c>
      <c r="O32" s="1052" t="s">
        <v>1192</v>
      </c>
      <c r="P32" s="740"/>
      <c r="Q32" s="740"/>
      <c r="R32" s="741"/>
      <c r="S32" s="677" t="s">
        <v>1198</v>
      </c>
      <c r="T32" s="641" t="s">
        <v>1106</v>
      </c>
      <c r="U32" s="678"/>
      <c r="V32" s="629" t="s">
        <v>156</v>
      </c>
      <c r="W32" s="628" t="s">
        <v>143</v>
      </c>
      <c r="X32" s="568" t="s">
        <v>1105</v>
      </c>
    </row>
    <row r="33" spans="1:26" ht="331.5" customHeight="1" x14ac:dyDescent="0.25">
      <c r="A33" s="1050">
        <v>3</v>
      </c>
      <c r="B33" s="1053" t="s">
        <v>130</v>
      </c>
      <c r="C33" s="1053" t="s">
        <v>35</v>
      </c>
      <c r="D33" s="1054">
        <v>44022</v>
      </c>
      <c r="E33" s="1027" t="s">
        <v>1120</v>
      </c>
      <c r="F33" s="1053" t="s">
        <v>11</v>
      </c>
      <c r="G33" s="1053" t="s">
        <v>1121</v>
      </c>
      <c r="H33" s="168" t="s">
        <v>1204</v>
      </c>
      <c r="I33" s="636" t="s">
        <v>24</v>
      </c>
      <c r="J33" s="168" t="s">
        <v>1130</v>
      </c>
      <c r="K33" s="636" t="s">
        <v>1122</v>
      </c>
      <c r="L33" s="201">
        <v>44022</v>
      </c>
      <c r="M33" s="201">
        <v>44022</v>
      </c>
      <c r="N33" s="201">
        <v>44025</v>
      </c>
      <c r="O33" s="1051" t="s">
        <v>1193</v>
      </c>
      <c r="P33" s="740"/>
      <c r="Q33" s="740"/>
      <c r="R33" s="741"/>
      <c r="S33" s="679" t="s">
        <v>1126</v>
      </c>
      <c r="T33" s="678"/>
      <c r="U33" s="678"/>
      <c r="V33" s="635"/>
      <c r="W33" s="637"/>
      <c r="X33" s="637"/>
      <c r="Y33" s="73"/>
    </row>
    <row r="34" spans="1:26" ht="127.5" customHeight="1" x14ac:dyDescent="0.25">
      <c r="A34" s="1050"/>
      <c r="B34" s="1053"/>
      <c r="C34" s="1053"/>
      <c r="D34" s="1054"/>
      <c r="E34" s="1027"/>
      <c r="F34" s="1053"/>
      <c r="G34" s="1053"/>
      <c r="H34" s="634" t="s">
        <v>1123</v>
      </c>
      <c r="I34" s="636" t="s">
        <v>140</v>
      </c>
      <c r="J34" s="636" t="s">
        <v>1124</v>
      </c>
      <c r="K34" s="636" t="s">
        <v>1122</v>
      </c>
      <c r="L34" s="201">
        <v>44022</v>
      </c>
      <c r="M34" s="228">
        <v>44034</v>
      </c>
      <c r="N34" s="559">
        <v>44196</v>
      </c>
      <c r="O34" s="1052" t="s">
        <v>1199</v>
      </c>
      <c r="P34" s="740"/>
      <c r="Q34" s="740"/>
      <c r="R34" s="741"/>
      <c r="S34" s="677" t="s">
        <v>1194</v>
      </c>
      <c r="T34" s="678"/>
      <c r="U34" s="678"/>
      <c r="V34" s="635"/>
      <c r="W34" s="637"/>
      <c r="X34" s="637"/>
      <c r="Y34" s="73"/>
    </row>
    <row r="35" spans="1:26" ht="178.5" customHeight="1" x14ac:dyDescent="0.25">
      <c r="A35" s="1050"/>
      <c r="B35" s="1053"/>
      <c r="C35" s="1053"/>
      <c r="D35" s="1054"/>
      <c r="E35" s="1027"/>
      <c r="F35" s="1053"/>
      <c r="G35" s="1053"/>
      <c r="H35" s="634" t="s">
        <v>1125</v>
      </c>
      <c r="I35" s="636" t="s">
        <v>140</v>
      </c>
      <c r="J35" s="636" t="s">
        <v>1200</v>
      </c>
      <c r="K35" s="636" t="s">
        <v>1122</v>
      </c>
      <c r="L35" s="201">
        <v>44022</v>
      </c>
      <c r="M35" s="228">
        <v>44034</v>
      </c>
      <c r="N35" s="559">
        <v>44196</v>
      </c>
      <c r="O35" s="1052" t="s">
        <v>1195</v>
      </c>
      <c r="P35" s="740"/>
      <c r="Q35" s="740"/>
      <c r="R35" s="741"/>
      <c r="S35" s="677" t="s">
        <v>1196</v>
      </c>
      <c r="T35" s="678"/>
      <c r="U35" s="678"/>
      <c r="V35" s="635"/>
      <c r="W35" s="637"/>
      <c r="X35" s="637"/>
      <c r="Y35" s="73"/>
    </row>
    <row r="36" spans="1:26" ht="255" customHeight="1" x14ac:dyDescent="0.25">
      <c r="A36" s="1050"/>
      <c r="B36" s="1053"/>
      <c r="C36" s="1053"/>
      <c r="D36" s="1054"/>
      <c r="E36" s="1027"/>
      <c r="F36" s="1053"/>
      <c r="G36" s="1053"/>
      <c r="H36" s="238" t="s">
        <v>1201</v>
      </c>
      <c r="I36" s="636" t="s">
        <v>140</v>
      </c>
      <c r="J36" s="636" t="s">
        <v>1202</v>
      </c>
      <c r="K36" s="636" t="s">
        <v>1122</v>
      </c>
      <c r="L36" s="201">
        <v>44022</v>
      </c>
      <c r="M36" s="228">
        <v>44034</v>
      </c>
      <c r="N36" s="559">
        <v>44196</v>
      </c>
      <c r="O36" s="1052" t="s">
        <v>1197</v>
      </c>
      <c r="P36" s="740"/>
      <c r="Q36" s="740"/>
      <c r="R36" s="741"/>
      <c r="S36" s="680"/>
      <c r="T36" s="678"/>
      <c r="U36" s="678"/>
      <c r="V36" s="635"/>
      <c r="W36" s="637"/>
      <c r="X36" s="637"/>
      <c r="Y36" s="73"/>
    </row>
    <row r="39" spans="1:26" x14ac:dyDescent="0.25">
      <c r="A39" s="1"/>
      <c r="B39" s="1"/>
      <c r="C39" s="1"/>
      <c r="D39" s="1"/>
      <c r="E39" s="16"/>
      <c r="F39" s="1"/>
      <c r="G39" s="270"/>
      <c r="H39" s="270"/>
      <c r="I39" s="1"/>
      <c r="J39" s="1"/>
      <c r="K39" s="1"/>
      <c r="L39" s="1"/>
      <c r="M39" s="1"/>
      <c r="N39" s="1"/>
      <c r="S39" s="1"/>
      <c r="T39" s="15"/>
      <c r="U39" s="15"/>
      <c r="W39" s="13"/>
      <c r="X39" s="16"/>
      <c r="Y39" s="1"/>
      <c r="Z39" s="1"/>
    </row>
    <row r="40" spans="1:26" x14ac:dyDescent="0.25">
      <c r="A40" s="1"/>
      <c r="B40" s="1"/>
      <c r="C40" s="1"/>
      <c r="D40" s="1"/>
      <c r="E40" s="16"/>
      <c r="F40" s="1"/>
      <c r="G40" s="16"/>
      <c r="H40" s="16"/>
      <c r="I40" s="1"/>
      <c r="J40" s="1"/>
      <c r="K40" s="1"/>
      <c r="L40" s="1"/>
      <c r="M40" s="1"/>
      <c r="N40" s="1"/>
      <c r="S40" s="1"/>
      <c r="T40" s="15"/>
      <c r="U40" s="15"/>
      <c r="W40" s="13"/>
      <c r="X40" s="16"/>
      <c r="Y40" s="1"/>
      <c r="Z40" s="1"/>
    </row>
    <row r="41" spans="1:26" x14ac:dyDescent="0.25">
      <c r="A41" s="1"/>
      <c r="B41" s="1"/>
      <c r="C41" s="1"/>
      <c r="D41" s="1"/>
      <c r="E41" s="16"/>
      <c r="F41" s="1"/>
      <c r="G41" s="16"/>
      <c r="H41" s="16"/>
      <c r="I41" s="1"/>
      <c r="J41" s="1"/>
      <c r="K41" s="1"/>
      <c r="L41" s="1"/>
      <c r="M41" s="1"/>
      <c r="N41" s="1"/>
      <c r="S41" s="1"/>
      <c r="T41" s="15"/>
      <c r="U41" s="15"/>
      <c r="W41" s="13"/>
      <c r="X41" s="16"/>
      <c r="Y41" s="1"/>
      <c r="Z41" s="1"/>
    </row>
    <row r="42" spans="1:26" x14ac:dyDescent="0.25">
      <c r="A42" s="1"/>
      <c r="B42" s="1"/>
      <c r="C42" s="1"/>
      <c r="D42" s="1"/>
      <c r="E42" s="16"/>
      <c r="F42" s="1"/>
      <c r="G42" s="16"/>
      <c r="H42" s="16"/>
      <c r="I42" s="1"/>
      <c r="J42" s="1"/>
      <c r="K42" s="1"/>
      <c r="L42" s="1"/>
      <c r="M42" s="1"/>
      <c r="N42" s="1"/>
      <c r="S42" s="1"/>
      <c r="T42" s="15"/>
      <c r="U42" s="15"/>
      <c r="W42" s="13"/>
      <c r="X42" s="16"/>
      <c r="Y42" s="1"/>
      <c r="Z42" s="1"/>
    </row>
    <row r="43" spans="1:26" x14ac:dyDescent="0.25">
      <c r="A43" s="1"/>
      <c r="B43" s="1"/>
      <c r="C43" s="1"/>
      <c r="D43" s="1"/>
      <c r="E43" s="16"/>
      <c r="F43" s="1"/>
      <c r="G43" s="16"/>
      <c r="H43" s="16"/>
      <c r="I43" s="1"/>
      <c r="J43" s="1"/>
      <c r="K43" s="1"/>
      <c r="L43" s="1"/>
      <c r="M43" s="1"/>
      <c r="N43" s="1"/>
      <c r="S43" s="1"/>
      <c r="T43" s="15"/>
      <c r="U43" s="15"/>
      <c r="W43" s="13"/>
      <c r="X43" s="16"/>
      <c r="Y43" s="1"/>
      <c r="Z43" s="1"/>
    </row>
    <row r="44" spans="1:26" x14ac:dyDescent="0.25">
      <c r="A44" s="1"/>
      <c r="B44" s="1"/>
      <c r="C44" s="1"/>
      <c r="D44" s="1"/>
      <c r="E44" s="16"/>
      <c r="F44" s="1"/>
      <c r="G44" s="16"/>
      <c r="H44" s="16"/>
      <c r="I44" s="1"/>
      <c r="J44" s="1"/>
      <c r="K44" s="1"/>
      <c r="L44" s="1"/>
      <c r="M44" s="1"/>
      <c r="N44" s="1"/>
      <c r="S44" s="1"/>
      <c r="T44" s="15"/>
      <c r="U44" s="15"/>
      <c r="W44" s="13"/>
      <c r="X44" s="16"/>
      <c r="Y44" s="1"/>
      <c r="Z44" s="1"/>
    </row>
    <row r="45" spans="1:26" x14ac:dyDescent="0.25">
      <c r="A45" s="1"/>
      <c r="B45" s="1"/>
      <c r="C45" s="1"/>
      <c r="D45" s="1"/>
      <c r="E45" s="16"/>
      <c r="F45" s="1"/>
      <c r="G45" s="16"/>
      <c r="H45" s="16"/>
      <c r="I45" s="1"/>
      <c r="J45" s="1"/>
      <c r="K45" s="1"/>
      <c r="L45" s="1"/>
      <c r="M45" s="1"/>
      <c r="N45" s="1"/>
      <c r="S45" s="1"/>
      <c r="T45" s="15"/>
      <c r="U45" s="15"/>
      <c r="W45" s="13"/>
      <c r="X45" s="16"/>
      <c r="Y45" s="1"/>
      <c r="Z45" s="1"/>
    </row>
    <row r="46" spans="1:26" x14ac:dyDescent="0.25">
      <c r="A46" s="1"/>
      <c r="B46" s="1"/>
      <c r="C46" s="1"/>
      <c r="D46" s="1"/>
      <c r="E46" s="16"/>
      <c r="F46" s="1"/>
      <c r="G46" s="16"/>
      <c r="H46" s="16"/>
      <c r="I46" s="1"/>
      <c r="J46" s="1"/>
      <c r="K46" s="1"/>
      <c r="L46" s="1"/>
      <c r="M46" s="1"/>
      <c r="N46" s="1"/>
      <c r="S46" s="1"/>
      <c r="T46" s="15"/>
      <c r="U46" s="15"/>
      <c r="W46" s="13"/>
      <c r="X46" s="16"/>
      <c r="Y46" s="1"/>
      <c r="Z46" s="1"/>
    </row>
    <row r="47" spans="1:26" x14ac:dyDescent="0.25">
      <c r="A47" s="1"/>
      <c r="B47" s="1"/>
      <c r="C47" s="1"/>
      <c r="D47" s="1"/>
      <c r="E47" s="16"/>
      <c r="F47" s="1"/>
      <c r="G47" s="16"/>
      <c r="H47" s="16"/>
      <c r="I47" s="1"/>
      <c r="J47" s="1"/>
      <c r="K47" s="1"/>
      <c r="L47" s="1"/>
      <c r="M47" s="1"/>
      <c r="N47" s="1"/>
      <c r="S47" s="1"/>
      <c r="T47" s="15"/>
      <c r="U47" s="15"/>
      <c r="W47" s="13"/>
      <c r="X47" s="16"/>
      <c r="Y47" s="1"/>
      <c r="Z47" s="1"/>
    </row>
    <row r="48" spans="1:26" x14ac:dyDescent="0.25">
      <c r="A48" s="1"/>
      <c r="B48" s="1"/>
      <c r="C48" s="1"/>
      <c r="D48" s="1"/>
      <c r="E48" s="16"/>
      <c r="F48" s="1"/>
      <c r="G48" s="16"/>
      <c r="H48" s="16"/>
      <c r="I48" s="1"/>
      <c r="J48" s="1"/>
      <c r="K48" s="1"/>
      <c r="L48" s="1"/>
      <c r="M48" s="1"/>
      <c r="N48" s="1"/>
      <c r="S48" s="1"/>
      <c r="T48" s="15"/>
      <c r="U48" s="15"/>
      <c r="W48" s="13"/>
      <c r="X48" s="16"/>
      <c r="Y48" s="1"/>
      <c r="Z48" s="1"/>
    </row>
    <row r="49" spans="1:26" x14ac:dyDescent="0.25">
      <c r="A49" s="1"/>
      <c r="B49" s="1"/>
      <c r="C49" s="1"/>
      <c r="D49" s="1"/>
      <c r="E49" s="16"/>
      <c r="F49" s="1"/>
      <c r="G49" s="16"/>
      <c r="H49" s="16"/>
      <c r="I49" s="1"/>
      <c r="J49" s="1"/>
      <c r="K49" s="1"/>
      <c r="L49" s="1"/>
      <c r="M49" s="1"/>
      <c r="N49" s="1"/>
      <c r="S49" s="1"/>
      <c r="T49" s="15"/>
      <c r="U49" s="15"/>
      <c r="W49" s="13"/>
      <c r="X49" s="16"/>
      <c r="Y49" s="1"/>
      <c r="Z49" s="1"/>
    </row>
    <row r="50" spans="1:26" x14ac:dyDescent="0.25">
      <c r="A50" s="1"/>
      <c r="B50" s="1"/>
      <c r="C50" s="1"/>
      <c r="D50" s="1"/>
      <c r="E50" s="16"/>
      <c r="F50" s="1"/>
      <c r="G50" s="16"/>
      <c r="H50" s="16"/>
      <c r="I50" s="1"/>
      <c r="J50" s="1"/>
      <c r="K50" s="1"/>
      <c r="L50" s="1"/>
      <c r="M50" s="1"/>
      <c r="N50" s="1"/>
      <c r="S50" s="1"/>
      <c r="T50" s="15"/>
      <c r="U50" s="15"/>
      <c r="W50" s="13"/>
      <c r="X50" s="16"/>
      <c r="Y50" s="1"/>
      <c r="Z50" s="1"/>
    </row>
    <row r="51" spans="1:26" x14ac:dyDescent="0.25">
      <c r="A51" s="1"/>
      <c r="B51" s="1"/>
      <c r="C51" s="1"/>
      <c r="D51" s="1"/>
      <c r="E51" s="16"/>
      <c r="F51" s="1"/>
      <c r="G51" s="16"/>
      <c r="H51" s="16"/>
      <c r="I51" s="1"/>
      <c r="J51" s="1"/>
      <c r="K51" s="1"/>
      <c r="L51" s="1"/>
      <c r="M51" s="1"/>
      <c r="N51" s="1"/>
      <c r="S51" s="1"/>
      <c r="T51" s="15"/>
      <c r="U51" s="15"/>
      <c r="W51" s="13"/>
      <c r="X51" s="16"/>
      <c r="Y51" s="1"/>
      <c r="Z51" s="1"/>
    </row>
    <row r="52" spans="1:26" x14ac:dyDescent="0.25">
      <c r="A52" s="1"/>
      <c r="B52" s="1"/>
      <c r="C52" s="1"/>
      <c r="D52" s="1"/>
      <c r="E52" s="16"/>
      <c r="F52" s="1"/>
      <c r="G52" s="16"/>
      <c r="H52" s="16"/>
      <c r="I52" s="1"/>
      <c r="J52" s="1"/>
      <c r="K52" s="1"/>
      <c r="L52" s="1"/>
      <c r="M52" s="1"/>
      <c r="N52" s="1"/>
      <c r="S52" s="1"/>
      <c r="T52" s="15"/>
      <c r="U52" s="15"/>
      <c r="W52" s="13"/>
      <c r="X52" s="16"/>
      <c r="Y52" s="1"/>
      <c r="Z52" s="1"/>
    </row>
    <row r="53" spans="1:26" x14ac:dyDescent="0.25">
      <c r="A53" s="1"/>
      <c r="B53" s="1"/>
      <c r="C53" s="1"/>
      <c r="D53" s="1"/>
      <c r="E53" s="16"/>
      <c r="F53" s="1"/>
      <c r="G53" s="16"/>
      <c r="H53" s="16"/>
      <c r="I53" s="1"/>
      <c r="J53" s="1"/>
      <c r="K53" s="1"/>
      <c r="L53" s="1"/>
      <c r="M53" s="1"/>
      <c r="N53" s="1"/>
      <c r="S53" s="1"/>
      <c r="T53" s="15"/>
      <c r="U53" s="15"/>
      <c r="W53" s="13"/>
      <c r="X53" s="16"/>
      <c r="Y53" s="1"/>
      <c r="Z53" s="1"/>
    </row>
    <row r="54" spans="1:26" x14ac:dyDescent="0.25">
      <c r="A54" s="1"/>
      <c r="B54" s="1"/>
      <c r="C54" s="1"/>
      <c r="D54" s="1"/>
      <c r="E54" s="16"/>
      <c r="F54" s="1"/>
      <c r="G54" s="16"/>
      <c r="H54" s="16"/>
      <c r="I54" s="1"/>
      <c r="J54" s="1"/>
      <c r="K54" s="1"/>
      <c r="L54" s="1"/>
      <c r="M54" s="1"/>
      <c r="N54" s="1"/>
      <c r="S54" s="1"/>
      <c r="T54" s="15"/>
      <c r="U54" s="15"/>
      <c r="W54" s="13"/>
      <c r="X54" s="16"/>
      <c r="Y54" s="1"/>
      <c r="Z54" s="1"/>
    </row>
    <row r="55" spans="1:26" x14ac:dyDescent="0.25">
      <c r="A55" s="1"/>
      <c r="B55" s="1"/>
      <c r="C55" s="1"/>
      <c r="D55" s="1"/>
      <c r="E55" s="16"/>
      <c r="F55" s="1"/>
      <c r="G55" s="16"/>
      <c r="H55" s="16"/>
      <c r="I55" s="1"/>
      <c r="J55" s="1"/>
      <c r="K55" s="1"/>
      <c r="L55" s="1"/>
      <c r="M55" s="1"/>
      <c r="N55" s="1"/>
      <c r="S55" s="1"/>
      <c r="T55" s="15"/>
      <c r="U55" s="15"/>
      <c r="W55" s="13"/>
      <c r="X55" s="16"/>
      <c r="Y55" s="1"/>
      <c r="Z55" s="1"/>
    </row>
    <row r="56" spans="1:26" x14ac:dyDescent="0.25">
      <c r="A56" s="1"/>
      <c r="B56" s="1"/>
      <c r="C56" s="1"/>
      <c r="D56" s="1"/>
      <c r="E56" s="16"/>
      <c r="F56" s="1"/>
      <c r="G56" s="16"/>
      <c r="H56" s="16"/>
      <c r="I56" s="1"/>
      <c r="J56" s="1"/>
      <c r="K56" s="1"/>
      <c r="L56" s="1"/>
      <c r="M56" s="1"/>
      <c r="N56" s="1"/>
      <c r="S56" s="1"/>
      <c r="T56" s="15"/>
      <c r="U56" s="15"/>
      <c r="W56" s="13"/>
      <c r="X56" s="16"/>
      <c r="Y56" s="1"/>
      <c r="Z56" s="1"/>
    </row>
    <row r="57" spans="1:26" x14ac:dyDescent="0.25">
      <c r="A57" s="1"/>
      <c r="B57" s="1"/>
      <c r="C57" s="1"/>
      <c r="D57" s="1"/>
      <c r="E57" s="16"/>
      <c r="F57" s="1"/>
      <c r="G57" s="16"/>
      <c r="H57" s="16"/>
      <c r="I57" s="1"/>
      <c r="J57" s="1"/>
      <c r="K57" s="1"/>
      <c r="L57" s="1"/>
      <c r="M57" s="1"/>
      <c r="N57" s="1"/>
      <c r="S57" s="1"/>
      <c r="T57" s="15"/>
      <c r="U57" s="15"/>
      <c r="W57" s="13"/>
      <c r="X57" s="16"/>
      <c r="Y57" s="1"/>
      <c r="Z57" s="1"/>
    </row>
    <row r="58" spans="1:26" x14ac:dyDescent="0.25">
      <c r="A58" s="1"/>
      <c r="B58" s="1"/>
      <c r="C58" s="1"/>
      <c r="D58" s="1"/>
      <c r="E58" s="16"/>
      <c r="F58" s="1"/>
      <c r="G58" s="16"/>
      <c r="H58" s="16"/>
      <c r="I58" s="1"/>
      <c r="J58" s="1"/>
      <c r="K58" s="1"/>
      <c r="L58" s="1"/>
      <c r="M58" s="1"/>
      <c r="N58" s="1"/>
      <c r="S58" s="1"/>
      <c r="T58" s="15"/>
      <c r="U58" s="15"/>
      <c r="W58" s="13"/>
      <c r="X58" s="16"/>
      <c r="Y58" s="1"/>
      <c r="Z58" s="1"/>
    </row>
    <row r="59" spans="1:26" x14ac:dyDescent="0.25">
      <c r="A59" s="1"/>
      <c r="B59" s="1"/>
      <c r="C59" s="1"/>
      <c r="D59" s="1"/>
      <c r="E59" s="16"/>
      <c r="F59" s="1"/>
      <c r="G59" s="16"/>
      <c r="H59" s="16"/>
      <c r="I59" s="1"/>
      <c r="J59" s="1"/>
      <c r="K59" s="1"/>
      <c r="L59" s="1"/>
      <c r="M59" s="1"/>
      <c r="N59" s="1"/>
      <c r="S59" s="1"/>
      <c r="T59" s="15"/>
      <c r="U59" s="15"/>
      <c r="W59" s="13"/>
      <c r="X59" s="16"/>
      <c r="Y59" s="1"/>
      <c r="Z59" s="1"/>
    </row>
    <row r="60" spans="1:26" x14ac:dyDescent="0.25">
      <c r="A60" s="1"/>
      <c r="B60" s="1"/>
      <c r="C60" s="1"/>
      <c r="D60" s="1"/>
      <c r="E60" s="16"/>
      <c r="F60" s="1"/>
      <c r="G60" s="16"/>
      <c r="H60" s="16"/>
      <c r="I60" s="1"/>
      <c r="J60" s="1"/>
      <c r="K60" s="1"/>
      <c r="L60" s="1"/>
      <c r="M60" s="1"/>
      <c r="N60" s="1"/>
      <c r="S60" s="1"/>
      <c r="T60" s="15"/>
      <c r="U60" s="15"/>
      <c r="W60" s="13"/>
      <c r="X60" s="16"/>
      <c r="Y60" s="1"/>
      <c r="Z60" s="1"/>
    </row>
    <row r="61" spans="1:26" x14ac:dyDescent="0.25">
      <c r="A61" s="1"/>
      <c r="B61" s="1"/>
      <c r="C61" s="1"/>
      <c r="D61" s="1"/>
      <c r="E61" s="16"/>
      <c r="F61" s="1"/>
      <c r="G61" s="16"/>
      <c r="H61" s="16"/>
      <c r="I61" s="1"/>
      <c r="J61" s="1"/>
      <c r="K61" s="1"/>
      <c r="L61" s="1"/>
      <c r="M61" s="1"/>
      <c r="N61" s="1"/>
      <c r="S61" s="1"/>
      <c r="T61" s="15"/>
      <c r="U61" s="15"/>
      <c r="W61" s="13"/>
      <c r="X61" s="16"/>
      <c r="Y61" s="1"/>
      <c r="Z61" s="1"/>
    </row>
    <row r="62" spans="1:26" x14ac:dyDescent="0.25">
      <c r="A62" s="1"/>
      <c r="B62" s="1"/>
      <c r="C62" s="1"/>
      <c r="D62" s="1"/>
      <c r="E62" s="16"/>
      <c r="F62" s="1"/>
      <c r="G62" s="16"/>
      <c r="H62" s="16"/>
      <c r="I62" s="1"/>
      <c r="J62" s="1"/>
      <c r="K62" s="1"/>
      <c r="L62" s="1"/>
      <c r="M62" s="1"/>
      <c r="N62" s="1"/>
      <c r="S62" s="1"/>
      <c r="T62" s="15"/>
      <c r="U62" s="15"/>
      <c r="W62" s="13"/>
      <c r="X62" s="16"/>
      <c r="Y62" s="1"/>
      <c r="Z62" s="1"/>
    </row>
    <row r="63" spans="1:26" x14ac:dyDescent="0.25">
      <c r="A63" s="1"/>
      <c r="B63" s="1"/>
      <c r="C63" s="1"/>
      <c r="D63" s="1"/>
      <c r="E63" s="16"/>
      <c r="F63" s="1"/>
      <c r="G63" s="16"/>
      <c r="H63" s="16"/>
      <c r="I63" s="1"/>
      <c r="J63" s="1"/>
      <c r="K63" s="1"/>
      <c r="L63" s="1"/>
      <c r="M63" s="1"/>
      <c r="N63" s="1"/>
      <c r="S63" s="1"/>
      <c r="T63" s="15"/>
      <c r="U63" s="15"/>
      <c r="W63" s="13"/>
      <c r="X63" s="16"/>
      <c r="Y63" s="1"/>
      <c r="Z63" s="1"/>
    </row>
    <row r="64" spans="1:26" x14ac:dyDescent="0.25">
      <c r="A64" s="1"/>
      <c r="B64" s="1"/>
      <c r="C64" s="1"/>
      <c r="D64" s="1"/>
      <c r="E64" s="16"/>
      <c r="F64" s="1"/>
      <c r="G64" s="16"/>
      <c r="H64" s="16"/>
      <c r="I64" s="1"/>
      <c r="J64" s="1"/>
      <c r="K64" s="1"/>
      <c r="L64" s="1"/>
      <c r="M64" s="1"/>
      <c r="N64" s="1"/>
      <c r="S64" s="1"/>
      <c r="T64" s="15"/>
      <c r="U64" s="15"/>
      <c r="W64" s="13"/>
      <c r="X64" s="16"/>
      <c r="Y64" s="1"/>
      <c r="Z64" s="1"/>
    </row>
    <row r="65" spans="1:26" x14ac:dyDescent="0.25">
      <c r="A65" s="1"/>
      <c r="B65" s="1"/>
      <c r="C65" s="1"/>
      <c r="D65" s="1"/>
      <c r="E65" s="16"/>
      <c r="F65" s="1"/>
      <c r="G65" s="16"/>
      <c r="H65" s="16"/>
      <c r="I65" s="1"/>
      <c r="J65" s="1"/>
      <c r="K65" s="1"/>
      <c r="L65" s="1"/>
      <c r="M65" s="1"/>
      <c r="N65" s="1"/>
      <c r="S65" s="1"/>
      <c r="T65" s="15"/>
      <c r="U65" s="15"/>
      <c r="W65" s="13"/>
      <c r="X65" s="16"/>
      <c r="Y65" s="1"/>
      <c r="Z65" s="1"/>
    </row>
    <row r="66" spans="1:26" x14ac:dyDescent="0.25">
      <c r="A66" s="1"/>
      <c r="B66" s="1"/>
      <c r="C66" s="1"/>
      <c r="D66" s="1"/>
      <c r="E66" s="16"/>
      <c r="F66" s="1"/>
      <c r="G66" s="16"/>
      <c r="H66" s="16"/>
      <c r="I66" s="1"/>
      <c r="J66" s="1"/>
      <c r="K66" s="1"/>
      <c r="L66" s="1"/>
      <c r="M66" s="1"/>
      <c r="N66" s="1"/>
      <c r="S66" s="1"/>
      <c r="T66" s="15"/>
      <c r="U66" s="15"/>
      <c r="W66" s="13"/>
      <c r="X66" s="16"/>
      <c r="Y66" s="1"/>
      <c r="Z66" s="1"/>
    </row>
    <row r="67" spans="1:26" x14ac:dyDescent="0.25">
      <c r="A67" s="1"/>
      <c r="B67" s="1"/>
      <c r="C67" s="1"/>
      <c r="D67" s="1"/>
      <c r="E67" s="1"/>
      <c r="F67" s="1"/>
      <c r="G67" s="1"/>
      <c r="H67" s="1"/>
      <c r="I67" s="1"/>
      <c r="J67" s="1"/>
      <c r="K67" s="1"/>
      <c r="L67" s="1"/>
      <c r="M67" s="1"/>
      <c r="N67" s="1"/>
      <c r="S67" s="1"/>
      <c r="T67" s="1"/>
      <c r="U67" s="1"/>
      <c r="W67" s="13"/>
      <c r="X67" s="1"/>
      <c r="Y67" s="1"/>
      <c r="Z67" s="1"/>
    </row>
    <row r="68" spans="1:26" x14ac:dyDescent="0.25">
      <c r="W68" s="13"/>
    </row>
    <row r="69" spans="1:26" x14ac:dyDescent="0.25">
      <c r="W69" s="13"/>
    </row>
    <row r="70" spans="1:26" x14ac:dyDescent="0.25">
      <c r="W70" s="13"/>
    </row>
    <row r="71" spans="1:26" x14ac:dyDescent="0.25">
      <c r="W71" s="13"/>
    </row>
    <row r="72" spans="1:26" x14ac:dyDescent="0.25">
      <c r="W72" s="13"/>
    </row>
    <row r="73" spans="1:26" x14ac:dyDescent="0.25">
      <c r="W73" s="13"/>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sheetData>
  <mergeCells count="28">
    <mergeCell ref="O32:R32"/>
    <mergeCell ref="T29:X29"/>
    <mergeCell ref="A23:C23"/>
    <mergeCell ref="H23:I23"/>
    <mergeCell ref="H24:I24"/>
    <mergeCell ref="H25:I25"/>
    <mergeCell ref="H26:I26"/>
    <mergeCell ref="O30:R30"/>
    <mergeCell ref="A29:G29"/>
    <mergeCell ref="H29:N29"/>
    <mergeCell ref="O31:R31"/>
    <mergeCell ref="O29:S29"/>
    <mergeCell ref="A17:C20"/>
    <mergeCell ref="D17:W20"/>
    <mergeCell ref="A22:C22"/>
    <mergeCell ref="E22:F22"/>
    <mergeCell ref="H22:J22"/>
    <mergeCell ref="A33:A36"/>
    <mergeCell ref="O33:R33"/>
    <mergeCell ref="O34:R34"/>
    <mergeCell ref="O35:R35"/>
    <mergeCell ref="O36:R36"/>
    <mergeCell ref="B33:B36"/>
    <mergeCell ref="C33:C36"/>
    <mergeCell ref="D33:D36"/>
    <mergeCell ref="E33:E36"/>
    <mergeCell ref="F33:F36"/>
    <mergeCell ref="G33:G36"/>
  </mergeCells>
  <conditionalFormatting sqref="W31">
    <cfRule type="containsText" dxfId="17" priority="49" stopIfTrue="1" operator="containsText" text="Cerrada">
      <formula>NOT(ISERROR(SEARCH("Cerrada",W31)))</formula>
    </cfRule>
    <cfRule type="containsText" dxfId="16" priority="50" stopIfTrue="1" operator="containsText" text="En ejecución">
      <formula>NOT(ISERROR(SEARCH("En ejecución",W31)))</formula>
    </cfRule>
    <cfRule type="containsText" dxfId="15" priority="51" stopIfTrue="1" operator="containsText" text="Vencida">
      <formula>NOT(ISERROR(SEARCH("Vencida",W31)))</formula>
    </cfRule>
  </conditionalFormatting>
  <conditionalFormatting sqref="W31">
    <cfRule type="containsText" dxfId="14" priority="46" stopIfTrue="1" operator="containsText" text="Cerrada">
      <formula>NOT(ISERROR(SEARCH("Cerrada",W31)))</formula>
    </cfRule>
    <cfRule type="containsText" dxfId="13" priority="47" stopIfTrue="1" operator="containsText" text="En ejecución">
      <formula>NOT(ISERROR(SEARCH("En ejecución",W31)))</formula>
    </cfRule>
    <cfRule type="containsText" dxfId="12" priority="48" stopIfTrue="1" operator="containsText" text="Vencida">
      <formula>NOT(ISERROR(SEARCH("Vencida",W31)))</formula>
    </cfRule>
  </conditionalFormatting>
  <conditionalFormatting sqref="W32">
    <cfRule type="containsText" dxfId="11" priority="4" stopIfTrue="1" operator="containsText" text="Cerrada">
      <formula>NOT(ISERROR(SEARCH("Cerrada",W32)))</formula>
    </cfRule>
    <cfRule type="containsText" dxfId="10" priority="5" stopIfTrue="1" operator="containsText" text="En ejecución">
      <formula>NOT(ISERROR(SEARCH("En ejecución",W32)))</formula>
    </cfRule>
    <cfRule type="containsText" dxfId="9" priority="6" stopIfTrue="1" operator="containsText" text="Vencida">
      <formula>NOT(ISERROR(SEARCH("Vencida",W32)))</formula>
    </cfRule>
  </conditionalFormatting>
  <conditionalFormatting sqref="W32">
    <cfRule type="containsText" dxfId="8" priority="1" stopIfTrue="1" operator="containsText" text="Cerrada">
      <formula>NOT(ISERROR(SEARCH("Cerrada",W32)))</formula>
    </cfRule>
    <cfRule type="containsText" dxfId="7" priority="2" stopIfTrue="1" operator="containsText" text="En ejecución">
      <formula>NOT(ISERROR(SEARCH("En ejecución",W32)))</formula>
    </cfRule>
    <cfRule type="containsText" dxfId="6" priority="3" stopIfTrue="1" operator="containsText" text="Vencida">
      <formula>NOT(ISERROR(SEARCH("Vencida",W32)))</formula>
    </cfRule>
  </conditionalFormatting>
  <dataValidations count="7">
    <dataValidation type="list" allowBlank="1" showErrorMessage="1" sqref="A65533 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A131069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A196605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A262141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A327677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A393213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A458749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A524285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A589821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A655357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A720893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A786429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A851965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A917501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A983037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WVI23 WLM23 WBQ23 VRU23 VHY23 UYC23 UOG23 UEK23 TUO23 TKS23 TAW23 SRA23 SHE23 RXI23 RNM23 RDQ23 QTU23 QJY23 QAC23 PQG23 PGK23 OWO23 OMS23 OCW23 NTA23 NJE23 MZI23 MPM23 MFQ23 LVU23 LLY23 LCC23 KSG23 KIK23 JYO23 JOS23 JEW23 IVA23 ILE23 IBI23 HRM23 HHQ23 GXU23 GNY23 GEC23 FUG23 FKK23 FAO23 EQS23 EGW23 DXA23 DNE23 DDI23 CTM23 CJQ23 BZU23 BPY23 BGC23 AWG23 AMK23 ACO23 SS23 IW23 A23" xr:uid="{00000000-0002-0000-0E00-000000000000}">
      <formula1>PROCESOS</formula1>
    </dataValidation>
    <dataValidation type="list" allowBlank="1" showInputMessage="1" showErrorMessage="1" sqref="B65568:B65572 IX65568:IX65572 ST65568:ST65572 ACP65568:ACP65572 AML65568:AML65572 AWH65568:AWH65572 BGD65568:BGD65572 BPZ65568:BPZ65572 BZV65568:BZV65572 CJR65568:CJR65572 CTN65568:CTN65572 DDJ65568:DDJ65572 DNF65568:DNF65572 DXB65568:DXB65572 EGX65568:EGX65572 EQT65568:EQT65572 FAP65568:FAP65572 FKL65568:FKL65572 FUH65568:FUH65572 GED65568:GED65572 GNZ65568:GNZ65572 GXV65568:GXV65572 HHR65568:HHR65572 HRN65568:HRN65572 IBJ65568:IBJ65572 ILF65568:ILF65572 IVB65568:IVB65572 JEX65568:JEX65572 JOT65568:JOT65572 JYP65568:JYP65572 KIL65568:KIL65572 KSH65568:KSH65572 LCD65568:LCD65572 LLZ65568:LLZ65572 LVV65568:LVV65572 MFR65568:MFR65572 MPN65568:MPN65572 MZJ65568:MZJ65572 NJF65568:NJF65572 NTB65568:NTB65572 OCX65568:OCX65572 OMT65568:OMT65572 OWP65568:OWP65572 PGL65568:PGL65572 PQH65568:PQH65572 QAD65568:QAD65572 QJZ65568:QJZ65572 QTV65568:QTV65572 RDR65568:RDR65572 RNN65568:RNN65572 RXJ65568:RXJ65572 SHF65568:SHF65572 SRB65568:SRB65572 TAX65568:TAX65572 TKT65568:TKT65572 TUP65568:TUP65572 UEL65568:UEL65572 UOH65568:UOH65572 UYD65568:UYD65572 VHZ65568:VHZ65572 VRV65568:VRV65572 WBR65568:WBR65572 WLN65568:WLN65572 WVJ65568:WVJ65572 B131104:B131108 IX131104:IX131108 ST131104:ST131108 ACP131104:ACP131108 AML131104:AML131108 AWH131104:AWH131108 BGD131104:BGD131108 BPZ131104:BPZ131108 BZV131104:BZV131108 CJR131104:CJR131108 CTN131104:CTN131108 DDJ131104:DDJ131108 DNF131104:DNF131108 DXB131104:DXB131108 EGX131104:EGX131108 EQT131104:EQT131108 FAP131104:FAP131108 FKL131104:FKL131108 FUH131104:FUH131108 GED131104:GED131108 GNZ131104:GNZ131108 GXV131104:GXV131108 HHR131104:HHR131108 HRN131104:HRN131108 IBJ131104:IBJ131108 ILF131104:ILF131108 IVB131104:IVB131108 JEX131104:JEX131108 JOT131104:JOT131108 JYP131104:JYP131108 KIL131104:KIL131108 KSH131104:KSH131108 LCD131104:LCD131108 LLZ131104:LLZ131108 LVV131104:LVV131108 MFR131104:MFR131108 MPN131104:MPN131108 MZJ131104:MZJ131108 NJF131104:NJF131108 NTB131104:NTB131108 OCX131104:OCX131108 OMT131104:OMT131108 OWP131104:OWP131108 PGL131104:PGL131108 PQH131104:PQH131108 QAD131104:QAD131108 QJZ131104:QJZ131108 QTV131104:QTV131108 RDR131104:RDR131108 RNN131104:RNN131108 RXJ131104:RXJ131108 SHF131104:SHF131108 SRB131104:SRB131108 TAX131104:TAX131108 TKT131104:TKT131108 TUP131104:TUP131108 UEL131104:UEL131108 UOH131104:UOH131108 UYD131104:UYD131108 VHZ131104:VHZ131108 VRV131104:VRV131108 WBR131104:WBR131108 WLN131104:WLN131108 WVJ131104:WVJ131108 B196640:B196644 IX196640:IX196644 ST196640:ST196644 ACP196640:ACP196644 AML196640:AML196644 AWH196640:AWH196644 BGD196640:BGD196644 BPZ196640:BPZ196644 BZV196640:BZV196644 CJR196640:CJR196644 CTN196640:CTN196644 DDJ196640:DDJ196644 DNF196640:DNF196644 DXB196640:DXB196644 EGX196640:EGX196644 EQT196640:EQT196644 FAP196640:FAP196644 FKL196640:FKL196644 FUH196640:FUH196644 GED196640:GED196644 GNZ196640:GNZ196644 GXV196640:GXV196644 HHR196640:HHR196644 HRN196640:HRN196644 IBJ196640:IBJ196644 ILF196640:ILF196644 IVB196640:IVB196644 JEX196640:JEX196644 JOT196640:JOT196644 JYP196640:JYP196644 KIL196640:KIL196644 KSH196640:KSH196644 LCD196640:LCD196644 LLZ196640:LLZ196644 LVV196640:LVV196644 MFR196640:MFR196644 MPN196640:MPN196644 MZJ196640:MZJ196644 NJF196640:NJF196644 NTB196640:NTB196644 OCX196640:OCX196644 OMT196640:OMT196644 OWP196640:OWP196644 PGL196640:PGL196644 PQH196640:PQH196644 QAD196640:QAD196644 QJZ196640:QJZ196644 QTV196640:QTV196644 RDR196640:RDR196644 RNN196640:RNN196644 RXJ196640:RXJ196644 SHF196640:SHF196644 SRB196640:SRB196644 TAX196640:TAX196644 TKT196640:TKT196644 TUP196640:TUP196644 UEL196640:UEL196644 UOH196640:UOH196644 UYD196640:UYD196644 VHZ196640:VHZ196644 VRV196640:VRV196644 WBR196640:WBR196644 WLN196640:WLN196644 WVJ196640:WVJ196644 B262176:B262180 IX262176:IX262180 ST262176:ST262180 ACP262176:ACP262180 AML262176:AML262180 AWH262176:AWH262180 BGD262176:BGD262180 BPZ262176:BPZ262180 BZV262176:BZV262180 CJR262176:CJR262180 CTN262176:CTN262180 DDJ262176:DDJ262180 DNF262176:DNF262180 DXB262176:DXB262180 EGX262176:EGX262180 EQT262176:EQT262180 FAP262176:FAP262180 FKL262176:FKL262180 FUH262176:FUH262180 GED262176:GED262180 GNZ262176:GNZ262180 GXV262176:GXV262180 HHR262176:HHR262180 HRN262176:HRN262180 IBJ262176:IBJ262180 ILF262176:ILF262180 IVB262176:IVB262180 JEX262176:JEX262180 JOT262176:JOT262180 JYP262176:JYP262180 KIL262176:KIL262180 KSH262176:KSH262180 LCD262176:LCD262180 LLZ262176:LLZ262180 LVV262176:LVV262180 MFR262176:MFR262180 MPN262176:MPN262180 MZJ262176:MZJ262180 NJF262176:NJF262180 NTB262176:NTB262180 OCX262176:OCX262180 OMT262176:OMT262180 OWP262176:OWP262180 PGL262176:PGL262180 PQH262176:PQH262180 QAD262176:QAD262180 QJZ262176:QJZ262180 QTV262176:QTV262180 RDR262176:RDR262180 RNN262176:RNN262180 RXJ262176:RXJ262180 SHF262176:SHF262180 SRB262176:SRB262180 TAX262176:TAX262180 TKT262176:TKT262180 TUP262176:TUP262180 UEL262176:UEL262180 UOH262176:UOH262180 UYD262176:UYD262180 VHZ262176:VHZ262180 VRV262176:VRV262180 WBR262176:WBR262180 WLN262176:WLN262180 WVJ262176:WVJ262180 B327712:B327716 IX327712:IX327716 ST327712:ST327716 ACP327712:ACP327716 AML327712:AML327716 AWH327712:AWH327716 BGD327712:BGD327716 BPZ327712:BPZ327716 BZV327712:BZV327716 CJR327712:CJR327716 CTN327712:CTN327716 DDJ327712:DDJ327716 DNF327712:DNF327716 DXB327712:DXB327716 EGX327712:EGX327716 EQT327712:EQT327716 FAP327712:FAP327716 FKL327712:FKL327716 FUH327712:FUH327716 GED327712:GED327716 GNZ327712:GNZ327716 GXV327712:GXV327716 HHR327712:HHR327716 HRN327712:HRN327716 IBJ327712:IBJ327716 ILF327712:ILF327716 IVB327712:IVB327716 JEX327712:JEX327716 JOT327712:JOT327716 JYP327712:JYP327716 KIL327712:KIL327716 KSH327712:KSH327716 LCD327712:LCD327716 LLZ327712:LLZ327716 LVV327712:LVV327716 MFR327712:MFR327716 MPN327712:MPN327716 MZJ327712:MZJ327716 NJF327712:NJF327716 NTB327712:NTB327716 OCX327712:OCX327716 OMT327712:OMT327716 OWP327712:OWP327716 PGL327712:PGL327716 PQH327712:PQH327716 QAD327712:QAD327716 QJZ327712:QJZ327716 QTV327712:QTV327716 RDR327712:RDR327716 RNN327712:RNN327716 RXJ327712:RXJ327716 SHF327712:SHF327716 SRB327712:SRB327716 TAX327712:TAX327716 TKT327712:TKT327716 TUP327712:TUP327716 UEL327712:UEL327716 UOH327712:UOH327716 UYD327712:UYD327716 VHZ327712:VHZ327716 VRV327712:VRV327716 WBR327712:WBR327716 WLN327712:WLN327716 WVJ327712:WVJ327716 B393248:B393252 IX393248:IX393252 ST393248:ST393252 ACP393248:ACP393252 AML393248:AML393252 AWH393248:AWH393252 BGD393248:BGD393252 BPZ393248:BPZ393252 BZV393248:BZV393252 CJR393248:CJR393252 CTN393248:CTN393252 DDJ393248:DDJ393252 DNF393248:DNF393252 DXB393248:DXB393252 EGX393248:EGX393252 EQT393248:EQT393252 FAP393248:FAP393252 FKL393248:FKL393252 FUH393248:FUH393252 GED393248:GED393252 GNZ393248:GNZ393252 GXV393248:GXV393252 HHR393248:HHR393252 HRN393248:HRN393252 IBJ393248:IBJ393252 ILF393248:ILF393252 IVB393248:IVB393252 JEX393248:JEX393252 JOT393248:JOT393252 JYP393248:JYP393252 KIL393248:KIL393252 KSH393248:KSH393252 LCD393248:LCD393252 LLZ393248:LLZ393252 LVV393248:LVV393252 MFR393248:MFR393252 MPN393248:MPN393252 MZJ393248:MZJ393252 NJF393248:NJF393252 NTB393248:NTB393252 OCX393248:OCX393252 OMT393248:OMT393252 OWP393248:OWP393252 PGL393248:PGL393252 PQH393248:PQH393252 QAD393248:QAD393252 QJZ393248:QJZ393252 QTV393248:QTV393252 RDR393248:RDR393252 RNN393248:RNN393252 RXJ393248:RXJ393252 SHF393248:SHF393252 SRB393248:SRB393252 TAX393248:TAX393252 TKT393248:TKT393252 TUP393248:TUP393252 UEL393248:UEL393252 UOH393248:UOH393252 UYD393248:UYD393252 VHZ393248:VHZ393252 VRV393248:VRV393252 WBR393248:WBR393252 WLN393248:WLN393252 WVJ393248:WVJ393252 B458784:B458788 IX458784:IX458788 ST458784:ST458788 ACP458784:ACP458788 AML458784:AML458788 AWH458784:AWH458788 BGD458784:BGD458788 BPZ458784:BPZ458788 BZV458784:BZV458788 CJR458784:CJR458788 CTN458784:CTN458788 DDJ458784:DDJ458788 DNF458784:DNF458788 DXB458784:DXB458788 EGX458784:EGX458788 EQT458784:EQT458788 FAP458784:FAP458788 FKL458784:FKL458788 FUH458784:FUH458788 GED458784:GED458788 GNZ458784:GNZ458788 GXV458784:GXV458788 HHR458784:HHR458788 HRN458784:HRN458788 IBJ458784:IBJ458788 ILF458784:ILF458788 IVB458784:IVB458788 JEX458784:JEX458788 JOT458784:JOT458788 JYP458784:JYP458788 KIL458784:KIL458788 KSH458784:KSH458788 LCD458784:LCD458788 LLZ458784:LLZ458788 LVV458784:LVV458788 MFR458784:MFR458788 MPN458784:MPN458788 MZJ458784:MZJ458788 NJF458784:NJF458788 NTB458784:NTB458788 OCX458784:OCX458788 OMT458784:OMT458788 OWP458784:OWP458788 PGL458784:PGL458788 PQH458784:PQH458788 QAD458784:QAD458788 QJZ458784:QJZ458788 QTV458784:QTV458788 RDR458784:RDR458788 RNN458784:RNN458788 RXJ458784:RXJ458788 SHF458784:SHF458788 SRB458784:SRB458788 TAX458784:TAX458788 TKT458784:TKT458788 TUP458784:TUP458788 UEL458784:UEL458788 UOH458784:UOH458788 UYD458784:UYD458788 VHZ458784:VHZ458788 VRV458784:VRV458788 WBR458784:WBR458788 WLN458784:WLN458788 WVJ458784:WVJ458788 B524320:B524324 IX524320:IX524324 ST524320:ST524324 ACP524320:ACP524324 AML524320:AML524324 AWH524320:AWH524324 BGD524320:BGD524324 BPZ524320:BPZ524324 BZV524320:BZV524324 CJR524320:CJR524324 CTN524320:CTN524324 DDJ524320:DDJ524324 DNF524320:DNF524324 DXB524320:DXB524324 EGX524320:EGX524324 EQT524320:EQT524324 FAP524320:FAP524324 FKL524320:FKL524324 FUH524320:FUH524324 GED524320:GED524324 GNZ524320:GNZ524324 GXV524320:GXV524324 HHR524320:HHR524324 HRN524320:HRN524324 IBJ524320:IBJ524324 ILF524320:ILF524324 IVB524320:IVB524324 JEX524320:JEX524324 JOT524320:JOT524324 JYP524320:JYP524324 KIL524320:KIL524324 KSH524320:KSH524324 LCD524320:LCD524324 LLZ524320:LLZ524324 LVV524320:LVV524324 MFR524320:MFR524324 MPN524320:MPN524324 MZJ524320:MZJ524324 NJF524320:NJF524324 NTB524320:NTB524324 OCX524320:OCX524324 OMT524320:OMT524324 OWP524320:OWP524324 PGL524320:PGL524324 PQH524320:PQH524324 QAD524320:QAD524324 QJZ524320:QJZ524324 QTV524320:QTV524324 RDR524320:RDR524324 RNN524320:RNN524324 RXJ524320:RXJ524324 SHF524320:SHF524324 SRB524320:SRB524324 TAX524320:TAX524324 TKT524320:TKT524324 TUP524320:TUP524324 UEL524320:UEL524324 UOH524320:UOH524324 UYD524320:UYD524324 VHZ524320:VHZ524324 VRV524320:VRV524324 WBR524320:WBR524324 WLN524320:WLN524324 WVJ524320:WVJ524324 B589856:B589860 IX589856:IX589860 ST589856:ST589860 ACP589856:ACP589860 AML589856:AML589860 AWH589856:AWH589860 BGD589856:BGD589860 BPZ589856:BPZ589860 BZV589856:BZV589860 CJR589856:CJR589860 CTN589856:CTN589860 DDJ589856:DDJ589860 DNF589856:DNF589860 DXB589856:DXB589860 EGX589856:EGX589860 EQT589856:EQT589860 FAP589856:FAP589860 FKL589856:FKL589860 FUH589856:FUH589860 GED589856:GED589860 GNZ589856:GNZ589860 GXV589856:GXV589860 HHR589856:HHR589860 HRN589856:HRN589860 IBJ589856:IBJ589860 ILF589856:ILF589860 IVB589856:IVB589860 JEX589856:JEX589860 JOT589856:JOT589860 JYP589856:JYP589860 KIL589856:KIL589860 KSH589856:KSH589860 LCD589856:LCD589860 LLZ589856:LLZ589860 LVV589856:LVV589860 MFR589856:MFR589860 MPN589856:MPN589860 MZJ589856:MZJ589860 NJF589856:NJF589860 NTB589856:NTB589860 OCX589856:OCX589860 OMT589856:OMT589860 OWP589856:OWP589860 PGL589856:PGL589860 PQH589856:PQH589860 QAD589856:QAD589860 QJZ589856:QJZ589860 QTV589856:QTV589860 RDR589856:RDR589860 RNN589856:RNN589860 RXJ589856:RXJ589860 SHF589856:SHF589860 SRB589856:SRB589860 TAX589856:TAX589860 TKT589856:TKT589860 TUP589856:TUP589860 UEL589856:UEL589860 UOH589856:UOH589860 UYD589856:UYD589860 VHZ589856:VHZ589860 VRV589856:VRV589860 WBR589856:WBR589860 WLN589856:WLN589860 WVJ589856:WVJ589860 B655392:B655396 IX655392:IX655396 ST655392:ST655396 ACP655392:ACP655396 AML655392:AML655396 AWH655392:AWH655396 BGD655392:BGD655396 BPZ655392:BPZ655396 BZV655392:BZV655396 CJR655392:CJR655396 CTN655392:CTN655396 DDJ655392:DDJ655396 DNF655392:DNF655396 DXB655392:DXB655396 EGX655392:EGX655396 EQT655392:EQT655396 FAP655392:FAP655396 FKL655392:FKL655396 FUH655392:FUH655396 GED655392:GED655396 GNZ655392:GNZ655396 GXV655392:GXV655396 HHR655392:HHR655396 HRN655392:HRN655396 IBJ655392:IBJ655396 ILF655392:ILF655396 IVB655392:IVB655396 JEX655392:JEX655396 JOT655392:JOT655396 JYP655392:JYP655396 KIL655392:KIL655396 KSH655392:KSH655396 LCD655392:LCD655396 LLZ655392:LLZ655396 LVV655392:LVV655396 MFR655392:MFR655396 MPN655392:MPN655396 MZJ655392:MZJ655396 NJF655392:NJF655396 NTB655392:NTB655396 OCX655392:OCX655396 OMT655392:OMT655396 OWP655392:OWP655396 PGL655392:PGL655396 PQH655392:PQH655396 QAD655392:QAD655396 QJZ655392:QJZ655396 QTV655392:QTV655396 RDR655392:RDR655396 RNN655392:RNN655396 RXJ655392:RXJ655396 SHF655392:SHF655396 SRB655392:SRB655396 TAX655392:TAX655396 TKT655392:TKT655396 TUP655392:TUP655396 UEL655392:UEL655396 UOH655392:UOH655396 UYD655392:UYD655396 VHZ655392:VHZ655396 VRV655392:VRV655396 WBR655392:WBR655396 WLN655392:WLN655396 WVJ655392:WVJ655396 B720928:B720932 IX720928:IX720932 ST720928:ST720932 ACP720928:ACP720932 AML720928:AML720932 AWH720928:AWH720932 BGD720928:BGD720932 BPZ720928:BPZ720932 BZV720928:BZV720932 CJR720928:CJR720932 CTN720928:CTN720932 DDJ720928:DDJ720932 DNF720928:DNF720932 DXB720928:DXB720932 EGX720928:EGX720932 EQT720928:EQT720932 FAP720928:FAP720932 FKL720928:FKL720932 FUH720928:FUH720932 GED720928:GED720932 GNZ720928:GNZ720932 GXV720928:GXV720932 HHR720928:HHR720932 HRN720928:HRN720932 IBJ720928:IBJ720932 ILF720928:ILF720932 IVB720928:IVB720932 JEX720928:JEX720932 JOT720928:JOT720932 JYP720928:JYP720932 KIL720928:KIL720932 KSH720928:KSH720932 LCD720928:LCD720932 LLZ720928:LLZ720932 LVV720928:LVV720932 MFR720928:MFR720932 MPN720928:MPN720932 MZJ720928:MZJ720932 NJF720928:NJF720932 NTB720928:NTB720932 OCX720928:OCX720932 OMT720928:OMT720932 OWP720928:OWP720932 PGL720928:PGL720932 PQH720928:PQH720932 QAD720928:QAD720932 QJZ720928:QJZ720932 QTV720928:QTV720932 RDR720928:RDR720932 RNN720928:RNN720932 RXJ720928:RXJ720932 SHF720928:SHF720932 SRB720928:SRB720932 TAX720928:TAX720932 TKT720928:TKT720932 TUP720928:TUP720932 UEL720928:UEL720932 UOH720928:UOH720932 UYD720928:UYD720932 VHZ720928:VHZ720932 VRV720928:VRV720932 WBR720928:WBR720932 WLN720928:WLN720932 WVJ720928:WVJ720932 B786464:B786468 IX786464:IX786468 ST786464:ST786468 ACP786464:ACP786468 AML786464:AML786468 AWH786464:AWH786468 BGD786464:BGD786468 BPZ786464:BPZ786468 BZV786464:BZV786468 CJR786464:CJR786468 CTN786464:CTN786468 DDJ786464:DDJ786468 DNF786464:DNF786468 DXB786464:DXB786468 EGX786464:EGX786468 EQT786464:EQT786468 FAP786464:FAP786468 FKL786464:FKL786468 FUH786464:FUH786468 GED786464:GED786468 GNZ786464:GNZ786468 GXV786464:GXV786468 HHR786464:HHR786468 HRN786464:HRN786468 IBJ786464:IBJ786468 ILF786464:ILF786468 IVB786464:IVB786468 JEX786464:JEX786468 JOT786464:JOT786468 JYP786464:JYP786468 KIL786464:KIL786468 KSH786464:KSH786468 LCD786464:LCD786468 LLZ786464:LLZ786468 LVV786464:LVV786468 MFR786464:MFR786468 MPN786464:MPN786468 MZJ786464:MZJ786468 NJF786464:NJF786468 NTB786464:NTB786468 OCX786464:OCX786468 OMT786464:OMT786468 OWP786464:OWP786468 PGL786464:PGL786468 PQH786464:PQH786468 QAD786464:QAD786468 QJZ786464:QJZ786468 QTV786464:QTV786468 RDR786464:RDR786468 RNN786464:RNN786468 RXJ786464:RXJ786468 SHF786464:SHF786468 SRB786464:SRB786468 TAX786464:TAX786468 TKT786464:TKT786468 TUP786464:TUP786468 UEL786464:UEL786468 UOH786464:UOH786468 UYD786464:UYD786468 VHZ786464:VHZ786468 VRV786464:VRV786468 WBR786464:WBR786468 WLN786464:WLN786468 WVJ786464:WVJ786468 B852000:B852004 IX852000:IX852004 ST852000:ST852004 ACP852000:ACP852004 AML852000:AML852004 AWH852000:AWH852004 BGD852000:BGD852004 BPZ852000:BPZ852004 BZV852000:BZV852004 CJR852000:CJR852004 CTN852000:CTN852004 DDJ852000:DDJ852004 DNF852000:DNF852004 DXB852000:DXB852004 EGX852000:EGX852004 EQT852000:EQT852004 FAP852000:FAP852004 FKL852000:FKL852004 FUH852000:FUH852004 GED852000:GED852004 GNZ852000:GNZ852004 GXV852000:GXV852004 HHR852000:HHR852004 HRN852000:HRN852004 IBJ852000:IBJ852004 ILF852000:ILF852004 IVB852000:IVB852004 JEX852000:JEX852004 JOT852000:JOT852004 JYP852000:JYP852004 KIL852000:KIL852004 KSH852000:KSH852004 LCD852000:LCD852004 LLZ852000:LLZ852004 LVV852000:LVV852004 MFR852000:MFR852004 MPN852000:MPN852004 MZJ852000:MZJ852004 NJF852000:NJF852004 NTB852000:NTB852004 OCX852000:OCX852004 OMT852000:OMT852004 OWP852000:OWP852004 PGL852000:PGL852004 PQH852000:PQH852004 QAD852000:QAD852004 QJZ852000:QJZ852004 QTV852000:QTV852004 RDR852000:RDR852004 RNN852000:RNN852004 RXJ852000:RXJ852004 SHF852000:SHF852004 SRB852000:SRB852004 TAX852000:TAX852004 TKT852000:TKT852004 TUP852000:TUP852004 UEL852000:UEL852004 UOH852000:UOH852004 UYD852000:UYD852004 VHZ852000:VHZ852004 VRV852000:VRV852004 WBR852000:WBR852004 WLN852000:WLN852004 WVJ852000:WVJ852004 B917536:B917540 IX917536:IX917540 ST917536:ST917540 ACP917536:ACP917540 AML917536:AML917540 AWH917536:AWH917540 BGD917536:BGD917540 BPZ917536:BPZ917540 BZV917536:BZV917540 CJR917536:CJR917540 CTN917536:CTN917540 DDJ917536:DDJ917540 DNF917536:DNF917540 DXB917536:DXB917540 EGX917536:EGX917540 EQT917536:EQT917540 FAP917536:FAP917540 FKL917536:FKL917540 FUH917536:FUH917540 GED917536:GED917540 GNZ917536:GNZ917540 GXV917536:GXV917540 HHR917536:HHR917540 HRN917536:HRN917540 IBJ917536:IBJ917540 ILF917536:ILF917540 IVB917536:IVB917540 JEX917536:JEX917540 JOT917536:JOT917540 JYP917536:JYP917540 KIL917536:KIL917540 KSH917536:KSH917540 LCD917536:LCD917540 LLZ917536:LLZ917540 LVV917536:LVV917540 MFR917536:MFR917540 MPN917536:MPN917540 MZJ917536:MZJ917540 NJF917536:NJF917540 NTB917536:NTB917540 OCX917536:OCX917540 OMT917536:OMT917540 OWP917536:OWP917540 PGL917536:PGL917540 PQH917536:PQH917540 QAD917536:QAD917540 QJZ917536:QJZ917540 QTV917536:QTV917540 RDR917536:RDR917540 RNN917536:RNN917540 RXJ917536:RXJ917540 SHF917536:SHF917540 SRB917536:SRB917540 TAX917536:TAX917540 TKT917536:TKT917540 TUP917536:TUP917540 UEL917536:UEL917540 UOH917536:UOH917540 UYD917536:UYD917540 VHZ917536:VHZ917540 VRV917536:VRV917540 WBR917536:WBR917540 WLN917536:WLN917540 WVJ917536:WVJ917540 B983072:B983076 IX983072:IX983076 ST983072:ST983076 ACP983072:ACP983076 AML983072:AML983076 AWH983072:AWH983076 BGD983072:BGD983076 BPZ983072:BPZ983076 BZV983072:BZV983076 CJR983072:CJR983076 CTN983072:CTN983076 DDJ983072:DDJ983076 DNF983072:DNF983076 DXB983072:DXB983076 EGX983072:EGX983076 EQT983072:EQT983076 FAP983072:FAP983076 FKL983072:FKL983076 FUH983072:FUH983076 GED983072:GED983076 GNZ983072:GNZ983076 GXV983072:GXV983076 HHR983072:HHR983076 HRN983072:HRN983076 IBJ983072:IBJ983076 ILF983072:ILF983076 IVB983072:IVB983076 JEX983072:JEX983076 JOT983072:JOT983076 JYP983072:JYP983076 KIL983072:KIL983076 KSH983072:KSH983076 LCD983072:LCD983076 LLZ983072:LLZ983076 LVV983072:LVV983076 MFR983072:MFR983076 MPN983072:MPN983076 MZJ983072:MZJ983076 NJF983072:NJF983076 NTB983072:NTB983076 OCX983072:OCX983076 OMT983072:OMT983076 OWP983072:OWP983076 PGL983072:PGL983076 PQH983072:PQH983076 QAD983072:QAD983076 QJZ983072:QJZ983076 QTV983072:QTV983076 RDR983072:RDR983076 RNN983072:RNN983076 RXJ983072:RXJ983076 SHF983072:SHF983076 SRB983072:SRB983076 TAX983072:TAX983076 TKT983072:TKT983076 TUP983072:TUP983076 UEL983072:UEL983076 UOH983072:UOH983076 UYD983072:UYD983076 VHZ983072:VHZ983076 VRV983072:VRV983076 WBR983072:WBR983076 WLN983072:WLN983076 WVJ983072:WVJ983076 B32:B33" xr:uid="{00000000-0002-0000-0E00-000001000000}">
      <formula1>$F$2:$F$6</formula1>
    </dataValidation>
    <dataValidation type="list" allowBlank="1" showInputMessage="1" showErrorMessage="1" sqref="C65568:C65572 IY65568:IY65572 SU65568:SU65572 ACQ65568:ACQ65572 AMM65568:AMM65572 AWI65568:AWI65572 BGE65568:BGE65572 BQA65568:BQA65572 BZW65568:BZW65572 CJS65568:CJS65572 CTO65568:CTO65572 DDK65568:DDK65572 DNG65568:DNG65572 DXC65568:DXC65572 EGY65568:EGY65572 EQU65568:EQU65572 FAQ65568:FAQ65572 FKM65568:FKM65572 FUI65568:FUI65572 GEE65568:GEE65572 GOA65568:GOA65572 GXW65568:GXW65572 HHS65568:HHS65572 HRO65568:HRO65572 IBK65568:IBK65572 ILG65568:ILG65572 IVC65568:IVC65572 JEY65568:JEY65572 JOU65568:JOU65572 JYQ65568:JYQ65572 KIM65568:KIM65572 KSI65568:KSI65572 LCE65568:LCE65572 LMA65568:LMA65572 LVW65568:LVW65572 MFS65568:MFS65572 MPO65568:MPO65572 MZK65568:MZK65572 NJG65568:NJG65572 NTC65568:NTC65572 OCY65568:OCY65572 OMU65568:OMU65572 OWQ65568:OWQ65572 PGM65568:PGM65572 PQI65568:PQI65572 QAE65568:QAE65572 QKA65568:QKA65572 QTW65568:QTW65572 RDS65568:RDS65572 RNO65568:RNO65572 RXK65568:RXK65572 SHG65568:SHG65572 SRC65568:SRC65572 TAY65568:TAY65572 TKU65568:TKU65572 TUQ65568:TUQ65572 UEM65568:UEM65572 UOI65568:UOI65572 UYE65568:UYE65572 VIA65568:VIA65572 VRW65568:VRW65572 WBS65568:WBS65572 WLO65568:WLO65572 WVK65568:WVK65572 C131104:C131108 IY131104:IY131108 SU131104:SU131108 ACQ131104:ACQ131108 AMM131104:AMM131108 AWI131104:AWI131108 BGE131104:BGE131108 BQA131104:BQA131108 BZW131104:BZW131108 CJS131104:CJS131108 CTO131104:CTO131108 DDK131104:DDK131108 DNG131104:DNG131108 DXC131104:DXC131108 EGY131104:EGY131108 EQU131104:EQU131108 FAQ131104:FAQ131108 FKM131104:FKM131108 FUI131104:FUI131108 GEE131104:GEE131108 GOA131104:GOA131108 GXW131104:GXW131108 HHS131104:HHS131108 HRO131104:HRO131108 IBK131104:IBK131108 ILG131104:ILG131108 IVC131104:IVC131108 JEY131104:JEY131108 JOU131104:JOU131108 JYQ131104:JYQ131108 KIM131104:KIM131108 KSI131104:KSI131108 LCE131104:LCE131108 LMA131104:LMA131108 LVW131104:LVW131108 MFS131104:MFS131108 MPO131104:MPO131108 MZK131104:MZK131108 NJG131104:NJG131108 NTC131104:NTC131108 OCY131104:OCY131108 OMU131104:OMU131108 OWQ131104:OWQ131108 PGM131104:PGM131108 PQI131104:PQI131108 QAE131104:QAE131108 QKA131104:QKA131108 QTW131104:QTW131108 RDS131104:RDS131108 RNO131104:RNO131108 RXK131104:RXK131108 SHG131104:SHG131108 SRC131104:SRC131108 TAY131104:TAY131108 TKU131104:TKU131108 TUQ131104:TUQ131108 UEM131104:UEM131108 UOI131104:UOI131108 UYE131104:UYE131108 VIA131104:VIA131108 VRW131104:VRW131108 WBS131104:WBS131108 WLO131104:WLO131108 WVK131104:WVK131108 C196640:C196644 IY196640:IY196644 SU196640:SU196644 ACQ196640:ACQ196644 AMM196640:AMM196644 AWI196640:AWI196644 BGE196640:BGE196644 BQA196640:BQA196644 BZW196640:BZW196644 CJS196640:CJS196644 CTO196640:CTO196644 DDK196640:DDK196644 DNG196640:DNG196644 DXC196640:DXC196644 EGY196640:EGY196644 EQU196640:EQU196644 FAQ196640:FAQ196644 FKM196640:FKM196644 FUI196640:FUI196644 GEE196640:GEE196644 GOA196640:GOA196644 GXW196640:GXW196644 HHS196640:HHS196644 HRO196640:HRO196644 IBK196640:IBK196644 ILG196640:ILG196644 IVC196640:IVC196644 JEY196640:JEY196644 JOU196640:JOU196644 JYQ196640:JYQ196644 KIM196640:KIM196644 KSI196640:KSI196644 LCE196640:LCE196644 LMA196640:LMA196644 LVW196640:LVW196644 MFS196640:MFS196644 MPO196640:MPO196644 MZK196640:MZK196644 NJG196640:NJG196644 NTC196640:NTC196644 OCY196640:OCY196644 OMU196640:OMU196644 OWQ196640:OWQ196644 PGM196640:PGM196644 PQI196640:PQI196644 QAE196640:QAE196644 QKA196640:QKA196644 QTW196640:QTW196644 RDS196640:RDS196644 RNO196640:RNO196644 RXK196640:RXK196644 SHG196640:SHG196644 SRC196640:SRC196644 TAY196640:TAY196644 TKU196640:TKU196644 TUQ196640:TUQ196644 UEM196640:UEM196644 UOI196640:UOI196644 UYE196640:UYE196644 VIA196640:VIA196644 VRW196640:VRW196644 WBS196640:WBS196644 WLO196640:WLO196644 WVK196640:WVK196644 C262176:C262180 IY262176:IY262180 SU262176:SU262180 ACQ262176:ACQ262180 AMM262176:AMM262180 AWI262176:AWI262180 BGE262176:BGE262180 BQA262176:BQA262180 BZW262176:BZW262180 CJS262176:CJS262180 CTO262176:CTO262180 DDK262176:DDK262180 DNG262176:DNG262180 DXC262176:DXC262180 EGY262176:EGY262180 EQU262176:EQU262180 FAQ262176:FAQ262180 FKM262176:FKM262180 FUI262176:FUI262180 GEE262176:GEE262180 GOA262176:GOA262180 GXW262176:GXW262180 HHS262176:HHS262180 HRO262176:HRO262180 IBK262176:IBK262180 ILG262176:ILG262180 IVC262176:IVC262180 JEY262176:JEY262180 JOU262176:JOU262180 JYQ262176:JYQ262180 KIM262176:KIM262180 KSI262176:KSI262180 LCE262176:LCE262180 LMA262176:LMA262180 LVW262176:LVW262180 MFS262176:MFS262180 MPO262176:MPO262180 MZK262176:MZK262180 NJG262176:NJG262180 NTC262176:NTC262180 OCY262176:OCY262180 OMU262176:OMU262180 OWQ262176:OWQ262180 PGM262176:PGM262180 PQI262176:PQI262180 QAE262176:QAE262180 QKA262176:QKA262180 QTW262176:QTW262180 RDS262176:RDS262180 RNO262176:RNO262180 RXK262176:RXK262180 SHG262176:SHG262180 SRC262176:SRC262180 TAY262176:TAY262180 TKU262176:TKU262180 TUQ262176:TUQ262180 UEM262176:UEM262180 UOI262176:UOI262180 UYE262176:UYE262180 VIA262176:VIA262180 VRW262176:VRW262180 WBS262176:WBS262180 WLO262176:WLO262180 WVK262176:WVK262180 C327712:C327716 IY327712:IY327716 SU327712:SU327716 ACQ327712:ACQ327716 AMM327712:AMM327716 AWI327712:AWI327716 BGE327712:BGE327716 BQA327712:BQA327716 BZW327712:BZW327716 CJS327712:CJS327716 CTO327712:CTO327716 DDK327712:DDK327716 DNG327712:DNG327716 DXC327712:DXC327716 EGY327712:EGY327716 EQU327712:EQU327716 FAQ327712:FAQ327716 FKM327712:FKM327716 FUI327712:FUI327716 GEE327712:GEE327716 GOA327712:GOA327716 GXW327712:GXW327716 HHS327712:HHS327716 HRO327712:HRO327716 IBK327712:IBK327716 ILG327712:ILG327716 IVC327712:IVC327716 JEY327712:JEY327716 JOU327712:JOU327716 JYQ327712:JYQ327716 KIM327712:KIM327716 KSI327712:KSI327716 LCE327712:LCE327716 LMA327712:LMA327716 LVW327712:LVW327716 MFS327712:MFS327716 MPO327712:MPO327716 MZK327712:MZK327716 NJG327712:NJG327716 NTC327712:NTC327716 OCY327712:OCY327716 OMU327712:OMU327716 OWQ327712:OWQ327716 PGM327712:PGM327716 PQI327712:PQI327716 QAE327712:QAE327716 QKA327712:QKA327716 QTW327712:QTW327716 RDS327712:RDS327716 RNO327712:RNO327716 RXK327712:RXK327716 SHG327712:SHG327716 SRC327712:SRC327716 TAY327712:TAY327716 TKU327712:TKU327716 TUQ327712:TUQ327716 UEM327712:UEM327716 UOI327712:UOI327716 UYE327712:UYE327716 VIA327712:VIA327716 VRW327712:VRW327716 WBS327712:WBS327716 WLO327712:WLO327716 WVK327712:WVK327716 C393248:C393252 IY393248:IY393252 SU393248:SU393252 ACQ393248:ACQ393252 AMM393248:AMM393252 AWI393248:AWI393252 BGE393248:BGE393252 BQA393248:BQA393252 BZW393248:BZW393252 CJS393248:CJS393252 CTO393248:CTO393252 DDK393248:DDK393252 DNG393248:DNG393252 DXC393248:DXC393252 EGY393248:EGY393252 EQU393248:EQU393252 FAQ393248:FAQ393252 FKM393248:FKM393252 FUI393248:FUI393252 GEE393248:GEE393252 GOA393248:GOA393252 GXW393248:GXW393252 HHS393248:HHS393252 HRO393248:HRO393252 IBK393248:IBK393252 ILG393248:ILG393252 IVC393248:IVC393252 JEY393248:JEY393252 JOU393248:JOU393252 JYQ393248:JYQ393252 KIM393248:KIM393252 KSI393248:KSI393252 LCE393248:LCE393252 LMA393248:LMA393252 LVW393248:LVW393252 MFS393248:MFS393252 MPO393248:MPO393252 MZK393248:MZK393252 NJG393248:NJG393252 NTC393248:NTC393252 OCY393248:OCY393252 OMU393248:OMU393252 OWQ393248:OWQ393252 PGM393248:PGM393252 PQI393248:PQI393252 QAE393248:QAE393252 QKA393248:QKA393252 QTW393248:QTW393252 RDS393248:RDS393252 RNO393248:RNO393252 RXK393248:RXK393252 SHG393248:SHG393252 SRC393248:SRC393252 TAY393248:TAY393252 TKU393248:TKU393252 TUQ393248:TUQ393252 UEM393248:UEM393252 UOI393248:UOI393252 UYE393248:UYE393252 VIA393248:VIA393252 VRW393248:VRW393252 WBS393248:WBS393252 WLO393248:WLO393252 WVK393248:WVK393252 C458784:C458788 IY458784:IY458788 SU458784:SU458788 ACQ458784:ACQ458788 AMM458784:AMM458788 AWI458784:AWI458788 BGE458784:BGE458788 BQA458784:BQA458788 BZW458784:BZW458788 CJS458784:CJS458788 CTO458784:CTO458788 DDK458784:DDK458788 DNG458784:DNG458788 DXC458784:DXC458788 EGY458784:EGY458788 EQU458784:EQU458788 FAQ458784:FAQ458788 FKM458784:FKM458788 FUI458784:FUI458788 GEE458784:GEE458788 GOA458784:GOA458788 GXW458784:GXW458788 HHS458784:HHS458788 HRO458784:HRO458788 IBK458784:IBK458788 ILG458784:ILG458788 IVC458784:IVC458788 JEY458784:JEY458788 JOU458784:JOU458788 JYQ458784:JYQ458788 KIM458784:KIM458788 KSI458784:KSI458788 LCE458784:LCE458788 LMA458784:LMA458788 LVW458784:LVW458788 MFS458784:MFS458788 MPO458784:MPO458788 MZK458784:MZK458788 NJG458784:NJG458788 NTC458784:NTC458788 OCY458784:OCY458788 OMU458784:OMU458788 OWQ458784:OWQ458788 PGM458784:PGM458788 PQI458784:PQI458788 QAE458784:QAE458788 QKA458784:QKA458788 QTW458784:QTW458788 RDS458784:RDS458788 RNO458784:RNO458788 RXK458784:RXK458788 SHG458784:SHG458788 SRC458784:SRC458788 TAY458784:TAY458788 TKU458784:TKU458788 TUQ458784:TUQ458788 UEM458784:UEM458788 UOI458784:UOI458788 UYE458784:UYE458788 VIA458784:VIA458788 VRW458784:VRW458788 WBS458784:WBS458788 WLO458784:WLO458788 WVK458784:WVK458788 C524320:C524324 IY524320:IY524324 SU524320:SU524324 ACQ524320:ACQ524324 AMM524320:AMM524324 AWI524320:AWI524324 BGE524320:BGE524324 BQA524320:BQA524324 BZW524320:BZW524324 CJS524320:CJS524324 CTO524320:CTO524324 DDK524320:DDK524324 DNG524320:DNG524324 DXC524320:DXC524324 EGY524320:EGY524324 EQU524320:EQU524324 FAQ524320:FAQ524324 FKM524320:FKM524324 FUI524320:FUI524324 GEE524320:GEE524324 GOA524320:GOA524324 GXW524320:GXW524324 HHS524320:HHS524324 HRO524320:HRO524324 IBK524320:IBK524324 ILG524320:ILG524324 IVC524320:IVC524324 JEY524320:JEY524324 JOU524320:JOU524324 JYQ524320:JYQ524324 KIM524320:KIM524324 KSI524320:KSI524324 LCE524320:LCE524324 LMA524320:LMA524324 LVW524320:LVW524324 MFS524320:MFS524324 MPO524320:MPO524324 MZK524320:MZK524324 NJG524320:NJG524324 NTC524320:NTC524324 OCY524320:OCY524324 OMU524320:OMU524324 OWQ524320:OWQ524324 PGM524320:PGM524324 PQI524320:PQI524324 QAE524320:QAE524324 QKA524320:QKA524324 QTW524320:QTW524324 RDS524320:RDS524324 RNO524320:RNO524324 RXK524320:RXK524324 SHG524320:SHG524324 SRC524320:SRC524324 TAY524320:TAY524324 TKU524320:TKU524324 TUQ524320:TUQ524324 UEM524320:UEM524324 UOI524320:UOI524324 UYE524320:UYE524324 VIA524320:VIA524324 VRW524320:VRW524324 WBS524320:WBS524324 WLO524320:WLO524324 WVK524320:WVK524324 C589856:C589860 IY589856:IY589860 SU589856:SU589860 ACQ589856:ACQ589860 AMM589856:AMM589860 AWI589856:AWI589860 BGE589856:BGE589860 BQA589856:BQA589860 BZW589856:BZW589860 CJS589856:CJS589860 CTO589856:CTO589860 DDK589856:DDK589860 DNG589856:DNG589860 DXC589856:DXC589860 EGY589856:EGY589860 EQU589856:EQU589860 FAQ589856:FAQ589860 FKM589856:FKM589860 FUI589856:FUI589860 GEE589856:GEE589860 GOA589856:GOA589860 GXW589856:GXW589860 HHS589856:HHS589860 HRO589856:HRO589860 IBK589856:IBK589860 ILG589856:ILG589860 IVC589856:IVC589860 JEY589856:JEY589860 JOU589856:JOU589860 JYQ589856:JYQ589860 KIM589856:KIM589860 KSI589856:KSI589860 LCE589856:LCE589860 LMA589856:LMA589860 LVW589856:LVW589860 MFS589856:MFS589860 MPO589856:MPO589860 MZK589856:MZK589860 NJG589856:NJG589860 NTC589856:NTC589860 OCY589856:OCY589860 OMU589856:OMU589860 OWQ589856:OWQ589860 PGM589856:PGM589860 PQI589856:PQI589860 QAE589856:QAE589860 QKA589856:QKA589860 QTW589856:QTW589860 RDS589856:RDS589860 RNO589856:RNO589860 RXK589856:RXK589860 SHG589856:SHG589860 SRC589856:SRC589860 TAY589856:TAY589860 TKU589856:TKU589860 TUQ589856:TUQ589860 UEM589856:UEM589860 UOI589856:UOI589860 UYE589856:UYE589860 VIA589856:VIA589860 VRW589856:VRW589860 WBS589856:WBS589860 WLO589856:WLO589860 WVK589856:WVK589860 C655392:C655396 IY655392:IY655396 SU655392:SU655396 ACQ655392:ACQ655396 AMM655392:AMM655396 AWI655392:AWI655396 BGE655392:BGE655396 BQA655392:BQA655396 BZW655392:BZW655396 CJS655392:CJS655396 CTO655392:CTO655396 DDK655392:DDK655396 DNG655392:DNG655396 DXC655392:DXC655396 EGY655392:EGY655396 EQU655392:EQU655396 FAQ655392:FAQ655396 FKM655392:FKM655396 FUI655392:FUI655396 GEE655392:GEE655396 GOA655392:GOA655396 GXW655392:GXW655396 HHS655392:HHS655396 HRO655392:HRO655396 IBK655392:IBK655396 ILG655392:ILG655396 IVC655392:IVC655396 JEY655392:JEY655396 JOU655392:JOU655396 JYQ655392:JYQ655396 KIM655392:KIM655396 KSI655392:KSI655396 LCE655392:LCE655396 LMA655392:LMA655396 LVW655392:LVW655396 MFS655392:MFS655396 MPO655392:MPO655396 MZK655392:MZK655396 NJG655392:NJG655396 NTC655392:NTC655396 OCY655392:OCY655396 OMU655392:OMU655396 OWQ655392:OWQ655396 PGM655392:PGM655396 PQI655392:PQI655396 QAE655392:QAE655396 QKA655392:QKA655396 QTW655392:QTW655396 RDS655392:RDS655396 RNO655392:RNO655396 RXK655392:RXK655396 SHG655392:SHG655396 SRC655392:SRC655396 TAY655392:TAY655396 TKU655392:TKU655396 TUQ655392:TUQ655396 UEM655392:UEM655396 UOI655392:UOI655396 UYE655392:UYE655396 VIA655392:VIA655396 VRW655392:VRW655396 WBS655392:WBS655396 WLO655392:WLO655396 WVK655392:WVK655396 C720928:C720932 IY720928:IY720932 SU720928:SU720932 ACQ720928:ACQ720932 AMM720928:AMM720932 AWI720928:AWI720932 BGE720928:BGE720932 BQA720928:BQA720932 BZW720928:BZW720932 CJS720928:CJS720932 CTO720928:CTO720932 DDK720928:DDK720932 DNG720928:DNG720932 DXC720928:DXC720932 EGY720928:EGY720932 EQU720928:EQU720932 FAQ720928:FAQ720932 FKM720928:FKM720932 FUI720928:FUI720932 GEE720928:GEE720932 GOA720928:GOA720932 GXW720928:GXW720932 HHS720928:HHS720932 HRO720928:HRO720932 IBK720928:IBK720932 ILG720928:ILG720932 IVC720928:IVC720932 JEY720928:JEY720932 JOU720928:JOU720932 JYQ720928:JYQ720932 KIM720928:KIM720932 KSI720928:KSI720932 LCE720928:LCE720932 LMA720928:LMA720932 LVW720928:LVW720932 MFS720928:MFS720932 MPO720928:MPO720932 MZK720928:MZK720932 NJG720928:NJG720932 NTC720928:NTC720932 OCY720928:OCY720932 OMU720928:OMU720932 OWQ720928:OWQ720932 PGM720928:PGM720932 PQI720928:PQI720932 QAE720928:QAE720932 QKA720928:QKA720932 QTW720928:QTW720932 RDS720928:RDS720932 RNO720928:RNO720932 RXK720928:RXK720932 SHG720928:SHG720932 SRC720928:SRC720932 TAY720928:TAY720932 TKU720928:TKU720932 TUQ720928:TUQ720932 UEM720928:UEM720932 UOI720928:UOI720932 UYE720928:UYE720932 VIA720928:VIA720932 VRW720928:VRW720932 WBS720928:WBS720932 WLO720928:WLO720932 WVK720928:WVK720932 C786464:C786468 IY786464:IY786468 SU786464:SU786468 ACQ786464:ACQ786468 AMM786464:AMM786468 AWI786464:AWI786468 BGE786464:BGE786468 BQA786464:BQA786468 BZW786464:BZW786468 CJS786464:CJS786468 CTO786464:CTO786468 DDK786464:DDK786468 DNG786464:DNG786468 DXC786464:DXC786468 EGY786464:EGY786468 EQU786464:EQU786468 FAQ786464:FAQ786468 FKM786464:FKM786468 FUI786464:FUI786468 GEE786464:GEE786468 GOA786464:GOA786468 GXW786464:GXW786468 HHS786464:HHS786468 HRO786464:HRO786468 IBK786464:IBK786468 ILG786464:ILG786468 IVC786464:IVC786468 JEY786464:JEY786468 JOU786464:JOU786468 JYQ786464:JYQ786468 KIM786464:KIM786468 KSI786464:KSI786468 LCE786464:LCE786468 LMA786464:LMA786468 LVW786464:LVW786468 MFS786464:MFS786468 MPO786464:MPO786468 MZK786464:MZK786468 NJG786464:NJG786468 NTC786464:NTC786468 OCY786464:OCY786468 OMU786464:OMU786468 OWQ786464:OWQ786468 PGM786464:PGM786468 PQI786464:PQI786468 QAE786464:QAE786468 QKA786464:QKA786468 QTW786464:QTW786468 RDS786464:RDS786468 RNO786464:RNO786468 RXK786464:RXK786468 SHG786464:SHG786468 SRC786464:SRC786468 TAY786464:TAY786468 TKU786464:TKU786468 TUQ786464:TUQ786468 UEM786464:UEM786468 UOI786464:UOI786468 UYE786464:UYE786468 VIA786464:VIA786468 VRW786464:VRW786468 WBS786464:WBS786468 WLO786464:WLO786468 WVK786464:WVK786468 C852000:C852004 IY852000:IY852004 SU852000:SU852004 ACQ852000:ACQ852004 AMM852000:AMM852004 AWI852000:AWI852004 BGE852000:BGE852004 BQA852000:BQA852004 BZW852000:BZW852004 CJS852000:CJS852004 CTO852000:CTO852004 DDK852000:DDK852004 DNG852000:DNG852004 DXC852000:DXC852004 EGY852000:EGY852004 EQU852000:EQU852004 FAQ852000:FAQ852004 FKM852000:FKM852004 FUI852000:FUI852004 GEE852000:GEE852004 GOA852000:GOA852004 GXW852000:GXW852004 HHS852000:HHS852004 HRO852000:HRO852004 IBK852000:IBK852004 ILG852000:ILG852004 IVC852000:IVC852004 JEY852000:JEY852004 JOU852000:JOU852004 JYQ852000:JYQ852004 KIM852000:KIM852004 KSI852000:KSI852004 LCE852000:LCE852004 LMA852000:LMA852004 LVW852000:LVW852004 MFS852000:MFS852004 MPO852000:MPO852004 MZK852000:MZK852004 NJG852000:NJG852004 NTC852000:NTC852004 OCY852000:OCY852004 OMU852000:OMU852004 OWQ852000:OWQ852004 PGM852000:PGM852004 PQI852000:PQI852004 QAE852000:QAE852004 QKA852000:QKA852004 QTW852000:QTW852004 RDS852000:RDS852004 RNO852000:RNO852004 RXK852000:RXK852004 SHG852000:SHG852004 SRC852000:SRC852004 TAY852000:TAY852004 TKU852000:TKU852004 TUQ852000:TUQ852004 UEM852000:UEM852004 UOI852000:UOI852004 UYE852000:UYE852004 VIA852000:VIA852004 VRW852000:VRW852004 WBS852000:WBS852004 WLO852000:WLO852004 WVK852000:WVK852004 C917536:C917540 IY917536:IY917540 SU917536:SU917540 ACQ917536:ACQ917540 AMM917536:AMM917540 AWI917536:AWI917540 BGE917536:BGE917540 BQA917536:BQA917540 BZW917536:BZW917540 CJS917536:CJS917540 CTO917536:CTO917540 DDK917536:DDK917540 DNG917536:DNG917540 DXC917536:DXC917540 EGY917536:EGY917540 EQU917536:EQU917540 FAQ917536:FAQ917540 FKM917536:FKM917540 FUI917536:FUI917540 GEE917536:GEE917540 GOA917536:GOA917540 GXW917536:GXW917540 HHS917536:HHS917540 HRO917536:HRO917540 IBK917536:IBK917540 ILG917536:ILG917540 IVC917536:IVC917540 JEY917536:JEY917540 JOU917536:JOU917540 JYQ917536:JYQ917540 KIM917536:KIM917540 KSI917536:KSI917540 LCE917536:LCE917540 LMA917536:LMA917540 LVW917536:LVW917540 MFS917536:MFS917540 MPO917536:MPO917540 MZK917536:MZK917540 NJG917536:NJG917540 NTC917536:NTC917540 OCY917536:OCY917540 OMU917536:OMU917540 OWQ917536:OWQ917540 PGM917536:PGM917540 PQI917536:PQI917540 QAE917536:QAE917540 QKA917536:QKA917540 QTW917536:QTW917540 RDS917536:RDS917540 RNO917536:RNO917540 RXK917536:RXK917540 SHG917536:SHG917540 SRC917536:SRC917540 TAY917536:TAY917540 TKU917536:TKU917540 TUQ917536:TUQ917540 UEM917536:UEM917540 UOI917536:UOI917540 UYE917536:UYE917540 VIA917536:VIA917540 VRW917536:VRW917540 WBS917536:WBS917540 WLO917536:WLO917540 WVK917536:WVK917540 C983072:C983076 IY983072:IY983076 SU983072:SU983076 ACQ983072:ACQ983076 AMM983072:AMM983076 AWI983072:AWI983076 BGE983072:BGE983076 BQA983072:BQA983076 BZW983072:BZW983076 CJS983072:CJS983076 CTO983072:CTO983076 DDK983072:DDK983076 DNG983072:DNG983076 DXC983072:DXC983076 EGY983072:EGY983076 EQU983072:EQU983076 FAQ983072:FAQ983076 FKM983072:FKM983076 FUI983072:FUI983076 GEE983072:GEE983076 GOA983072:GOA983076 GXW983072:GXW983076 HHS983072:HHS983076 HRO983072:HRO983076 IBK983072:IBK983076 ILG983072:ILG983076 IVC983072:IVC983076 JEY983072:JEY983076 JOU983072:JOU983076 JYQ983072:JYQ983076 KIM983072:KIM983076 KSI983072:KSI983076 LCE983072:LCE983076 LMA983072:LMA983076 LVW983072:LVW983076 MFS983072:MFS983076 MPO983072:MPO983076 MZK983072:MZK983076 NJG983072:NJG983076 NTC983072:NTC983076 OCY983072:OCY983076 OMU983072:OMU983076 OWQ983072:OWQ983076 PGM983072:PGM983076 PQI983072:PQI983076 QAE983072:QAE983076 QKA983072:QKA983076 QTW983072:QTW983076 RDS983072:RDS983076 RNO983072:RNO983076 RXK983072:RXK983076 SHG983072:SHG983076 SRC983072:SRC983076 TAY983072:TAY983076 TKU983072:TKU983076 TUQ983072:TUQ983076 UEM983072:UEM983076 UOI983072:UOI983076 UYE983072:UYE983076 VIA983072:VIA983076 VRW983072:VRW983076 WBS983072:WBS983076 WLO983072:WLO983076 WVK983072:WVK983076 C32:C33" xr:uid="{00000000-0002-0000-0E00-000002000000}">
      <formula1>$D$2:$D$13</formula1>
    </dataValidation>
    <dataValidation type="list" allowBlank="1" showInputMessage="1" showErrorMessage="1" sqref="F65568:F65572 JB65568:JB65572 SX65568:SX65572 ACT65568:ACT65572 AMP65568:AMP65572 AWL65568:AWL65572 BGH65568:BGH65572 BQD65568:BQD65572 BZZ65568:BZZ65572 CJV65568:CJV65572 CTR65568:CTR65572 DDN65568:DDN65572 DNJ65568:DNJ65572 DXF65568:DXF65572 EHB65568:EHB65572 EQX65568:EQX65572 FAT65568:FAT65572 FKP65568:FKP65572 FUL65568:FUL65572 GEH65568:GEH65572 GOD65568:GOD65572 GXZ65568:GXZ65572 HHV65568:HHV65572 HRR65568:HRR65572 IBN65568:IBN65572 ILJ65568:ILJ65572 IVF65568:IVF65572 JFB65568:JFB65572 JOX65568:JOX65572 JYT65568:JYT65572 KIP65568:KIP65572 KSL65568:KSL65572 LCH65568:LCH65572 LMD65568:LMD65572 LVZ65568:LVZ65572 MFV65568:MFV65572 MPR65568:MPR65572 MZN65568:MZN65572 NJJ65568:NJJ65572 NTF65568:NTF65572 ODB65568:ODB65572 OMX65568:OMX65572 OWT65568:OWT65572 PGP65568:PGP65572 PQL65568:PQL65572 QAH65568:QAH65572 QKD65568:QKD65572 QTZ65568:QTZ65572 RDV65568:RDV65572 RNR65568:RNR65572 RXN65568:RXN65572 SHJ65568:SHJ65572 SRF65568:SRF65572 TBB65568:TBB65572 TKX65568:TKX65572 TUT65568:TUT65572 UEP65568:UEP65572 UOL65568:UOL65572 UYH65568:UYH65572 VID65568:VID65572 VRZ65568:VRZ65572 WBV65568:WBV65572 WLR65568:WLR65572 WVN65568:WVN65572 F131104:F131108 JB131104:JB131108 SX131104:SX131108 ACT131104:ACT131108 AMP131104:AMP131108 AWL131104:AWL131108 BGH131104:BGH131108 BQD131104:BQD131108 BZZ131104:BZZ131108 CJV131104:CJV131108 CTR131104:CTR131108 DDN131104:DDN131108 DNJ131104:DNJ131108 DXF131104:DXF131108 EHB131104:EHB131108 EQX131104:EQX131108 FAT131104:FAT131108 FKP131104:FKP131108 FUL131104:FUL131108 GEH131104:GEH131108 GOD131104:GOD131108 GXZ131104:GXZ131108 HHV131104:HHV131108 HRR131104:HRR131108 IBN131104:IBN131108 ILJ131104:ILJ131108 IVF131104:IVF131108 JFB131104:JFB131108 JOX131104:JOX131108 JYT131104:JYT131108 KIP131104:KIP131108 KSL131104:KSL131108 LCH131104:LCH131108 LMD131104:LMD131108 LVZ131104:LVZ131108 MFV131104:MFV131108 MPR131104:MPR131108 MZN131104:MZN131108 NJJ131104:NJJ131108 NTF131104:NTF131108 ODB131104:ODB131108 OMX131104:OMX131108 OWT131104:OWT131108 PGP131104:PGP131108 PQL131104:PQL131108 QAH131104:QAH131108 QKD131104:QKD131108 QTZ131104:QTZ131108 RDV131104:RDV131108 RNR131104:RNR131108 RXN131104:RXN131108 SHJ131104:SHJ131108 SRF131104:SRF131108 TBB131104:TBB131108 TKX131104:TKX131108 TUT131104:TUT131108 UEP131104:UEP131108 UOL131104:UOL131108 UYH131104:UYH131108 VID131104:VID131108 VRZ131104:VRZ131108 WBV131104:WBV131108 WLR131104:WLR131108 WVN131104:WVN131108 F196640:F196644 JB196640:JB196644 SX196640:SX196644 ACT196640:ACT196644 AMP196640:AMP196644 AWL196640:AWL196644 BGH196640:BGH196644 BQD196640:BQD196644 BZZ196640:BZZ196644 CJV196640:CJV196644 CTR196640:CTR196644 DDN196640:DDN196644 DNJ196640:DNJ196644 DXF196640:DXF196644 EHB196640:EHB196644 EQX196640:EQX196644 FAT196640:FAT196644 FKP196640:FKP196644 FUL196640:FUL196644 GEH196640:GEH196644 GOD196640:GOD196644 GXZ196640:GXZ196644 HHV196640:HHV196644 HRR196640:HRR196644 IBN196640:IBN196644 ILJ196640:ILJ196644 IVF196640:IVF196644 JFB196640:JFB196644 JOX196640:JOX196644 JYT196640:JYT196644 KIP196640:KIP196644 KSL196640:KSL196644 LCH196640:LCH196644 LMD196640:LMD196644 LVZ196640:LVZ196644 MFV196640:MFV196644 MPR196640:MPR196644 MZN196640:MZN196644 NJJ196640:NJJ196644 NTF196640:NTF196644 ODB196640:ODB196644 OMX196640:OMX196644 OWT196640:OWT196644 PGP196640:PGP196644 PQL196640:PQL196644 QAH196640:QAH196644 QKD196640:QKD196644 QTZ196640:QTZ196644 RDV196640:RDV196644 RNR196640:RNR196644 RXN196640:RXN196644 SHJ196640:SHJ196644 SRF196640:SRF196644 TBB196640:TBB196644 TKX196640:TKX196644 TUT196640:TUT196644 UEP196640:UEP196644 UOL196640:UOL196644 UYH196640:UYH196644 VID196640:VID196644 VRZ196640:VRZ196644 WBV196640:WBV196644 WLR196640:WLR196644 WVN196640:WVN196644 F262176:F262180 JB262176:JB262180 SX262176:SX262180 ACT262176:ACT262180 AMP262176:AMP262180 AWL262176:AWL262180 BGH262176:BGH262180 BQD262176:BQD262180 BZZ262176:BZZ262180 CJV262176:CJV262180 CTR262176:CTR262180 DDN262176:DDN262180 DNJ262176:DNJ262180 DXF262176:DXF262180 EHB262176:EHB262180 EQX262176:EQX262180 FAT262176:FAT262180 FKP262176:FKP262180 FUL262176:FUL262180 GEH262176:GEH262180 GOD262176:GOD262180 GXZ262176:GXZ262180 HHV262176:HHV262180 HRR262176:HRR262180 IBN262176:IBN262180 ILJ262176:ILJ262180 IVF262176:IVF262180 JFB262176:JFB262180 JOX262176:JOX262180 JYT262176:JYT262180 KIP262176:KIP262180 KSL262176:KSL262180 LCH262176:LCH262180 LMD262176:LMD262180 LVZ262176:LVZ262180 MFV262176:MFV262180 MPR262176:MPR262180 MZN262176:MZN262180 NJJ262176:NJJ262180 NTF262176:NTF262180 ODB262176:ODB262180 OMX262176:OMX262180 OWT262176:OWT262180 PGP262176:PGP262180 PQL262176:PQL262180 QAH262176:QAH262180 QKD262176:QKD262180 QTZ262176:QTZ262180 RDV262176:RDV262180 RNR262176:RNR262180 RXN262176:RXN262180 SHJ262176:SHJ262180 SRF262176:SRF262180 TBB262176:TBB262180 TKX262176:TKX262180 TUT262176:TUT262180 UEP262176:UEP262180 UOL262176:UOL262180 UYH262176:UYH262180 VID262176:VID262180 VRZ262176:VRZ262180 WBV262176:WBV262180 WLR262176:WLR262180 WVN262176:WVN262180 F327712:F327716 JB327712:JB327716 SX327712:SX327716 ACT327712:ACT327716 AMP327712:AMP327716 AWL327712:AWL327716 BGH327712:BGH327716 BQD327712:BQD327716 BZZ327712:BZZ327716 CJV327712:CJV327716 CTR327712:CTR327716 DDN327712:DDN327716 DNJ327712:DNJ327716 DXF327712:DXF327716 EHB327712:EHB327716 EQX327712:EQX327716 FAT327712:FAT327716 FKP327712:FKP327716 FUL327712:FUL327716 GEH327712:GEH327716 GOD327712:GOD327716 GXZ327712:GXZ327716 HHV327712:HHV327716 HRR327712:HRR327716 IBN327712:IBN327716 ILJ327712:ILJ327716 IVF327712:IVF327716 JFB327712:JFB327716 JOX327712:JOX327716 JYT327712:JYT327716 KIP327712:KIP327716 KSL327712:KSL327716 LCH327712:LCH327716 LMD327712:LMD327716 LVZ327712:LVZ327716 MFV327712:MFV327716 MPR327712:MPR327716 MZN327712:MZN327716 NJJ327712:NJJ327716 NTF327712:NTF327716 ODB327712:ODB327716 OMX327712:OMX327716 OWT327712:OWT327716 PGP327712:PGP327716 PQL327712:PQL327716 QAH327712:QAH327716 QKD327712:QKD327716 QTZ327712:QTZ327716 RDV327712:RDV327716 RNR327712:RNR327716 RXN327712:RXN327716 SHJ327712:SHJ327716 SRF327712:SRF327716 TBB327712:TBB327716 TKX327712:TKX327716 TUT327712:TUT327716 UEP327712:UEP327716 UOL327712:UOL327716 UYH327712:UYH327716 VID327712:VID327716 VRZ327712:VRZ327716 WBV327712:WBV327716 WLR327712:WLR327716 WVN327712:WVN327716 F393248:F393252 JB393248:JB393252 SX393248:SX393252 ACT393248:ACT393252 AMP393248:AMP393252 AWL393248:AWL393252 BGH393248:BGH393252 BQD393248:BQD393252 BZZ393248:BZZ393252 CJV393248:CJV393252 CTR393248:CTR393252 DDN393248:DDN393252 DNJ393248:DNJ393252 DXF393248:DXF393252 EHB393248:EHB393252 EQX393248:EQX393252 FAT393248:FAT393252 FKP393248:FKP393252 FUL393248:FUL393252 GEH393248:GEH393252 GOD393248:GOD393252 GXZ393248:GXZ393252 HHV393248:HHV393252 HRR393248:HRR393252 IBN393248:IBN393252 ILJ393248:ILJ393252 IVF393248:IVF393252 JFB393248:JFB393252 JOX393248:JOX393252 JYT393248:JYT393252 KIP393248:KIP393252 KSL393248:KSL393252 LCH393248:LCH393252 LMD393248:LMD393252 LVZ393248:LVZ393252 MFV393248:MFV393252 MPR393248:MPR393252 MZN393248:MZN393252 NJJ393248:NJJ393252 NTF393248:NTF393252 ODB393248:ODB393252 OMX393248:OMX393252 OWT393248:OWT393252 PGP393248:PGP393252 PQL393248:PQL393252 QAH393248:QAH393252 QKD393248:QKD393252 QTZ393248:QTZ393252 RDV393248:RDV393252 RNR393248:RNR393252 RXN393248:RXN393252 SHJ393248:SHJ393252 SRF393248:SRF393252 TBB393248:TBB393252 TKX393248:TKX393252 TUT393248:TUT393252 UEP393248:UEP393252 UOL393248:UOL393252 UYH393248:UYH393252 VID393248:VID393252 VRZ393248:VRZ393252 WBV393248:WBV393252 WLR393248:WLR393252 WVN393248:WVN393252 F458784:F458788 JB458784:JB458788 SX458784:SX458788 ACT458784:ACT458788 AMP458784:AMP458788 AWL458784:AWL458788 BGH458784:BGH458788 BQD458784:BQD458788 BZZ458784:BZZ458788 CJV458784:CJV458788 CTR458784:CTR458788 DDN458784:DDN458788 DNJ458784:DNJ458788 DXF458784:DXF458788 EHB458784:EHB458788 EQX458784:EQX458788 FAT458784:FAT458788 FKP458784:FKP458788 FUL458784:FUL458788 GEH458784:GEH458788 GOD458784:GOD458788 GXZ458784:GXZ458788 HHV458784:HHV458788 HRR458784:HRR458788 IBN458784:IBN458788 ILJ458784:ILJ458788 IVF458784:IVF458788 JFB458784:JFB458788 JOX458784:JOX458788 JYT458784:JYT458788 KIP458784:KIP458788 KSL458784:KSL458788 LCH458784:LCH458788 LMD458784:LMD458788 LVZ458784:LVZ458788 MFV458784:MFV458788 MPR458784:MPR458788 MZN458784:MZN458788 NJJ458784:NJJ458788 NTF458784:NTF458788 ODB458784:ODB458788 OMX458784:OMX458788 OWT458784:OWT458788 PGP458784:PGP458788 PQL458784:PQL458788 QAH458784:QAH458788 QKD458784:QKD458788 QTZ458784:QTZ458788 RDV458784:RDV458788 RNR458784:RNR458788 RXN458784:RXN458788 SHJ458784:SHJ458788 SRF458784:SRF458788 TBB458784:TBB458788 TKX458784:TKX458788 TUT458784:TUT458788 UEP458784:UEP458788 UOL458784:UOL458788 UYH458784:UYH458788 VID458784:VID458788 VRZ458784:VRZ458788 WBV458784:WBV458788 WLR458784:WLR458788 WVN458784:WVN458788 F524320:F524324 JB524320:JB524324 SX524320:SX524324 ACT524320:ACT524324 AMP524320:AMP524324 AWL524320:AWL524324 BGH524320:BGH524324 BQD524320:BQD524324 BZZ524320:BZZ524324 CJV524320:CJV524324 CTR524320:CTR524324 DDN524320:DDN524324 DNJ524320:DNJ524324 DXF524320:DXF524324 EHB524320:EHB524324 EQX524320:EQX524324 FAT524320:FAT524324 FKP524320:FKP524324 FUL524320:FUL524324 GEH524320:GEH524324 GOD524320:GOD524324 GXZ524320:GXZ524324 HHV524320:HHV524324 HRR524320:HRR524324 IBN524320:IBN524324 ILJ524320:ILJ524324 IVF524320:IVF524324 JFB524320:JFB524324 JOX524320:JOX524324 JYT524320:JYT524324 KIP524320:KIP524324 KSL524320:KSL524324 LCH524320:LCH524324 LMD524320:LMD524324 LVZ524320:LVZ524324 MFV524320:MFV524324 MPR524320:MPR524324 MZN524320:MZN524324 NJJ524320:NJJ524324 NTF524320:NTF524324 ODB524320:ODB524324 OMX524320:OMX524324 OWT524320:OWT524324 PGP524320:PGP524324 PQL524320:PQL524324 QAH524320:QAH524324 QKD524320:QKD524324 QTZ524320:QTZ524324 RDV524320:RDV524324 RNR524320:RNR524324 RXN524320:RXN524324 SHJ524320:SHJ524324 SRF524320:SRF524324 TBB524320:TBB524324 TKX524320:TKX524324 TUT524320:TUT524324 UEP524320:UEP524324 UOL524320:UOL524324 UYH524320:UYH524324 VID524320:VID524324 VRZ524320:VRZ524324 WBV524320:WBV524324 WLR524320:WLR524324 WVN524320:WVN524324 F589856:F589860 JB589856:JB589860 SX589856:SX589860 ACT589856:ACT589860 AMP589856:AMP589860 AWL589856:AWL589860 BGH589856:BGH589860 BQD589856:BQD589860 BZZ589856:BZZ589860 CJV589856:CJV589860 CTR589856:CTR589860 DDN589856:DDN589860 DNJ589856:DNJ589860 DXF589856:DXF589860 EHB589856:EHB589860 EQX589856:EQX589860 FAT589856:FAT589860 FKP589856:FKP589860 FUL589856:FUL589860 GEH589856:GEH589860 GOD589856:GOD589860 GXZ589856:GXZ589860 HHV589856:HHV589860 HRR589856:HRR589860 IBN589856:IBN589860 ILJ589856:ILJ589860 IVF589856:IVF589860 JFB589856:JFB589860 JOX589856:JOX589860 JYT589856:JYT589860 KIP589856:KIP589860 KSL589856:KSL589860 LCH589856:LCH589860 LMD589856:LMD589860 LVZ589856:LVZ589860 MFV589856:MFV589860 MPR589856:MPR589860 MZN589856:MZN589860 NJJ589856:NJJ589860 NTF589856:NTF589860 ODB589856:ODB589860 OMX589856:OMX589860 OWT589856:OWT589860 PGP589856:PGP589860 PQL589856:PQL589860 QAH589856:QAH589860 QKD589856:QKD589860 QTZ589856:QTZ589860 RDV589856:RDV589860 RNR589856:RNR589860 RXN589856:RXN589860 SHJ589856:SHJ589860 SRF589856:SRF589860 TBB589856:TBB589860 TKX589856:TKX589860 TUT589856:TUT589860 UEP589856:UEP589860 UOL589856:UOL589860 UYH589856:UYH589860 VID589856:VID589860 VRZ589856:VRZ589860 WBV589856:WBV589860 WLR589856:WLR589860 WVN589856:WVN589860 F655392:F655396 JB655392:JB655396 SX655392:SX655396 ACT655392:ACT655396 AMP655392:AMP655396 AWL655392:AWL655396 BGH655392:BGH655396 BQD655392:BQD655396 BZZ655392:BZZ655396 CJV655392:CJV655396 CTR655392:CTR655396 DDN655392:DDN655396 DNJ655392:DNJ655396 DXF655392:DXF655396 EHB655392:EHB655396 EQX655392:EQX655396 FAT655392:FAT655396 FKP655392:FKP655396 FUL655392:FUL655396 GEH655392:GEH655396 GOD655392:GOD655396 GXZ655392:GXZ655396 HHV655392:HHV655396 HRR655392:HRR655396 IBN655392:IBN655396 ILJ655392:ILJ655396 IVF655392:IVF655396 JFB655392:JFB655396 JOX655392:JOX655396 JYT655392:JYT655396 KIP655392:KIP655396 KSL655392:KSL655396 LCH655392:LCH655396 LMD655392:LMD655396 LVZ655392:LVZ655396 MFV655392:MFV655396 MPR655392:MPR655396 MZN655392:MZN655396 NJJ655392:NJJ655396 NTF655392:NTF655396 ODB655392:ODB655396 OMX655392:OMX655396 OWT655392:OWT655396 PGP655392:PGP655396 PQL655392:PQL655396 QAH655392:QAH655396 QKD655392:QKD655396 QTZ655392:QTZ655396 RDV655392:RDV655396 RNR655392:RNR655396 RXN655392:RXN655396 SHJ655392:SHJ655396 SRF655392:SRF655396 TBB655392:TBB655396 TKX655392:TKX655396 TUT655392:TUT655396 UEP655392:UEP655396 UOL655392:UOL655396 UYH655392:UYH655396 VID655392:VID655396 VRZ655392:VRZ655396 WBV655392:WBV655396 WLR655392:WLR655396 WVN655392:WVN655396 F720928:F720932 JB720928:JB720932 SX720928:SX720932 ACT720928:ACT720932 AMP720928:AMP720932 AWL720928:AWL720932 BGH720928:BGH720932 BQD720928:BQD720932 BZZ720928:BZZ720932 CJV720928:CJV720932 CTR720928:CTR720932 DDN720928:DDN720932 DNJ720928:DNJ720932 DXF720928:DXF720932 EHB720928:EHB720932 EQX720928:EQX720932 FAT720928:FAT720932 FKP720928:FKP720932 FUL720928:FUL720932 GEH720928:GEH720932 GOD720928:GOD720932 GXZ720928:GXZ720932 HHV720928:HHV720932 HRR720928:HRR720932 IBN720928:IBN720932 ILJ720928:ILJ720932 IVF720928:IVF720932 JFB720928:JFB720932 JOX720928:JOX720932 JYT720928:JYT720932 KIP720928:KIP720932 KSL720928:KSL720932 LCH720928:LCH720932 LMD720928:LMD720932 LVZ720928:LVZ720932 MFV720928:MFV720932 MPR720928:MPR720932 MZN720928:MZN720932 NJJ720928:NJJ720932 NTF720928:NTF720932 ODB720928:ODB720932 OMX720928:OMX720932 OWT720928:OWT720932 PGP720928:PGP720932 PQL720928:PQL720932 QAH720928:QAH720932 QKD720928:QKD720932 QTZ720928:QTZ720932 RDV720928:RDV720932 RNR720928:RNR720932 RXN720928:RXN720932 SHJ720928:SHJ720932 SRF720928:SRF720932 TBB720928:TBB720932 TKX720928:TKX720932 TUT720928:TUT720932 UEP720928:UEP720932 UOL720928:UOL720932 UYH720928:UYH720932 VID720928:VID720932 VRZ720928:VRZ720932 WBV720928:WBV720932 WLR720928:WLR720932 WVN720928:WVN720932 F786464:F786468 JB786464:JB786468 SX786464:SX786468 ACT786464:ACT786468 AMP786464:AMP786468 AWL786464:AWL786468 BGH786464:BGH786468 BQD786464:BQD786468 BZZ786464:BZZ786468 CJV786464:CJV786468 CTR786464:CTR786468 DDN786464:DDN786468 DNJ786464:DNJ786468 DXF786464:DXF786468 EHB786464:EHB786468 EQX786464:EQX786468 FAT786464:FAT786468 FKP786464:FKP786468 FUL786464:FUL786468 GEH786464:GEH786468 GOD786464:GOD786468 GXZ786464:GXZ786468 HHV786464:HHV786468 HRR786464:HRR786468 IBN786464:IBN786468 ILJ786464:ILJ786468 IVF786464:IVF786468 JFB786464:JFB786468 JOX786464:JOX786468 JYT786464:JYT786468 KIP786464:KIP786468 KSL786464:KSL786468 LCH786464:LCH786468 LMD786464:LMD786468 LVZ786464:LVZ786468 MFV786464:MFV786468 MPR786464:MPR786468 MZN786464:MZN786468 NJJ786464:NJJ786468 NTF786464:NTF786468 ODB786464:ODB786468 OMX786464:OMX786468 OWT786464:OWT786468 PGP786464:PGP786468 PQL786464:PQL786468 QAH786464:QAH786468 QKD786464:QKD786468 QTZ786464:QTZ786468 RDV786464:RDV786468 RNR786464:RNR786468 RXN786464:RXN786468 SHJ786464:SHJ786468 SRF786464:SRF786468 TBB786464:TBB786468 TKX786464:TKX786468 TUT786464:TUT786468 UEP786464:UEP786468 UOL786464:UOL786468 UYH786464:UYH786468 VID786464:VID786468 VRZ786464:VRZ786468 WBV786464:WBV786468 WLR786464:WLR786468 WVN786464:WVN786468 F852000:F852004 JB852000:JB852004 SX852000:SX852004 ACT852000:ACT852004 AMP852000:AMP852004 AWL852000:AWL852004 BGH852000:BGH852004 BQD852000:BQD852004 BZZ852000:BZZ852004 CJV852000:CJV852004 CTR852000:CTR852004 DDN852000:DDN852004 DNJ852000:DNJ852004 DXF852000:DXF852004 EHB852000:EHB852004 EQX852000:EQX852004 FAT852000:FAT852004 FKP852000:FKP852004 FUL852000:FUL852004 GEH852000:GEH852004 GOD852000:GOD852004 GXZ852000:GXZ852004 HHV852000:HHV852004 HRR852000:HRR852004 IBN852000:IBN852004 ILJ852000:ILJ852004 IVF852000:IVF852004 JFB852000:JFB852004 JOX852000:JOX852004 JYT852000:JYT852004 KIP852000:KIP852004 KSL852000:KSL852004 LCH852000:LCH852004 LMD852000:LMD852004 LVZ852000:LVZ852004 MFV852000:MFV852004 MPR852000:MPR852004 MZN852000:MZN852004 NJJ852000:NJJ852004 NTF852000:NTF852004 ODB852000:ODB852004 OMX852000:OMX852004 OWT852000:OWT852004 PGP852000:PGP852004 PQL852000:PQL852004 QAH852000:QAH852004 QKD852000:QKD852004 QTZ852000:QTZ852004 RDV852000:RDV852004 RNR852000:RNR852004 RXN852000:RXN852004 SHJ852000:SHJ852004 SRF852000:SRF852004 TBB852000:TBB852004 TKX852000:TKX852004 TUT852000:TUT852004 UEP852000:UEP852004 UOL852000:UOL852004 UYH852000:UYH852004 VID852000:VID852004 VRZ852000:VRZ852004 WBV852000:WBV852004 WLR852000:WLR852004 WVN852000:WVN852004 F917536:F917540 JB917536:JB917540 SX917536:SX917540 ACT917536:ACT917540 AMP917536:AMP917540 AWL917536:AWL917540 BGH917536:BGH917540 BQD917536:BQD917540 BZZ917536:BZZ917540 CJV917536:CJV917540 CTR917536:CTR917540 DDN917536:DDN917540 DNJ917536:DNJ917540 DXF917536:DXF917540 EHB917536:EHB917540 EQX917536:EQX917540 FAT917536:FAT917540 FKP917536:FKP917540 FUL917536:FUL917540 GEH917536:GEH917540 GOD917536:GOD917540 GXZ917536:GXZ917540 HHV917536:HHV917540 HRR917536:HRR917540 IBN917536:IBN917540 ILJ917536:ILJ917540 IVF917536:IVF917540 JFB917536:JFB917540 JOX917536:JOX917540 JYT917536:JYT917540 KIP917536:KIP917540 KSL917536:KSL917540 LCH917536:LCH917540 LMD917536:LMD917540 LVZ917536:LVZ917540 MFV917536:MFV917540 MPR917536:MPR917540 MZN917536:MZN917540 NJJ917536:NJJ917540 NTF917536:NTF917540 ODB917536:ODB917540 OMX917536:OMX917540 OWT917536:OWT917540 PGP917536:PGP917540 PQL917536:PQL917540 QAH917536:QAH917540 QKD917536:QKD917540 QTZ917536:QTZ917540 RDV917536:RDV917540 RNR917536:RNR917540 RXN917536:RXN917540 SHJ917536:SHJ917540 SRF917536:SRF917540 TBB917536:TBB917540 TKX917536:TKX917540 TUT917536:TUT917540 UEP917536:UEP917540 UOL917536:UOL917540 UYH917536:UYH917540 VID917536:VID917540 VRZ917536:VRZ917540 WBV917536:WBV917540 WLR917536:WLR917540 WVN917536:WVN917540 F983072:F983076 JB983072:JB983076 SX983072:SX983076 ACT983072:ACT983076 AMP983072:AMP983076 AWL983072:AWL983076 BGH983072:BGH983076 BQD983072:BQD983076 BZZ983072:BZZ983076 CJV983072:CJV983076 CTR983072:CTR983076 DDN983072:DDN983076 DNJ983072:DNJ983076 DXF983072:DXF983076 EHB983072:EHB983076 EQX983072:EQX983076 FAT983072:FAT983076 FKP983072:FKP983076 FUL983072:FUL983076 GEH983072:GEH983076 GOD983072:GOD983076 GXZ983072:GXZ983076 HHV983072:HHV983076 HRR983072:HRR983076 IBN983072:IBN983076 ILJ983072:ILJ983076 IVF983072:IVF983076 JFB983072:JFB983076 JOX983072:JOX983076 JYT983072:JYT983076 KIP983072:KIP983076 KSL983072:KSL983076 LCH983072:LCH983076 LMD983072:LMD983076 LVZ983072:LVZ983076 MFV983072:MFV983076 MPR983072:MPR983076 MZN983072:MZN983076 NJJ983072:NJJ983076 NTF983072:NTF983076 ODB983072:ODB983076 OMX983072:OMX983076 OWT983072:OWT983076 PGP983072:PGP983076 PQL983072:PQL983076 QAH983072:QAH983076 QKD983072:QKD983076 QTZ983072:QTZ983076 RDV983072:RDV983076 RNR983072:RNR983076 RXN983072:RXN983076 SHJ983072:SHJ983076 SRF983072:SRF983076 TBB983072:TBB983076 TKX983072:TKX983076 TUT983072:TUT983076 UEP983072:UEP983076 UOL983072:UOL983076 UYH983072:UYH983076 VID983072:VID983076 VRZ983072:VRZ983076 WBV983072:WBV983076 WLR983072:WLR983076 WVN983072:WVN983076 F32:F33" xr:uid="{00000000-0002-0000-0E00-000003000000}">
      <formula1>$G$2:$G$5</formula1>
    </dataValidation>
    <dataValidation type="list" allowBlank="1" showInputMessage="1" showErrorMessage="1" sqref="I65568:I65572 JE65568:JE65572 TA65568:TA65572 ACW65568:ACW65572 AMS65568:AMS65572 AWO65568:AWO65572 BGK65568:BGK65572 BQG65568:BQG65572 CAC65568:CAC65572 CJY65568:CJY65572 CTU65568:CTU65572 DDQ65568:DDQ65572 DNM65568:DNM65572 DXI65568:DXI65572 EHE65568:EHE65572 ERA65568:ERA65572 FAW65568:FAW65572 FKS65568:FKS65572 FUO65568:FUO65572 GEK65568:GEK65572 GOG65568:GOG65572 GYC65568:GYC65572 HHY65568:HHY65572 HRU65568:HRU65572 IBQ65568:IBQ65572 ILM65568:ILM65572 IVI65568:IVI65572 JFE65568:JFE65572 JPA65568:JPA65572 JYW65568:JYW65572 KIS65568:KIS65572 KSO65568:KSO65572 LCK65568:LCK65572 LMG65568:LMG65572 LWC65568:LWC65572 MFY65568:MFY65572 MPU65568:MPU65572 MZQ65568:MZQ65572 NJM65568:NJM65572 NTI65568:NTI65572 ODE65568:ODE65572 ONA65568:ONA65572 OWW65568:OWW65572 PGS65568:PGS65572 PQO65568:PQO65572 QAK65568:QAK65572 QKG65568:QKG65572 QUC65568:QUC65572 RDY65568:RDY65572 RNU65568:RNU65572 RXQ65568:RXQ65572 SHM65568:SHM65572 SRI65568:SRI65572 TBE65568:TBE65572 TLA65568:TLA65572 TUW65568:TUW65572 UES65568:UES65572 UOO65568:UOO65572 UYK65568:UYK65572 VIG65568:VIG65572 VSC65568:VSC65572 WBY65568:WBY65572 WLU65568:WLU65572 WVQ65568:WVQ65572 I131104:I131108 JE131104:JE131108 TA131104:TA131108 ACW131104:ACW131108 AMS131104:AMS131108 AWO131104:AWO131108 BGK131104:BGK131108 BQG131104:BQG131108 CAC131104:CAC131108 CJY131104:CJY131108 CTU131104:CTU131108 DDQ131104:DDQ131108 DNM131104:DNM131108 DXI131104:DXI131108 EHE131104:EHE131108 ERA131104:ERA131108 FAW131104:FAW131108 FKS131104:FKS131108 FUO131104:FUO131108 GEK131104:GEK131108 GOG131104:GOG131108 GYC131104:GYC131108 HHY131104:HHY131108 HRU131104:HRU131108 IBQ131104:IBQ131108 ILM131104:ILM131108 IVI131104:IVI131108 JFE131104:JFE131108 JPA131104:JPA131108 JYW131104:JYW131108 KIS131104:KIS131108 KSO131104:KSO131108 LCK131104:LCK131108 LMG131104:LMG131108 LWC131104:LWC131108 MFY131104:MFY131108 MPU131104:MPU131108 MZQ131104:MZQ131108 NJM131104:NJM131108 NTI131104:NTI131108 ODE131104:ODE131108 ONA131104:ONA131108 OWW131104:OWW131108 PGS131104:PGS131108 PQO131104:PQO131108 QAK131104:QAK131108 QKG131104:QKG131108 QUC131104:QUC131108 RDY131104:RDY131108 RNU131104:RNU131108 RXQ131104:RXQ131108 SHM131104:SHM131108 SRI131104:SRI131108 TBE131104:TBE131108 TLA131104:TLA131108 TUW131104:TUW131108 UES131104:UES131108 UOO131104:UOO131108 UYK131104:UYK131108 VIG131104:VIG131108 VSC131104:VSC131108 WBY131104:WBY131108 WLU131104:WLU131108 WVQ131104:WVQ131108 I196640:I196644 JE196640:JE196644 TA196640:TA196644 ACW196640:ACW196644 AMS196640:AMS196644 AWO196640:AWO196644 BGK196640:BGK196644 BQG196640:BQG196644 CAC196640:CAC196644 CJY196640:CJY196644 CTU196640:CTU196644 DDQ196640:DDQ196644 DNM196640:DNM196644 DXI196640:DXI196644 EHE196640:EHE196644 ERA196640:ERA196644 FAW196640:FAW196644 FKS196640:FKS196644 FUO196640:FUO196644 GEK196640:GEK196644 GOG196640:GOG196644 GYC196640:GYC196644 HHY196640:HHY196644 HRU196640:HRU196644 IBQ196640:IBQ196644 ILM196640:ILM196644 IVI196640:IVI196644 JFE196640:JFE196644 JPA196640:JPA196644 JYW196640:JYW196644 KIS196640:KIS196644 KSO196640:KSO196644 LCK196640:LCK196644 LMG196640:LMG196644 LWC196640:LWC196644 MFY196640:MFY196644 MPU196640:MPU196644 MZQ196640:MZQ196644 NJM196640:NJM196644 NTI196640:NTI196644 ODE196640:ODE196644 ONA196640:ONA196644 OWW196640:OWW196644 PGS196640:PGS196644 PQO196640:PQO196644 QAK196640:QAK196644 QKG196640:QKG196644 QUC196640:QUC196644 RDY196640:RDY196644 RNU196640:RNU196644 RXQ196640:RXQ196644 SHM196640:SHM196644 SRI196640:SRI196644 TBE196640:TBE196644 TLA196640:TLA196644 TUW196640:TUW196644 UES196640:UES196644 UOO196640:UOO196644 UYK196640:UYK196644 VIG196640:VIG196644 VSC196640:VSC196644 WBY196640:WBY196644 WLU196640:WLU196644 WVQ196640:WVQ196644 I262176:I262180 JE262176:JE262180 TA262176:TA262180 ACW262176:ACW262180 AMS262176:AMS262180 AWO262176:AWO262180 BGK262176:BGK262180 BQG262176:BQG262180 CAC262176:CAC262180 CJY262176:CJY262180 CTU262176:CTU262180 DDQ262176:DDQ262180 DNM262176:DNM262180 DXI262176:DXI262180 EHE262176:EHE262180 ERA262176:ERA262180 FAW262176:FAW262180 FKS262176:FKS262180 FUO262176:FUO262180 GEK262176:GEK262180 GOG262176:GOG262180 GYC262176:GYC262180 HHY262176:HHY262180 HRU262176:HRU262180 IBQ262176:IBQ262180 ILM262176:ILM262180 IVI262176:IVI262180 JFE262176:JFE262180 JPA262176:JPA262180 JYW262176:JYW262180 KIS262176:KIS262180 KSO262176:KSO262180 LCK262176:LCK262180 LMG262176:LMG262180 LWC262176:LWC262180 MFY262176:MFY262180 MPU262176:MPU262180 MZQ262176:MZQ262180 NJM262176:NJM262180 NTI262176:NTI262180 ODE262176:ODE262180 ONA262176:ONA262180 OWW262176:OWW262180 PGS262176:PGS262180 PQO262176:PQO262180 QAK262176:QAK262180 QKG262176:QKG262180 QUC262176:QUC262180 RDY262176:RDY262180 RNU262176:RNU262180 RXQ262176:RXQ262180 SHM262176:SHM262180 SRI262176:SRI262180 TBE262176:TBE262180 TLA262176:TLA262180 TUW262176:TUW262180 UES262176:UES262180 UOO262176:UOO262180 UYK262176:UYK262180 VIG262176:VIG262180 VSC262176:VSC262180 WBY262176:WBY262180 WLU262176:WLU262180 WVQ262176:WVQ262180 I327712:I327716 JE327712:JE327716 TA327712:TA327716 ACW327712:ACW327716 AMS327712:AMS327716 AWO327712:AWO327716 BGK327712:BGK327716 BQG327712:BQG327716 CAC327712:CAC327716 CJY327712:CJY327716 CTU327712:CTU327716 DDQ327712:DDQ327716 DNM327712:DNM327716 DXI327712:DXI327716 EHE327712:EHE327716 ERA327712:ERA327716 FAW327712:FAW327716 FKS327712:FKS327716 FUO327712:FUO327716 GEK327712:GEK327716 GOG327712:GOG327716 GYC327712:GYC327716 HHY327712:HHY327716 HRU327712:HRU327716 IBQ327712:IBQ327716 ILM327712:ILM327716 IVI327712:IVI327716 JFE327712:JFE327716 JPA327712:JPA327716 JYW327712:JYW327716 KIS327712:KIS327716 KSO327712:KSO327716 LCK327712:LCK327716 LMG327712:LMG327716 LWC327712:LWC327716 MFY327712:MFY327716 MPU327712:MPU327716 MZQ327712:MZQ327716 NJM327712:NJM327716 NTI327712:NTI327716 ODE327712:ODE327716 ONA327712:ONA327716 OWW327712:OWW327716 PGS327712:PGS327716 PQO327712:PQO327716 QAK327712:QAK327716 QKG327712:QKG327716 QUC327712:QUC327716 RDY327712:RDY327716 RNU327712:RNU327716 RXQ327712:RXQ327716 SHM327712:SHM327716 SRI327712:SRI327716 TBE327712:TBE327716 TLA327712:TLA327716 TUW327712:TUW327716 UES327712:UES327716 UOO327712:UOO327716 UYK327712:UYK327716 VIG327712:VIG327716 VSC327712:VSC327716 WBY327712:WBY327716 WLU327712:WLU327716 WVQ327712:WVQ327716 I393248:I393252 JE393248:JE393252 TA393248:TA393252 ACW393248:ACW393252 AMS393248:AMS393252 AWO393248:AWO393252 BGK393248:BGK393252 BQG393248:BQG393252 CAC393248:CAC393252 CJY393248:CJY393252 CTU393248:CTU393252 DDQ393248:DDQ393252 DNM393248:DNM393252 DXI393248:DXI393252 EHE393248:EHE393252 ERA393248:ERA393252 FAW393248:FAW393252 FKS393248:FKS393252 FUO393248:FUO393252 GEK393248:GEK393252 GOG393248:GOG393252 GYC393248:GYC393252 HHY393248:HHY393252 HRU393248:HRU393252 IBQ393248:IBQ393252 ILM393248:ILM393252 IVI393248:IVI393252 JFE393248:JFE393252 JPA393248:JPA393252 JYW393248:JYW393252 KIS393248:KIS393252 KSO393248:KSO393252 LCK393248:LCK393252 LMG393248:LMG393252 LWC393248:LWC393252 MFY393248:MFY393252 MPU393248:MPU393252 MZQ393248:MZQ393252 NJM393248:NJM393252 NTI393248:NTI393252 ODE393248:ODE393252 ONA393248:ONA393252 OWW393248:OWW393252 PGS393248:PGS393252 PQO393248:PQO393252 QAK393248:QAK393252 QKG393248:QKG393252 QUC393248:QUC393252 RDY393248:RDY393252 RNU393248:RNU393252 RXQ393248:RXQ393252 SHM393248:SHM393252 SRI393248:SRI393252 TBE393248:TBE393252 TLA393248:TLA393252 TUW393248:TUW393252 UES393248:UES393252 UOO393248:UOO393252 UYK393248:UYK393252 VIG393248:VIG393252 VSC393248:VSC393252 WBY393248:WBY393252 WLU393248:WLU393252 WVQ393248:WVQ393252 I458784:I458788 JE458784:JE458788 TA458784:TA458788 ACW458784:ACW458788 AMS458784:AMS458788 AWO458784:AWO458788 BGK458784:BGK458788 BQG458784:BQG458788 CAC458784:CAC458788 CJY458784:CJY458788 CTU458784:CTU458788 DDQ458784:DDQ458788 DNM458784:DNM458788 DXI458784:DXI458788 EHE458784:EHE458788 ERA458784:ERA458788 FAW458784:FAW458788 FKS458784:FKS458788 FUO458784:FUO458788 GEK458784:GEK458788 GOG458784:GOG458788 GYC458784:GYC458788 HHY458784:HHY458788 HRU458784:HRU458788 IBQ458784:IBQ458788 ILM458784:ILM458788 IVI458784:IVI458788 JFE458784:JFE458788 JPA458784:JPA458788 JYW458784:JYW458788 KIS458784:KIS458788 KSO458784:KSO458788 LCK458784:LCK458788 LMG458784:LMG458788 LWC458784:LWC458788 MFY458784:MFY458788 MPU458784:MPU458788 MZQ458784:MZQ458788 NJM458784:NJM458788 NTI458784:NTI458788 ODE458784:ODE458788 ONA458784:ONA458788 OWW458784:OWW458788 PGS458784:PGS458788 PQO458784:PQO458788 QAK458784:QAK458788 QKG458784:QKG458788 QUC458784:QUC458788 RDY458784:RDY458788 RNU458784:RNU458788 RXQ458784:RXQ458788 SHM458784:SHM458788 SRI458784:SRI458788 TBE458784:TBE458788 TLA458784:TLA458788 TUW458784:TUW458788 UES458784:UES458788 UOO458784:UOO458788 UYK458784:UYK458788 VIG458784:VIG458788 VSC458784:VSC458788 WBY458784:WBY458788 WLU458784:WLU458788 WVQ458784:WVQ458788 I524320:I524324 JE524320:JE524324 TA524320:TA524324 ACW524320:ACW524324 AMS524320:AMS524324 AWO524320:AWO524324 BGK524320:BGK524324 BQG524320:BQG524324 CAC524320:CAC524324 CJY524320:CJY524324 CTU524320:CTU524324 DDQ524320:DDQ524324 DNM524320:DNM524324 DXI524320:DXI524324 EHE524320:EHE524324 ERA524320:ERA524324 FAW524320:FAW524324 FKS524320:FKS524324 FUO524320:FUO524324 GEK524320:GEK524324 GOG524320:GOG524324 GYC524320:GYC524324 HHY524320:HHY524324 HRU524320:HRU524324 IBQ524320:IBQ524324 ILM524320:ILM524324 IVI524320:IVI524324 JFE524320:JFE524324 JPA524320:JPA524324 JYW524320:JYW524324 KIS524320:KIS524324 KSO524320:KSO524324 LCK524320:LCK524324 LMG524320:LMG524324 LWC524320:LWC524324 MFY524320:MFY524324 MPU524320:MPU524324 MZQ524320:MZQ524324 NJM524320:NJM524324 NTI524320:NTI524324 ODE524320:ODE524324 ONA524320:ONA524324 OWW524320:OWW524324 PGS524320:PGS524324 PQO524320:PQO524324 QAK524320:QAK524324 QKG524320:QKG524324 QUC524320:QUC524324 RDY524320:RDY524324 RNU524320:RNU524324 RXQ524320:RXQ524324 SHM524320:SHM524324 SRI524320:SRI524324 TBE524320:TBE524324 TLA524320:TLA524324 TUW524320:TUW524324 UES524320:UES524324 UOO524320:UOO524324 UYK524320:UYK524324 VIG524320:VIG524324 VSC524320:VSC524324 WBY524320:WBY524324 WLU524320:WLU524324 WVQ524320:WVQ524324 I589856:I589860 JE589856:JE589860 TA589856:TA589860 ACW589856:ACW589860 AMS589856:AMS589860 AWO589856:AWO589860 BGK589856:BGK589860 BQG589856:BQG589860 CAC589856:CAC589860 CJY589856:CJY589860 CTU589856:CTU589860 DDQ589856:DDQ589860 DNM589856:DNM589860 DXI589856:DXI589860 EHE589856:EHE589860 ERA589856:ERA589860 FAW589856:FAW589860 FKS589856:FKS589860 FUO589856:FUO589860 GEK589856:GEK589860 GOG589856:GOG589860 GYC589856:GYC589860 HHY589856:HHY589860 HRU589856:HRU589860 IBQ589856:IBQ589860 ILM589856:ILM589860 IVI589856:IVI589860 JFE589856:JFE589860 JPA589856:JPA589860 JYW589856:JYW589860 KIS589856:KIS589860 KSO589856:KSO589860 LCK589856:LCK589860 LMG589856:LMG589860 LWC589856:LWC589860 MFY589856:MFY589860 MPU589856:MPU589860 MZQ589856:MZQ589860 NJM589856:NJM589860 NTI589856:NTI589860 ODE589856:ODE589860 ONA589856:ONA589860 OWW589856:OWW589860 PGS589856:PGS589860 PQO589856:PQO589860 QAK589856:QAK589860 QKG589856:QKG589860 QUC589856:QUC589860 RDY589856:RDY589860 RNU589856:RNU589860 RXQ589856:RXQ589860 SHM589856:SHM589860 SRI589856:SRI589860 TBE589856:TBE589860 TLA589856:TLA589860 TUW589856:TUW589860 UES589856:UES589860 UOO589856:UOO589860 UYK589856:UYK589860 VIG589856:VIG589860 VSC589856:VSC589860 WBY589856:WBY589860 WLU589856:WLU589860 WVQ589856:WVQ589860 I655392:I655396 JE655392:JE655396 TA655392:TA655396 ACW655392:ACW655396 AMS655392:AMS655396 AWO655392:AWO655396 BGK655392:BGK655396 BQG655392:BQG655396 CAC655392:CAC655396 CJY655392:CJY655396 CTU655392:CTU655396 DDQ655392:DDQ655396 DNM655392:DNM655396 DXI655392:DXI655396 EHE655392:EHE655396 ERA655392:ERA655396 FAW655392:FAW655396 FKS655392:FKS655396 FUO655392:FUO655396 GEK655392:GEK655396 GOG655392:GOG655396 GYC655392:GYC655396 HHY655392:HHY655396 HRU655392:HRU655396 IBQ655392:IBQ655396 ILM655392:ILM655396 IVI655392:IVI655396 JFE655392:JFE655396 JPA655392:JPA655396 JYW655392:JYW655396 KIS655392:KIS655396 KSO655392:KSO655396 LCK655392:LCK655396 LMG655392:LMG655396 LWC655392:LWC655396 MFY655392:MFY655396 MPU655392:MPU655396 MZQ655392:MZQ655396 NJM655392:NJM655396 NTI655392:NTI655396 ODE655392:ODE655396 ONA655392:ONA655396 OWW655392:OWW655396 PGS655392:PGS655396 PQO655392:PQO655396 QAK655392:QAK655396 QKG655392:QKG655396 QUC655392:QUC655396 RDY655392:RDY655396 RNU655392:RNU655396 RXQ655392:RXQ655396 SHM655392:SHM655396 SRI655392:SRI655396 TBE655392:TBE655396 TLA655392:TLA655396 TUW655392:TUW655396 UES655392:UES655396 UOO655392:UOO655396 UYK655392:UYK655396 VIG655392:VIG655396 VSC655392:VSC655396 WBY655392:WBY655396 WLU655392:WLU655396 WVQ655392:WVQ655396 I720928:I720932 JE720928:JE720932 TA720928:TA720932 ACW720928:ACW720932 AMS720928:AMS720932 AWO720928:AWO720932 BGK720928:BGK720932 BQG720928:BQG720932 CAC720928:CAC720932 CJY720928:CJY720932 CTU720928:CTU720932 DDQ720928:DDQ720932 DNM720928:DNM720932 DXI720928:DXI720932 EHE720928:EHE720932 ERA720928:ERA720932 FAW720928:FAW720932 FKS720928:FKS720932 FUO720928:FUO720932 GEK720928:GEK720932 GOG720928:GOG720932 GYC720928:GYC720932 HHY720928:HHY720932 HRU720928:HRU720932 IBQ720928:IBQ720932 ILM720928:ILM720932 IVI720928:IVI720932 JFE720928:JFE720932 JPA720928:JPA720932 JYW720928:JYW720932 KIS720928:KIS720932 KSO720928:KSO720932 LCK720928:LCK720932 LMG720928:LMG720932 LWC720928:LWC720932 MFY720928:MFY720932 MPU720928:MPU720932 MZQ720928:MZQ720932 NJM720928:NJM720932 NTI720928:NTI720932 ODE720928:ODE720932 ONA720928:ONA720932 OWW720928:OWW720932 PGS720928:PGS720932 PQO720928:PQO720932 QAK720928:QAK720932 QKG720928:QKG720932 QUC720928:QUC720932 RDY720928:RDY720932 RNU720928:RNU720932 RXQ720928:RXQ720932 SHM720928:SHM720932 SRI720928:SRI720932 TBE720928:TBE720932 TLA720928:TLA720932 TUW720928:TUW720932 UES720928:UES720932 UOO720928:UOO720932 UYK720928:UYK720932 VIG720928:VIG720932 VSC720928:VSC720932 WBY720928:WBY720932 WLU720928:WLU720932 WVQ720928:WVQ720932 I786464:I786468 JE786464:JE786468 TA786464:TA786468 ACW786464:ACW786468 AMS786464:AMS786468 AWO786464:AWO786468 BGK786464:BGK786468 BQG786464:BQG786468 CAC786464:CAC786468 CJY786464:CJY786468 CTU786464:CTU786468 DDQ786464:DDQ786468 DNM786464:DNM786468 DXI786464:DXI786468 EHE786464:EHE786468 ERA786464:ERA786468 FAW786464:FAW786468 FKS786464:FKS786468 FUO786464:FUO786468 GEK786464:GEK786468 GOG786464:GOG786468 GYC786464:GYC786468 HHY786464:HHY786468 HRU786464:HRU786468 IBQ786464:IBQ786468 ILM786464:ILM786468 IVI786464:IVI786468 JFE786464:JFE786468 JPA786464:JPA786468 JYW786464:JYW786468 KIS786464:KIS786468 KSO786464:KSO786468 LCK786464:LCK786468 LMG786464:LMG786468 LWC786464:LWC786468 MFY786464:MFY786468 MPU786464:MPU786468 MZQ786464:MZQ786468 NJM786464:NJM786468 NTI786464:NTI786468 ODE786464:ODE786468 ONA786464:ONA786468 OWW786464:OWW786468 PGS786464:PGS786468 PQO786464:PQO786468 QAK786464:QAK786468 QKG786464:QKG786468 QUC786464:QUC786468 RDY786464:RDY786468 RNU786464:RNU786468 RXQ786464:RXQ786468 SHM786464:SHM786468 SRI786464:SRI786468 TBE786464:TBE786468 TLA786464:TLA786468 TUW786464:TUW786468 UES786464:UES786468 UOO786464:UOO786468 UYK786464:UYK786468 VIG786464:VIG786468 VSC786464:VSC786468 WBY786464:WBY786468 WLU786464:WLU786468 WVQ786464:WVQ786468 I852000:I852004 JE852000:JE852004 TA852000:TA852004 ACW852000:ACW852004 AMS852000:AMS852004 AWO852000:AWO852004 BGK852000:BGK852004 BQG852000:BQG852004 CAC852000:CAC852004 CJY852000:CJY852004 CTU852000:CTU852004 DDQ852000:DDQ852004 DNM852000:DNM852004 DXI852000:DXI852004 EHE852000:EHE852004 ERA852000:ERA852004 FAW852000:FAW852004 FKS852000:FKS852004 FUO852000:FUO852004 GEK852000:GEK852004 GOG852000:GOG852004 GYC852000:GYC852004 HHY852000:HHY852004 HRU852000:HRU852004 IBQ852000:IBQ852004 ILM852000:ILM852004 IVI852000:IVI852004 JFE852000:JFE852004 JPA852000:JPA852004 JYW852000:JYW852004 KIS852000:KIS852004 KSO852000:KSO852004 LCK852000:LCK852004 LMG852000:LMG852004 LWC852000:LWC852004 MFY852000:MFY852004 MPU852000:MPU852004 MZQ852000:MZQ852004 NJM852000:NJM852004 NTI852000:NTI852004 ODE852000:ODE852004 ONA852000:ONA852004 OWW852000:OWW852004 PGS852000:PGS852004 PQO852000:PQO852004 QAK852000:QAK852004 QKG852000:QKG852004 QUC852000:QUC852004 RDY852000:RDY852004 RNU852000:RNU852004 RXQ852000:RXQ852004 SHM852000:SHM852004 SRI852000:SRI852004 TBE852000:TBE852004 TLA852000:TLA852004 TUW852000:TUW852004 UES852000:UES852004 UOO852000:UOO852004 UYK852000:UYK852004 VIG852000:VIG852004 VSC852000:VSC852004 WBY852000:WBY852004 WLU852000:WLU852004 WVQ852000:WVQ852004 I917536:I917540 JE917536:JE917540 TA917536:TA917540 ACW917536:ACW917540 AMS917536:AMS917540 AWO917536:AWO917540 BGK917536:BGK917540 BQG917536:BQG917540 CAC917536:CAC917540 CJY917536:CJY917540 CTU917536:CTU917540 DDQ917536:DDQ917540 DNM917536:DNM917540 DXI917536:DXI917540 EHE917536:EHE917540 ERA917536:ERA917540 FAW917536:FAW917540 FKS917536:FKS917540 FUO917536:FUO917540 GEK917536:GEK917540 GOG917536:GOG917540 GYC917536:GYC917540 HHY917536:HHY917540 HRU917536:HRU917540 IBQ917536:IBQ917540 ILM917536:ILM917540 IVI917536:IVI917540 JFE917536:JFE917540 JPA917536:JPA917540 JYW917536:JYW917540 KIS917536:KIS917540 KSO917536:KSO917540 LCK917536:LCK917540 LMG917536:LMG917540 LWC917536:LWC917540 MFY917536:MFY917540 MPU917536:MPU917540 MZQ917536:MZQ917540 NJM917536:NJM917540 NTI917536:NTI917540 ODE917536:ODE917540 ONA917536:ONA917540 OWW917536:OWW917540 PGS917536:PGS917540 PQO917536:PQO917540 QAK917536:QAK917540 QKG917536:QKG917540 QUC917536:QUC917540 RDY917536:RDY917540 RNU917536:RNU917540 RXQ917536:RXQ917540 SHM917536:SHM917540 SRI917536:SRI917540 TBE917536:TBE917540 TLA917536:TLA917540 TUW917536:TUW917540 UES917536:UES917540 UOO917536:UOO917540 UYK917536:UYK917540 VIG917536:VIG917540 VSC917536:VSC917540 WBY917536:WBY917540 WLU917536:WLU917540 WVQ917536:WVQ917540 I983072:I983076 JE983072:JE983076 TA983072:TA983076 ACW983072:ACW983076 AMS983072:AMS983076 AWO983072:AWO983076 BGK983072:BGK983076 BQG983072:BQG983076 CAC983072:CAC983076 CJY983072:CJY983076 CTU983072:CTU983076 DDQ983072:DDQ983076 DNM983072:DNM983076 DXI983072:DXI983076 EHE983072:EHE983076 ERA983072:ERA983076 FAW983072:FAW983076 FKS983072:FKS983076 FUO983072:FUO983076 GEK983072:GEK983076 GOG983072:GOG983076 GYC983072:GYC983076 HHY983072:HHY983076 HRU983072:HRU983076 IBQ983072:IBQ983076 ILM983072:ILM983076 IVI983072:IVI983076 JFE983072:JFE983076 JPA983072:JPA983076 JYW983072:JYW983076 KIS983072:KIS983076 KSO983072:KSO983076 LCK983072:LCK983076 LMG983072:LMG983076 LWC983072:LWC983076 MFY983072:MFY983076 MPU983072:MPU983076 MZQ983072:MZQ983076 NJM983072:NJM983076 NTI983072:NTI983076 ODE983072:ODE983076 ONA983072:ONA983076 OWW983072:OWW983076 PGS983072:PGS983076 PQO983072:PQO983076 QAK983072:QAK983076 QKG983072:QKG983076 QUC983072:QUC983076 RDY983072:RDY983076 RNU983072:RNU983076 RXQ983072:RXQ983076 SHM983072:SHM983076 SRI983072:SRI983076 TBE983072:TBE983076 TLA983072:TLA983076 TUW983072:TUW983076 UES983072:UES983076 UOO983072:UOO983076 UYK983072:UYK983076 VIG983072:VIG983076 VSC983072:VSC983076 WBY983072:WBY983076 WLU983072:WLU983076 WVQ983072:WVQ983076 I32:I36" xr:uid="{00000000-0002-0000-0E00-000004000000}">
      <formula1>$H$2:$H$3</formula1>
    </dataValidation>
    <dataValidation type="list" allowBlank="1" showInputMessage="1" showErrorMessage="1" sqref="V65541:V65572 JR65541:JR65572 TN65541:TN65572 ADJ65541:ADJ65572 ANF65541:ANF65572 AXB65541:AXB65572 BGX65541:BGX65572 BQT65541:BQT65572 CAP65541:CAP65572 CKL65541:CKL65572 CUH65541:CUH65572 DED65541:DED65572 DNZ65541:DNZ65572 DXV65541:DXV65572 EHR65541:EHR65572 ERN65541:ERN65572 FBJ65541:FBJ65572 FLF65541:FLF65572 FVB65541:FVB65572 GEX65541:GEX65572 GOT65541:GOT65572 GYP65541:GYP65572 HIL65541:HIL65572 HSH65541:HSH65572 ICD65541:ICD65572 ILZ65541:ILZ65572 IVV65541:IVV65572 JFR65541:JFR65572 JPN65541:JPN65572 JZJ65541:JZJ65572 KJF65541:KJF65572 KTB65541:KTB65572 LCX65541:LCX65572 LMT65541:LMT65572 LWP65541:LWP65572 MGL65541:MGL65572 MQH65541:MQH65572 NAD65541:NAD65572 NJZ65541:NJZ65572 NTV65541:NTV65572 ODR65541:ODR65572 ONN65541:ONN65572 OXJ65541:OXJ65572 PHF65541:PHF65572 PRB65541:PRB65572 QAX65541:QAX65572 QKT65541:QKT65572 QUP65541:QUP65572 REL65541:REL65572 ROH65541:ROH65572 RYD65541:RYD65572 SHZ65541:SHZ65572 SRV65541:SRV65572 TBR65541:TBR65572 TLN65541:TLN65572 TVJ65541:TVJ65572 UFF65541:UFF65572 UPB65541:UPB65572 UYX65541:UYX65572 VIT65541:VIT65572 VSP65541:VSP65572 WCL65541:WCL65572 WMH65541:WMH65572 WWD65541:WWD65572 V131077:V131108 JR131077:JR131108 TN131077:TN131108 ADJ131077:ADJ131108 ANF131077:ANF131108 AXB131077:AXB131108 BGX131077:BGX131108 BQT131077:BQT131108 CAP131077:CAP131108 CKL131077:CKL131108 CUH131077:CUH131108 DED131077:DED131108 DNZ131077:DNZ131108 DXV131077:DXV131108 EHR131077:EHR131108 ERN131077:ERN131108 FBJ131077:FBJ131108 FLF131077:FLF131108 FVB131077:FVB131108 GEX131077:GEX131108 GOT131077:GOT131108 GYP131077:GYP131108 HIL131077:HIL131108 HSH131077:HSH131108 ICD131077:ICD131108 ILZ131077:ILZ131108 IVV131077:IVV131108 JFR131077:JFR131108 JPN131077:JPN131108 JZJ131077:JZJ131108 KJF131077:KJF131108 KTB131077:KTB131108 LCX131077:LCX131108 LMT131077:LMT131108 LWP131077:LWP131108 MGL131077:MGL131108 MQH131077:MQH131108 NAD131077:NAD131108 NJZ131077:NJZ131108 NTV131077:NTV131108 ODR131077:ODR131108 ONN131077:ONN131108 OXJ131077:OXJ131108 PHF131077:PHF131108 PRB131077:PRB131108 QAX131077:QAX131108 QKT131077:QKT131108 QUP131077:QUP131108 REL131077:REL131108 ROH131077:ROH131108 RYD131077:RYD131108 SHZ131077:SHZ131108 SRV131077:SRV131108 TBR131077:TBR131108 TLN131077:TLN131108 TVJ131077:TVJ131108 UFF131077:UFF131108 UPB131077:UPB131108 UYX131077:UYX131108 VIT131077:VIT131108 VSP131077:VSP131108 WCL131077:WCL131108 WMH131077:WMH131108 WWD131077:WWD131108 V196613:V196644 JR196613:JR196644 TN196613:TN196644 ADJ196613:ADJ196644 ANF196613:ANF196644 AXB196613:AXB196644 BGX196613:BGX196644 BQT196613:BQT196644 CAP196613:CAP196644 CKL196613:CKL196644 CUH196613:CUH196644 DED196613:DED196644 DNZ196613:DNZ196644 DXV196613:DXV196644 EHR196613:EHR196644 ERN196613:ERN196644 FBJ196613:FBJ196644 FLF196613:FLF196644 FVB196613:FVB196644 GEX196613:GEX196644 GOT196613:GOT196644 GYP196613:GYP196644 HIL196613:HIL196644 HSH196613:HSH196644 ICD196613:ICD196644 ILZ196613:ILZ196644 IVV196613:IVV196644 JFR196613:JFR196644 JPN196613:JPN196644 JZJ196613:JZJ196644 KJF196613:KJF196644 KTB196613:KTB196644 LCX196613:LCX196644 LMT196613:LMT196644 LWP196613:LWP196644 MGL196613:MGL196644 MQH196613:MQH196644 NAD196613:NAD196644 NJZ196613:NJZ196644 NTV196613:NTV196644 ODR196613:ODR196644 ONN196613:ONN196644 OXJ196613:OXJ196644 PHF196613:PHF196644 PRB196613:PRB196644 QAX196613:QAX196644 QKT196613:QKT196644 QUP196613:QUP196644 REL196613:REL196644 ROH196613:ROH196644 RYD196613:RYD196644 SHZ196613:SHZ196644 SRV196613:SRV196644 TBR196613:TBR196644 TLN196613:TLN196644 TVJ196613:TVJ196644 UFF196613:UFF196644 UPB196613:UPB196644 UYX196613:UYX196644 VIT196613:VIT196644 VSP196613:VSP196644 WCL196613:WCL196644 WMH196613:WMH196644 WWD196613:WWD196644 V262149:V262180 JR262149:JR262180 TN262149:TN262180 ADJ262149:ADJ262180 ANF262149:ANF262180 AXB262149:AXB262180 BGX262149:BGX262180 BQT262149:BQT262180 CAP262149:CAP262180 CKL262149:CKL262180 CUH262149:CUH262180 DED262149:DED262180 DNZ262149:DNZ262180 DXV262149:DXV262180 EHR262149:EHR262180 ERN262149:ERN262180 FBJ262149:FBJ262180 FLF262149:FLF262180 FVB262149:FVB262180 GEX262149:GEX262180 GOT262149:GOT262180 GYP262149:GYP262180 HIL262149:HIL262180 HSH262149:HSH262180 ICD262149:ICD262180 ILZ262149:ILZ262180 IVV262149:IVV262180 JFR262149:JFR262180 JPN262149:JPN262180 JZJ262149:JZJ262180 KJF262149:KJF262180 KTB262149:KTB262180 LCX262149:LCX262180 LMT262149:LMT262180 LWP262149:LWP262180 MGL262149:MGL262180 MQH262149:MQH262180 NAD262149:NAD262180 NJZ262149:NJZ262180 NTV262149:NTV262180 ODR262149:ODR262180 ONN262149:ONN262180 OXJ262149:OXJ262180 PHF262149:PHF262180 PRB262149:PRB262180 QAX262149:QAX262180 QKT262149:QKT262180 QUP262149:QUP262180 REL262149:REL262180 ROH262149:ROH262180 RYD262149:RYD262180 SHZ262149:SHZ262180 SRV262149:SRV262180 TBR262149:TBR262180 TLN262149:TLN262180 TVJ262149:TVJ262180 UFF262149:UFF262180 UPB262149:UPB262180 UYX262149:UYX262180 VIT262149:VIT262180 VSP262149:VSP262180 WCL262149:WCL262180 WMH262149:WMH262180 WWD262149:WWD262180 V327685:V327716 JR327685:JR327716 TN327685:TN327716 ADJ327685:ADJ327716 ANF327685:ANF327716 AXB327685:AXB327716 BGX327685:BGX327716 BQT327685:BQT327716 CAP327685:CAP327716 CKL327685:CKL327716 CUH327685:CUH327716 DED327685:DED327716 DNZ327685:DNZ327716 DXV327685:DXV327716 EHR327685:EHR327716 ERN327685:ERN327716 FBJ327685:FBJ327716 FLF327685:FLF327716 FVB327685:FVB327716 GEX327685:GEX327716 GOT327685:GOT327716 GYP327685:GYP327716 HIL327685:HIL327716 HSH327685:HSH327716 ICD327685:ICD327716 ILZ327685:ILZ327716 IVV327685:IVV327716 JFR327685:JFR327716 JPN327685:JPN327716 JZJ327685:JZJ327716 KJF327685:KJF327716 KTB327685:KTB327716 LCX327685:LCX327716 LMT327685:LMT327716 LWP327685:LWP327716 MGL327685:MGL327716 MQH327685:MQH327716 NAD327685:NAD327716 NJZ327685:NJZ327716 NTV327685:NTV327716 ODR327685:ODR327716 ONN327685:ONN327716 OXJ327685:OXJ327716 PHF327685:PHF327716 PRB327685:PRB327716 QAX327685:QAX327716 QKT327685:QKT327716 QUP327685:QUP327716 REL327685:REL327716 ROH327685:ROH327716 RYD327685:RYD327716 SHZ327685:SHZ327716 SRV327685:SRV327716 TBR327685:TBR327716 TLN327685:TLN327716 TVJ327685:TVJ327716 UFF327685:UFF327716 UPB327685:UPB327716 UYX327685:UYX327716 VIT327685:VIT327716 VSP327685:VSP327716 WCL327685:WCL327716 WMH327685:WMH327716 WWD327685:WWD327716 V393221:V393252 JR393221:JR393252 TN393221:TN393252 ADJ393221:ADJ393252 ANF393221:ANF393252 AXB393221:AXB393252 BGX393221:BGX393252 BQT393221:BQT393252 CAP393221:CAP393252 CKL393221:CKL393252 CUH393221:CUH393252 DED393221:DED393252 DNZ393221:DNZ393252 DXV393221:DXV393252 EHR393221:EHR393252 ERN393221:ERN393252 FBJ393221:FBJ393252 FLF393221:FLF393252 FVB393221:FVB393252 GEX393221:GEX393252 GOT393221:GOT393252 GYP393221:GYP393252 HIL393221:HIL393252 HSH393221:HSH393252 ICD393221:ICD393252 ILZ393221:ILZ393252 IVV393221:IVV393252 JFR393221:JFR393252 JPN393221:JPN393252 JZJ393221:JZJ393252 KJF393221:KJF393252 KTB393221:KTB393252 LCX393221:LCX393252 LMT393221:LMT393252 LWP393221:LWP393252 MGL393221:MGL393252 MQH393221:MQH393252 NAD393221:NAD393252 NJZ393221:NJZ393252 NTV393221:NTV393252 ODR393221:ODR393252 ONN393221:ONN393252 OXJ393221:OXJ393252 PHF393221:PHF393252 PRB393221:PRB393252 QAX393221:QAX393252 QKT393221:QKT393252 QUP393221:QUP393252 REL393221:REL393252 ROH393221:ROH393252 RYD393221:RYD393252 SHZ393221:SHZ393252 SRV393221:SRV393252 TBR393221:TBR393252 TLN393221:TLN393252 TVJ393221:TVJ393252 UFF393221:UFF393252 UPB393221:UPB393252 UYX393221:UYX393252 VIT393221:VIT393252 VSP393221:VSP393252 WCL393221:WCL393252 WMH393221:WMH393252 WWD393221:WWD393252 V458757:V458788 JR458757:JR458788 TN458757:TN458788 ADJ458757:ADJ458788 ANF458757:ANF458788 AXB458757:AXB458788 BGX458757:BGX458788 BQT458757:BQT458788 CAP458757:CAP458788 CKL458757:CKL458788 CUH458757:CUH458788 DED458757:DED458788 DNZ458757:DNZ458788 DXV458757:DXV458788 EHR458757:EHR458788 ERN458757:ERN458788 FBJ458757:FBJ458788 FLF458757:FLF458788 FVB458757:FVB458788 GEX458757:GEX458788 GOT458757:GOT458788 GYP458757:GYP458788 HIL458757:HIL458788 HSH458757:HSH458788 ICD458757:ICD458788 ILZ458757:ILZ458788 IVV458757:IVV458788 JFR458757:JFR458788 JPN458757:JPN458788 JZJ458757:JZJ458788 KJF458757:KJF458788 KTB458757:KTB458788 LCX458757:LCX458788 LMT458757:LMT458788 LWP458757:LWP458788 MGL458757:MGL458788 MQH458757:MQH458788 NAD458757:NAD458788 NJZ458757:NJZ458788 NTV458757:NTV458788 ODR458757:ODR458788 ONN458757:ONN458788 OXJ458757:OXJ458788 PHF458757:PHF458788 PRB458757:PRB458788 QAX458757:QAX458788 QKT458757:QKT458788 QUP458757:QUP458788 REL458757:REL458788 ROH458757:ROH458788 RYD458757:RYD458788 SHZ458757:SHZ458788 SRV458757:SRV458788 TBR458757:TBR458788 TLN458757:TLN458788 TVJ458757:TVJ458788 UFF458757:UFF458788 UPB458757:UPB458788 UYX458757:UYX458788 VIT458757:VIT458788 VSP458757:VSP458788 WCL458757:WCL458788 WMH458757:WMH458788 WWD458757:WWD458788 V524293:V524324 JR524293:JR524324 TN524293:TN524324 ADJ524293:ADJ524324 ANF524293:ANF524324 AXB524293:AXB524324 BGX524293:BGX524324 BQT524293:BQT524324 CAP524293:CAP524324 CKL524293:CKL524324 CUH524293:CUH524324 DED524293:DED524324 DNZ524293:DNZ524324 DXV524293:DXV524324 EHR524293:EHR524324 ERN524293:ERN524324 FBJ524293:FBJ524324 FLF524293:FLF524324 FVB524293:FVB524324 GEX524293:GEX524324 GOT524293:GOT524324 GYP524293:GYP524324 HIL524293:HIL524324 HSH524293:HSH524324 ICD524293:ICD524324 ILZ524293:ILZ524324 IVV524293:IVV524324 JFR524293:JFR524324 JPN524293:JPN524324 JZJ524293:JZJ524324 KJF524293:KJF524324 KTB524293:KTB524324 LCX524293:LCX524324 LMT524293:LMT524324 LWP524293:LWP524324 MGL524293:MGL524324 MQH524293:MQH524324 NAD524293:NAD524324 NJZ524293:NJZ524324 NTV524293:NTV524324 ODR524293:ODR524324 ONN524293:ONN524324 OXJ524293:OXJ524324 PHF524293:PHF524324 PRB524293:PRB524324 QAX524293:QAX524324 QKT524293:QKT524324 QUP524293:QUP524324 REL524293:REL524324 ROH524293:ROH524324 RYD524293:RYD524324 SHZ524293:SHZ524324 SRV524293:SRV524324 TBR524293:TBR524324 TLN524293:TLN524324 TVJ524293:TVJ524324 UFF524293:UFF524324 UPB524293:UPB524324 UYX524293:UYX524324 VIT524293:VIT524324 VSP524293:VSP524324 WCL524293:WCL524324 WMH524293:WMH524324 WWD524293:WWD524324 V589829:V589860 JR589829:JR589860 TN589829:TN589860 ADJ589829:ADJ589860 ANF589829:ANF589860 AXB589829:AXB589860 BGX589829:BGX589860 BQT589829:BQT589860 CAP589829:CAP589860 CKL589829:CKL589860 CUH589829:CUH589860 DED589829:DED589860 DNZ589829:DNZ589860 DXV589829:DXV589860 EHR589829:EHR589860 ERN589829:ERN589860 FBJ589829:FBJ589860 FLF589829:FLF589860 FVB589829:FVB589860 GEX589829:GEX589860 GOT589829:GOT589860 GYP589829:GYP589860 HIL589829:HIL589860 HSH589829:HSH589860 ICD589829:ICD589860 ILZ589829:ILZ589860 IVV589829:IVV589860 JFR589829:JFR589860 JPN589829:JPN589860 JZJ589829:JZJ589860 KJF589829:KJF589860 KTB589829:KTB589860 LCX589829:LCX589860 LMT589829:LMT589860 LWP589829:LWP589860 MGL589829:MGL589860 MQH589829:MQH589860 NAD589829:NAD589860 NJZ589829:NJZ589860 NTV589829:NTV589860 ODR589829:ODR589860 ONN589829:ONN589860 OXJ589829:OXJ589860 PHF589829:PHF589860 PRB589829:PRB589860 QAX589829:QAX589860 QKT589829:QKT589860 QUP589829:QUP589860 REL589829:REL589860 ROH589829:ROH589860 RYD589829:RYD589860 SHZ589829:SHZ589860 SRV589829:SRV589860 TBR589829:TBR589860 TLN589829:TLN589860 TVJ589829:TVJ589860 UFF589829:UFF589860 UPB589829:UPB589860 UYX589829:UYX589860 VIT589829:VIT589860 VSP589829:VSP589860 WCL589829:WCL589860 WMH589829:WMH589860 WWD589829:WWD589860 V655365:V655396 JR655365:JR655396 TN655365:TN655396 ADJ655365:ADJ655396 ANF655365:ANF655396 AXB655365:AXB655396 BGX655365:BGX655396 BQT655365:BQT655396 CAP655365:CAP655396 CKL655365:CKL655396 CUH655365:CUH655396 DED655365:DED655396 DNZ655365:DNZ655396 DXV655365:DXV655396 EHR655365:EHR655396 ERN655365:ERN655396 FBJ655365:FBJ655396 FLF655365:FLF655396 FVB655365:FVB655396 GEX655365:GEX655396 GOT655365:GOT655396 GYP655365:GYP655396 HIL655365:HIL655396 HSH655365:HSH655396 ICD655365:ICD655396 ILZ655365:ILZ655396 IVV655365:IVV655396 JFR655365:JFR655396 JPN655365:JPN655396 JZJ655365:JZJ655396 KJF655365:KJF655396 KTB655365:KTB655396 LCX655365:LCX655396 LMT655365:LMT655396 LWP655365:LWP655396 MGL655365:MGL655396 MQH655365:MQH655396 NAD655365:NAD655396 NJZ655365:NJZ655396 NTV655365:NTV655396 ODR655365:ODR655396 ONN655365:ONN655396 OXJ655365:OXJ655396 PHF655365:PHF655396 PRB655365:PRB655396 QAX655365:QAX655396 QKT655365:QKT655396 QUP655365:QUP655396 REL655365:REL655396 ROH655365:ROH655396 RYD655365:RYD655396 SHZ655365:SHZ655396 SRV655365:SRV655396 TBR655365:TBR655396 TLN655365:TLN655396 TVJ655365:TVJ655396 UFF655365:UFF655396 UPB655365:UPB655396 UYX655365:UYX655396 VIT655365:VIT655396 VSP655365:VSP655396 WCL655365:WCL655396 WMH655365:WMH655396 WWD655365:WWD655396 V720901:V720932 JR720901:JR720932 TN720901:TN720932 ADJ720901:ADJ720932 ANF720901:ANF720932 AXB720901:AXB720932 BGX720901:BGX720932 BQT720901:BQT720932 CAP720901:CAP720932 CKL720901:CKL720932 CUH720901:CUH720932 DED720901:DED720932 DNZ720901:DNZ720932 DXV720901:DXV720932 EHR720901:EHR720932 ERN720901:ERN720932 FBJ720901:FBJ720932 FLF720901:FLF720932 FVB720901:FVB720932 GEX720901:GEX720932 GOT720901:GOT720932 GYP720901:GYP720932 HIL720901:HIL720932 HSH720901:HSH720932 ICD720901:ICD720932 ILZ720901:ILZ720932 IVV720901:IVV720932 JFR720901:JFR720932 JPN720901:JPN720932 JZJ720901:JZJ720932 KJF720901:KJF720932 KTB720901:KTB720932 LCX720901:LCX720932 LMT720901:LMT720932 LWP720901:LWP720932 MGL720901:MGL720932 MQH720901:MQH720932 NAD720901:NAD720932 NJZ720901:NJZ720932 NTV720901:NTV720932 ODR720901:ODR720932 ONN720901:ONN720932 OXJ720901:OXJ720932 PHF720901:PHF720932 PRB720901:PRB720932 QAX720901:QAX720932 QKT720901:QKT720932 QUP720901:QUP720932 REL720901:REL720932 ROH720901:ROH720932 RYD720901:RYD720932 SHZ720901:SHZ720932 SRV720901:SRV720932 TBR720901:TBR720932 TLN720901:TLN720932 TVJ720901:TVJ720932 UFF720901:UFF720932 UPB720901:UPB720932 UYX720901:UYX720932 VIT720901:VIT720932 VSP720901:VSP720932 WCL720901:WCL720932 WMH720901:WMH720932 WWD720901:WWD720932 V786437:V786468 JR786437:JR786468 TN786437:TN786468 ADJ786437:ADJ786468 ANF786437:ANF786468 AXB786437:AXB786468 BGX786437:BGX786468 BQT786437:BQT786468 CAP786437:CAP786468 CKL786437:CKL786468 CUH786437:CUH786468 DED786437:DED786468 DNZ786437:DNZ786468 DXV786437:DXV786468 EHR786437:EHR786468 ERN786437:ERN786468 FBJ786437:FBJ786468 FLF786437:FLF786468 FVB786437:FVB786468 GEX786437:GEX786468 GOT786437:GOT786468 GYP786437:GYP786468 HIL786437:HIL786468 HSH786437:HSH786468 ICD786437:ICD786468 ILZ786437:ILZ786468 IVV786437:IVV786468 JFR786437:JFR786468 JPN786437:JPN786468 JZJ786437:JZJ786468 KJF786437:KJF786468 KTB786437:KTB786468 LCX786437:LCX786468 LMT786437:LMT786468 LWP786437:LWP786468 MGL786437:MGL786468 MQH786437:MQH786468 NAD786437:NAD786468 NJZ786437:NJZ786468 NTV786437:NTV786468 ODR786437:ODR786468 ONN786437:ONN786468 OXJ786437:OXJ786468 PHF786437:PHF786468 PRB786437:PRB786468 QAX786437:QAX786468 QKT786437:QKT786468 QUP786437:QUP786468 REL786437:REL786468 ROH786437:ROH786468 RYD786437:RYD786468 SHZ786437:SHZ786468 SRV786437:SRV786468 TBR786437:TBR786468 TLN786437:TLN786468 TVJ786437:TVJ786468 UFF786437:UFF786468 UPB786437:UPB786468 UYX786437:UYX786468 VIT786437:VIT786468 VSP786437:VSP786468 WCL786437:WCL786468 WMH786437:WMH786468 WWD786437:WWD786468 V851973:V852004 JR851973:JR852004 TN851973:TN852004 ADJ851973:ADJ852004 ANF851973:ANF852004 AXB851973:AXB852004 BGX851973:BGX852004 BQT851973:BQT852004 CAP851973:CAP852004 CKL851973:CKL852004 CUH851973:CUH852004 DED851973:DED852004 DNZ851973:DNZ852004 DXV851973:DXV852004 EHR851973:EHR852004 ERN851973:ERN852004 FBJ851973:FBJ852004 FLF851973:FLF852004 FVB851973:FVB852004 GEX851973:GEX852004 GOT851973:GOT852004 GYP851973:GYP852004 HIL851973:HIL852004 HSH851973:HSH852004 ICD851973:ICD852004 ILZ851973:ILZ852004 IVV851973:IVV852004 JFR851973:JFR852004 JPN851973:JPN852004 JZJ851973:JZJ852004 KJF851973:KJF852004 KTB851973:KTB852004 LCX851973:LCX852004 LMT851973:LMT852004 LWP851973:LWP852004 MGL851973:MGL852004 MQH851973:MQH852004 NAD851973:NAD852004 NJZ851973:NJZ852004 NTV851973:NTV852004 ODR851973:ODR852004 ONN851973:ONN852004 OXJ851973:OXJ852004 PHF851973:PHF852004 PRB851973:PRB852004 QAX851973:QAX852004 QKT851973:QKT852004 QUP851973:QUP852004 REL851973:REL852004 ROH851973:ROH852004 RYD851973:RYD852004 SHZ851973:SHZ852004 SRV851973:SRV852004 TBR851973:TBR852004 TLN851973:TLN852004 TVJ851973:TVJ852004 UFF851973:UFF852004 UPB851973:UPB852004 UYX851973:UYX852004 VIT851973:VIT852004 VSP851973:VSP852004 WCL851973:WCL852004 WMH851973:WMH852004 WWD851973:WWD852004 V917509:V917540 JR917509:JR917540 TN917509:TN917540 ADJ917509:ADJ917540 ANF917509:ANF917540 AXB917509:AXB917540 BGX917509:BGX917540 BQT917509:BQT917540 CAP917509:CAP917540 CKL917509:CKL917540 CUH917509:CUH917540 DED917509:DED917540 DNZ917509:DNZ917540 DXV917509:DXV917540 EHR917509:EHR917540 ERN917509:ERN917540 FBJ917509:FBJ917540 FLF917509:FLF917540 FVB917509:FVB917540 GEX917509:GEX917540 GOT917509:GOT917540 GYP917509:GYP917540 HIL917509:HIL917540 HSH917509:HSH917540 ICD917509:ICD917540 ILZ917509:ILZ917540 IVV917509:IVV917540 JFR917509:JFR917540 JPN917509:JPN917540 JZJ917509:JZJ917540 KJF917509:KJF917540 KTB917509:KTB917540 LCX917509:LCX917540 LMT917509:LMT917540 LWP917509:LWP917540 MGL917509:MGL917540 MQH917509:MQH917540 NAD917509:NAD917540 NJZ917509:NJZ917540 NTV917509:NTV917540 ODR917509:ODR917540 ONN917509:ONN917540 OXJ917509:OXJ917540 PHF917509:PHF917540 PRB917509:PRB917540 QAX917509:QAX917540 QKT917509:QKT917540 QUP917509:QUP917540 REL917509:REL917540 ROH917509:ROH917540 RYD917509:RYD917540 SHZ917509:SHZ917540 SRV917509:SRV917540 TBR917509:TBR917540 TLN917509:TLN917540 TVJ917509:TVJ917540 UFF917509:UFF917540 UPB917509:UPB917540 UYX917509:UYX917540 VIT917509:VIT917540 VSP917509:VSP917540 WCL917509:WCL917540 WMH917509:WMH917540 WWD917509:WWD917540 V983045:V983076 JR983045:JR983076 TN983045:TN983076 ADJ983045:ADJ983076 ANF983045:ANF983076 AXB983045:AXB983076 BGX983045:BGX983076 BQT983045:BQT983076 CAP983045:CAP983076 CKL983045:CKL983076 CUH983045:CUH983076 DED983045:DED983076 DNZ983045:DNZ983076 DXV983045:DXV983076 EHR983045:EHR983076 ERN983045:ERN983076 FBJ983045:FBJ983076 FLF983045:FLF983076 FVB983045:FVB983076 GEX983045:GEX983076 GOT983045:GOT983076 GYP983045:GYP983076 HIL983045:HIL983076 HSH983045:HSH983076 ICD983045:ICD983076 ILZ983045:ILZ983076 IVV983045:IVV983076 JFR983045:JFR983076 JPN983045:JPN983076 JZJ983045:JZJ983076 KJF983045:KJF983076 KTB983045:KTB983076 LCX983045:LCX983076 LMT983045:LMT983076 LWP983045:LWP983076 MGL983045:MGL983076 MQH983045:MQH983076 NAD983045:NAD983076 NJZ983045:NJZ983076 NTV983045:NTV983076 ODR983045:ODR983076 ONN983045:ONN983076 OXJ983045:OXJ983076 PHF983045:PHF983076 PRB983045:PRB983076 QAX983045:QAX983076 QKT983045:QKT983076 QUP983045:QUP983076 REL983045:REL983076 ROH983045:ROH983076 RYD983045:RYD983076 SHZ983045:SHZ983076 SRV983045:SRV983076 TBR983045:TBR983076 TLN983045:TLN983076 TVJ983045:TVJ983076 UFF983045:UFF983076 UPB983045:UPB983076 UYX983045:UYX983076 VIT983045:VIT983076 VSP983045:VSP983076 WCL983045:WCL983076 WMH983045:WMH983076 WWD983045:WWD983076 V31:V32" xr:uid="{00000000-0002-0000-0E00-000005000000}">
      <formula1>$J$2:$J$4</formula1>
    </dataValidation>
    <dataValidation type="list" allowBlank="1" showInputMessage="1" showErrorMessage="1" sqref="W65541:W65572 JS65541:JS65572 TO65541:TO65572 ADK65541:ADK65572 ANG65541:ANG65572 AXC65541:AXC65572 BGY65541:BGY65572 BQU65541:BQU65572 CAQ65541:CAQ65572 CKM65541:CKM65572 CUI65541:CUI65572 DEE65541:DEE65572 DOA65541:DOA65572 DXW65541:DXW65572 EHS65541:EHS65572 ERO65541:ERO65572 FBK65541:FBK65572 FLG65541:FLG65572 FVC65541:FVC65572 GEY65541:GEY65572 GOU65541:GOU65572 GYQ65541:GYQ65572 HIM65541:HIM65572 HSI65541:HSI65572 ICE65541:ICE65572 IMA65541:IMA65572 IVW65541:IVW65572 JFS65541:JFS65572 JPO65541:JPO65572 JZK65541:JZK65572 KJG65541:KJG65572 KTC65541:KTC65572 LCY65541:LCY65572 LMU65541:LMU65572 LWQ65541:LWQ65572 MGM65541:MGM65572 MQI65541:MQI65572 NAE65541:NAE65572 NKA65541:NKA65572 NTW65541:NTW65572 ODS65541:ODS65572 ONO65541:ONO65572 OXK65541:OXK65572 PHG65541:PHG65572 PRC65541:PRC65572 QAY65541:QAY65572 QKU65541:QKU65572 QUQ65541:QUQ65572 REM65541:REM65572 ROI65541:ROI65572 RYE65541:RYE65572 SIA65541:SIA65572 SRW65541:SRW65572 TBS65541:TBS65572 TLO65541:TLO65572 TVK65541:TVK65572 UFG65541:UFG65572 UPC65541:UPC65572 UYY65541:UYY65572 VIU65541:VIU65572 VSQ65541:VSQ65572 WCM65541:WCM65572 WMI65541:WMI65572 WWE65541:WWE65572 W131077:W131108 JS131077:JS131108 TO131077:TO131108 ADK131077:ADK131108 ANG131077:ANG131108 AXC131077:AXC131108 BGY131077:BGY131108 BQU131077:BQU131108 CAQ131077:CAQ131108 CKM131077:CKM131108 CUI131077:CUI131108 DEE131077:DEE131108 DOA131077:DOA131108 DXW131077:DXW131108 EHS131077:EHS131108 ERO131077:ERO131108 FBK131077:FBK131108 FLG131077:FLG131108 FVC131077:FVC131108 GEY131077:GEY131108 GOU131077:GOU131108 GYQ131077:GYQ131108 HIM131077:HIM131108 HSI131077:HSI131108 ICE131077:ICE131108 IMA131077:IMA131108 IVW131077:IVW131108 JFS131077:JFS131108 JPO131077:JPO131108 JZK131077:JZK131108 KJG131077:KJG131108 KTC131077:KTC131108 LCY131077:LCY131108 LMU131077:LMU131108 LWQ131077:LWQ131108 MGM131077:MGM131108 MQI131077:MQI131108 NAE131077:NAE131108 NKA131077:NKA131108 NTW131077:NTW131108 ODS131077:ODS131108 ONO131077:ONO131108 OXK131077:OXK131108 PHG131077:PHG131108 PRC131077:PRC131108 QAY131077:QAY131108 QKU131077:QKU131108 QUQ131077:QUQ131108 REM131077:REM131108 ROI131077:ROI131108 RYE131077:RYE131108 SIA131077:SIA131108 SRW131077:SRW131108 TBS131077:TBS131108 TLO131077:TLO131108 TVK131077:TVK131108 UFG131077:UFG131108 UPC131077:UPC131108 UYY131077:UYY131108 VIU131077:VIU131108 VSQ131077:VSQ131108 WCM131077:WCM131108 WMI131077:WMI131108 WWE131077:WWE131108 W196613:W196644 JS196613:JS196644 TO196613:TO196644 ADK196613:ADK196644 ANG196613:ANG196644 AXC196613:AXC196644 BGY196613:BGY196644 BQU196613:BQU196644 CAQ196613:CAQ196644 CKM196613:CKM196644 CUI196613:CUI196644 DEE196613:DEE196644 DOA196613:DOA196644 DXW196613:DXW196644 EHS196613:EHS196644 ERO196613:ERO196644 FBK196613:FBK196644 FLG196613:FLG196644 FVC196613:FVC196644 GEY196613:GEY196644 GOU196613:GOU196644 GYQ196613:GYQ196644 HIM196613:HIM196644 HSI196613:HSI196644 ICE196613:ICE196644 IMA196613:IMA196644 IVW196613:IVW196644 JFS196613:JFS196644 JPO196613:JPO196644 JZK196613:JZK196644 KJG196613:KJG196644 KTC196613:KTC196644 LCY196613:LCY196644 LMU196613:LMU196644 LWQ196613:LWQ196644 MGM196613:MGM196644 MQI196613:MQI196644 NAE196613:NAE196644 NKA196613:NKA196644 NTW196613:NTW196644 ODS196613:ODS196644 ONO196613:ONO196644 OXK196613:OXK196644 PHG196613:PHG196644 PRC196613:PRC196644 QAY196613:QAY196644 QKU196613:QKU196644 QUQ196613:QUQ196644 REM196613:REM196644 ROI196613:ROI196644 RYE196613:RYE196644 SIA196613:SIA196644 SRW196613:SRW196644 TBS196613:TBS196644 TLO196613:TLO196644 TVK196613:TVK196644 UFG196613:UFG196644 UPC196613:UPC196644 UYY196613:UYY196644 VIU196613:VIU196644 VSQ196613:VSQ196644 WCM196613:WCM196644 WMI196613:WMI196644 WWE196613:WWE196644 W262149:W262180 JS262149:JS262180 TO262149:TO262180 ADK262149:ADK262180 ANG262149:ANG262180 AXC262149:AXC262180 BGY262149:BGY262180 BQU262149:BQU262180 CAQ262149:CAQ262180 CKM262149:CKM262180 CUI262149:CUI262180 DEE262149:DEE262180 DOA262149:DOA262180 DXW262149:DXW262180 EHS262149:EHS262180 ERO262149:ERO262180 FBK262149:FBK262180 FLG262149:FLG262180 FVC262149:FVC262180 GEY262149:GEY262180 GOU262149:GOU262180 GYQ262149:GYQ262180 HIM262149:HIM262180 HSI262149:HSI262180 ICE262149:ICE262180 IMA262149:IMA262180 IVW262149:IVW262180 JFS262149:JFS262180 JPO262149:JPO262180 JZK262149:JZK262180 KJG262149:KJG262180 KTC262149:KTC262180 LCY262149:LCY262180 LMU262149:LMU262180 LWQ262149:LWQ262180 MGM262149:MGM262180 MQI262149:MQI262180 NAE262149:NAE262180 NKA262149:NKA262180 NTW262149:NTW262180 ODS262149:ODS262180 ONO262149:ONO262180 OXK262149:OXK262180 PHG262149:PHG262180 PRC262149:PRC262180 QAY262149:QAY262180 QKU262149:QKU262180 QUQ262149:QUQ262180 REM262149:REM262180 ROI262149:ROI262180 RYE262149:RYE262180 SIA262149:SIA262180 SRW262149:SRW262180 TBS262149:TBS262180 TLO262149:TLO262180 TVK262149:TVK262180 UFG262149:UFG262180 UPC262149:UPC262180 UYY262149:UYY262180 VIU262149:VIU262180 VSQ262149:VSQ262180 WCM262149:WCM262180 WMI262149:WMI262180 WWE262149:WWE262180 W327685:W327716 JS327685:JS327716 TO327685:TO327716 ADK327685:ADK327716 ANG327685:ANG327716 AXC327685:AXC327716 BGY327685:BGY327716 BQU327685:BQU327716 CAQ327685:CAQ327716 CKM327685:CKM327716 CUI327685:CUI327716 DEE327685:DEE327716 DOA327685:DOA327716 DXW327685:DXW327716 EHS327685:EHS327716 ERO327685:ERO327716 FBK327685:FBK327716 FLG327685:FLG327716 FVC327685:FVC327716 GEY327685:GEY327716 GOU327685:GOU327716 GYQ327685:GYQ327716 HIM327685:HIM327716 HSI327685:HSI327716 ICE327685:ICE327716 IMA327685:IMA327716 IVW327685:IVW327716 JFS327685:JFS327716 JPO327685:JPO327716 JZK327685:JZK327716 KJG327685:KJG327716 KTC327685:KTC327716 LCY327685:LCY327716 LMU327685:LMU327716 LWQ327685:LWQ327716 MGM327685:MGM327716 MQI327685:MQI327716 NAE327685:NAE327716 NKA327685:NKA327716 NTW327685:NTW327716 ODS327685:ODS327716 ONO327685:ONO327716 OXK327685:OXK327716 PHG327685:PHG327716 PRC327685:PRC327716 QAY327685:QAY327716 QKU327685:QKU327716 QUQ327685:QUQ327716 REM327685:REM327716 ROI327685:ROI327716 RYE327685:RYE327716 SIA327685:SIA327716 SRW327685:SRW327716 TBS327685:TBS327716 TLO327685:TLO327716 TVK327685:TVK327716 UFG327685:UFG327716 UPC327685:UPC327716 UYY327685:UYY327716 VIU327685:VIU327716 VSQ327685:VSQ327716 WCM327685:WCM327716 WMI327685:WMI327716 WWE327685:WWE327716 W393221:W393252 JS393221:JS393252 TO393221:TO393252 ADK393221:ADK393252 ANG393221:ANG393252 AXC393221:AXC393252 BGY393221:BGY393252 BQU393221:BQU393252 CAQ393221:CAQ393252 CKM393221:CKM393252 CUI393221:CUI393252 DEE393221:DEE393252 DOA393221:DOA393252 DXW393221:DXW393252 EHS393221:EHS393252 ERO393221:ERO393252 FBK393221:FBK393252 FLG393221:FLG393252 FVC393221:FVC393252 GEY393221:GEY393252 GOU393221:GOU393252 GYQ393221:GYQ393252 HIM393221:HIM393252 HSI393221:HSI393252 ICE393221:ICE393252 IMA393221:IMA393252 IVW393221:IVW393252 JFS393221:JFS393252 JPO393221:JPO393252 JZK393221:JZK393252 KJG393221:KJG393252 KTC393221:KTC393252 LCY393221:LCY393252 LMU393221:LMU393252 LWQ393221:LWQ393252 MGM393221:MGM393252 MQI393221:MQI393252 NAE393221:NAE393252 NKA393221:NKA393252 NTW393221:NTW393252 ODS393221:ODS393252 ONO393221:ONO393252 OXK393221:OXK393252 PHG393221:PHG393252 PRC393221:PRC393252 QAY393221:QAY393252 QKU393221:QKU393252 QUQ393221:QUQ393252 REM393221:REM393252 ROI393221:ROI393252 RYE393221:RYE393252 SIA393221:SIA393252 SRW393221:SRW393252 TBS393221:TBS393252 TLO393221:TLO393252 TVK393221:TVK393252 UFG393221:UFG393252 UPC393221:UPC393252 UYY393221:UYY393252 VIU393221:VIU393252 VSQ393221:VSQ393252 WCM393221:WCM393252 WMI393221:WMI393252 WWE393221:WWE393252 W458757:W458788 JS458757:JS458788 TO458757:TO458788 ADK458757:ADK458788 ANG458757:ANG458788 AXC458757:AXC458788 BGY458757:BGY458788 BQU458757:BQU458788 CAQ458757:CAQ458788 CKM458757:CKM458788 CUI458757:CUI458788 DEE458757:DEE458788 DOA458757:DOA458788 DXW458757:DXW458788 EHS458757:EHS458788 ERO458757:ERO458788 FBK458757:FBK458788 FLG458757:FLG458788 FVC458757:FVC458788 GEY458757:GEY458788 GOU458757:GOU458788 GYQ458757:GYQ458788 HIM458757:HIM458788 HSI458757:HSI458788 ICE458757:ICE458788 IMA458757:IMA458788 IVW458757:IVW458788 JFS458757:JFS458788 JPO458757:JPO458788 JZK458757:JZK458788 KJG458757:KJG458788 KTC458757:KTC458788 LCY458757:LCY458788 LMU458757:LMU458788 LWQ458757:LWQ458788 MGM458757:MGM458788 MQI458757:MQI458788 NAE458757:NAE458788 NKA458757:NKA458788 NTW458757:NTW458788 ODS458757:ODS458788 ONO458757:ONO458788 OXK458757:OXK458788 PHG458757:PHG458788 PRC458757:PRC458788 QAY458757:QAY458788 QKU458757:QKU458788 QUQ458757:QUQ458788 REM458757:REM458788 ROI458757:ROI458788 RYE458757:RYE458788 SIA458757:SIA458788 SRW458757:SRW458788 TBS458757:TBS458788 TLO458757:TLO458788 TVK458757:TVK458788 UFG458757:UFG458788 UPC458757:UPC458788 UYY458757:UYY458788 VIU458757:VIU458788 VSQ458757:VSQ458788 WCM458757:WCM458788 WMI458757:WMI458788 WWE458757:WWE458788 W524293:W524324 JS524293:JS524324 TO524293:TO524324 ADK524293:ADK524324 ANG524293:ANG524324 AXC524293:AXC524324 BGY524293:BGY524324 BQU524293:BQU524324 CAQ524293:CAQ524324 CKM524293:CKM524324 CUI524293:CUI524324 DEE524293:DEE524324 DOA524293:DOA524324 DXW524293:DXW524324 EHS524293:EHS524324 ERO524293:ERO524324 FBK524293:FBK524324 FLG524293:FLG524324 FVC524293:FVC524324 GEY524293:GEY524324 GOU524293:GOU524324 GYQ524293:GYQ524324 HIM524293:HIM524324 HSI524293:HSI524324 ICE524293:ICE524324 IMA524293:IMA524324 IVW524293:IVW524324 JFS524293:JFS524324 JPO524293:JPO524324 JZK524293:JZK524324 KJG524293:KJG524324 KTC524293:KTC524324 LCY524293:LCY524324 LMU524293:LMU524324 LWQ524293:LWQ524324 MGM524293:MGM524324 MQI524293:MQI524324 NAE524293:NAE524324 NKA524293:NKA524324 NTW524293:NTW524324 ODS524293:ODS524324 ONO524293:ONO524324 OXK524293:OXK524324 PHG524293:PHG524324 PRC524293:PRC524324 QAY524293:QAY524324 QKU524293:QKU524324 QUQ524293:QUQ524324 REM524293:REM524324 ROI524293:ROI524324 RYE524293:RYE524324 SIA524293:SIA524324 SRW524293:SRW524324 TBS524293:TBS524324 TLO524293:TLO524324 TVK524293:TVK524324 UFG524293:UFG524324 UPC524293:UPC524324 UYY524293:UYY524324 VIU524293:VIU524324 VSQ524293:VSQ524324 WCM524293:WCM524324 WMI524293:WMI524324 WWE524293:WWE524324 W589829:W589860 JS589829:JS589860 TO589829:TO589860 ADK589829:ADK589860 ANG589829:ANG589860 AXC589829:AXC589860 BGY589829:BGY589860 BQU589829:BQU589860 CAQ589829:CAQ589860 CKM589829:CKM589860 CUI589829:CUI589860 DEE589829:DEE589860 DOA589829:DOA589860 DXW589829:DXW589860 EHS589829:EHS589860 ERO589829:ERO589860 FBK589829:FBK589860 FLG589829:FLG589860 FVC589829:FVC589860 GEY589829:GEY589860 GOU589829:GOU589860 GYQ589829:GYQ589860 HIM589829:HIM589860 HSI589829:HSI589860 ICE589829:ICE589860 IMA589829:IMA589860 IVW589829:IVW589860 JFS589829:JFS589860 JPO589829:JPO589860 JZK589829:JZK589860 KJG589829:KJG589860 KTC589829:KTC589860 LCY589829:LCY589860 LMU589829:LMU589860 LWQ589829:LWQ589860 MGM589829:MGM589860 MQI589829:MQI589860 NAE589829:NAE589860 NKA589829:NKA589860 NTW589829:NTW589860 ODS589829:ODS589860 ONO589829:ONO589860 OXK589829:OXK589860 PHG589829:PHG589860 PRC589829:PRC589860 QAY589829:QAY589860 QKU589829:QKU589860 QUQ589829:QUQ589860 REM589829:REM589860 ROI589829:ROI589860 RYE589829:RYE589860 SIA589829:SIA589860 SRW589829:SRW589860 TBS589829:TBS589860 TLO589829:TLO589860 TVK589829:TVK589860 UFG589829:UFG589860 UPC589829:UPC589860 UYY589829:UYY589860 VIU589829:VIU589860 VSQ589829:VSQ589860 WCM589829:WCM589860 WMI589829:WMI589860 WWE589829:WWE589860 W655365:W655396 JS655365:JS655396 TO655365:TO655396 ADK655365:ADK655396 ANG655365:ANG655396 AXC655365:AXC655396 BGY655365:BGY655396 BQU655365:BQU655396 CAQ655365:CAQ655396 CKM655365:CKM655396 CUI655365:CUI655396 DEE655365:DEE655396 DOA655365:DOA655396 DXW655365:DXW655396 EHS655365:EHS655396 ERO655365:ERO655396 FBK655365:FBK655396 FLG655365:FLG655396 FVC655365:FVC655396 GEY655365:GEY655396 GOU655365:GOU655396 GYQ655365:GYQ655396 HIM655365:HIM655396 HSI655365:HSI655396 ICE655365:ICE655396 IMA655365:IMA655396 IVW655365:IVW655396 JFS655365:JFS655396 JPO655365:JPO655396 JZK655365:JZK655396 KJG655365:KJG655396 KTC655365:KTC655396 LCY655365:LCY655396 LMU655365:LMU655396 LWQ655365:LWQ655396 MGM655365:MGM655396 MQI655365:MQI655396 NAE655365:NAE655396 NKA655365:NKA655396 NTW655365:NTW655396 ODS655365:ODS655396 ONO655365:ONO655396 OXK655365:OXK655396 PHG655365:PHG655396 PRC655365:PRC655396 QAY655365:QAY655396 QKU655365:QKU655396 QUQ655365:QUQ655396 REM655365:REM655396 ROI655365:ROI655396 RYE655365:RYE655396 SIA655365:SIA655396 SRW655365:SRW655396 TBS655365:TBS655396 TLO655365:TLO655396 TVK655365:TVK655396 UFG655365:UFG655396 UPC655365:UPC655396 UYY655365:UYY655396 VIU655365:VIU655396 VSQ655365:VSQ655396 WCM655365:WCM655396 WMI655365:WMI655396 WWE655365:WWE655396 W720901:W720932 JS720901:JS720932 TO720901:TO720932 ADK720901:ADK720932 ANG720901:ANG720932 AXC720901:AXC720932 BGY720901:BGY720932 BQU720901:BQU720932 CAQ720901:CAQ720932 CKM720901:CKM720932 CUI720901:CUI720932 DEE720901:DEE720932 DOA720901:DOA720932 DXW720901:DXW720932 EHS720901:EHS720932 ERO720901:ERO720932 FBK720901:FBK720932 FLG720901:FLG720932 FVC720901:FVC720932 GEY720901:GEY720932 GOU720901:GOU720932 GYQ720901:GYQ720932 HIM720901:HIM720932 HSI720901:HSI720932 ICE720901:ICE720932 IMA720901:IMA720932 IVW720901:IVW720932 JFS720901:JFS720932 JPO720901:JPO720932 JZK720901:JZK720932 KJG720901:KJG720932 KTC720901:KTC720932 LCY720901:LCY720932 LMU720901:LMU720932 LWQ720901:LWQ720932 MGM720901:MGM720932 MQI720901:MQI720932 NAE720901:NAE720932 NKA720901:NKA720932 NTW720901:NTW720932 ODS720901:ODS720932 ONO720901:ONO720932 OXK720901:OXK720932 PHG720901:PHG720932 PRC720901:PRC720932 QAY720901:QAY720932 QKU720901:QKU720932 QUQ720901:QUQ720932 REM720901:REM720932 ROI720901:ROI720932 RYE720901:RYE720932 SIA720901:SIA720932 SRW720901:SRW720932 TBS720901:TBS720932 TLO720901:TLO720932 TVK720901:TVK720932 UFG720901:UFG720932 UPC720901:UPC720932 UYY720901:UYY720932 VIU720901:VIU720932 VSQ720901:VSQ720932 WCM720901:WCM720932 WMI720901:WMI720932 WWE720901:WWE720932 W786437:W786468 JS786437:JS786468 TO786437:TO786468 ADK786437:ADK786468 ANG786437:ANG786468 AXC786437:AXC786468 BGY786437:BGY786468 BQU786437:BQU786468 CAQ786437:CAQ786468 CKM786437:CKM786468 CUI786437:CUI786468 DEE786437:DEE786468 DOA786437:DOA786468 DXW786437:DXW786468 EHS786437:EHS786468 ERO786437:ERO786468 FBK786437:FBK786468 FLG786437:FLG786468 FVC786437:FVC786468 GEY786437:GEY786468 GOU786437:GOU786468 GYQ786437:GYQ786468 HIM786437:HIM786468 HSI786437:HSI786468 ICE786437:ICE786468 IMA786437:IMA786468 IVW786437:IVW786468 JFS786437:JFS786468 JPO786437:JPO786468 JZK786437:JZK786468 KJG786437:KJG786468 KTC786437:KTC786468 LCY786437:LCY786468 LMU786437:LMU786468 LWQ786437:LWQ786468 MGM786437:MGM786468 MQI786437:MQI786468 NAE786437:NAE786468 NKA786437:NKA786468 NTW786437:NTW786468 ODS786437:ODS786468 ONO786437:ONO786468 OXK786437:OXK786468 PHG786437:PHG786468 PRC786437:PRC786468 QAY786437:QAY786468 QKU786437:QKU786468 QUQ786437:QUQ786468 REM786437:REM786468 ROI786437:ROI786468 RYE786437:RYE786468 SIA786437:SIA786468 SRW786437:SRW786468 TBS786437:TBS786468 TLO786437:TLO786468 TVK786437:TVK786468 UFG786437:UFG786468 UPC786437:UPC786468 UYY786437:UYY786468 VIU786437:VIU786468 VSQ786437:VSQ786468 WCM786437:WCM786468 WMI786437:WMI786468 WWE786437:WWE786468 W851973:W852004 JS851973:JS852004 TO851973:TO852004 ADK851973:ADK852004 ANG851973:ANG852004 AXC851973:AXC852004 BGY851973:BGY852004 BQU851973:BQU852004 CAQ851973:CAQ852004 CKM851973:CKM852004 CUI851973:CUI852004 DEE851973:DEE852004 DOA851973:DOA852004 DXW851973:DXW852004 EHS851973:EHS852004 ERO851973:ERO852004 FBK851973:FBK852004 FLG851973:FLG852004 FVC851973:FVC852004 GEY851973:GEY852004 GOU851973:GOU852004 GYQ851973:GYQ852004 HIM851973:HIM852004 HSI851973:HSI852004 ICE851973:ICE852004 IMA851973:IMA852004 IVW851973:IVW852004 JFS851973:JFS852004 JPO851973:JPO852004 JZK851973:JZK852004 KJG851973:KJG852004 KTC851973:KTC852004 LCY851973:LCY852004 LMU851973:LMU852004 LWQ851973:LWQ852004 MGM851973:MGM852004 MQI851973:MQI852004 NAE851973:NAE852004 NKA851973:NKA852004 NTW851973:NTW852004 ODS851973:ODS852004 ONO851973:ONO852004 OXK851973:OXK852004 PHG851973:PHG852004 PRC851973:PRC852004 QAY851973:QAY852004 QKU851973:QKU852004 QUQ851973:QUQ852004 REM851973:REM852004 ROI851973:ROI852004 RYE851973:RYE852004 SIA851973:SIA852004 SRW851973:SRW852004 TBS851973:TBS852004 TLO851973:TLO852004 TVK851973:TVK852004 UFG851973:UFG852004 UPC851973:UPC852004 UYY851973:UYY852004 VIU851973:VIU852004 VSQ851973:VSQ852004 WCM851973:WCM852004 WMI851973:WMI852004 WWE851973:WWE852004 W917509:W917540 JS917509:JS917540 TO917509:TO917540 ADK917509:ADK917540 ANG917509:ANG917540 AXC917509:AXC917540 BGY917509:BGY917540 BQU917509:BQU917540 CAQ917509:CAQ917540 CKM917509:CKM917540 CUI917509:CUI917540 DEE917509:DEE917540 DOA917509:DOA917540 DXW917509:DXW917540 EHS917509:EHS917540 ERO917509:ERO917540 FBK917509:FBK917540 FLG917509:FLG917540 FVC917509:FVC917540 GEY917509:GEY917540 GOU917509:GOU917540 GYQ917509:GYQ917540 HIM917509:HIM917540 HSI917509:HSI917540 ICE917509:ICE917540 IMA917509:IMA917540 IVW917509:IVW917540 JFS917509:JFS917540 JPO917509:JPO917540 JZK917509:JZK917540 KJG917509:KJG917540 KTC917509:KTC917540 LCY917509:LCY917540 LMU917509:LMU917540 LWQ917509:LWQ917540 MGM917509:MGM917540 MQI917509:MQI917540 NAE917509:NAE917540 NKA917509:NKA917540 NTW917509:NTW917540 ODS917509:ODS917540 ONO917509:ONO917540 OXK917509:OXK917540 PHG917509:PHG917540 PRC917509:PRC917540 QAY917509:QAY917540 QKU917509:QKU917540 QUQ917509:QUQ917540 REM917509:REM917540 ROI917509:ROI917540 RYE917509:RYE917540 SIA917509:SIA917540 SRW917509:SRW917540 TBS917509:TBS917540 TLO917509:TLO917540 TVK917509:TVK917540 UFG917509:UFG917540 UPC917509:UPC917540 UYY917509:UYY917540 VIU917509:VIU917540 VSQ917509:VSQ917540 WCM917509:WCM917540 WMI917509:WMI917540 WWE917509:WWE917540 W983045:W983076 JS983045:JS983076 TO983045:TO983076 ADK983045:ADK983076 ANG983045:ANG983076 AXC983045:AXC983076 BGY983045:BGY983076 BQU983045:BQU983076 CAQ983045:CAQ983076 CKM983045:CKM983076 CUI983045:CUI983076 DEE983045:DEE983076 DOA983045:DOA983076 DXW983045:DXW983076 EHS983045:EHS983076 ERO983045:ERO983076 FBK983045:FBK983076 FLG983045:FLG983076 FVC983045:FVC983076 GEY983045:GEY983076 GOU983045:GOU983076 GYQ983045:GYQ983076 HIM983045:HIM983076 HSI983045:HSI983076 ICE983045:ICE983076 IMA983045:IMA983076 IVW983045:IVW983076 JFS983045:JFS983076 JPO983045:JPO983076 JZK983045:JZK983076 KJG983045:KJG983076 KTC983045:KTC983076 LCY983045:LCY983076 LMU983045:LMU983076 LWQ983045:LWQ983076 MGM983045:MGM983076 MQI983045:MQI983076 NAE983045:NAE983076 NKA983045:NKA983076 NTW983045:NTW983076 ODS983045:ODS983076 ONO983045:ONO983076 OXK983045:OXK983076 PHG983045:PHG983076 PRC983045:PRC983076 QAY983045:QAY983076 QKU983045:QKU983076 QUQ983045:QUQ983076 REM983045:REM983076 ROI983045:ROI983076 RYE983045:RYE983076 SIA983045:SIA983076 SRW983045:SRW983076 TBS983045:TBS983076 TLO983045:TLO983076 TVK983045:TVK983076 UFG983045:UFG983076 UPC983045:UPC983076 UYY983045:UYY983076 VIU983045:VIU983076 VSQ983045:VSQ983076 WCM983045:WCM983076 WMI983045:WMI983076 WWE983045:WWE983076 W31:W32" xr:uid="{00000000-0002-0000-0E00-000006000000}">
      <formula1>$I$2:$I$4</formula1>
    </dataValidation>
  </dataValidations>
  <hyperlinks>
    <hyperlink ref="U31" r:id="rId1" xr:uid="{00000000-0004-0000-0E00-000000000000}"/>
  </hyperlinks>
  <pageMargins left="0.7" right="0.7" top="0.75" bottom="0.75" header="0.3" footer="0.3"/>
  <pageSetup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59999389629810485"/>
  </sheetPr>
  <dimension ref="A1:AA919"/>
  <sheetViews>
    <sheetView showGridLines="0" topLeftCell="A27" zoomScale="80" zoomScaleNormal="80" workbookViewId="0">
      <selection activeCell="C34" sqref="C34"/>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141"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142"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CONTROL INTERNO DISCIPLINARIO</v>
      </c>
      <c r="F22" s="1001"/>
      <c r="G22" s="21"/>
      <c r="H22" s="992" t="s">
        <v>60</v>
      </c>
      <c r="I22" s="993"/>
      <c r="J22" s="994"/>
      <c r="K22" s="83"/>
      <c r="L22" s="89"/>
      <c r="M22" s="89"/>
      <c r="N22" s="89"/>
      <c r="O22" s="89"/>
      <c r="P22" s="89"/>
      <c r="Q22" s="87"/>
      <c r="R22" s="87"/>
      <c r="S22" s="87"/>
      <c r="T22" s="87"/>
      <c r="U22" s="87"/>
      <c r="V22" s="87"/>
      <c r="W22" s="87"/>
      <c r="X22" s="86"/>
    </row>
    <row r="23" spans="1:27" ht="53.25" customHeight="1" thickBot="1" x14ac:dyDescent="0.3">
      <c r="A23" s="1011" t="s">
        <v>55</v>
      </c>
      <c r="B23" s="1012"/>
      <c r="C23" s="1013"/>
      <c r="D23" s="23"/>
      <c r="E23" s="93" t="s">
        <v>144</v>
      </c>
      <c r="F23" s="94">
        <f>COUNTA(E31:E40)</f>
        <v>0</v>
      </c>
      <c r="G23" s="21"/>
      <c r="H23" s="995" t="s">
        <v>66</v>
      </c>
      <c r="I23" s="996"/>
      <c r="J23" s="94">
        <f>COUNTIF(I31:I40,"Acción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COUNTIF(I31:I40,"Acción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COUNTIF(W31:W40, "Vencida")</f>
        <v>0</v>
      </c>
      <c r="G25" s="24"/>
      <c r="H25" s="999"/>
      <c r="I25" s="999"/>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18"/>
      <c r="P31" s="1019"/>
      <c r="Q31" s="1019"/>
      <c r="R31" s="1020"/>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21"/>
      <c r="P32" s="1022"/>
      <c r="Q32" s="1022"/>
      <c r="R32" s="1023"/>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24"/>
      <c r="P33" s="1025"/>
      <c r="Q33" s="1025"/>
      <c r="R33" s="1026"/>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5" priority="1" stopIfTrue="1" operator="containsText" text="Cerrada">
      <formula>NOT(ISERROR(SEARCH("Cerrada",W31)))</formula>
    </cfRule>
    <cfRule type="containsText" dxfId="4" priority="2" stopIfTrue="1" operator="containsText" text="En ejecución">
      <formula>NOT(ISERROR(SEARCH("En ejecución",W31)))</formula>
    </cfRule>
    <cfRule type="containsText" dxfId="3" priority="3" stopIfTrue="1" operator="containsText" text="Vencida">
      <formula>NOT(ISERROR(SEARCH("Vencida",W31)))</formula>
    </cfRule>
  </conditionalFormatting>
  <dataValidations count="7">
    <dataValidation type="list" allowBlank="1" showInputMessage="1" showErrorMessage="1" sqref="W31:W33" xr:uid="{00000000-0002-0000-0F00-000000000000}">
      <formula1>$I$2:$I$4</formula1>
    </dataValidation>
    <dataValidation type="list" allowBlank="1" showInputMessage="1" showErrorMessage="1" sqref="V31:V33" xr:uid="{00000000-0002-0000-0F00-000001000000}">
      <formula1>$J$2:$J$4</formula1>
    </dataValidation>
    <dataValidation type="list" allowBlank="1" showInputMessage="1" showErrorMessage="1" sqref="I31:I33" xr:uid="{00000000-0002-0000-0F00-000002000000}">
      <formula1>$H$2:$H$3</formula1>
    </dataValidation>
    <dataValidation type="list" allowBlank="1" showInputMessage="1" showErrorMessage="1" sqref="F31:F33" xr:uid="{00000000-0002-0000-0F00-000003000000}">
      <formula1>$G$2:$G$5</formula1>
    </dataValidation>
    <dataValidation type="list" allowBlank="1" showInputMessage="1" showErrorMessage="1" sqref="C31:C33" xr:uid="{00000000-0002-0000-0F00-000004000000}">
      <formula1>$D$2:$D$13</formula1>
    </dataValidation>
    <dataValidation type="list" allowBlank="1" showInputMessage="1" showErrorMessage="1" sqref="B31:B33" xr:uid="{00000000-0002-0000-0F00-000005000000}">
      <formula1>$F$2:$F$6</formula1>
    </dataValidation>
    <dataValidation type="list" allowBlank="1" showErrorMessage="1" sqref="A23" xr:uid="{00000000-0002-0000-0F00-000006000000}">
      <formula1>PROCESOS</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39997558519241921"/>
  </sheetPr>
  <dimension ref="A1:AA919"/>
  <sheetViews>
    <sheetView showGridLines="0" topLeftCell="A28" zoomScale="80" zoomScaleNormal="80" workbookViewId="0">
      <selection activeCell="G39" sqref="G39"/>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141"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142"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EVALUACIÓN Y CONTROL</v>
      </c>
      <c r="F22" s="1001"/>
      <c r="G22" s="21"/>
      <c r="H22" s="992" t="s">
        <v>60</v>
      </c>
      <c r="I22" s="993"/>
      <c r="J22" s="994"/>
      <c r="K22" s="83"/>
      <c r="L22" s="84"/>
      <c r="M22" s="84"/>
      <c r="N22" s="84"/>
      <c r="O22" s="84"/>
      <c r="P22" s="84"/>
      <c r="Q22" s="87"/>
      <c r="R22" s="87"/>
      <c r="S22" s="87"/>
      <c r="T22" s="87"/>
      <c r="U22" s="87"/>
      <c r="V22" s="87"/>
      <c r="W22" s="87"/>
      <c r="X22" s="86"/>
    </row>
    <row r="23" spans="1:27" ht="53.25" customHeight="1" thickBot="1" x14ac:dyDescent="0.3">
      <c r="A23" s="1011" t="s">
        <v>121</v>
      </c>
      <c r="B23" s="1012"/>
      <c r="C23" s="1013"/>
      <c r="D23" s="23"/>
      <c r="E23" s="93" t="s">
        <v>144</v>
      </c>
      <c r="F23" s="94">
        <f>COUNTA(E31:E40)</f>
        <v>0</v>
      </c>
      <c r="G23" s="21"/>
      <c r="H23" s="995" t="s">
        <v>66</v>
      </c>
      <c r="I23" s="996"/>
      <c r="J23" s="94">
        <f>COUNTIF(I31:I40,"Acción correctiva")</f>
        <v>0</v>
      </c>
      <c r="K23" s="88"/>
      <c r="L23" s="84"/>
      <c r="M23" s="84"/>
      <c r="N23" s="84"/>
      <c r="O23" s="84"/>
      <c r="P23" s="84"/>
      <c r="Q23" s="87"/>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COUNTIF(I31:I40,"Acción Preventiva y/o de mejora")</f>
        <v>0</v>
      </c>
      <c r="K24" s="88"/>
      <c r="L24" s="84"/>
      <c r="M24" s="84"/>
      <c r="N24" s="84"/>
      <c r="O24" s="84"/>
      <c r="P24" s="84"/>
      <c r="Q24" s="87"/>
      <c r="R24" s="88"/>
      <c r="S24" s="88"/>
      <c r="T24" s="88"/>
      <c r="U24" s="86"/>
      <c r="V24" s="86"/>
      <c r="W24" s="23"/>
      <c r="X24" s="86"/>
    </row>
    <row r="25" spans="1:27" ht="53.25" customHeight="1" x14ac:dyDescent="0.35">
      <c r="A25" s="27"/>
      <c r="B25" s="23"/>
      <c r="C25" s="23"/>
      <c r="D25" s="33"/>
      <c r="E25" s="97" t="s">
        <v>145</v>
      </c>
      <c r="F25" s="96">
        <f>COUNTIF(W31:W40, "Vencida")</f>
        <v>0</v>
      </c>
      <c r="G25" s="24"/>
      <c r="H25" s="999"/>
      <c r="I25" s="999"/>
      <c r="J25" s="89"/>
      <c r="K25" s="88"/>
      <c r="L25" s="84"/>
      <c r="M25" s="84"/>
      <c r="N25" s="84"/>
      <c r="O25" s="84"/>
      <c r="P25" s="84"/>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4"/>
      <c r="M26" s="84"/>
      <c r="N26" s="84"/>
      <c r="O26" s="84"/>
      <c r="P26" s="84"/>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4"/>
      <c r="M27" s="84"/>
      <c r="N27" s="84"/>
      <c r="O27" s="84"/>
      <c r="P27" s="84"/>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1" spans="1:27" ht="37.5" customHeight="1" x14ac:dyDescent="0.25">
      <c r="A31" s="144"/>
      <c r="B31" s="144"/>
      <c r="C31" s="144"/>
      <c r="D31" s="144"/>
      <c r="E31" s="145"/>
      <c r="F31" s="144"/>
      <c r="G31" s="160"/>
      <c r="H31" s="160"/>
      <c r="I31" s="145"/>
      <c r="J31" s="145"/>
      <c r="K31" s="145"/>
      <c r="L31" s="145"/>
      <c r="M31" s="149"/>
      <c r="N31" s="145"/>
      <c r="O31" s="1018"/>
      <c r="P31" s="1019"/>
      <c r="Q31" s="1019"/>
      <c r="R31" s="1020"/>
      <c r="S31" s="145"/>
      <c r="T31" s="147"/>
      <c r="U31" s="147"/>
      <c r="V31" s="147"/>
      <c r="W31" s="143"/>
      <c r="X31" s="161"/>
      <c r="Y31" s="53"/>
      <c r="Z31" s="1"/>
    </row>
    <row r="32" spans="1:27" ht="37.5" customHeight="1" x14ac:dyDescent="0.25">
      <c r="A32" s="131"/>
      <c r="B32" s="128"/>
      <c r="C32" s="128"/>
      <c r="D32" s="131"/>
      <c r="E32" s="132"/>
      <c r="F32" s="128"/>
      <c r="G32" s="133"/>
      <c r="H32" s="133"/>
      <c r="I32" s="129"/>
      <c r="J32" s="132"/>
      <c r="K32" s="132"/>
      <c r="L32" s="132"/>
      <c r="M32" s="134"/>
      <c r="N32" s="132"/>
      <c r="O32" s="1021"/>
      <c r="P32" s="1022"/>
      <c r="Q32" s="1022"/>
      <c r="R32" s="1023"/>
      <c r="S32" s="132"/>
      <c r="T32" s="135"/>
      <c r="U32" s="135"/>
      <c r="V32" s="130"/>
      <c r="W32" s="137"/>
      <c r="X32" s="136"/>
      <c r="Y32" s="16"/>
      <c r="Z32" s="1"/>
    </row>
    <row r="33" spans="1:26" ht="37.5" customHeight="1" x14ac:dyDescent="0.25">
      <c r="A33" s="131"/>
      <c r="B33" s="128"/>
      <c r="C33" s="128"/>
      <c r="D33" s="131"/>
      <c r="E33" s="132"/>
      <c r="F33" s="128"/>
      <c r="G33" s="133"/>
      <c r="H33" s="133"/>
      <c r="I33" s="129"/>
      <c r="J33" s="131"/>
      <c r="K33" s="131"/>
      <c r="L33" s="132"/>
      <c r="M33" s="131"/>
      <c r="N33" s="131"/>
      <c r="O33" s="1024"/>
      <c r="P33" s="1025"/>
      <c r="Q33" s="1025"/>
      <c r="R33" s="1026"/>
      <c r="S33" s="131"/>
      <c r="T33" s="135"/>
      <c r="U33" s="135"/>
      <c r="V33" s="130"/>
      <c r="W33" s="137"/>
      <c r="X33" s="136"/>
      <c r="Y33" s="16"/>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8">
    <mergeCell ref="A17:C20"/>
    <mergeCell ref="D17:W20"/>
    <mergeCell ref="A22:C22"/>
    <mergeCell ref="E22:F22"/>
    <mergeCell ref="H22:J22"/>
    <mergeCell ref="T29:X29"/>
    <mergeCell ref="O30:R30"/>
    <mergeCell ref="A23:C23"/>
    <mergeCell ref="H23:I23"/>
    <mergeCell ref="H24:I24"/>
    <mergeCell ref="H25:I25"/>
    <mergeCell ref="H26:I26"/>
    <mergeCell ref="O31:R31"/>
    <mergeCell ref="O32:R32"/>
    <mergeCell ref="O33:R33"/>
    <mergeCell ref="A29:G29"/>
    <mergeCell ref="H29:N29"/>
    <mergeCell ref="O29:S29"/>
  </mergeCells>
  <conditionalFormatting sqref="W31:W33">
    <cfRule type="containsText" dxfId="2" priority="1" stopIfTrue="1" operator="containsText" text="Cerrada">
      <formula>NOT(ISERROR(SEARCH("Cerrada",W31)))</formula>
    </cfRule>
    <cfRule type="containsText" dxfId="1" priority="2" stopIfTrue="1" operator="containsText" text="En ejecución">
      <formula>NOT(ISERROR(SEARCH("En ejecución",W31)))</formula>
    </cfRule>
    <cfRule type="containsText" dxfId="0" priority="3" stopIfTrue="1" operator="containsText" text="Vencida">
      <formula>NOT(ISERROR(SEARCH("Vencida",W31)))</formula>
    </cfRule>
  </conditionalFormatting>
  <dataValidations count="7">
    <dataValidation type="list" allowBlank="1" showErrorMessage="1" sqref="A23" xr:uid="{00000000-0002-0000-1000-000000000000}">
      <formula1>PROCESOS</formula1>
    </dataValidation>
    <dataValidation type="list" allowBlank="1" showInputMessage="1" showErrorMessage="1" sqref="B31:B33" xr:uid="{00000000-0002-0000-1000-000001000000}">
      <formula1>$F$2:$F$6</formula1>
    </dataValidation>
    <dataValidation type="list" allowBlank="1" showInputMessage="1" showErrorMessage="1" sqref="C31:C33" xr:uid="{00000000-0002-0000-1000-000002000000}">
      <formula1>$D$2:$D$13</formula1>
    </dataValidation>
    <dataValidation type="list" allowBlank="1" showInputMessage="1" showErrorMessage="1" sqref="F31:F33" xr:uid="{00000000-0002-0000-1000-000003000000}">
      <formula1>$G$2:$G$5</formula1>
    </dataValidation>
    <dataValidation type="list" allowBlank="1" showInputMessage="1" showErrorMessage="1" sqref="I31:I33" xr:uid="{00000000-0002-0000-1000-000004000000}">
      <formula1>$H$2:$H$3</formula1>
    </dataValidation>
    <dataValidation type="list" allowBlank="1" showInputMessage="1" showErrorMessage="1" sqref="V31:V33" xr:uid="{00000000-0002-0000-1000-000005000000}">
      <formula1>$J$2:$J$4</formula1>
    </dataValidation>
    <dataValidation type="list" allowBlank="1" showInputMessage="1" showErrorMessage="1" sqref="W31:W33" xr:uid="{00000000-0002-0000-1000-000006000000}">
      <formula1>$I$2:$I$4</formula1>
    </dataValidation>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39997558519241921"/>
  </sheetPr>
  <dimension ref="A1:AA918"/>
  <sheetViews>
    <sheetView showGridLines="0" topLeftCell="A28" zoomScale="80" zoomScaleNormal="80" workbookViewId="0">
      <selection activeCell="I40" sqref="I40"/>
    </sheetView>
  </sheetViews>
  <sheetFormatPr baseColWidth="10" defaultColWidth="14.42578125" defaultRowHeight="15" customHeight="1" x14ac:dyDescent="0.25"/>
  <cols>
    <col min="1" max="1" width="6.5703125" style="138" customWidth="1"/>
    <col min="2" max="2" width="15.570312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6.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141"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142" t="s">
        <v>1004</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MEJORAMIENTO INTEGRAL Y CONTINUO</v>
      </c>
      <c r="F22" s="1001"/>
      <c r="G22" s="21"/>
      <c r="H22" s="992" t="s">
        <v>60</v>
      </c>
      <c r="I22" s="993"/>
      <c r="J22" s="994"/>
      <c r="K22" s="83"/>
      <c r="L22" s="87"/>
      <c r="M22" s="87"/>
      <c r="N22" s="87"/>
      <c r="O22" s="87"/>
      <c r="P22" s="87"/>
      <c r="Q22" s="87"/>
      <c r="R22" s="87"/>
      <c r="S22" s="87"/>
      <c r="T22" s="87"/>
      <c r="U22" s="87"/>
      <c r="V22" s="87"/>
      <c r="W22" s="87"/>
      <c r="X22" s="86"/>
    </row>
    <row r="23" spans="1:27" ht="53.25" customHeight="1" thickBot="1" x14ac:dyDescent="0.3">
      <c r="A23" s="1011" t="s">
        <v>21</v>
      </c>
      <c r="B23" s="1012"/>
      <c r="C23" s="1013"/>
      <c r="D23" s="23"/>
      <c r="E23" s="93" t="s">
        <v>144</v>
      </c>
      <c r="F23" s="94">
        <f>COUNTA(E31:E40)</f>
        <v>0</v>
      </c>
      <c r="G23" s="21"/>
      <c r="H23" s="995" t="s">
        <v>66</v>
      </c>
      <c r="I23" s="996"/>
      <c r="J23" s="94">
        <f>COUNTIF(I32:I39,"Acción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COUNTIF(I32:I39,"Acción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COUNTIF(W31:W40, "Vencida")</f>
        <v>0</v>
      </c>
      <c r="G25" s="24"/>
      <c r="H25" s="999"/>
      <c r="I25" s="999"/>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 "Cerrada")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7"/>
      <c r="M28" s="87"/>
      <c r="N28" s="87"/>
      <c r="O28" s="87"/>
      <c r="P28" s="87"/>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3" spans="1:26" x14ac:dyDescent="0.25">
      <c r="A33" s="51"/>
      <c r="B33" s="51"/>
      <c r="C33" s="51"/>
      <c r="D33" s="51"/>
      <c r="E33" s="53"/>
      <c r="F33" s="51"/>
      <c r="G33" s="53"/>
      <c r="H33" s="53"/>
      <c r="I33" s="51"/>
      <c r="J33" s="51"/>
      <c r="K33" s="51"/>
      <c r="L33" s="51"/>
      <c r="M33" s="51"/>
      <c r="N33" s="51"/>
      <c r="O33" s="51"/>
      <c r="P33" s="51"/>
      <c r="Q33" s="51"/>
      <c r="R33" s="51"/>
      <c r="S33" s="51"/>
      <c r="T33" s="275"/>
      <c r="U33" s="275"/>
      <c r="V33" s="15"/>
      <c r="W33" s="13"/>
      <c r="X33" s="16"/>
      <c r="Y33" s="1"/>
      <c r="Z33" s="1"/>
    </row>
    <row r="34" spans="1:26" x14ac:dyDescent="0.25">
      <c r="A34" s="51"/>
      <c r="B34" s="51"/>
      <c r="C34" s="51"/>
      <c r="D34" s="51"/>
      <c r="E34" s="53"/>
      <c r="F34" s="51"/>
      <c r="G34" s="53"/>
      <c r="H34" s="53"/>
      <c r="I34" s="51"/>
      <c r="J34" s="51"/>
      <c r="K34" s="51"/>
      <c r="L34" s="51"/>
      <c r="M34" s="51"/>
      <c r="N34" s="51"/>
      <c r="O34" s="51"/>
      <c r="P34" s="51"/>
      <c r="Q34" s="51"/>
      <c r="R34" s="51"/>
      <c r="S34" s="51"/>
      <c r="T34" s="275"/>
      <c r="U34" s="27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
      <c r="F92" s="1"/>
      <c r="G92" s="1"/>
      <c r="H92" s="1"/>
      <c r="I92" s="1"/>
      <c r="J92" s="1"/>
      <c r="K92" s="1"/>
      <c r="L92" s="1"/>
      <c r="M92" s="1"/>
      <c r="N92" s="1"/>
      <c r="O92" s="1"/>
      <c r="P92" s="1"/>
      <c r="Q92" s="1"/>
      <c r="R92" s="1"/>
      <c r="S92" s="1"/>
      <c r="T92" s="1"/>
      <c r="U92" s="1"/>
      <c r="V92" s="1"/>
      <c r="W92" s="13"/>
      <c r="X92" s="1"/>
      <c r="Y92" s="1"/>
      <c r="Z92" s="1"/>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xr:uid="{00000000-0002-0000-1100-000000000000}">
      <formula1>PROCESOS</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1000"/>
  <sheetViews>
    <sheetView showGridLines="0" workbookViewId="0"/>
  </sheetViews>
  <sheetFormatPr baseColWidth="10" defaultColWidth="14.42578125" defaultRowHeight="15" customHeight="1" x14ac:dyDescent="0.25"/>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 min="9" max="18" width="9.42578125" customWidth="1"/>
    <col min="19" max="26" width="12.5703125" customWidth="1"/>
  </cols>
  <sheetData>
    <row r="1" spans="1:8" x14ac:dyDescent="0.25">
      <c r="A1" s="3" t="s">
        <v>0</v>
      </c>
      <c r="B1" s="4" t="s">
        <v>1</v>
      </c>
      <c r="C1" s="4" t="s">
        <v>2</v>
      </c>
      <c r="D1" s="6" t="s">
        <v>7</v>
      </c>
      <c r="E1" s="6" t="s">
        <v>4</v>
      </c>
      <c r="F1" s="6" t="s">
        <v>6</v>
      </c>
      <c r="G1" s="6" t="s">
        <v>5</v>
      </c>
      <c r="H1" s="6" t="s">
        <v>3</v>
      </c>
    </row>
    <row r="2" spans="1:8" x14ac:dyDescent="0.25">
      <c r="A2" s="9" t="s">
        <v>87</v>
      </c>
      <c r="B2" s="10" t="s">
        <v>8</v>
      </c>
      <c r="C2" s="10" t="s">
        <v>9</v>
      </c>
      <c r="D2" s="10" t="s">
        <v>20</v>
      </c>
      <c r="E2" s="10" t="s">
        <v>11</v>
      </c>
      <c r="F2" s="9" t="s">
        <v>13</v>
      </c>
      <c r="G2" s="10" t="s">
        <v>12</v>
      </c>
      <c r="H2" s="10" t="s">
        <v>10</v>
      </c>
    </row>
    <row r="3" spans="1:8" x14ac:dyDescent="0.25">
      <c r="A3" s="9" t="s">
        <v>89</v>
      </c>
      <c r="B3" s="10" t="s">
        <v>14</v>
      </c>
      <c r="C3" s="10" t="s">
        <v>15</v>
      </c>
      <c r="D3" s="10" t="s">
        <v>26</v>
      </c>
      <c r="E3" s="10" t="s">
        <v>17</v>
      </c>
      <c r="F3" s="9" t="s">
        <v>19</v>
      </c>
      <c r="G3" s="10" t="s">
        <v>18</v>
      </c>
      <c r="H3" s="10" t="s">
        <v>16</v>
      </c>
    </row>
    <row r="4" spans="1:8" x14ac:dyDescent="0.25">
      <c r="A4" s="9" t="s">
        <v>91</v>
      </c>
      <c r="B4" s="10" t="s">
        <v>119</v>
      </c>
      <c r="C4" s="10" t="s">
        <v>22</v>
      </c>
      <c r="D4" s="10" t="s">
        <v>30</v>
      </c>
      <c r="E4" s="10"/>
      <c r="F4" s="9" t="s">
        <v>25</v>
      </c>
      <c r="G4" s="10" t="s">
        <v>24</v>
      </c>
      <c r="H4" s="10" t="s">
        <v>23</v>
      </c>
    </row>
    <row r="5" spans="1:8" x14ac:dyDescent="0.25">
      <c r="A5" s="9" t="s">
        <v>93</v>
      </c>
      <c r="B5" s="10" t="s">
        <v>117</v>
      </c>
      <c r="C5" s="10" t="s">
        <v>27</v>
      </c>
      <c r="D5" s="10" t="s">
        <v>34</v>
      </c>
      <c r="E5" s="10"/>
      <c r="F5" s="9" t="s">
        <v>72</v>
      </c>
      <c r="G5" s="10" t="s">
        <v>29</v>
      </c>
      <c r="H5" s="10" t="s">
        <v>28</v>
      </c>
    </row>
    <row r="6" spans="1:8" x14ac:dyDescent="0.25">
      <c r="A6" s="9" t="s">
        <v>95</v>
      </c>
      <c r="B6" s="10" t="s">
        <v>38</v>
      </c>
      <c r="C6" s="10" t="s">
        <v>31</v>
      </c>
      <c r="D6" s="10"/>
      <c r="E6" s="10"/>
      <c r="F6" s="9" t="s">
        <v>33</v>
      </c>
      <c r="H6" s="10" t="s">
        <v>32</v>
      </c>
    </row>
    <row r="7" spans="1:8" x14ac:dyDescent="0.25">
      <c r="A7" s="9" t="s">
        <v>97</v>
      </c>
      <c r="B7" s="10" t="s">
        <v>42</v>
      </c>
      <c r="C7" s="10" t="s">
        <v>35</v>
      </c>
      <c r="D7" s="10"/>
      <c r="E7" s="10"/>
      <c r="F7" s="9" t="s">
        <v>37</v>
      </c>
      <c r="H7" s="10" t="s">
        <v>36</v>
      </c>
    </row>
    <row r="8" spans="1:8" x14ac:dyDescent="0.25">
      <c r="A8" s="9" t="s">
        <v>99</v>
      </c>
      <c r="B8" s="10" t="s">
        <v>45</v>
      </c>
      <c r="C8" s="10" t="s">
        <v>39</v>
      </c>
      <c r="D8" s="10"/>
      <c r="E8" s="10"/>
      <c r="F8" s="9" t="s">
        <v>41</v>
      </c>
      <c r="H8" s="10" t="s">
        <v>40</v>
      </c>
    </row>
    <row r="9" spans="1:8" x14ac:dyDescent="0.25">
      <c r="A9" s="9" t="s">
        <v>101</v>
      </c>
      <c r="B9" s="10" t="s">
        <v>120</v>
      </c>
      <c r="C9" s="10" t="s">
        <v>43</v>
      </c>
      <c r="D9" s="10"/>
      <c r="E9" s="10"/>
      <c r="F9" s="9"/>
      <c r="H9" s="10" t="s">
        <v>44</v>
      </c>
    </row>
    <row r="10" spans="1:8" x14ac:dyDescent="0.25">
      <c r="A10" s="9" t="s">
        <v>103</v>
      </c>
      <c r="B10" s="10" t="s">
        <v>50</v>
      </c>
      <c r="C10" s="10" t="s">
        <v>46</v>
      </c>
      <c r="D10" s="10"/>
      <c r="E10" s="10"/>
      <c r="F10" s="9"/>
      <c r="H10" s="10" t="s">
        <v>122</v>
      </c>
    </row>
    <row r="11" spans="1:8" x14ac:dyDescent="0.25">
      <c r="A11" s="9" t="s">
        <v>105</v>
      </c>
      <c r="B11" s="10" t="s">
        <v>52</v>
      </c>
      <c r="C11" s="10" t="s">
        <v>48</v>
      </c>
      <c r="D11" s="11"/>
      <c r="E11" s="11"/>
      <c r="F11" s="12"/>
      <c r="H11" s="10" t="s">
        <v>47</v>
      </c>
    </row>
    <row r="12" spans="1:8" x14ac:dyDescent="0.25">
      <c r="A12" s="9" t="s">
        <v>107</v>
      </c>
      <c r="B12" s="10" t="s">
        <v>54</v>
      </c>
      <c r="C12" s="10" t="s">
        <v>118</v>
      </c>
      <c r="D12" s="11"/>
      <c r="E12" s="11"/>
      <c r="F12" s="12"/>
    </row>
    <row r="13" spans="1:8" x14ac:dyDescent="0.25">
      <c r="A13" s="9" t="s">
        <v>109</v>
      </c>
      <c r="B13" s="10" t="s">
        <v>55</v>
      </c>
      <c r="C13" s="10" t="s">
        <v>49</v>
      </c>
      <c r="D13" s="11"/>
      <c r="E13" s="11"/>
      <c r="F13" s="12"/>
    </row>
    <row r="14" spans="1:8" x14ac:dyDescent="0.25">
      <c r="A14" s="9" t="s">
        <v>111</v>
      </c>
      <c r="B14" s="10" t="s">
        <v>121</v>
      </c>
      <c r="C14" s="10" t="s">
        <v>51</v>
      </c>
      <c r="D14" s="11"/>
      <c r="E14" s="11"/>
      <c r="F14" s="12"/>
    </row>
    <row r="15" spans="1:8" x14ac:dyDescent="0.25">
      <c r="A15" s="9" t="s">
        <v>113</v>
      </c>
      <c r="B15" s="10" t="s">
        <v>21</v>
      </c>
      <c r="C15" s="10" t="s">
        <v>53</v>
      </c>
      <c r="D15" s="1"/>
      <c r="E15" s="11"/>
      <c r="F15" s="12"/>
    </row>
    <row r="16" spans="1:8" x14ac:dyDescent="0.25">
      <c r="A16" s="1"/>
      <c r="B16" s="1"/>
      <c r="C16" s="1"/>
      <c r="D16" s="1"/>
      <c r="E16" s="11"/>
      <c r="F16" s="12"/>
    </row>
    <row r="17" spans="1:6" x14ac:dyDescent="0.25">
      <c r="A17" s="1"/>
      <c r="B17" s="1"/>
      <c r="C17" s="1"/>
      <c r="D17" s="1"/>
      <c r="E17" s="11"/>
      <c r="F17" s="12"/>
    </row>
    <row r="18" spans="1:6" x14ac:dyDescent="0.25">
      <c r="A18" s="1"/>
      <c r="B18" s="1"/>
      <c r="C18" s="1"/>
      <c r="D18" s="1"/>
      <c r="E18" s="1"/>
      <c r="F18" s="1"/>
    </row>
    <row r="19" spans="1:6" x14ac:dyDescent="0.25">
      <c r="A19" s="1"/>
      <c r="B19" s="1"/>
      <c r="C19" s="1"/>
      <c r="D19" s="1"/>
      <c r="E19" s="1"/>
      <c r="F19" s="1"/>
    </row>
    <row r="20" spans="1:6" x14ac:dyDescent="0.25">
      <c r="A20" s="1"/>
      <c r="B20" s="1"/>
      <c r="C20" s="1"/>
      <c r="D20" s="1"/>
      <c r="E20" s="1"/>
      <c r="F20" s="1"/>
    </row>
    <row r="21" spans="1:6" x14ac:dyDescent="0.25">
      <c r="A21" s="1"/>
      <c r="B21" s="1"/>
      <c r="C21" s="1"/>
      <c r="D21" s="1"/>
      <c r="E21" s="1"/>
      <c r="F21" s="1"/>
    </row>
    <row r="22" spans="1:6" x14ac:dyDescent="0.25">
      <c r="A22" s="1"/>
      <c r="B22" s="1"/>
      <c r="C22" s="1"/>
      <c r="D22" s="1"/>
      <c r="E22" s="1"/>
      <c r="F22" s="1"/>
    </row>
    <row r="23" spans="1:6" x14ac:dyDescent="0.25">
      <c r="A23" s="1"/>
      <c r="B23" s="1"/>
      <c r="C23" s="1"/>
      <c r="D23" s="1"/>
      <c r="E23" s="1"/>
      <c r="F23" s="1"/>
    </row>
    <row r="24" spans="1:6" x14ac:dyDescent="0.25">
      <c r="A24" s="1"/>
      <c r="B24" s="1"/>
      <c r="C24" s="1"/>
      <c r="D24" s="1"/>
      <c r="E24" s="1"/>
      <c r="F24" s="1"/>
    </row>
    <row r="25" spans="1:6" x14ac:dyDescent="0.25">
      <c r="A25" s="1"/>
      <c r="B25" s="1"/>
      <c r="C25" s="1"/>
      <c r="D25" s="1"/>
      <c r="E25" s="1"/>
      <c r="F25" s="1"/>
    </row>
    <row r="26" spans="1:6" x14ac:dyDescent="0.25">
      <c r="A26" s="1"/>
      <c r="B26" s="1"/>
      <c r="C26" s="1"/>
      <c r="D26" s="1"/>
      <c r="E26" s="1"/>
      <c r="F26" s="1"/>
    </row>
    <row r="27" spans="1:6" x14ac:dyDescent="0.25">
      <c r="A27" s="1"/>
      <c r="B27" s="1"/>
      <c r="C27" s="1"/>
      <c r="D27" s="1"/>
      <c r="E27" s="1"/>
      <c r="F27" s="1"/>
    </row>
    <row r="28" spans="1:6" x14ac:dyDescent="0.25">
      <c r="A28" s="1"/>
      <c r="B28" s="1"/>
      <c r="C28" s="1"/>
      <c r="D28" s="1"/>
      <c r="E28" s="1"/>
      <c r="F28" s="1"/>
    </row>
    <row r="29" spans="1:6" x14ac:dyDescent="0.25">
      <c r="A29" s="1"/>
      <c r="B29" s="1"/>
      <c r="C29" s="1"/>
      <c r="D29" s="1"/>
      <c r="E29" s="1"/>
      <c r="F29" s="1"/>
    </row>
    <row r="30" spans="1:6" x14ac:dyDescent="0.25">
      <c r="A30" s="1"/>
      <c r="B30" s="1"/>
      <c r="C30" s="1"/>
      <c r="D30" s="1"/>
      <c r="E30" s="1"/>
      <c r="F30" s="1"/>
    </row>
    <row r="31" spans="1:6" x14ac:dyDescent="0.25">
      <c r="A31" s="1"/>
      <c r="B31" s="1"/>
      <c r="C31" s="1"/>
      <c r="D31" s="1"/>
      <c r="E31" s="1"/>
      <c r="F31" s="1"/>
    </row>
    <row r="32" spans="1:6" x14ac:dyDescent="0.25">
      <c r="A32" s="1"/>
      <c r="B32" s="1"/>
      <c r="C32" s="1"/>
      <c r="D32" s="1"/>
      <c r="E32" s="1"/>
      <c r="F32" s="1"/>
    </row>
    <row r="33" spans="1:6" x14ac:dyDescent="0.25">
      <c r="A33" s="1"/>
      <c r="B33" s="1"/>
      <c r="C33" s="1"/>
      <c r="D33" s="1"/>
      <c r="E33" s="1"/>
      <c r="F33" s="1"/>
    </row>
    <row r="34" spans="1:6" x14ac:dyDescent="0.25">
      <c r="A34" s="1"/>
      <c r="B34" s="1"/>
      <c r="C34" s="1"/>
      <c r="D34" s="1"/>
      <c r="E34" s="1"/>
      <c r="F34" s="1"/>
    </row>
    <row r="35" spans="1:6" x14ac:dyDescent="0.25">
      <c r="A35" s="1"/>
      <c r="B35" s="1"/>
      <c r="C35" s="1"/>
      <c r="D35" s="1"/>
      <c r="E35" s="1"/>
      <c r="F35" s="1"/>
    </row>
    <row r="36" spans="1:6" x14ac:dyDescent="0.25">
      <c r="A36" s="1"/>
      <c r="B36" s="1"/>
      <c r="C36" s="1"/>
      <c r="D36" s="1"/>
      <c r="E36" s="1"/>
      <c r="F36" s="1"/>
    </row>
    <row r="37" spans="1:6" x14ac:dyDescent="0.25">
      <c r="A37" s="1"/>
      <c r="B37" s="1"/>
      <c r="C37" s="1"/>
      <c r="D37" s="1"/>
      <c r="E37" s="1"/>
      <c r="F37" s="1"/>
    </row>
    <row r="38" spans="1:6" x14ac:dyDescent="0.25">
      <c r="A38" s="1"/>
      <c r="B38" s="1"/>
      <c r="C38" s="1"/>
      <c r="D38" s="1"/>
      <c r="E38" s="1"/>
      <c r="F38" s="1"/>
    </row>
    <row r="39" spans="1:6" x14ac:dyDescent="0.25">
      <c r="A39" s="1"/>
      <c r="B39" s="1"/>
      <c r="C39" s="1"/>
      <c r="D39" s="1"/>
      <c r="E39" s="1"/>
      <c r="F39" s="1"/>
    </row>
    <row r="40" spans="1:6" x14ac:dyDescent="0.25">
      <c r="A40" s="1"/>
      <c r="B40" s="1"/>
      <c r="C40" s="1"/>
      <c r="D40" s="1"/>
      <c r="E40" s="1"/>
      <c r="F40" s="1"/>
    </row>
    <row r="41" spans="1:6" x14ac:dyDescent="0.25">
      <c r="A41" s="1"/>
      <c r="B41" s="1"/>
      <c r="C41" s="1"/>
      <c r="D41" s="1"/>
      <c r="E41" s="1"/>
      <c r="F41" s="1"/>
    </row>
    <row r="42" spans="1:6" x14ac:dyDescent="0.25">
      <c r="A42" s="1"/>
      <c r="B42" s="1"/>
      <c r="C42" s="1"/>
      <c r="D42" s="1"/>
      <c r="E42" s="1"/>
      <c r="F42" s="1"/>
    </row>
    <row r="43" spans="1:6" x14ac:dyDescent="0.25">
      <c r="A43" s="1"/>
      <c r="B43" s="1"/>
      <c r="C43" s="1"/>
      <c r="D43" s="1"/>
      <c r="E43" s="1"/>
      <c r="F43" s="1"/>
    </row>
    <row r="44" spans="1:6" x14ac:dyDescent="0.25">
      <c r="A44" s="1"/>
      <c r="B44" s="1"/>
      <c r="C44" s="1"/>
      <c r="D44" s="1"/>
      <c r="E44" s="1"/>
      <c r="F44" s="1"/>
    </row>
    <row r="45" spans="1:6" x14ac:dyDescent="0.25">
      <c r="A45" s="1"/>
      <c r="B45" s="1"/>
      <c r="C45" s="1"/>
      <c r="D45" s="1"/>
      <c r="E45" s="1"/>
      <c r="F45" s="1"/>
    </row>
    <row r="46" spans="1:6" x14ac:dyDescent="0.25">
      <c r="A46" s="1"/>
      <c r="B46" s="1"/>
      <c r="C46" s="1"/>
      <c r="D46" s="1"/>
      <c r="E46" s="1"/>
      <c r="F46" s="1"/>
    </row>
    <row r="47" spans="1:6" x14ac:dyDescent="0.25">
      <c r="A47" s="1"/>
      <c r="B47" s="1"/>
      <c r="C47" s="1"/>
      <c r="D47" s="1"/>
      <c r="E47" s="1"/>
      <c r="F47" s="1"/>
    </row>
    <row r="48" spans="1:6" x14ac:dyDescent="0.25">
      <c r="A48" s="1"/>
      <c r="B48" s="1"/>
      <c r="C48" s="1"/>
      <c r="D48" s="1"/>
      <c r="E48" s="1"/>
      <c r="F48" s="1"/>
    </row>
    <row r="49" spans="1:6" x14ac:dyDescent="0.25">
      <c r="A49" s="1"/>
      <c r="B49" s="1"/>
      <c r="C49" s="1"/>
      <c r="D49" s="1"/>
      <c r="E49" s="1"/>
      <c r="F49" s="1"/>
    </row>
    <row r="50" spans="1:6" x14ac:dyDescent="0.25">
      <c r="A50" s="1"/>
      <c r="B50" s="1"/>
      <c r="C50" s="1"/>
      <c r="D50" s="1"/>
      <c r="E50" s="1"/>
      <c r="F50" s="1"/>
    </row>
    <row r="51" spans="1:6" x14ac:dyDescent="0.25">
      <c r="A51" s="1"/>
      <c r="B51" s="1"/>
      <c r="C51" s="1"/>
      <c r="D51" s="1"/>
      <c r="E51" s="1"/>
      <c r="F51" s="1"/>
    </row>
    <row r="52" spans="1:6" x14ac:dyDescent="0.25">
      <c r="A52" s="1"/>
      <c r="B52" s="1"/>
      <c r="C52" s="1"/>
      <c r="D52" s="1"/>
      <c r="E52" s="1"/>
      <c r="F52" s="1"/>
    </row>
    <row r="53" spans="1:6" x14ac:dyDescent="0.25">
      <c r="A53" s="1"/>
      <c r="B53" s="1"/>
      <c r="C53" s="1"/>
      <c r="D53" s="1"/>
      <c r="E53" s="1"/>
      <c r="F53" s="1"/>
    </row>
    <row r="54" spans="1:6" x14ac:dyDescent="0.25">
      <c r="A54" s="1"/>
      <c r="B54" s="1"/>
      <c r="C54" s="1"/>
      <c r="D54" s="1"/>
      <c r="E54" s="1"/>
      <c r="F54" s="1"/>
    </row>
    <row r="55" spans="1:6" x14ac:dyDescent="0.25">
      <c r="A55" s="1"/>
      <c r="B55" s="1"/>
      <c r="C55" s="1"/>
      <c r="D55" s="1"/>
      <c r="E55" s="1"/>
      <c r="F55" s="1"/>
    </row>
    <row r="56" spans="1:6" x14ac:dyDescent="0.25">
      <c r="A56" s="1"/>
      <c r="B56" s="1"/>
      <c r="C56" s="1"/>
      <c r="D56" s="1"/>
      <c r="E56" s="1"/>
      <c r="F56" s="1"/>
    </row>
    <row r="57" spans="1:6" x14ac:dyDescent="0.25">
      <c r="A57" s="1"/>
      <c r="B57" s="1"/>
      <c r="C57" s="1"/>
      <c r="D57" s="1"/>
      <c r="E57" s="1"/>
      <c r="F57" s="1"/>
    </row>
    <row r="58" spans="1:6" x14ac:dyDescent="0.25">
      <c r="A58" s="1"/>
      <c r="B58" s="1"/>
      <c r="C58" s="1"/>
      <c r="D58" s="1"/>
      <c r="E58" s="1"/>
      <c r="F58" s="1"/>
    </row>
    <row r="59" spans="1:6" x14ac:dyDescent="0.25">
      <c r="A59" s="1"/>
      <c r="B59" s="1"/>
      <c r="C59" s="1"/>
      <c r="D59" s="1"/>
      <c r="E59" s="1"/>
      <c r="F59" s="1"/>
    </row>
    <row r="60" spans="1:6" x14ac:dyDescent="0.25">
      <c r="A60" s="1"/>
      <c r="B60" s="1"/>
      <c r="C60" s="1"/>
      <c r="D60" s="1"/>
      <c r="E60" s="1"/>
      <c r="F60" s="1"/>
    </row>
    <row r="61" spans="1:6" x14ac:dyDescent="0.25">
      <c r="A61" s="1"/>
      <c r="B61" s="1"/>
      <c r="C61" s="1"/>
      <c r="D61" s="1"/>
      <c r="E61" s="1"/>
      <c r="F61" s="1"/>
    </row>
    <row r="62" spans="1:6" x14ac:dyDescent="0.25">
      <c r="A62" s="1"/>
      <c r="B62" s="1"/>
      <c r="C62" s="1"/>
      <c r="D62" s="1"/>
      <c r="E62" s="1"/>
      <c r="F62" s="1"/>
    </row>
    <row r="63" spans="1:6" x14ac:dyDescent="0.25">
      <c r="A63" s="1"/>
      <c r="B63" s="1"/>
      <c r="C63" s="1"/>
      <c r="D63" s="1"/>
      <c r="E63" s="1"/>
      <c r="F63" s="1"/>
    </row>
    <row r="64" spans="1:6" x14ac:dyDescent="0.25">
      <c r="A64" s="1"/>
      <c r="B64" s="1"/>
      <c r="C64" s="1"/>
      <c r="D64" s="1"/>
      <c r="E64" s="1"/>
      <c r="F64" s="1"/>
    </row>
    <row r="65" spans="1:6" x14ac:dyDescent="0.25">
      <c r="A65" s="1"/>
      <c r="B65" s="1"/>
      <c r="C65" s="1"/>
      <c r="D65" s="1"/>
      <c r="E65" s="1"/>
      <c r="F65" s="1"/>
    </row>
    <row r="66" spans="1:6" x14ac:dyDescent="0.25">
      <c r="A66" s="1"/>
      <c r="B66" s="1"/>
      <c r="C66" s="1"/>
      <c r="D66" s="1"/>
      <c r="E66" s="1"/>
      <c r="F66" s="1"/>
    </row>
    <row r="67" spans="1:6" x14ac:dyDescent="0.25">
      <c r="A67" s="1"/>
      <c r="B67" s="1"/>
      <c r="C67" s="1"/>
      <c r="D67" s="1"/>
      <c r="E67" s="1"/>
      <c r="F67" s="1"/>
    </row>
    <row r="68" spans="1:6" x14ac:dyDescent="0.25">
      <c r="A68" s="1"/>
      <c r="B68" s="1"/>
      <c r="C68" s="1"/>
      <c r="D68" s="1"/>
      <c r="E68" s="1"/>
      <c r="F68" s="1"/>
    </row>
    <row r="69" spans="1:6" x14ac:dyDescent="0.25">
      <c r="A69" s="1"/>
      <c r="B69" s="1"/>
      <c r="C69" s="1"/>
      <c r="D69" s="1"/>
      <c r="E69" s="1"/>
      <c r="F69" s="1"/>
    </row>
    <row r="70" spans="1:6" x14ac:dyDescent="0.25">
      <c r="A70" s="1"/>
      <c r="B70" s="1"/>
      <c r="C70" s="1"/>
      <c r="D70" s="1"/>
      <c r="E70" s="1"/>
      <c r="F70" s="1"/>
    </row>
    <row r="71" spans="1:6" x14ac:dyDescent="0.25">
      <c r="A71" s="1"/>
      <c r="B71" s="1"/>
      <c r="C71" s="1"/>
      <c r="D71" s="1"/>
      <c r="E71" s="1"/>
      <c r="F71" s="1"/>
    </row>
    <row r="72" spans="1:6" x14ac:dyDescent="0.25">
      <c r="A72" s="1"/>
      <c r="B72" s="1"/>
      <c r="C72" s="1"/>
      <c r="D72" s="1"/>
      <c r="E72" s="1"/>
      <c r="F72" s="1"/>
    </row>
    <row r="73" spans="1:6" x14ac:dyDescent="0.25">
      <c r="A73" s="1"/>
      <c r="B73" s="1"/>
      <c r="C73" s="1"/>
      <c r="D73" s="1"/>
      <c r="E73" s="1"/>
      <c r="F73" s="1"/>
    </row>
    <row r="74" spans="1:6" x14ac:dyDescent="0.25">
      <c r="A74" s="1"/>
      <c r="B74" s="1"/>
      <c r="C74" s="1"/>
      <c r="D74" s="1"/>
      <c r="E74" s="1"/>
      <c r="F74" s="1"/>
    </row>
    <row r="75" spans="1:6" x14ac:dyDescent="0.25">
      <c r="A75" s="1"/>
      <c r="B75" s="1"/>
      <c r="C75" s="1"/>
      <c r="D75" s="1"/>
      <c r="E75" s="1"/>
      <c r="F75" s="1"/>
    </row>
    <row r="76" spans="1:6" x14ac:dyDescent="0.25">
      <c r="A76" s="1"/>
      <c r="B76" s="1"/>
      <c r="C76" s="1"/>
      <c r="D76" s="1"/>
      <c r="E76" s="1"/>
      <c r="F76" s="1"/>
    </row>
    <row r="77" spans="1:6" x14ac:dyDescent="0.25">
      <c r="A77" s="1"/>
      <c r="B77" s="1"/>
      <c r="C77" s="1"/>
      <c r="D77" s="1"/>
      <c r="E77" s="1"/>
      <c r="F77" s="1"/>
    </row>
    <row r="78" spans="1:6" x14ac:dyDescent="0.25">
      <c r="A78" s="1"/>
      <c r="B78" s="1"/>
      <c r="C78" s="1"/>
      <c r="D78" s="1"/>
      <c r="E78" s="1"/>
      <c r="F78" s="1"/>
    </row>
    <row r="79" spans="1:6" x14ac:dyDescent="0.25">
      <c r="A79" s="1"/>
      <c r="B79" s="1"/>
      <c r="C79" s="1"/>
      <c r="D79" s="1"/>
      <c r="E79" s="1"/>
      <c r="F79" s="1"/>
    </row>
    <row r="80" spans="1:6" x14ac:dyDescent="0.25">
      <c r="A80" s="1"/>
      <c r="B80" s="1"/>
      <c r="C80" s="1"/>
      <c r="D80" s="1"/>
      <c r="E80" s="1"/>
      <c r="F80" s="1"/>
    </row>
    <row r="81" spans="1:6" x14ac:dyDescent="0.25">
      <c r="A81" s="1"/>
      <c r="B81" s="1"/>
      <c r="C81" s="1"/>
      <c r="D81" s="1"/>
      <c r="E81" s="1"/>
      <c r="F81" s="1"/>
    </row>
    <row r="82" spans="1:6" x14ac:dyDescent="0.25">
      <c r="A82" s="1"/>
      <c r="B82" s="1"/>
      <c r="C82" s="1"/>
      <c r="D82" s="1"/>
      <c r="E82" s="1"/>
      <c r="F82" s="1"/>
    </row>
    <row r="83" spans="1:6" x14ac:dyDescent="0.25">
      <c r="A83" s="1"/>
      <c r="B83" s="1"/>
      <c r="C83" s="1"/>
      <c r="D83" s="1"/>
      <c r="E83" s="1"/>
      <c r="F83" s="1"/>
    </row>
    <row r="84" spans="1:6" x14ac:dyDescent="0.25">
      <c r="A84" s="1"/>
      <c r="B84" s="1"/>
      <c r="C84" s="1"/>
      <c r="D84" s="1"/>
      <c r="E84" s="1"/>
      <c r="F84" s="1"/>
    </row>
    <row r="85" spans="1:6" x14ac:dyDescent="0.25">
      <c r="A85" s="1"/>
      <c r="B85" s="1"/>
      <c r="C85" s="1"/>
      <c r="D85" s="1"/>
      <c r="E85" s="1"/>
      <c r="F85" s="1"/>
    </row>
    <row r="86" spans="1:6" x14ac:dyDescent="0.25">
      <c r="A86" s="1"/>
      <c r="B86" s="1"/>
      <c r="C86" s="1"/>
      <c r="D86" s="1"/>
      <c r="E86" s="1"/>
      <c r="F86" s="1"/>
    </row>
    <row r="87" spans="1:6" x14ac:dyDescent="0.25">
      <c r="A87" s="1"/>
      <c r="B87" s="1"/>
      <c r="C87" s="1"/>
      <c r="D87" s="1"/>
      <c r="E87" s="1"/>
      <c r="F87" s="1"/>
    </row>
    <row r="88" spans="1:6" x14ac:dyDescent="0.25">
      <c r="A88" s="1"/>
      <c r="B88" s="1"/>
      <c r="C88" s="1"/>
      <c r="D88" s="1"/>
      <c r="E88" s="1"/>
      <c r="F88" s="1"/>
    </row>
    <row r="89" spans="1:6" x14ac:dyDescent="0.25">
      <c r="A89" s="1"/>
      <c r="B89" s="1"/>
      <c r="C89" s="1"/>
      <c r="D89" s="1"/>
      <c r="E89" s="1"/>
      <c r="F89" s="1"/>
    </row>
    <row r="90" spans="1:6" x14ac:dyDescent="0.25">
      <c r="A90" s="1"/>
      <c r="B90" s="1"/>
      <c r="C90" s="1"/>
      <c r="D90" s="1"/>
      <c r="E90" s="1"/>
      <c r="F90" s="1"/>
    </row>
    <row r="91" spans="1:6" x14ac:dyDescent="0.25">
      <c r="A91" s="1"/>
      <c r="B91" s="1"/>
      <c r="C91" s="1"/>
      <c r="D91" s="1"/>
      <c r="E91" s="1"/>
      <c r="F91" s="1"/>
    </row>
    <row r="92" spans="1:6" x14ac:dyDescent="0.25">
      <c r="A92" s="1"/>
      <c r="B92" s="1"/>
      <c r="C92" s="1"/>
      <c r="D92" s="1"/>
      <c r="E92" s="1"/>
      <c r="F92" s="1"/>
    </row>
    <row r="93" spans="1:6" x14ac:dyDescent="0.25">
      <c r="A93" s="1"/>
      <c r="B93" s="1"/>
      <c r="C93" s="1"/>
      <c r="D93" s="1"/>
      <c r="E93" s="1"/>
      <c r="F93" s="1"/>
    </row>
    <row r="94" spans="1:6" x14ac:dyDescent="0.25">
      <c r="A94" s="1"/>
      <c r="B94" s="1"/>
      <c r="C94" s="1"/>
      <c r="D94" s="1"/>
      <c r="E94" s="1"/>
      <c r="F94" s="1"/>
    </row>
    <row r="95" spans="1:6" x14ac:dyDescent="0.25">
      <c r="A95" s="1"/>
      <c r="B95" s="1"/>
      <c r="C95" s="1"/>
      <c r="D95" s="1"/>
      <c r="E95" s="1"/>
      <c r="F95" s="1"/>
    </row>
    <row r="96" spans="1:6" x14ac:dyDescent="0.25">
      <c r="A96" s="1"/>
      <c r="B96" s="1"/>
      <c r="C96" s="1"/>
      <c r="D96" s="1"/>
      <c r="E96" s="1"/>
      <c r="F96" s="1"/>
    </row>
    <row r="97" spans="1:6" x14ac:dyDescent="0.25">
      <c r="A97" s="1"/>
      <c r="B97" s="1"/>
      <c r="C97" s="1"/>
      <c r="D97" s="1"/>
      <c r="E97" s="1"/>
      <c r="F97" s="1"/>
    </row>
    <row r="98" spans="1:6" x14ac:dyDescent="0.25">
      <c r="A98" s="1"/>
      <c r="B98" s="1"/>
      <c r="C98" s="1"/>
      <c r="D98" s="1"/>
      <c r="E98" s="1"/>
      <c r="F98" s="1"/>
    </row>
    <row r="99" spans="1:6" x14ac:dyDescent="0.25">
      <c r="A99" s="1"/>
      <c r="B99" s="1"/>
      <c r="C99" s="1"/>
      <c r="D99" s="1"/>
      <c r="E99" s="1"/>
      <c r="F99" s="1"/>
    </row>
    <row r="100" spans="1:6" x14ac:dyDescent="0.25">
      <c r="A100" s="1"/>
      <c r="B100" s="1"/>
      <c r="C100" s="1"/>
      <c r="D100" s="1"/>
      <c r="E100" s="1"/>
      <c r="F100" s="1"/>
    </row>
    <row r="101" spans="1:6" x14ac:dyDescent="0.25">
      <c r="A101" s="1"/>
      <c r="B101" s="1"/>
      <c r="C101" s="1"/>
      <c r="D101" s="1"/>
      <c r="E101" s="1"/>
      <c r="F101" s="1"/>
    </row>
    <row r="102" spans="1:6" x14ac:dyDescent="0.25">
      <c r="A102" s="1"/>
      <c r="B102" s="1"/>
      <c r="C102" s="1"/>
      <c r="D102" s="1"/>
      <c r="E102" s="1"/>
      <c r="F102" s="1"/>
    </row>
    <row r="103" spans="1:6" x14ac:dyDescent="0.25">
      <c r="A103" s="1"/>
      <c r="B103" s="1"/>
      <c r="C103" s="1"/>
      <c r="D103" s="1"/>
      <c r="E103" s="1"/>
      <c r="F103" s="1"/>
    </row>
    <row r="104" spans="1:6" x14ac:dyDescent="0.25">
      <c r="A104" s="1"/>
      <c r="B104" s="1"/>
      <c r="C104" s="1"/>
      <c r="D104" s="1"/>
      <c r="E104" s="1"/>
      <c r="F104" s="1"/>
    </row>
    <row r="105" spans="1:6" x14ac:dyDescent="0.25">
      <c r="A105" s="1"/>
      <c r="B105" s="1"/>
      <c r="C105" s="1"/>
      <c r="D105" s="1"/>
      <c r="E105" s="1"/>
      <c r="F105" s="1"/>
    </row>
    <row r="106" spans="1:6" x14ac:dyDescent="0.25">
      <c r="A106" s="1"/>
      <c r="B106" s="1"/>
      <c r="C106" s="1"/>
      <c r="D106" s="1"/>
      <c r="E106" s="1"/>
      <c r="F106" s="1"/>
    </row>
    <row r="107" spans="1:6" x14ac:dyDescent="0.25">
      <c r="A107" s="1"/>
      <c r="B107" s="1"/>
      <c r="C107" s="1"/>
      <c r="D107" s="1"/>
      <c r="E107" s="1"/>
      <c r="F107" s="1"/>
    </row>
    <row r="108" spans="1:6" x14ac:dyDescent="0.25">
      <c r="A108" s="1"/>
      <c r="B108" s="1"/>
      <c r="C108" s="1"/>
      <c r="D108" s="1"/>
      <c r="E108" s="1"/>
      <c r="F108" s="1"/>
    </row>
    <row r="109" spans="1:6" x14ac:dyDescent="0.25">
      <c r="A109" s="1"/>
      <c r="B109" s="1"/>
      <c r="C109" s="1"/>
      <c r="D109" s="1"/>
      <c r="E109" s="1"/>
      <c r="F109" s="1"/>
    </row>
    <row r="110" spans="1:6" x14ac:dyDescent="0.25">
      <c r="A110" s="1"/>
      <c r="B110" s="1"/>
      <c r="C110" s="1"/>
      <c r="D110" s="1"/>
      <c r="E110" s="1"/>
      <c r="F110" s="1"/>
    </row>
    <row r="111" spans="1:6" x14ac:dyDescent="0.25">
      <c r="A111" s="1"/>
      <c r="B111" s="1"/>
      <c r="C111" s="1"/>
      <c r="D111" s="1"/>
      <c r="E111" s="1"/>
      <c r="F111" s="1"/>
    </row>
    <row r="112" spans="1:6" x14ac:dyDescent="0.25">
      <c r="A112" s="1"/>
      <c r="B112" s="1"/>
      <c r="C112" s="1"/>
      <c r="D112" s="1"/>
      <c r="E112" s="1"/>
      <c r="F112" s="1"/>
    </row>
    <row r="113" spans="1:6" x14ac:dyDescent="0.25">
      <c r="A113" s="1"/>
      <c r="B113" s="1"/>
      <c r="C113" s="1"/>
      <c r="D113" s="1"/>
      <c r="E113" s="1"/>
      <c r="F113" s="1"/>
    </row>
    <row r="114" spans="1:6" x14ac:dyDescent="0.25">
      <c r="A114" s="1"/>
      <c r="B114" s="1"/>
      <c r="C114" s="1"/>
      <c r="D114" s="1"/>
      <c r="E114" s="1"/>
      <c r="F114" s="1"/>
    </row>
    <row r="115" spans="1:6" x14ac:dyDescent="0.25">
      <c r="A115" s="1"/>
      <c r="B115" s="1"/>
      <c r="C115" s="1"/>
      <c r="D115" s="1"/>
      <c r="E115" s="1"/>
      <c r="F115" s="1"/>
    </row>
    <row r="116" spans="1:6" x14ac:dyDescent="0.25">
      <c r="A116" s="1"/>
      <c r="B116" s="1"/>
      <c r="C116" s="1"/>
      <c r="D116" s="1"/>
      <c r="E116" s="1"/>
      <c r="F116" s="1"/>
    </row>
    <row r="117" spans="1:6" x14ac:dyDescent="0.25">
      <c r="A117" s="1"/>
      <c r="B117" s="1"/>
      <c r="C117" s="1"/>
      <c r="D117" s="1"/>
      <c r="E117" s="1"/>
      <c r="F117" s="1"/>
    </row>
    <row r="118" spans="1:6" x14ac:dyDescent="0.25">
      <c r="A118" s="1"/>
      <c r="B118" s="1"/>
      <c r="C118" s="1"/>
      <c r="D118" s="1"/>
      <c r="E118" s="1"/>
      <c r="F118" s="1"/>
    </row>
    <row r="119" spans="1:6" x14ac:dyDescent="0.25">
      <c r="A119" s="1"/>
      <c r="B119" s="1"/>
      <c r="C119" s="1"/>
      <c r="D119" s="1"/>
      <c r="E119" s="1"/>
      <c r="F119" s="1"/>
    </row>
    <row r="120" spans="1:6" x14ac:dyDescent="0.25">
      <c r="A120" s="1"/>
      <c r="B120" s="1"/>
      <c r="C120" s="1"/>
      <c r="D120" s="1"/>
      <c r="E120" s="1"/>
      <c r="F120" s="1"/>
    </row>
    <row r="121" spans="1:6" x14ac:dyDescent="0.25">
      <c r="D121" s="1"/>
    </row>
    <row r="122" spans="1:6" x14ac:dyDescent="0.25">
      <c r="D122" s="1"/>
    </row>
    <row r="123" spans="1:6" x14ac:dyDescent="0.25">
      <c r="D123" s="1"/>
    </row>
    <row r="124" spans="1:6" x14ac:dyDescent="0.25">
      <c r="D124" s="1"/>
    </row>
    <row r="125" spans="1:6" x14ac:dyDescent="0.25">
      <c r="D125" s="1"/>
    </row>
    <row r="126" spans="1:6" x14ac:dyDescent="0.25">
      <c r="D126" s="1"/>
    </row>
    <row r="127" spans="1:6" x14ac:dyDescent="0.25">
      <c r="D127" s="1"/>
    </row>
    <row r="128" spans="1:6"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7" spans="4:4" x14ac:dyDescent="0.25">
      <c r="D137" s="1"/>
    </row>
    <row r="138" spans="4:4" x14ac:dyDescent="0.25">
      <c r="D138" s="1"/>
    </row>
    <row r="139" spans="4:4" x14ac:dyDescent="0.25">
      <c r="D139" s="1"/>
    </row>
    <row r="140" spans="4:4" x14ac:dyDescent="0.25">
      <c r="D140" s="1"/>
    </row>
    <row r="141" spans="4:4" x14ac:dyDescent="0.25">
      <c r="D141"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0" spans="4:4" x14ac:dyDescent="0.25">
      <c r="D160"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3" spans="4:4" x14ac:dyDescent="0.25">
      <c r="D173"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row r="227" spans="4:4" x14ac:dyDescent="0.25">
      <c r="D227" s="1"/>
    </row>
    <row r="228" spans="4:4" x14ac:dyDescent="0.25">
      <c r="D228" s="1"/>
    </row>
    <row r="229" spans="4:4" x14ac:dyDescent="0.25">
      <c r="D229" s="1"/>
    </row>
    <row r="230" spans="4:4" x14ac:dyDescent="0.25">
      <c r="D230" s="1"/>
    </row>
    <row r="231" spans="4:4" x14ac:dyDescent="0.25">
      <c r="D231" s="1"/>
    </row>
    <row r="232" spans="4:4" x14ac:dyDescent="0.25">
      <c r="D232" s="1"/>
    </row>
    <row r="233" spans="4:4" x14ac:dyDescent="0.25">
      <c r="D233" s="1"/>
    </row>
    <row r="234" spans="4:4" x14ac:dyDescent="0.25">
      <c r="D234" s="1"/>
    </row>
    <row r="235" spans="4:4" x14ac:dyDescent="0.25">
      <c r="D235" s="1"/>
    </row>
    <row r="236" spans="4:4" x14ac:dyDescent="0.25">
      <c r="D236" s="1"/>
    </row>
    <row r="237" spans="4:4" x14ac:dyDescent="0.25">
      <c r="D237" s="1"/>
    </row>
    <row r="238" spans="4:4" x14ac:dyDescent="0.25">
      <c r="D238" s="1"/>
    </row>
    <row r="239" spans="4:4" x14ac:dyDescent="0.25">
      <c r="D239" s="1"/>
    </row>
    <row r="240" spans="4:4" x14ac:dyDescent="0.25">
      <c r="D240" s="1"/>
    </row>
    <row r="241" spans="4:4" x14ac:dyDescent="0.25">
      <c r="D241" s="1"/>
    </row>
    <row r="242" spans="4:4" x14ac:dyDescent="0.25">
      <c r="D242" s="1"/>
    </row>
    <row r="243" spans="4:4" x14ac:dyDescent="0.25">
      <c r="D243" s="1"/>
    </row>
    <row r="244" spans="4:4" x14ac:dyDescent="0.25">
      <c r="D244" s="1"/>
    </row>
    <row r="245" spans="4:4" x14ac:dyDescent="0.25">
      <c r="D245" s="1"/>
    </row>
    <row r="246" spans="4:4" x14ac:dyDescent="0.25">
      <c r="D246" s="1"/>
    </row>
    <row r="247" spans="4:4" x14ac:dyDescent="0.25">
      <c r="D247" s="1"/>
    </row>
    <row r="248" spans="4:4" x14ac:dyDescent="0.25">
      <c r="D248" s="1"/>
    </row>
    <row r="249" spans="4:4" x14ac:dyDescent="0.25">
      <c r="D249" s="1"/>
    </row>
    <row r="250" spans="4:4" x14ac:dyDescent="0.25">
      <c r="D250" s="1"/>
    </row>
    <row r="251" spans="4:4" x14ac:dyDescent="0.25">
      <c r="D251" s="1"/>
    </row>
    <row r="252" spans="4:4" x14ac:dyDescent="0.25">
      <c r="D252" s="1"/>
    </row>
    <row r="253" spans="4:4" x14ac:dyDescent="0.25">
      <c r="D253" s="1"/>
    </row>
    <row r="254" spans="4:4" x14ac:dyDescent="0.25">
      <c r="D254" s="1"/>
    </row>
    <row r="255" spans="4:4" x14ac:dyDescent="0.25">
      <c r="D255" s="1"/>
    </row>
    <row r="256" spans="4:4" x14ac:dyDescent="0.25">
      <c r="D256" s="1"/>
    </row>
    <row r="257" spans="4:4" x14ac:dyDescent="0.25">
      <c r="D257" s="1"/>
    </row>
    <row r="258" spans="4:4" x14ac:dyDescent="0.25">
      <c r="D258" s="1"/>
    </row>
    <row r="259" spans="4:4" x14ac:dyDescent="0.25">
      <c r="D259" s="1"/>
    </row>
    <row r="260" spans="4:4" x14ac:dyDescent="0.25">
      <c r="D260" s="1"/>
    </row>
    <row r="261" spans="4:4" x14ac:dyDescent="0.25">
      <c r="D261" s="1"/>
    </row>
    <row r="262" spans="4:4" x14ac:dyDescent="0.25">
      <c r="D262" s="1"/>
    </row>
    <row r="263" spans="4:4" x14ac:dyDescent="0.25">
      <c r="D263" s="1"/>
    </row>
    <row r="264" spans="4:4" x14ac:dyDescent="0.25">
      <c r="D264" s="1"/>
    </row>
    <row r="265" spans="4:4" x14ac:dyDescent="0.25">
      <c r="D265" s="1"/>
    </row>
    <row r="266" spans="4:4" x14ac:dyDescent="0.25">
      <c r="D266" s="1"/>
    </row>
    <row r="267" spans="4:4" x14ac:dyDescent="0.25">
      <c r="D267" s="1"/>
    </row>
    <row r="268" spans="4:4" x14ac:dyDescent="0.25">
      <c r="D268" s="1"/>
    </row>
    <row r="269" spans="4:4" x14ac:dyDescent="0.25">
      <c r="D269" s="1"/>
    </row>
    <row r="270" spans="4:4" x14ac:dyDescent="0.25">
      <c r="D270" s="1"/>
    </row>
    <row r="271" spans="4:4" x14ac:dyDescent="0.25">
      <c r="D271" s="1"/>
    </row>
    <row r="272" spans="4:4" x14ac:dyDescent="0.25">
      <c r="D272" s="1"/>
    </row>
    <row r="273" spans="4:4" x14ac:dyDescent="0.25">
      <c r="D273" s="1"/>
    </row>
    <row r="274" spans="4:4" x14ac:dyDescent="0.25">
      <c r="D274" s="1"/>
    </row>
    <row r="275" spans="4:4" x14ac:dyDescent="0.25">
      <c r="D275" s="1"/>
    </row>
    <row r="276" spans="4:4" x14ac:dyDescent="0.25">
      <c r="D276" s="1"/>
    </row>
    <row r="277" spans="4:4" x14ac:dyDescent="0.25">
      <c r="D277" s="1"/>
    </row>
    <row r="278" spans="4:4" x14ac:dyDescent="0.25">
      <c r="D278" s="1"/>
    </row>
    <row r="279" spans="4:4" x14ac:dyDescent="0.25">
      <c r="D279" s="1"/>
    </row>
    <row r="280" spans="4:4" x14ac:dyDescent="0.25">
      <c r="D280" s="1"/>
    </row>
    <row r="281" spans="4:4" x14ac:dyDescent="0.25">
      <c r="D281" s="1"/>
    </row>
    <row r="282" spans="4:4" x14ac:dyDescent="0.25">
      <c r="D282" s="1"/>
    </row>
    <row r="283" spans="4:4" x14ac:dyDescent="0.25">
      <c r="D283" s="1"/>
    </row>
    <row r="284" spans="4:4" x14ac:dyDescent="0.25">
      <c r="D284" s="1"/>
    </row>
    <row r="285" spans="4:4" x14ac:dyDescent="0.25">
      <c r="D285" s="1"/>
    </row>
    <row r="286" spans="4:4" x14ac:dyDescent="0.25">
      <c r="D286" s="1"/>
    </row>
    <row r="287" spans="4:4" x14ac:dyDescent="0.25">
      <c r="D287" s="1"/>
    </row>
    <row r="288" spans="4:4" x14ac:dyDescent="0.25">
      <c r="D288" s="1"/>
    </row>
    <row r="289" spans="4:4" x14ac:dyDescent="0.25">
      <c r="D289" s="1"/>
    </row>
    <row r="290" spans="4:4" x14ac:dyDescent="0.25">
      <c r="D290" s="1"/>
    </row>
    <row r="291" spans="4:4" x14ac:dyDescent="0.25">
      <c r="D291" s="1"/>
    </row>
    <row r="292" spans="4:4" x14ac:dyDescent="0.25">
      <c r="D292" s="1"/>
    </row>
    <row r="293" spans="4:4" x14ac:dyDescent="0.25">
      <c r="D293" s="1"/>
    </row>
    <row r="294" spans="4:4" x14ac:dyDescent="0.25">
      <c r="D294" s="1"/>
    </row>
    <row r="295" spans="4:4" x14ac:dyDescent="0.25">
      <c r="D295" s="1"/>
    </row>
    <row r="296" spans="4:4" x14ac:dyDescent="0.25">
      <c r="D296" s="1"/>
    </row>
    <row r="297" spans="4:4" x14ac:dyDescent="0.25">
      <c r="D297" s="1"/>
    </row>
    <row r="298" spans="4:4" x14ac:dyDescent="0.25">
      <c r="D298" s="1"/>
    </row>
    <row r="299" spans="4:4" x14ac:dyDescent="0.25">
      <c r="D299" s="1"/>
    </row>
    <row r="300" spans="4:4" x14ac:dyDescent="0.25">
      <c r="D300" s="1"/>
    </row>
    <row r="301" spans="4:4" x14ac:dyDescent="0.25">
      <c r="D301" s="1"/>
    </row>
    <row r="302" spans="4:4" x14ac:dyDescent="0.25">
      <c r="D302" s="1"/>
    </row>
    <row r="303" spans="4:4" x14ac:dyDescent="0.25">
      <c r="D303" s="1"/>
    </row>
    <row r="304" spans="4:4" x14ac:dyDescent="0.25">
      <c r="D304" s="1"/>
    </row>
    <row r="305" spans="4:4" x14ac:dyDescent="0.25">
      <c r="D305" s="1"/>
    </row>
    <row r="306" spans="4:4" x14ac:dyDescent="0.25">
      <c r="D306" s="1"/>
    </row>
    <row r="307" spans="4:4" x14ac:dyDescent="0.25">
      <c r="D307" s="1"/>
    </row>
    <row r="308" spans="4:4" x14ac:dyDescent="0.25">
      <c r="D308" s="1"/>
    </row>
    <row r="309" spans="4:4" x14ac:dyDescent="0.25">
      <c r="D309" s="1"/>
    </row>
    <row r="310" spans="4:4" x14ac:dyDescent="0.25">
      <c r="D310" s="1"/>
    </row>
    <row r="311" spans="4:4" x14ac:dyDescent="0.25">
      <c r="D311" s="1"/>
    </row>
    <row r="312" spans="4:4" x14ac:dyDescent="0.25">
      <c r="D312" s="1"/>
    </row>
    <row r="313" spans="4:4" x14ac:dyDescent="0.25">
      <c r="D313" s="1"/>
    </row>
    <row r="314" spans="4:4" x14ac:dyDescent="0.25">
      <c r="D314" s="1"/>
    </row>
    <row r="315" spans="4:4" x14ac:dyDescent="0.25">
      <c r="D315" s="1"/>
    </row>
    <row r="316" spans="4:4" x14ac:dyDescent="0.25">
      <c r="D316" s="1"/>
    </row>
    <row r="317" spans="4:4" x14ac:dyDescent="0.25">
      <c r="D317" s="1"/>
    </row>
    <row r="318" spans="4:4" x14ac:dyDescent="0.25">
      <c r="D318" s="1"/>
    </row>
    <row r="319" spans="4:4" x14ac:dyDescent="0.25">
      <c r="D319" s="1"/>
    </row>
    <row r="320" spans="4:4" x14ac:dyDescent="0.25">
      <c r="D320" s="1"/>
    </row>
    <row r="321" spans="4:4" x14ac:dyDescent="0.25">
      <c r="D321" s="1"/>
    </row>
    <row r="322" spans="4:4" x14ac:dyDescent="0.25">
      <c r="D322" s="1"/>
    </row>
    <row r="323" spans="4:4" x14ac:dyDescent="0.25">
      <c r="D323" s="1"/>
    </row>
    <row r="324" spans="4:4" x14ac:dyDescent="0.25">
      <c r="D324" s="1"/>
    </row>
    <row r="325" spans="4:4" x14ac:dyDescent="0.25">
      <c r="D325" s="1"/>
    </row>
    <row r="326" spans="4:4" x14ac:dyDescent="0.25">
      <c r="D326" s="1"/>
    </row>
    <row r="327" spans="4:4" x14ac:dyDescent="0.25">
      <c r="D327" s="1"/>
    </row>
    <row r="328" spans="4:4" x14ac:dyDescent="0.25">
      <c r="D328" s="1"/>
    </row>
    <row r="329" spans="4:4" x14ac:dyDescent="0.25">
      <c r="D329" s="1"/>
    </row>
    <row r="330" spans="4:4" x14ac:dyDescent="0.25">
      <c r="D330" s="1"/>
    </row>
    <row r="331" spans="4:4" x14ac:dyDescent="0.25">
      <c r="D331" s="1"/>
    </row>
    <row r="332" spans="4:4" x14ac:dyDescent="0.25">
      <c r="D332" s="1"/>
    </row>
    <row r="333" spans="4:4" x14ac:dyDescent="0.25">
      <c r="D333" s="1"/>
    </row>
    <row r="334" spans="4:4" x14ac:dyDescent="0.25">
      <c r="D334" s="1"/>
    </row>
    <row r="335" spans="4:4" x14ac:dyDescent="0.25">
      <c r="D335" s="1"/>
    </row>
    <row r="336" spans="4:4" x14ac:dyDescent="0.25">
      <c r="D336" s="1"/>
    </row>
    <row r="337" spans="4:4" x14ac:dyDescent="0.25">
      <c r="D337" s="1"/>
    </row>
    <row r="338" spans="4:4" x14ac:dyDescent="0.25">
      <c r="D338" s="1"/>
    </row>
    <row r="339" spans="4:4" x14ac:dyDescent="0.25">
      <c r="D339" s="1"/>
    </row>
    <row r="340" spans="4:4" x14ac:dyDescent="0.25">
      <c r="D340" s="1"/>
    </row>
    <row r="341" spans="4:4" x14ac:dyDescent="0.25">
      <c r="D341" s="1"/>
    </row>
    <row r="342" spans="4:4" x14ac:dyDescent="0.25">
      <c r="D342" s="1"/>
    </row>
    <row r="343" spans="4:4" x14ac:dyDescent="0.25">
      <c r="D343" s="1"/>
    </row>
    <row r="344" spans="4:4" x14ac:dyDescent="0.25">
      <c r="D344" s="1"/>
    </row>
    <row r="345" spans="4:4" x14ac:dyDescent="0.25">
      <c r="D345" s="1"/>
    </row>
    <row r="346" spans="4:4" x14ac:dyDescent="0.25">
      <c r="D346" s="1"/>
    </row>
    <row r="347" spans="4:4" x14ac:dyDescent="0.25">
      <c r="D347" s="1"/>
    </row>
    <row r="348" spans="4:4" x14ac:dyDescent="0.25">
      <c r="D348" s="1"/>
    </row>
    <row r="349" spans="4:4" x14ac:dyDescent="0.25">
      <c r="D349" s="1"/>
    </row>
    <row r="350" spans="4:4" x14ac:dyDescent="0.25">
      <c r="D350" s="1"/>
    </row>
    <row r="351" spans="4:4" x14ac:dyDescent="0.25">
      <c r="D351" s="1"/>
    </row>
    <row r="352" spans="4:4" x14ac:dyDescent="0.25">
      <c r="D352" s="1"/>
    </row>
    <row r="353" spans="4:4" x14ac:dyDescent="0.25">
      <c r="D353" s="1"/>
    </row>
    <row r="354" spans="4:4" x14ac:dyDescent="0.25">
      <c r="D354" s="1"/>
    </row>
    <row r="355" spans="4:4" x14ac:dyDescent="0.25">
      <c r="D355" s="1"/>
    </row>
    <row r="356" spans="4:4" x14ac:dyDescent="0.25">
      <c r="D356" s="1"/>
    </row>
    <row r="357" spans="4:4" x14ac:dyDescent="0.25">
      <c r="D357" s="1"/>
    </row>
    <row r="358" spans="4:4" x14ac:dyDescent="0.25">
      <c r="D358" s="1"/>
    </row>
    <row r="359" spans="4:4" x14ac:dyDescent="0.25">
      <c r="D359" s="1"/>
    </row>
    <row r="360" spans="4:4" x14ac:dyDescent="0.25">
      <c r="D360" s="1"/>
    </row>
    <row r="361" spans="4:4" x14ac:dyDescent="0.25">
      <c r="D361" s="1"/>
    </row>
    <row r="362" spans="4:4" x14ac:dyDescent="0.25">
      <c r="D362" s="1"/>
    </row>
    <row r="363" spans="4:4" x14ac:dyDescent="0.25">
      <c r="D363" s="1"/>
    </row>
    <row r="364" spans="4:4" x14ac:dyDescent="0.25">
      <c r="D364" s="1"/>
    </row>
    <row r="365" spans="4:4" x14ac:dyDescent="0.25">
      <c r="D365" s="1"/>
    </row>
    <row r="366" spans="4:4" x14ac:dyDescent="0.25">
      <c r="D366" s="1"/>
    </row>
    <row r="367" spans="4:4" x14ac:dyDescent="0.25">
      <c r="D367" s="1"/>
    </row>
    <row r="368" spans="4:4" x14ac:dyDescent="0.25">
      <c r="D368" s="1"/>
    </row>
    <row r="369" spans="4:4" x14ac:dyDescent="0.25">
      <c r="D369" s="1"/>
    </row>
    <row r="370" spans="4:4" x14ac:dyDescent="0.25">
      <c r="D370" s="1"/>
    </row>
    <row r="371" spans="4:4" x14ac:dyDescent="0.25">
      <c r="D371" s="1"/>
    </row>
    <row r="372" spans="4:4" x14ac:dyDescent="0.25">
      <c r="D372" s="1"/>
    </row>
    <row r="373" spans="4:4" x14ac:dyDescent="0.25">
      <c r="D373" s="1"/>
    </row>
    <row r="374" spans="4:4" x14ac:dyDescent="0.25">
      <c r="D374" s="1"/>
    </row>
    <row r="375" spans="4:4" x14ac:dyDescent="0.25">
      <c r="D375" s="1"/>
    </row>
    <row r="376" spans="4:4" x14ac:dyDescent="0.25">
      <c r="D376" s="1"/>
    </row>
    <row r="377" spans="4:4" x14ac:dyDescent="0.25">
      <c r="D377" s="1"/>
    </row>
    <row r="378" spans="4:4" x14ac:dyDescent="0.25">
      <c r="D378" s="1"/>
    </row>
    <row r="379" spans="4:4" x14ac:dyDescent="0.25">
      <c r="D379" s="1"/>
    </row>
    <row r="380" spans="4:4" x14ac:dyDescent="0.25">
      <c r="D380" s="1"/>
    </row>
    <row r="381" spans="4:4" x14ac:dyDescent="0.25">
      <c r="D381" s="1"/>
    </row>
    <row r="382" spans="4:4" x14ac:dyDescent="0.25">
      <c r="D382" s="1"/>
    </row>
    <row r="383" spans="4:4" x14ac:dyDescent="0.25">
      <c r="D383" s="1"/>
    </row>
    <row r="384" spans="4:4" x14ac:dyDescent="0.25">
      <c r="D384" s="1"/>
    </row>
    <row r="385" spans="4:4" x14ac:dyDescent="0.25">
      <c r="D385" s="1"/>
    </row>
    <row r="386" spans="4:4" x14ac:dyDescent="0.25">
      <c r="D386" s="1"/>
    </row>
    <row r="387" spans="4:4" x14ac:dyDescent="0.25">
      <c r="D387" s="1"/>
    </row>
    <row r="388" spans="4:4" x14ac:dyDescent="0.25">
      <c r="D388" s="1"/>
    </row>
    <row r="389" spans="4:4" x14ac:dyDescent="0.25">
      <c r="D389" s="1"/>
    </row>
    <row r="390" spans="4:4" x14ac:dyDescent="0.25">
      <c r="D390" s="1"/>
    </row>
    <row r="391" spans="4:4" x14ac:dyDescent="0.25">
      <c r="D391" s="1"/>
    </row>
    <row r="392" spans="4:4" x14ac:dyDescent="0.25">
      <c r="D392" s="1"/>
    </row>
    <row r="393" spans="4:4" x14ac:dyDescent="0.25">
      <c r="D393" s="1"/>
    </row>
    <row r="394" spans="4:4" x14ac:dyDescent="0.25">
      <c r="D394" s="1"/>
    </row>
    <row r="395" spans="4:4" x14ac:dyDescent="0.25">
      <c r="D395" s="1"/>
    </row>
    <row r="396" spans="4:4" x14ac:dyDescent="0.25">
      <c r="D396" s="1"/>
    </row>
    <row r="397" spans="4:4" x14ac:dyDescent="0.25">
      <c r="D397" s="1"/>
    </row>
    <row r="398" spans="4:4" x14ac:dyDescent="0.25">
      <c r="D398" s="1"/>
    </row>
    <row r="399" spans="4:4" x14ac:dyDescent="0.25">
      <c r="D399" s="1"/>
    </row>
    <row r="400" spans="4:4" x14ac:dyDescent="0.25">
      <c r="D400" s="1"/>
    </row>
    <row r="401" spans="4:4" x14ac:dyDescent="0.25">
      <c r="D401" s="1"/>
    </row>
    <row r="402" spans="4:4" x14ac:dyDescent="0.25">
      <c r="D402" s="1"/>
    </row>
    <row r="403" spans="4:4" x14ac:dyDescent="0.25">
      <c r="D403" s="1"/>
    </row>
    <row r="404" spans="4:4" x14ac:dyDescent="0.25">
      <c r="D404" s="1"/>
    </row>
    <row r="405" spans="4:4" x14ac:dyDescent="0.25">
      <c r="D405" s="1"/>
    </row>
    <row r="406" spans="4:4" x14ac:dyDescent="0.25">
      <c r="D406" s="1"/>
    </row>
    <row r="407" spans="4:4" x14ac:dyDescent="0.25">
      <c r="D407" s="1"/>
    </row>
    <row r="408" spans="4:4" x14ac:dyDescent="0.25">
      <c r="D408" s="1"/>
    </row>
    <row r="409" spans="4:4" x14ac:dyDescent="0.25">
      <c r="D409" s="1"/>
    </row>
    <row r="410" spans="4:4" x14ac:dyDescent="0.25">
      <c r="D410" s="1"/>
    </row>
    <row r="411" spans="4:4" x14ac:dyDescent="0.25">
      <c r="D411" s="1"/>
    </row>
    <row r="412" spans="4:4" x14ac:dyDescent="0.25">
      <c r="D412" s="1"/>
    </row>
    <row r="413" spans="4:4" x14ac:dyDescent="0.25">
      <c r="D413" s="1"/>
    </row>
    <row r="414" spans="4:4" x14ac:dyDescent="0.25">
      <c r="D414" s="1"/>
    </row>
    <row r="415" spans="4:4" x14ac:dyDescent="0.25">
      <c r="D415" s="1"/>
    </row>
    <row r="416" spans="4:4" x14ac:dyDescent="0.25">
      <c r="D416" s="1"/>
    </row>
    <row r="417" spans="4:4" x14ac:dyDescent="0.25">
      <c r="D417" s="1"/>
    </row>
    <row r="418" spans="4:4" x14ac:dyDescent="0.25">
      <c r="D418" s="1"/>
    </row>
    <row r="419" spans="4:4" x14ac:dyDescent="0.25">
      <c r="D419" s="1"/>
    </row>
    <row r="420" spans="4:4" x14ac:dyDescent="0.25">
      <c r="D420" s="1"/>
    </row>
    <row r="421" spans="4:4" x14ac:dyDescent="0.25">
      <c r="D421" s="1"/>
    </row>
    <row r="422" spans="4:4" x14ac:dyDescent="0.25">
      <c r="D422" s="1"/>
    </row>
    <row r="423" spans="4:4" x14ac:dyDescent="0.25">
      <c r="D423" s="1"/>
    </row>
    <row r="424" spans="4:4" x14ac:dyDescent="0.25">
      <c r="D424" s="1"/>
    </row>
    <row r="425" spans="4:4" x14ac:dyDescent="0.25">
      <c r="D425" s="1"/>
    </row>
    <row r="426" spans="4:4" x14ac:dyDescent="0.25">
      <c r="D426" s="1"/>
    </row>
    <row r="427" spans="4:4" x14ac:dyDescent="0.25">
      <c r="D427" s="1"/>
    </row>
    <row r="428" spans="4:4" x14ac:dyDescent="0.25">
      <c r="D428" s="1"/>
    </row>
    <row r="429" spans="4:4" x14ac:dyDescent="0.25">
      <c r="D429" s="1"/>
    </row>
    <row r="430" spans="4:4" x14ac:dyDescent="0.25">
      <c r="D430" s="1"/>
    </row>
    <row r="431" spans="4:4" x14ac:dyDescent="0.25">
      <c r="D431" s="1"/>
    </row>
    <row r="432" spans="4:4" x14ac:dyDescent="0.25">
      <c r="D432" s="1"/>
    </row>
    <row r="433" spans="4:4" x14ac:dyDescent="0.25">
      <c r="D433" s="1"/>
    </row>
    <row r="434" spans="4:4" x14ac:dyDescent="0.25">
      <c r="D434" s="1"/>
    </row>
    <row r="435" spans="4:4" x14ac:dyDescent="0.25">
      <c r="D435" s="1"/>
    </row>
    <row r="436" spans="4:4" x14ac:dyDescent="0.25">
      <c r="D436" s="1"/>
    </row>
    <row r="437" spans="4:4" x14ac:dyDescent="0.25">
      <c r="D437" s="1"/>
    </row>
    <row r="438" spans="4:4" x14ac:dyDescent="0.25">
      <c r="D438" s="1"/>
    </row>
    <row r="439" spans="4:4" x14ac:dyDescent="0.25">
      <c r="D439" s="1"/>
    </row>
    <row r="440" spans="4:4" x14ac:dyDescent="0.25">
      <c r="D440" s="1"/>
    </row>
    <row r="441" spans="4:4" x14ac:dyDescent="0.25">
      <c r="D441" s="1"/>
    </row>
    <row r="442" spans="4:4" x14ac:dyDescent="0.25">
      <c r="D442" s="1"/>
    </row>
    <row r="443" spans="4:4" x14ac:dyDescent="0.25">
      <c r="D443" s="1"/>
    </row>
    <row r="444" spans="4:4" x14ac:dyDescent="0.25">
      <c r="D444" s="1"/>
    </row>
    <row r="445" spans="4:4" x14ac:dyDescent="0.25">
      <c r="D445" s="1"/>
    </row>
    <row r="446" spans="4:4" x14ac:dyDescent="0.25">
      <c r="D446" s="1"/>
    </row>
    <row r="447" spans="4:4" x14ac:dyDescent="0.25">
      <c r="D447" s="1"/>
    </row>
    <row r="448" spans="4:4" x14ac:dyDescent="0.25">
      <c r="D448" s="1"/>
    </row>
    <row r="449" spans="4:4" x14ac:dyDescent="0.25">
      <c r="D449" s="1"/>
    </row>
    <row r="450" spans="4:4" x14ac:dyDescent="0.25">
      <c r="D450" s="1"/>
    </row>
    <row r="451" spans="4:4" x14ac:dyDescent="0.25">
      <c r="D451" s="1"/>
    </row>
    <row r="452" spans="4:4" x14ac:dyDescent="0.25">
      <c r="D452" s="1"/>
    </row>
    <row r="453" spans="4:4" x14ac:dyDescent="0.25">
      <c r="D453" s="1"/>
    </row>
    <row r="454" spans="4:4" x14ac:dyDescent="0.25">
      <c r="D454" s="1"/>
    </row>
    <row r="455" spans="4:4" x14ac:dyDescent="0.25">
      <c r="D455" s="1"/>
    </row>
    <row r="456" spans="4:4" x14ac:dyDescent="0.25">
      <c r="D456" s="1"/>
    </row>
    <row r="457" spans="4:4" x14ac:dyDescent="0.25">
      <c r="D457" s="1"/>
    </row>
    <row r="458" spans="4:4" x14ac:dyDescent="0.25">
      <c r="D458" s="1"/>
    </row>
    <row r="459" spans="4:4" x14ac:dyDescent="0.25">
      <c r="D459" s="1"/>
    </row>
    <row r="460" spans="4:4" x14ac:dyDescent="0.25">
      <c r="D460" s="1"/>
    </row>
    <row r="461" spans="4:4" x14ac:dyDescent="0.25">
      <c r="D461" s="1"/>
    </row>
    <row r="462" spans="4:4" x14ac:dyDescent="0.25">
      <c r="D462" s="1"/>
    </row>
    <row r="463" spans="4:4" x14ac:dyDescent="0.25">
      <c r="D463" s="1"/>
    </row>
    <row r="464" spans="4:4" x14ac:dyDescent="0.25">
      <c r="D464" s="1"/>
    </row>
    <row r="465" spans="4:4" x14ac:dyDescent="0.25">
      <c r="D465" s="1"/>
    </row>
    <row r="466" spans="4:4" x14ac:dyDescent="0.25">
      <c r="D466" s="1"/>
    </row>
    <row r="467" spans="4:4" x14ac:dyDescent="0.25">
      <c r="D467" s="1"/>
    </row>
    <row r="468" spans="4:4" x14ac:dyDescent="0.25">
      <c r="D468" s="1"/>
    </row>
    <row r="469" spans="4:4" x14ac:dyDescent="0.25">
      <c r="D469" s="1"/>
    </row>
    <row r="470" spans="4:4" x14ac:dyDescent="0.25">
      <c r="D470" s="1"/>
    </row>
    <row r="471" spans="4:4" x14ac:dyDescent="0.25">
      <c r="D471" s="1"/>
    </row>
    <row r="472" spans="4:4" x14ac:dyDescent="0.25">
      <c r="D472" s="1"/>
    </row>
    <row r="473" spans="4:4" x14ac:dyDescent="0.25">
      <c r="D473" s="1"/>
    </row>
    <row r="474" spans="4:4" x14ac:dyDescent="0.25">
      <c r="D474" s="1"/>
    </row>
    <row r="475" spans="4:4" x14ac:dyDescent="0.25">
      <c r="D475" s="1"/>
    </row>
    <row r="476" spans="4:4" x14ac:dyDescent="0.25">
      <c r="D476" s="1"/>
    </row>
    <row r="477" spans="4:4" x14ac:dyDescent="0.25">
      <c r="D477" s="1"/>
    </row>
    <row r="478" spans="4:4" x14ac:dyDescent="0.25">
      <c r="D478" s="1"/>
    </row>
    <row r="479" spans="4:4" x14ac:dyDescent="0.25">
      <c r="D479" s="1"/>
    </row>
    <row r="480" spans="4:4" x14ac:dyDescent="0.25">
      <c r="D480" s="1"/>
    </row>
    <row r="481" spans="4:4" x14ac:dyDescent="0.25">
      <c r="D481" s="1"/>
    </row>
    <row r="482" spans="4:4" x14ac:dyDescent="0.25">
      <c r="D482" s="1"/>
    </row>
    <row r="483" spans="4:4" x14ac:dyDescent="0.25">
      <c r="D483" s="1"/>
    </row>
    <row r="484" spans="4:4" x14ac:dyDescent="0.25">
      <c r="D484" s="1"/>
    </row>
    <row r="485" spans="4:4" x14ac:dyDescent="0.25">
      <c r="D485" s="1"/>
    </row>
    <row r="486" spans="4:4" x14ac:dyDescent="0.25">
      <c r="D486" s="1"/>
    </row>
    <row r="487" spans="4:4" x14ac:dyDescent="0.25">
      <c r="D487" s="1"/>
    </row>
    <row r="488" spans="4:4" x14ac:dyDescent="0.25">
      <c r="D488" s="1"/>
    </row>
    <row r="489" spans="4:4" x14ac:dyDescent="0.25">
      <c r="D489" s="1"/>
    </row>
    <row r="490" spans="4:4" x14ac:dyDescent="0.25">
      <c r="D490" s="1"/>
    </row>
    <row r="491" spans="4:4" x14ac:dyDescent="0.25">
      <c r="D491" s="1"/>
    </row>
    <row r="492" spans="4:4" x14ac:dyDescent="0.25">
      <c r="D492" s="1"/>
    </row>
    <row r="493" spans="4:4" x14ac:dyDescent="0.25">
      <c r="D493" s="1"/>
    </row>
    <row r="494" spans="4:4" x14ac:dyDescent="0.25">
      <c r="D494" s="1"/>
    </row>
    <row r="495" spans="4:4" x14ac:dyDescent="0.25">
      <c r="D495" s="1"/>
    </row>
    <row r="496" spans="4:4" x14ac:dyDescent="0.25">
      <c r="D496" s="1"/>
    </row>
    <row r="497" spans="4:4" x14ac:dyDescent="0.25">
      <c r="D497" s="1"/>
    </row>
    <row r="498" spans="4:4" x14ac:dyDescent="0.25">
      <c r="D498" s="1"/>
    </row>
    <row r="499" spans="4:4" x14ac:dyDescent="0.25">
      <c r="D499" s="1"/>
    </row>
    <row r="500" spans="4:4" x14ac:dyDescent="0.25">
      <c r="D500" s="1"/>
    </row>
    <row r="501" spans="4:4" x14ac:dyDescent="0.25">
      <c r="D501" s="1"/>
    </row>
    <row r="502" spans="4:4" x14ac:dyDescent="0.25">
      <c r="D502" s="1"/>
    </row>
    <row r="503" spans="4:4" x14ac:dyDescent="0.25">
      <c r="D503" s="1"/>
    </row>
    <row r="504" spans="4:4" x14ac:dyDescent="0.25">
      <c r="D504" s="1"/>
    </row>
    <row r="505" spans="4:4" x14ac:dyDescent="0.25">
      <c r="D505" s="1"/>
    </row>
    <row r="506" spans="4:4" x14ac:dyDescent="0.25">
      <c r="D506" s="1"/>
    </row>
    <row r="507" spans="4:4" x14ac:dyDescent="0.25">
      <c r="D507" s="1"/>
    </row>
    <row r="508" spans="4:4" x14ac:dyDescent="0.25">
      <c r="D508" s="1"/>
    </row>
    <row r="509" spans="4:4" x14ac:dyDescent="0.25">
      <c r="D509" s="1"/>
    </row>
    <row r="510" spans="4:4" x14ac:dyDescent="0.25">
      <c r="D510" s="1"/>
    </row>
    <row r="511" spans="4:4" x14ac:dyDescent="0.25">
      <c r="D511" s="1"/>
    </row>
    <row r="512" spans="4:4" x14ac:dyDescent="0.25">
      <c r="D512" s="1"/>
    </row>
    <row r="513" spans="4:4" x14ac:dyDescent="0.25">
      <c r="D513" s="1"/>
    </row>
    <row r="514" spans="4:4" x14ac:dyDescent="0.25">
      <c r="D514" s="1"/>
    </row>
    <row r="515" spans="4:4" x14ac:dyDescent="0.25">
      <c r="D515" s="1"/>
    </row>
    <row r="516" spans="4:4" x14ac:dyDescent="0.25">
      <c r="D516" s="1"/>
    </row>
    <row r="517" spans="4:4" x14ac:dyDescent="0.25">
      <c r="D517" s="1"/>
    </row>
    <row r="518" spans="4:4" x14ac:dyDescent="0.25">
      <c r="D518" s="1"/>
    </row>
    <row r="519" spans="4:4" x14ac:dyDescent="0.25">
      <c r="D519" s="1"/>
    </row>
    <row r="520" spans="4:4" x14ac:dyDescent="0.25">
      <c r="D520" s="1"/>
    </row>
    <row r="521" spans="4:4" x14ac:dyDescent="0.25">
      <c r="D521" s="1"/>
    </row>
    <row r="522" spans="4:4" x14ac:dyDescent="0.25">
      <c r="D522" s="1"/>
    </row>
    <row r="523" spans="4:4" x14ac:dyDescent="0.25">
      <c r="D523" s="1"/>
    </row>
    <row r="524" spans="4:4" x14ac:dyDescent="0.25">
      <c r="D524" s="1"/>
    </row>
    <row r="525" spans="4:4" x14ac:dyDescent="0.25">
      <c r="D525" s="1"/>
    </row>
    <row r="526" spans="4:4" x14ac:dyDescent="0.25">
      <c r="D526" s="1"/>
    </row>
    <row r="527" spans="4:4" x14ac:dyDescent="0.25">
      <c r="D527" s="1"/>
    </row>
    <row r="528" spans="4:4" x14ac:dyDescent="0.25">
      <c r="D528" s="1"/>
    </row>
    <row r="529" spans="4:4" x14ac:dyDescent="0.25">
      <c r="D529" s="1"/>
    </row>
    <row r="530" spans="4:4" x14ac:dyDescent="0.25">
      <c r="D530" s="1"/>
    </row>
    <row r="531" spans="4:4" x14ac:dyDescent="0.25">
      <c r="D531" s="1"/>
    </row>
    <row r="532" spans="4:4" x14ac:dyDescent="0.25">
      <c r="D532" s="1"/>
    </row>
    <row r="533" spans="4:4" x14ac:dyDescent="0.25">
      <c r="D533" s="1"/>
    </row>
    <row r="534" spans="4:4" x14ac:dyDescent="0.25">
      <c r="D534" s="1"/>
    </row>
    <row r="535" spans="4:4" x14ac:dyDescent="0.25">
      <c r="D535" s="1"/>
    </row>
    <row r="536" spans="4:4" x14ac:dyDescent="0.25">
      <c r="D536" s="1"/>
    </row>
    <row r="537" spans="4:4" x14ac:dyDescent="0.25">
      <c r="D537" s="1"/>
    </row>
    <row r="538" spans="4:4" x14ac:dyDescent="0.25">
      <c r="D538" s="1"/>
    </row>
    <row r="539" spans="4:4" x14ac:dyDescent="0.25">
      <c r="D539" s="1"/>
    </row>
    <row r="540" spans="4:4" x14ac:dyDescent="0.25">
      <c r="D540" s="1"/>
    </row>
    <row r="541" spans="4:4" x14ac:dyDescent="0.25">
      <c r="D541" s="1"/>
    </row>
    <row r="542" spans="4:4" x14ac:dyDescent="0.25">
      <c r="D542" s="1"/>
    </row>
    <row r="543" spans="4:4" x14ac:dyDescent="0.25">
      <c r="D543" s="1"/>
    </row>
    <row r="544" spans="4:4" x14ac:dyDescent="0.25">
      <c r="D544" s="1"/>
    </row>
    <row r="545" spans="4:4" x14ac:dyDescent="0.25">
      <c r="D545" s="1"/>
    </row>
    <row r="546" spans="4:4" x14ac:dyDescent="0.25">
      <c r="D546" s="1"/>
    </row>
    <row r="547" spans="4:4" x14ac:dyDescent="0.25">
      <c r="D547" s="1"/>
    </row>
    <row r="548" spans="4:4" x14ac:dyDescent="0.25">
      <c r="D548" s="1"/>
    </row>
    <row r="549" spans="4:4" x14ac:dyDescent="0.25">
      <c r="D549" s="1"/>
    </row>
    <row r="550" spans="4:4" x14ac:dyDescent="0.25">
      <c r="D550" s="1"/>
    </row>
    <row r="551" spans="4:4" x14ac:dyDescent="0.25">
      <c r="D551" s="1"/>
    </row>
    <row r="552" spans="4:4" x14ac:dyDescent="0.25">
      <c r="D552" s="1"/>
    </row>
    <row r="553" spans="4:4" x14ac:dyDescent="0.25">
      <c r="D553" s="1"/>
    </row>
    <row r="554" spans="4:4" x14ac:dyDescent="0.25">
      <c r="D554" s="1"/>
    </row>
    <row r="555" spans="4:4" x14ac:dyDescent="0.25">
      <c r="D555" s="1"/>
    </row>
    <row r="556" spans="4:4" x14ac:dyDescent="0.25">
      <c r="D556" s="1"/>
    </row>
    <row r="557" spans="4:4" x14ac:dyDescent="0.25">
      <c r="D557" s="1"/>
    </row>
    <row r="558" spans="4:4" x14ac:dyDescent="0.25">
      <c r="D558" s="1"/>
    </row>
    <row r="559" spans="4:4" x14ac:dyDescent="0.25">
      <c r="D559" s="1"/>
    </row>
    <row r="560" spans="4:4" x14ac:dyDescent="0.25">
      <c r="D560" s="1"/>
    </row>
    <row r="561" spans="4:4" x14ac:dyDescent="0.25">
      <c r="D561" s="1"/>
    </row>
    <row r="562" spans="4:4" x14ac:dyDescent="0.25">
      <c r="D562" s="1"/>
    </row>
    <row r="563" spans="4:4" x14ac:dyDescent="0.25">
      <c r="D563" s="1"/>
    </row>
    <row r="564" spans="4:4" x14ac:dyDescent="0.25">
      <c r="D564" s="1"/>
    </row>
    <row r="565" spans="4:4" x14ac:dyDescent="0.25">
      <c r="D565" s="1"/>
    </row>
    <row r="566" spans="4:4" x14ac:dyDescent="0.25">
      <c r="D566" s="1"/>
    </row>
    <row r="567" spans="4:4" x14ac:dyDescent="0.25">
      <c r="D567" s="1"/>
    </row>
    <row r="568" spans="4:4" x14ac:dyDescent="0.25">
      <c r="D568" s="1"/>
    </row>
    <row r="569" spans="4:4" x14ac:dyDescent="0.25">
      <c r="D569" s="1"/>
    </row>
    <row r="570" spans="4:4" x14ac:dyDescent="0.25">
      <c r="D570" s="1"/>
    </row>
    <row r="571" spans="4:4" x14ac:dyDescent="0.25">
      <c r="D571" s="1"/>
    </row>
    <row r="572" spans="4:4" x14ac:dyDescent="0.25">
      <c r="D572" s="1"/>
    </row>
    <row r="573" spans="4:4" x14ac:dyDescent="0.25">
      <c r="D573" s="1"/>
    </row>
    <row r="574" spans="4:4" x14ac:dyDescent="0.25">
      <c r="D574" s="1"/>
    </row>
    <row r="575" spans="4:4" x14ac:dyDescent="0.25">
      <c r="D575" s="1"/>
    </row>
    <row r="576" spans="4:4" x14ac:dyDescent="0.25">
      <c r="D576" s="1"/>
    </row>
    <row r="577" spans="4:4" x14ac:dyDescent="0.25">
      <c r="D577" s="1"/>
    </row>
    <row r="578" spans="4:4" x14ac:dyDescent="0.25">
      <c r="D578" s="1"/>
    </row>
    <row r="579" spans="4:4" x14ac:dyDescent="0.25">
      <c r="D579" s="1"/>
    </row>
    <row r="580" spans="4:4" x14ac:dyDescent="0.25">
      <c r="D580" s="1"/>
    </row>
    <row r="581" spans="4:4" x14ac:dyDescent="0.25">
      <c r="D581" s="1"/>
    </row>
    <row r="582" spans="4:4" x14ac:dyDescent="0.25">
      <c r="D582" s="1"/>
    </row>
    <row r="583" spans="4:4" x14ac:dyDescent="0.25">
      <c r="D583" s="1"/>
    </row>
    <row r="584" spans="4:4" x14ac:dyDescent="0.25">
      <c r="D584" s="1"/>
    </row>
    <row r="585" spans="4:4" x14ac:dyDescent="0.25">
      <c r="D585" s="1"/>
    </row>
    <row r="586" spans="4:4" x14ac:dyDescent="0.25">
      <c r="D586" s="1"/>
    </row>
    <row r="587" spans="4:4" x14ac:dyDescent="0.25">
      <c r="D587" s="1"/>
    </row>
    <row r="588" spans="4:4" x14ac:dyDescent="0.25">
      <c r="D588" s="1"/>
    </row>
    <row r="589" spans="4:4" x14ac:dyDescent="0.25">
      <c r="D589" s="1"/>
    </row>
    <row r="590" spans="4:4" x14ac:dyDescent="0.25">
      <c r="D590" s="1"/>
    </row>
    <row r="591" spans="4:4" x14ac:dyDescent="0.25">
      <c r="D591" s="1"/>
    </row>
    <row r="592" spans="4:4" x14ac:dyDescent="0.25">
      <c r="D592" s="1"/>
    </row>
    <row r="593" spans="4:4" x14ac:dyDescent="0.25">
      <c r="D593" s="1"/>
    </row>
    <row r="594" spans="4:4" x14ac:dyDescent="0.25">
      <c r="D594" s="1"/>
    </row>
    <row r="595" spans="4:4" x14ac:dyDescent="0.25">
      <c r="D595" s="1"/>
    </row>
    <row r="596" spans="4:4" x14ac:dyDescent="0.25">
      <c r="D596" s="1"/>
    </row>
    <row r="597" spans="4:4" x14ac:dyDescent="0.25">
      <c r="D597" s="1"/>
    </row>
    <row r="598" spans="4:4" x14ac:dyDescent="0.25">
      <c r="D598" s="1"/>
    </row>
    <row r="599" spans="4:4" x14ac:dyDescent="0.25">
      <c r="D599" s="1"/>
    </row>
    <row r="600" spans="4:4" x14ac:dyDescent="0.25">
      <c r="D600" s="1"/>
    </row>
    <row r="601" spans="4:4" x14ac:dyDescent="0.25">
      <c r="D601" s="1"/>
    </row>
    <row r="602" spans="4:4" x14ac:dyDescent="0.25">
      <c r="D602" s="1"/>
    </row>
    <row r="603" spans="4:4" x14ac:dyDescent="0.25">
      <c r="D603" s="1"/>
    </row>
    <row r="604" spans="4:4" x14ac:dyDescent="0.25">
      <c r="D604" s="1"/>
    </row>
    <row r="605" spans="4:4" x14ac:dyDescent="0.25">
      <c r="D605" s="1"/>
    </row>
    <row r="606" spans="4:4" x14ac:dyDescent="0.25">
      <c r="D606" s="1"/>
    </row>
    <row r="607" spans="4:4" x14ac:dyDescent="0.25">
      <c r="D607" s="1"/>
    </row>
    <row r="608" spans="4:4" x14ac:dyDescent="0.25">
      <c r="D608" s="1"/>
    </row>
    <row r="609" spans="4:4" x14ac:dyDescent="0.25">
      <c r="D609" s="1"/>
    </row>
    <row r="610" spans="4:4" x14ac:dyDescent="0.25">
      <c r="D610" s="1"/>
    </row>
    <row r="611" spans="4:4" x14ac:dyDescent="0.25">
      <c r="D611" s="1"/>
    </row>
    <row r="612" spans="4:4" x14ac:dyDescent="0.25">
      <c r="D612" s="1"/>
    </row>
    <row r="613" spans="4:4" x14ac:dyDescent="0.25">
      <c r="D613" s="1"/>
    </row>
    <row r="614" spans="4:4" x14ac:dyDescent="0.25">
      <c r="D614" s="1"/>
    </row>
    <row r="615" spans="4:4" x14ac:dyDescent="0.25">
      <c r="D615" s="1"/>
    </row>
    <row r="616" spans="4:4" x14ac:dyDescent="0.25">
      <c r="D616" s="1"/>
    </row>
    <row r="617" spans="4:4" x14ac:dyDescent="0.25">
      <c r="D617" s="1"/>
    </row>
    <row r="618" spans="4:4" x14ac:dyDescent="0.25">
      <c r="D618" s="1"/>
    </row>
    <row r="619" spans="4:4" x14ac:dyDescent="0.25">
      <c r="D619" s="1"/>
    </row>
    <row r="620" spans="4:4" x14ac:dyDescent="0.25">
      <c r="D620" s="1"/>
    </row>
    <row r="621" spans="4:4" x14ac:dyDescent="0.25">
      <c r="D621" s="1"/>
    </row>
    <row r="622" spans="4:4" x14ac:dyDescent="0.25">
      <c r="D622" s="1"/>
    </row>
    <row r="623" spans="4:4" x14ac:dyDescent="0.25">
      <c r="D623" s="1"/>
    </row>
    <row r="624" spans="4:4" x14ac:dyDescent="0.25">
      <c r="D624" s="1"/>
    </row>
    <row r="625" spans="4:4" x14ac:dyDescent="0.25">
      <c r="D625" s="1"/>
    </row>
    <row r="626" spans="4:4" x14ac:dyDescent="0.25">
      <c r="D626" s="1"/>
    </row>
    <row r="627" spans="4:4" x14ac:dyDescent="0.25">
      <c r="D627" s="1"/>
    </row>
    <row r="628" spans="4:4" x14ac:dyDescent="0.25">
      <c r="D628" s="1"/>
    </row>
    <row r="629" spans="4:4" x14ac:dyDescent="0.25">
      <c r="D629" s="1"/>
    </row>
    <row r="630" spans="4:4" x14ac:dyDescent="0.25">
      <c r="D630" s="1"/>
    </row>
    <row r="631" spans="4:4" x14ac:dyDescent="0.25">
      <c r="D631" s="1"/>
    </row>
    <row r="632" spans="4:4" x14ac:dyDescent="0.25">
      <c r="D632" s="1"/>
    </row>
    <row r="633" spans="4:4" x14ac:dyDescent="0.25">
      <c r="D633" s="1"/>
    </row>
    <row r="634" spans="4:4" x14ac:dyDescent="0.25">
      <c r="D634" s="1"/>
    </row>
    <row r="635" spans="4:4" x14ac:dyDescent="0.25">
      <c r="D635" s="1"/>
    </row>
    <row r="636" spans="4:4" x14ac:dyDescent="0.25">
      <c r="D636" s="1"/>
    </row>
    <row r="637" spans="4:4" x14ac:dyDescent="0.25">
      <c r="D637" s="1"/>
    </row>
    <row r="638" spans="4:4" x14ac:dyDescent="0.25">
      <c r="D638" s="1"/>
    </row>
    <row r="639" spans="4:4" x14ac:dyDescent="0.25">
      <c r="D639" s="1"/>
    </row>
    <row r="640" spans="4:4" x14ac:dyDescent="0.25">
      <c r="D640" s="1"/>
    </row>
    <row r="641" spans="4:4" x14ac:dyDescent="0.25">
      <c r="D641" s="1"/>
    </row>
    <row r="642" spans="4:4" x14ac:dyDescent="0.25">
      <c r="D642" s="1"/>
    </row>
    <row r="643" spans="4:4" x14ac:dyDescent="0.25">
      <c r="D643" s="1"/>
    </row>
    <row r="644" spans="4:4" x14ac:dyDescent="0.25">
      <c r="D644" s="1"/>
    </row>
    <row r="645" spans="4:4" x14ac:dyDescent="0.25">
      <c r="D645" s="1"/>
    </row>
    <row r="646" spans="4:4" x14ac:dyDescent="0.25">
      <c r="D646" s="1"/>
    </row>
    <row r="647" spans="4:4" x14ac:dyDescent="0.25">
      <c r="D647" s="1"/>
    </row>
    <row r="648" spans="4:4" x14ac:dyDescent="0.25">
      <c r="D648" s="1"/>
    </row>
    <row r="649" spans="4:4" x14ac:dyDescent="0.25">
      <c r="D649" s="1"/>
    </row>
    <row r="650" spans="4:4" x14ac:dyDescent="0.25">
      <c r="D650" s="1"/>
    </row>
    <row r="651" spans="4:4" x14ac:dyDescent="0.25">
      <c r="D651" s="1"/>
    </row>
    <row r="652" spans="4:4" x14ac:dyDescent="0.25">
      <c r="D652" s="1"/>
    </row>
    <row r="653" spans="4:4" x14ac:dyDescent="0.25">
      <c r="D653" s="1"/>
    </row>
    <row r="654" spans="4:4" x14ac:dyDescent="0.25">
      <c r="D654" s="1"/>
    </row>
    <row r="655" spans="4:4" x14ac:dyDescent="0.25">
      <c r="D655" s="1"/>
    </row>
    <row r="656" spans="4:4" x14ac:dyDescent="0.25">
      <c r="D656" s="1"/>
    </row>
    <row r="657" spans="4:4" x14ac:dyDescent="0.25">
      <c r="D657" s="1"/>
    </row>
    <row r="658" spans="4:4" x14ac:dyDescent="0.25">
      <c r="D658" s="1"/>
    </row>
    <row r="659" spans="4:4" x14ac:dyDescent="0.25">
      <c r="D659" s="1"/>
    </row>
    <row r="660" spans="4:4" x14ac:dyDescent="0.25">
      <c r="D660" s="1"/>
    </row>
    <row r="661" spans="4:4" x14ac:dyDescent="0.25">
      <c r="D661" s="1"/>
    </row>
    <row r="662" spans="4:4" x14ac:dyDescent="0.25">
      <c r="D662" s="1"/>
    </row>
    <row r="663" spans="4:4" x14ac:dyDescent="0.25">
      <c r="D663" s="1"/>
    </row>
    <row r="664" spans="4:4" x14ac:dyDescent="0.25">
      <c r="D664" s="1"/>
    </row>
    <row r="665" spans="4:4" x14ac:dyDescent="0.25">
      <c r="D665" s="1"/>
    </row>
    <row r="666" spans="4:4" x14ac:dyDescent="0.25">
      <c r="D666" s="1"/>
    </row>
    <row r="667" spans="4:4" x14ac:dyDescent="0.25">
      <c r="D667" s="1"/>
    </row>
    <row r="668" spans="4:4" x14ac:dyDescent="0.25">
      <c r="D668" s="1"/>
    </row>
    <row r="669" spans="4:4" x14ac:dyDescent="0.25">
      <c r="D669" s="1"/>
    </row>
    <row r="670" spans="4:4" x14ac:dyDescent="0.25">
      <c r="D670" s="1"/>
    </row>
    <row r="671" spans="4:4" x14ac:dyDescent="0.25">
      <c r="D671" s="1"/>
    </row>
    <row r="672" spans="4:4" x14ac:dyDescent="0.25">
      <c r="D672" s="1"/>
    </row>
    <row r="673" spans="4:4" x14ac:dyDescent="0.25">
      <c r="D673" s="1"/>
    </row>
    <row r="674" spans="4:4" x14ac:dyDescent="0.25">
      <c r="D674" s="1"/>
    </row>
    <row r="675" spans="4:4" x14ac:dyDescent="0.25">
      <c r="D675" s="1"/>
    </row>
    <row r="676" spans="4:4" x14ac:dyDescent="0.25">
      <c r="D676" s="1"/>
    </row>
    <row r="677" spans="4:4" x14ac:dyDescent="0.25">
      <c r="D677" s="1"/>
    </row>
    <row r="678" spans="4:4" x14ac:dyDescent="0.25">
      <c r="D678" s="1"/>
    </row>
    <row r="679" spans="4:4" x14ac:dyDescent="0.25">
      <c r="D679" s="1"/>
    </row>
    <row r="680" spans="4:4" x14ac:dyDescent="0.25">
      <c r="D680" s="1"/>
    </row>
    <row r="681" spans="4:4" x14ac:dyDescent="0.25">
      <c r="D681" s="1"/>
    </row>
    <row r="682" spans="4:4" x14ac:dyDescent="0.25">
      <c r="D682" s="1"/>
    </row>
    <row r="683" spans="4:4" x14ac:dyDescent="0.25">
      <c r="D683" s="1"/>
    </row>
    <row r="684" spans="4:4" x14ac:dyDescent="0.25">
      <c r="D684" s="1"/>
    </row>
    <row r="685" spans="4:4" x14ac:dyDescent="0.25">
      <c r="D685" s="1"/>
    </row>
    <row r="686" spans="4:4" x14ac:dyDescent="0.25">
      <c r="D686" s="1"/>
    </row>
    <row r="687" spans="4:4" x14ac:dyDescent="0.25">
      <c r="D687" s="1"/>
    </row>
    <row r="688" spans="4:4" x14ac:dyDescent="0.25">
      <c r="D688" s="1"/>
    </row>
    <row r="689" spans="4:4" x14ac:dyDescent="0.25">
      <c r="D689" s="1"/>
    </row>
    <row r="690" spans="4:4" x14ac:dyDescent="0.25">
      <c r="D690" s="1"/>
    </row>
    <row r="691" spans="4:4" x14ac:dyDescent="0.25">
      <c r="D691" s="1"/>
    </row>
    <row r="692" spans="4:4" x14ac:dyDescent="0.25">
      <c r="D692" s="1"/>
    </row>
    <row r="693" spans="4:4" x14ac:dyDescent="0.25">
      <c r="D693" s="1"/>
    </row>
    <row r="694" spans="4:4" x14ac:dyDescent="0.25">
      <c r="D694" s="1"/>
    </row>
    <row r="695" spans="4:4" x14ac:dyDescent="0.25">
      <c r="D695" s="1"/>
    </row>
    <row r="696" spans="4:4" x14ac:dyDescent="0.25">
      <c r="D696" s="1"/>
    </row>
    <row r="697" spans="4:4" x14ac:dyDescent="0.25">
      <c r="D697" s="1"/>
    </row>
    <row r="698" spans="4:4" x14ac:dyDescent="0.25">
      <c r="D698" s="1"/>
    </row>
    <row r="699" spans="4:4" x14ac:dyDescent="0.25">
      <c r="D699" s="1"/>
    </row>
    <row r="700" spans="4:4" x14ac:dyDescent="0.25">
      <c r="D700" s="1"/>
    </row>
    <row r="701" spans="4:4" x14ac:dyDescent="0.25">
      <c r="D701" s="1"/>
    </row>
    <row r="702" spans="4:4" x14ac:dyDescent="0.25">
      <c r="D702" s="1"/>
    </row>
    <row r="703" spans="4:4" x14ac:dyDescent="0.25">
      <c r="D703" s="1"/>
    </row>
    <row r="704" spans="4:4" x14ac:dyDescent="0.25">
      <c r="D704" s="1"/>
    </row>
    <row r="705" spans="4:4" x14ac:dyDescent="0.25">
      <c r="D705" s="1"/>
    </row>
    <row r="706" spans="4:4" x14ac:dyDescent="0.25">
      <c r="D706" s="1"/>
    </row>
    <row r="707" spans="4:4" x14ac:dyDescent="0.25">
      <c r="D707" s="1"/>
    </row>
    <row r="708" spans="4:4" x14ac:dyDescent="0.25">
      <c r="D708" s="1"/>
    </row>
    <row r="709" spans="4:4" x14ac:dyDescent="0.25">
      <c r="D709" s="1"/>
    </row>
    <row r="710" spans="4:4" x14ac:dyDescent="0.25">
      <c r="D710" s="1"/>
    </row>
    <row r="711" spans="4:4" x14ac:dyDescent="0.25">
      <c r="D711" s="1"/>
    </row>
    <row r="712" spans="4:4" x14ac:dyDescent="0.25">
      <c r="D712" s="1"/>
    </row>
    <row r="713" spans="4:4" x14ac:dyDescent="0.25">
      <c r="D713" s="1"/>
    </row>
    <row r="714" spans="4:4" x14ac:dyDescent="0.25">
      <c r="D714" s="1"/>
    </row>
    <row r="715" spans="4:4" x14ac:dyDescent="0.25">
      <c r="D715" s="1"/>
    </row>
    <row r="716" spans="4:4" x14ac:dyDescent="0.25">
      <c r="D716" s="1"/>
    </row>
    <row r="717" spans="4:4" x14ac:dyDescent="0.25">
      <c r="D717" s="1"/>
    </row>
    <row r="718" spans="4:4" x14ac:dyDescent="0.25">
      <c r="D718" s="1"/>
    </row>
    <row r="719" spans="4:4" x14ac:dyDescent="0.25">
      <c r="D719" s="1"/>
    </row>
    <row r="720" spans="4:4" x14ac:dyDescent="0.25">
      <c r="D720" s="1"/>
    </row>
    <row r="721" spans="4:4" x14ac:dyDescent="0.25">
      <c r="D721" s="1"/>
    </row>
    <row r="722" spans="4:4" x14ac:dyDescent="0.25">
      <c r="D722" s="1"/>
    </row>
    <row r="723" spans="4:4" x14ac:dyDescent="0.25">
      <c r="D723" s="1"/>
    </row>
    <row r="724" spans="4:4" x14ac:dyDescent="0.25">
      <c r="D724" s="1"/>
    </row>
    <row r="725" spans="4:4" x14ac:dyDescent="0.25">
      <c r="D725" s="1"/>
    </row>
    <row r="726" spans="4:4" x14ac:dyDescent="0.25">
      <c r="D726" s="1"/>
    </row>
    <row r="727" spans="4:4" x14ac:dyDescent="0.25">
      <c r="D727" s="1"/>
    </row>
    <row r="728" spans="4:4" x14ac:dyDescent="0.25">
      <c r="D728" s="1"/>
    </row>
    <row r="729" spans="4:4" x14ac:dyDescent="0.25">
      <c r="D729" s="1"/>
    </row>
    <row r="730" spans="4:4" x14ac:dyDescent="0.25">
      <c r="D730" s="1"/>
    </row>
    <row r="731" spans="4:4" x14ac:dyDescent="0.25">
      <c r="D731" s="1"/>
    </row>
    <row r="732" spans="4:4" x14ac:dyDescent="0.25">
      <c r="D732" s="1"/>
    </row>
    <row r="733" spans="4:4" x14ac:dyDescent="0.25">
      <c r="D733" s="1"/>
    </row>
    <row r="734" spans="4:4" x14ac:dyDescent="0.25">
      <c r="D734" s="1"/>
    </row>
    <row r="735" spans="4:4" x14ac:dyDescent="0.25">
      <c r="D735" s="1"/>
    </row>
    <row r="736" spans="4:4" x14ac:dyDescent="0.25">
      <c r="D736" s="1"/>
    </row>
    <row r="737" spans="4:4" x14ac:dyDescent="0.25">
      <c r="D737" s="1"/>
    </row>
    <row r="738" spans="4:4" x14ac:dyDescent="0.25">
      <c r="D738" s="1"/>
    </row>
    <row r="739" spans="4:4" x14ac:dyDescent="0.25">
      <c r="D739" s="1"/>
    </row>
    <row r="740" spans="4:4" x14ac:dyDescent="0.25">
      <c r="D740" s="1"/>
    </row>
    <row r="741" spans="4:4" x14ac:dyDescent="0.25">
      <c r="D741" s="1"/>
    </row>
    <row r="742" spans="4:4" x14ac:dyDescent="0.25">
      <c r="D742" s="1"/>
    </row>
    <row r="743" spans="4:4" x14ac:dyDescent="0.25">
      <c r="D743" s="1"/>
    </row>
    <row r="744" spans="4:4" x14ac:dyDescent="0.25">
      <c r="D744" s="1"/>
    </row>
    <row r="745" spans="4:4" x14ac:dyDescent="0.25">
      <c r="D745" s="1"/>
    </row>
    <row r="746" spans="4:4" x14ac:dyDescent="0.25">
      <c r="D746" s="1"/>
    </row>
    <row r="747" spans="4:4" x14ac:dyDescent="0.25">
      <c r="D747" s="1"/>
    </row>
    <row r="748" spans="4:4" x14ac:dyDescent="0.25">
      <c r="D748" s="1"/>
    </row>
    <row r="749" spans="4:4" x14ac:dyDescent="0.25">
      <c r="D749" s="1"/>
    </row>
    <row r="750" spans="4:4" x14ac:dyDescent="0.25">
      <c r="D750" s="1"/>
    </row>
    <row r="751" spans="4:4" x14ac:dyDescent="0.25">
      <c r="D751" s="1"/>
    </row>
    <row r="752" spans="4:4" x14ac:dyDescent="0.25">
      <c r="D752" s="1"/>
    </row>
    <row r="753" spans="4:4" x14ac:dyDescent="0.25">
      <c r="D753" s="1"/>
    </row>
    <row r="754" spans="4:4" x14ac:dyDescent="0.25">
      <c r="D754" s="1"/>
    </row>
    <row r="755" spans="4:4" x14ac:dyDescent="0.25">
      <c r="D755" s="1"/>
    </row>
    <row r="756" spans="4:4" x14ac:dyDescent="0.25">
      <c r="D756" s="1"/>
    </row>
    <row r="757" spans="4:4" x14ac:dyDescent="0.25">
      <c r="D757" s="1"/>
    </row>
    <row r="758" spans="4:4" x14ac:dyDescent="0.25">
      <c r="D758" s="1"/>
    </row>
    <row r="759" spans="4:4" x14ac:dyDescent="0.25">
      <c r="D759" s="1"/>
    </row>
    <row r="760" spans="4:4" x14ac:dyDescent="0.25">
      <c r="D760" s="1"/>
    </row>
    <row r="761" spans="4:4" x14ac:dyDescent="0.25">
      <c r="D761" s="1"/>
    </row>
    <row r="762" spans="4:4" x14ac:dyDescent="0.25">
      <c r="D762" s="1"/>
    </row>
    <row r="763" spans="4:4" x14ac:dyDescent="0.25">
      <c r="D763" s="1"/>
    </row>
    <row r="764" spans="4:4" x14ac:dyDescent="0.25">
      <c r="D764" s="1"/>
    </row>
    <row r="765" spans="4:4" x14ac:dyDescent="0.25">
      <c r="D765" s="1"/>
    </row>
    <row r="766" spans="4:4" x14ac:dyDescent="0.25">
      <c r="D766" s="1"/>
    </row>
    <row r="767" spans="4:4" x14ac:dyDescent="0.25">
      <c r="D767" s="1"/>
    </row>
    <row r="768" spans="4:4" x14ac:dyDescent="0.25">
      <c r="D768" s="1"/>
    </row>
    <row r="769" spans="4:4" x14ac:dyDescent="0.25">
      <c r="D769" s="1"/>
    </row>
    <row r="770" spans="4:4" x14ac:dyDescent="0.25">
      <c r="D770" s="1"/>
    </row>
    <row r="771" spans="4:4" x14ac:dyDescent="0.25">
      <c r="D771" s="1"/>
    </row>
    <row r="772" spans="4:4" x14ac:dyDescent="0.25">
      <c r="D772" s="1"/>
    </row>
    <row r="773" spans="4:4" x14ac:dyDescent="0.25">
      <c r="D773" s="1"/>
    </row>
    <row r="774" spans="4:4" x14ac:dyDescent="0.25">
      <c r="D774" s="1"/>
    </row>
    <row r="775" spans="4:4" x14ac:dyDescent="0.25">
      <c r="D775" s="1"/>
    </row>
    <row r="776" spans="4:4" x14ac:dyDescent="0.25">
      <c r="D776" s="1"/>
    </row>
    <row r="777" spans="4:4" x14ac:dyDescent="0.25">
      <c r="D777" s="1"/>
    </row>
    <row r="778" spans="4:4" x14ac:dyDescent="0.25">
      <c r="D778" s="1"/>
    </row>
    <row r="779" spans="4:4" x14ac:dyDescent="0.25">
      <c r="D779" s="1"/>
    </row>
    <row r="780" spans="4:4" x14ac:dyDescent="0.25">
      <c r="D780" s="1"/>
    </row>
    <row r="781" spans="4:4" x14ac:dyDescent="0.25">
      <c r="D781" s="1"/>
    </row>
    <row r="782" spans="4:4" x14ac:dyDescent="0.25">
      <c r="D782" s="1"/>
    </row>
    <row r="783" spans="4:4" x14ac:dyDescent="0.25">
      <c r="D783" s="1"/>
    </row>
    <row r="784" spans="4:4" x14ac:dyDescent="0.25">
      <c r="D784" s="1"/>
    </row>
    <row r="785" spans="4:4" x14ac:dyDescent="0.25">
      <c r="D785" s="1"/>
    </row>
    <row r="786" spans="4:4" x14ac:dyDescent="0.25">
      <c r="D786" s="1"/>
    </row>
    <row r="787" spans="4:4" x14ac:dyDescent="0.25">
      <c r="D787" s="1"/>
    </row>
    <row r="788" spans="4:4" x14ac:dyDescent="0.25">
      <c r="D788" s="1"/>
    </row>
    <row r="789" spans="4:4" x14ac:dyDescent="0.25">
      <c r="D789" s="1"/>
    </row>
    <row r="790" spans="4:4" x14ac:dyDescent="0.25">
      <c r="D790" s="1"/>
    </row>
    <row r="791" spans="4:4" x14ac:dyDescent="0.25">
      <c r="D791" s="1"/>
    </row>
    <row r="792" spans="4:4" x14ac:dyDescent="0.25">
      <c r="D792" s="1"/>
    </row>
    <row r="793" spans="4:4" x14ac:dyDescent="0.25">
      <c r="D793" s="1"/>
    </row>
    <row r="794" spans="4:4" x14ac:dyDescent="0.25">
      <c r="D794" s="1"/>
    </row>
    <row r="795" spans="4:4" x14ac:dyDescent="0.25">
      <c r="D795" s="1"/>
    </row>
    <row r="796" spans="4:4" x14ac:dyDescent="0.25">
      <c r="D796" s="1"/>
    </row>
    <row r="797" spans="4:4" x14ac:dyDescent="0.25">
      <c r="D797" s="1"/>
    </row>
    <row r="798" spans="4:4" x14ac:dyDescent="0.25">
      <c r="D798" s="1"/>
    </row>
    <row r="799" spans="4:4" x14ac:dyDescent="0.25">
      <c r="D799" s="1"/>
    </row>
    <row r="800" spans="4:4" x14ac:dyDescent="0.25">
      <c r="D800" s="1"/>
    </row>
    <row r="801" spans="4:4" x14ac:dyDescent="0.25">
      <c r="D801" s="1"/>
    </row>
    <row r="802" spans="4:4" x14ac:dyDescent="0.25">
      <c r="D802" s="1"/>
    </row>
    <row r="803" spans="4:4" x14ac:dyDescent="0.25">
      <c r="D803" s="1"/>
    </row>
    <row r="804" spans="4:4" x14ac:dyDescent="0.25">
      <c r="D804" s="1"/>
    </row>
    <row r="805" spans="4:4" x14ac:dyDescent="0.25">
      <c r="D805" s="1"/>
    </row>
    <row r="806" spans="4:4" x14ac:dyDescent="0.25">
      <c r="D806" s="1"/>
    </row>
    <row r="807" spans="4:4" x14ac:dyDescent="0.25">
      <c r="D807" s="1"/>
    </row>
    <row r="808" spans="4:4" x14ac:dyDescent="0.25">
      <c r="D808" s="1"/>
    </row>
    <row r="809" spans="4:4" x14ac:dyDescent="0.25">
      <c r="D809" s="1"/>
    </row>
    <row r="810" spans="4:4" x14ac:dyDescent="0.25">
      <c r="D810" s="1"/>
    </row>
    <row r="811" spans="4:4" x14ac:dyDescent="0.25">
      <c r="D811" s="1"/>
    </row>
    <row r="812" spans="4:4" x14ac:dyDescent="0.25">
      <c r="D812" s="1"/>
    </row>
    <row r="813" spans="4:4" x14ac:dyDescent="0.25">
      <c r="D813" s="1"/>
    </row>
    <row r="814" spans="4:4" x14ac:dyDescent="0.25">
      <c r="D814" s="1"/>
    </row>
    <row r="815" spans="4:4" x14ac:dyDescent="0.25">
      <c r="D815" s="1"/>
    </row>
    <row r="816" spans="4:4" x14ac:dyDescent="0.25">
      <c r="D816" s="1"/>
    </row>
    <row r="817" spans="4:4" x14ac:dyDescent="0.25">
      <c r="D817" s="1"/>
    </row>
    <row r="818" spans="4:4" x14ac:dyDescent="0.25">
      <c r="D818" s="1"/>
    </row>
    <row r="819" spans="4:4" x14ac:dyDescent="0.25">
      <c r="D819" s="1"/>
    </row>
    <row r="820" spans="4:4" x14ac:dyDescent="0.25">
      <c r="D820" s="1"/>
    </row>
    <row r="821" spans="4:4" x14ac:dyDescent="0.25">
      <c r="D821" s="1"/>
    </row>
    <row r="822" spans="4:4" x14ac:dyDescent="0.25">
      <c r="D822" s="1"/>
    </row>
    <row r="823" spans="4:4" x14ac:dyDescent="0.25">
      <c r="D823" s="1"/>
    </row>
    <row r="824" spans="4:4" x14ac:dyDescent="0.25">
      <c r="D824" s="1"/>
    </row>
    <row r="825" spans="4:4" x14ac:dyDescent="0.25">
      <c r="D825" s="1"/>
    </row>
    <row r="826" spans="4:4" x14ac:dyDescent="0.25">
      <c r="D826" s="1"/>
    </row>
    <row r="827" spans="4:4" x14ac:dyDescent="0.25">
      <c r="D827" s="1"/>
    </row>
    <row r="828" spans="4:4" x14ac:dyDescent="0.25">
      <c r="D828" s="1"/>
    </row>
    <row r="829" spans="4:4" x14ac:dyDescent="0.25">
      <c r="D829" s="1"/>
    </row>
    <row r="830" spans="4:4" x14ac:dyDescent="0.25">
      <c r="D830" s="1"/>
    </row>
    <row r="831" spans="4:4" x14ac:dyDescent="0.25">
      <c r="D831" s="1"/>
    </row>
    <row r="832" spans="4:4" x14ac:dyDescent="0.25">
      <c r="D832" s="1"/>
    </row>
    <row r="833" spans="4:4" x14ac:dyDescent="0.25">
      <c r="D833" s="1"/>
    </row>
    <row r="834" spans="4:4" x14ac:dyDescent="0.25">
      <c r="D834" s="1"/>
    </row>
    <row r="835" spans="4:4" x14ac:dyDescent="0.25">
      <c r="D835" s="1"/>
    </row>
    <row r="836" spans="4:4" x14ac:dyDescent="0.25">
      <c r="D836" s="1"/>
    </row>
    <row r="837" spans="4:4" x14ac:dyDescent="0.25">
      <c r="D837" s="1"/>
    </row>
    <row r="838" spans="4:4" x14ac:dyDescent="0.25">
      <c r="D838" s="1"/>
    </row>
    <row r="839" spans="4:4" x14ac:dyDescent="0.25">
      <c r="D839" s="1"/>
    </row>
    <row r="840" spans="4:4" x14ac:dyDescent="0.25">
      <c r="D840" s="1"/>
    </row>
    <row r="841" spans="4:4" x14ac:dyDescent="0.25">
      <c r="D841" s="1"/>
    </row>
    <row r="842" spans="4:4" x14ac:dyDescent="0.25">
      <c r="D842" s="1"/>
    </row>
    <row r="843" spans="4:4" x14ac:dyDescent="0.25">
      <c r="D843" s="1"/>
    </row>
    <row r="844" spans="4:4" x14ac:dyDescent="0.25">
      <c r="D844" s="1"/>
    </row>
    <row r="845" spans="4:4" x14ac:dyDescent="0.25">
      <c r="D845" s="1"/>
    </row>
    <row r="846" spans="4:4" x14ac:dyDescent="0.25">
      <c r="D846" s="1"/>
    </row>
    <row r="847" spans="4:4" x14ac:dyDescent="0.25">
      <c r="D847" s="1"/>
    </row>
    <row r="848" spans="4:4" x14ac:dyDescent="0.25">
      <c r="D848" s="1"/>
    </row>
    <row r="849" spans="4:4" x14ac:dyDescent="0.25">
      <c r="D849" s="1"/>
    </row>
    <row r="850" spans="4:4" x14ac:dyDescent="0.25">
      <c r="D850" s="1"/>
    </row>
    <row r="851" spans="4:4" x14ac:dyDescent="0.25">
      <c r="D851" s="1"/>
    </row>
    <row r="852" spans="4:4" x14ac:dyDescent="0.25">
      <c r="D852" s="1"/>
    </row>
    <row r="853" spans="4:4" x14ac:dyDescent="0.25">
      <c r="D853" s="1"/>
    </row>
    <row r="854" spans="4:4" x14ac:dyDescent="0.25">
      <c r="D854" s="1"/>
    </row>
    <row r="855" spans="4:4" x14ac:dyDescent="0.25">
      <c r="D855" s="1"/>
    </row>
    <row r="856" spans="4:4" x14ac:dyDescent="0.25">
      <c r="D856" s="1"/>
    </row>
    <row r="857" spans="4:4" x14ac:dyDescent="0.25">
      <c r="D857" s="1"/>
    </row>
    <row r="858" spans="4:4" x14ac:dyDescent="0.25">
      <c r="D858" s="1"/>
    </row>
    <row r="859" spans="4:4" x14ac:dyDescent="0.25">
      <c r="D859" s="1"/>
    </row>
    <row r="860" spans="4:4" x14ac:dyDescent="0.25">
      <c r="D860" s="1"/>
    </row>
    <row r="861" spans="4:4" x14ac:dyDescent="0.25">
      <c r="D861" s="1"/>
    </row>
    <row r="862" spans="4:4" x14ac:dyDescent="0.25">
      <c r="D862" s="1"/>
    </row>
    <row r="863" spans="4:4" x14ac:dyDescent="0.25">
      <c r="D863" s="1"/>
    </row>
    <row r="864" spans="4:4" x14ac:dyDescent="0.25">
      <c r="D864" s="1"/>
    </row>
    <row r="865" spans="4:4" x14ac:dyDescent="0.25">
      <c r="D865" s="1"/>
    </row>
    <row r="866" spans="4:4" x14ac:dyDescent="0.25">
      <c r="D866" s="1"/>
    </row>
    <row r="867" spans="4:4" x14ac:dyDescent="0.25">
      <c r="D867" s="1"/>
    </row>
    <row r="868" spans="4:4" x14ac:dyDescent="0.25">
      <c r="D868" s="1"/>
    </row>
    <row r="869" spans="4:4" x14ac:dyDescent="0.25">
      <c r="D869" s="1"/>
    </row>
    <row r="870" spans="4:4" x14ac:dyDescent="0.25">
      <c r="D870" s="1"/>
    </row>
    <row r="871" spans="4:4" x14ac:dyDescent="0.25">
      <c r="D871" s="1"/>
    </row>
    <row r="872" spans="4:4" x14ac:dyDescent="0.25">
      <c r="D872" s="1"/>
    </row>
    <row r="873" spans="4:4" x14ac:dyDescent="0.25">
      <c r="D873" s="1"/>
    </row>
    <row r="874" spans="4:4" x14ac:dyDescent="0.25">
      <c r="D874" s="1"/>
    </row>
    <row r="875" spans="4:4" x14ac:dyDescent="0.25">
      <c r="D875" s="1"/>
    </row>
    <row r="876" spans="4:4" x14ac:dyDescent="0.25">
      <c r="D876" s="1"/>
    </row>
    <row r="877" spans="4:4" x14ac:dyDescent="0.25">
      <c r="D877" s="1"/>
    </row>
    <row r="878" spans="4:4" x14ac:dyDescent="0.25">
      <c r="D878" s="1"/>
    </row>
    <row r="879" spans="4:4" x14ac:dyDescent="0.25">
      <c r="D879" s="1"/>
    </row>
    <row r="880" spans="4:4" x14ac:dyDescent="0.25">
      <c r="D880" s="1"/>
    </row>
    <row r="881" spans="4:4" x14ac:dyDescent="0.25">
      <c r="D881" s="1"/>
    </row>
    <row r="882" spans="4:4" x14ac:dyDescent="0.25">
      <c r="D882" s="1"/>
    </row>
    <row r="883" spans="4:4" x14ac:dyDescent="0.25">
      <c r="D883" s="1"/>
    </row>
    <row r="884" spans="4:4" x14ac:dyDescent="0.25">
      <c r="D884" s="1"/>
    </row>
    <row r="885" spans="4:4" x14ac:dyDescent="0.25">
      <c r="D885" s="1"/>
    </row>
    <row r="886" spans="4:4" x14ac:dyDescent="0.25">
      <c r="D886" s="1"/>
    </row>
    <row r="887" spans="4:4" x14ac:dyDescent="0.25">
      <c r="D887" s="1"/>
    </row>
    <row r="888" spans="4:4" x14ac:dyDescent="0.25">
      <c r="D888" s="1"/>
    </row>
    <row r="889" spans="4:4" x14ac:dyDescent="0.25">
      <c r="D889" s="1"/>
    </row>
    <row r="890" spans="4:4" x14ac:dyDescent="0.25">
      <c r="D890" s="1"/>
    </row>
    <row r="891" spans="4:4" x14ac:dyDescent="0.25">
      <c r="D891" s="1"/>
    </row>
    <row r="892" spans="4:4" x14ac:dyDescent="0.25">
      <c r="D892" s="1"/>
    </row>
    <row r="893" spans="4:4" x14ac:dyDescent="0.25">
      <c r="D893" s="1"/>
    </row>
    <row r="894" spans="4:4" x14ac:dyDescent="0.25">
      <c r="D894" s="1"/>
    </row>
    <row r="895" spans="4:4" x14ac:dyDescent="0.25">
      <c r="D895" s="1"/>
    </row>
    <row r="896" spans="4:4" x14ac:dyDescent="0.25">
      <c r="D896" s="1"/>
    </row>
    <row r="897" spans="4:4" x14ac:dyDescent="0.25">
      <c r="D897" s="1"/>
    </row>
    <row r="898" spans="4:4" x14ac:dyDescent="0.25">
      <c r="D898" s="1"/>
    </row>
    <row r="899" spans="4:4" x14ac:dyDescent="0.25">
      <c r="D899" s="1"/>
    </row>
    <row r="900" spans="4:4" x14ac:dyDescent="0.25">
      <c r="D900" s="1"/>
    </row>
    <row r="901" spans="4:4" x14ac:dyDescent="0.25">
      <c r="D901" s="1"/>
    </row>
    <row r="902" spans="4:4" x14ac:dyDescent="0.25">
      <c r="D902" s="1"/>
    </row>
    <row r="903" spans="4:4" x14ac:dyDescent="0.25">
      <c r="D903" s="1"/>
    </row>
    <row r="904" spans="4:4" x14ac:dyDescent="0.25">
      <c r="D904" s="1"/>
    </row>
    <row r="905" spans="4:4" x14ac:dyDescent="0.25">
      <c r="D905" s="1"/>
    </row>
    <row r="906" spans="4:4" x14ac:dyDescent="0.25">
      <c r="D906" s="1"/>
    </row>
    <row r="907" spans="4:4" x14ac:dyDescent="0.25">
      <c r="D907" s="1"/>
    </row>
    <row r="908" spans="4:4" x14ac:dyDescent="0.25">
      <c r="D908" s="1"/>
    </row>
    <row r="909" spans="4:4" x14ac:dyDescent="0.25">
      <c r="D909" s="1"/>
    </row>
    <row r="910" spans="4:4" x14ac:dyDescent="0.25">
      <c r="D910" s="1"/>
    </row>
    <row r="911" spans="4:4" x14ac:dyDescent="0.25">
      <c r="D911" s="1"/>
    </row>
    <row r="912" spans="4:4" x14ac:dyDescent="0.25">
      <c r="D912" s="1"/>
    </row>
    <row r="913" spans="4:4" x14ac:dyDescent="0.25">
      <c r="D913" s="1"/>
    </row>
    <row r="914" spans="4:4" x14ac:dyDescent="0.25">
      <c r="D914" s="1"/>
    </row>
    <row r="915" spans="4:4" x14ac:dyDescent="0.25">
      <c r="D915" s="1"/>
    </row>
    <row r="916" spans="4:4" x14ac:dyDescent="0.25">
      <c r="D916" s="1"/>
    </row>
    <row r="917" spans="4:4" x14ac:dyDescent="0.25">
      <c r="D917" s="1"/>
    </row>
    <row r="918" spans="4:4" x14ac:dyDescent="0.25">
      <c r="D918" s="1"/>
    </row>
    <row r="919" spans="4:4" x14ac:dyDescent="0.25">
      <c r="D919" s="1"/>
    </row>
    <row r="920" spans="4:4" x14ac:dyDescent="0.25">
      <c r="D920" s="1"/>
    </row>
    <row r="921" spans="4:4" x14ac:dyDescent="0.25">
      <c r="D921" s="1"/>
    </row>
    <row r="922" spans="4:4" x14ac:dyDescent="0.25">
      <c r="D922" s="1"/>
    </row>
    <row r="923" spans="4:4" x14ac:dyDescent="0.25">
      <c r="D923" s="1"/>
    </row>
    <row r="924" spans="4:4" x14ac:dyDescent="0.25">
      <c r="D924" s="1"/>
    </row>
    <row r="925" spans="4:4" x14ac:dyDescent="0.25">
      <c r="D925" s="1"/>
    </row>
    <row r="926" spans="4:4" x14ac:dyDescent="0.25">
      <c r="D926" s="1"/>
    </row>
    <row r="927" spans="4:4" x14ac:dyDescent="0.25">
      <c r="D927" s="1"/>
    </row>
    <row r="928" spans="4:4" x14ac:dyDescent="0.25">
      <c r="D928" s="1"/>
    </row>
    <row r="929" spans="4:4" x14ac:dyDescent="0.25">
      <c r="D929" s="1"/>
    </row>
    <row r="930" spans="4:4" x14ac:dyDescent="0.25">
      <c r="D930" s="1"/>
    </row>
    <row r="931" spans="4:4" x14ac:dyDescent="0.25">
      <c r="D931" s="1"/>
    </row>
    <row r="932" spans="4:4" x14ac:dyDescent="0.25">
      <c r="D932" s="1"/>
    </row>
    <row r="933" spans="4:4" x14ac:dyDescent="0.25">
      <c r="D933" s="1"/>
    </row>
    <row r="934" spans="4:4" x14ac:dyDescent="0.25">
      <c r="D934" s="1"/>
    </row>
    <row r="935" spans="4:4" x14ac:dyDescent="0.25">
      <c r="D935" s="1"/>
    </row>
    <row r="936" spans="4:4" x14ac:dyDescent="0.25">
      <c r="D936" s="1"/>
    </row>
    <row r="937" spans="4:4" x14ac:dyDescent="0.25">
      <c r="D937" s="1"/>
    </row>
    <row r="938" spans="4:4" x14ac:dyDescent="0.25">
      <c r="D938" s="1"/>
    </row>
    <row r="939" spans="4:4" x14ac:dyDescent="0.25">
      <c r="D939" s="1"/>
    </row>
    <row r="940" spans="4:4" x14ac:dyDescent="0.25">
      <c r="D940" s="1"/>
    </row>
    <row r="941" spans="4:4" x14ac:dyDescent="0.25">
      <c r="D941" s="1"/>
    </row>
    <row r="942" spans="4:4" x14ac:dyDescent="0.25">
      <c r="D942" s="1"/>
    </row>
    <row r="943" spans="4:4" x14ac:dyDescent="0.25">
      <c r="D943" s="1"/>
    </row>
    <row r="944" spans="4:4" x14ac:dyDescent="0.25">
      <c r="D944" s="1"/>
    </row>
    <row r="945" spans="4:4" x14ac:dyDescent="0.25">
      <c r="D945" s="1"/>
    </row>
    <row r="946" spans="4:4" x14ac:dyDescent="0.25">
      <c r="D946" s="1"/>
    </row>
    <row r="947" spans="4:4" x14ac:dyDescent="0.25">
      <c r="D947" s="1"/>
    </row>
    <row r="948" spans="4:4" x14ac:dyDescent="0.25">
      <c r="D948" s="1"/>
    </row>
    <row r="949" spans="4:4" x14ac:dyDescent="0.25">
      <c r="D949" s="1"/>
    </row>
    <row r="950" spans="4:4" x14ac:dyDescent="0.25">
      <c r="D950" s="1"/>
    </row>
    <row r="951" spans="4:4" x14ac:dyDescent="0.25">
      <c r="D951" s="1"/>
    </row>
    <row r="952" spans="4:4" x14ac:dyDescent="0.25">
      <c r="D952" s="1"/>
    </row>
    <row r="953" spans="4:4" x14ac:dyDescent="0.25">
      <c r="D953" s="1"/>
    </row>
    <row r="954" spans="4:4" x14ac:dyDescent="0.25">
      <c r="D954" s="1"/>
    </row>
    <row r="955" spans="4:4" x14ac:dyDescent="0.25">
      <c r="D955" s="1"/>
    </row>
    <row r="956" spans="4:4" x14ac:dyDescent="0.25">
      <c r="D956" s="1"/>
    </row>
    <row r="957" spans="4:4" x14ac:dyDescent="0.25">
      <c r="D957" s="1"/>
    </row>
    <row r="958" spans="4:4" x14ac:dyDescent="0.25">
      <c r="D958" s="1"/>
    </row>
    <row r="959" spans="4:4" x14ac:dyDescent="0.25">
      <c r="D959" s="1"/>
    </row>
    <row r="960" spans="4:4" x14ac:dyDescent="0.25">
      <c r="D960" s="1"/>
    </row>
    <row r="961" spans="4:4" x14ac:dyDescent="0.25">
      <c r="D961" s="1"/>
    </row>
    <row r="962" spans="4:4" x14ac:dyDescent="0.25">
      <c r="D962" s="1"/>
    </row>
    <row r="963" spans="4:4" x14ac:dyDescent="0.25">
      <c r="D963" s="1"/>
    </row>
    <row r="964" spans="4:4" x14ac:dyDescent="0.25">
      <c r="D964" s="1"/>
    </row>
    <row r="965" spans="4:4" x14ac:dyDescent="0.25">
      <c r="D965" s="1"/>
    </row>
    <row r="966" spans="4:4" x14ac:dyDescent="0.25">
      <c r="D966" s="1"/>
    </row>
    <row r="967" spans="4:4" x14ac:dyDescent="0.25">
      <c r="D967" s="1"/>
    </row>
    <row r="968" spans="4:4" x14ac:dyDescent="0.25">
      <c r="D968" s="1"/>
    </row>
    <row r="969" spans="4:4" x14ac:dyDescent="0.25">
      <c r="D969" s="1"/>
    </row>
    <row r="970" spans="4:4" x14ac:dyDescent="0.25">
      <c r="D970" s="1"/>
    </row>
    <row r="971" spans="4:4" x14ac:dyDescent="0.25">
      <c r="D971" s="1"/>
    </row>
    <row r="972" spans="4:4" x14ac:dyDescent="0.25">
      <c r="D972" s="1"/>
    </row>
    <row r="973" spans="4:4" x14ac:dyDescent="0.25">
      <c r="D973" s="1"/>
    </row>
    <row r="974" spans="4:4" x14ac:dyDescent="0.25">
      <c r="D974" s="1"/>
    </row>
    <row r="975" spans="4:4" x14ac:dyDescent="0.25">
      <c r="D975" s="1"/>
    </row>
    <row r="976" spans="4:4" x14ac:dyDescent="0.25">
      <c r="D976" s="1"/>
    </row>
    <row r="977" spans="4:4" x14ac:dyDescent="0.25">
      <c r="D977" s="1"/>
    </row>
    <row r="978" spans="4:4" x14ac:dyDescent="0.25">
      <c r="D978" s="1"/>
    </row>
    <row r="979" spans="4:4" x14ac:dyDescent="0.25">
      <c r="D979" s="1"/>
    </row>
    <row r="980" spans="4:4" x14ac:dyDescent="0.25">
      <c r="D980" s="1"/>
    </row>
    <row r="981" spans="4:4" x14ac:dyDescent="0.25">
      <c r="D981" s="1"/>
    </row>
    <row r="982" spans="4:4" x14ac:dyDescent="0.25">
      <c r="D982" s="1"/>
    </row>
    <row r="983" spans="4:4" x14ac:dyDescent="0.25">
      <c r="D983" s="1"/>
    </row>
    <row r="984" spans="4:4" x14ac:dyDescent="0.25">
      <c r="D984" s="1"/>
    </row>
    <row r="985" spans="4:4" x14ac:dyDescent="0.25">
      <c r="D985" s="1"/>
    </row>
    <row r="986" spans="4:4" x14ac:dyDescent="0.25">
      <c r="D986" s="1"/>
    </row>
    <row r="987" spans="4:4" x14ac:dyDescent="0.25">
      <c r="D987" s="1"/>
    </row>
    <row r="988" spans="4:4" x14ac:dyDescent="0.25">
      <c r="D988" s="1"/>
    </row>
    <row r="989" spans="4:4" x14ac:dyDescent="0.25">
      <c r="D989" s="1"/>
    </row>
    <row r="990" spans="4:4" x14ac:dyDescent="0.25">
      <c r="D990" s="1"/>
    </row>
    <row r="991" spans="4:4" x14ac:dyDescent="0.25">
      <c r="D991" s="1"/>
    </row>
    <row r="992" spans="4:4" x14ac:dyDescent="0.25">
      <c r="D992" s="1"/>
    </row>
    <row r="993" spans="4:4" x14ac:dyDescent="0.25">
      <c r="D993" s="1"/>
    </row>
    <row r="994" spans="4:4" x14ac:dyDescent="0.25">
      <c r="D994" s="1"/>
    </row>
    <row r="995" spans="4:4" x14ac:dyDescent="0.25">
      <c r="D995" s="1"/>
    </row>
    <row r="996" spans="4:4" x14ac:dyDescent="0.25">
      <c r="D996" s="1"/>
    </row>
    <row r="997" spans="4:4" x14ac:dyDescent="0.25">
      <c r="D997" s="1"/>
    </row>
    <row r="998" spans="4:4" x14ac:dyDescent="0.25">
      <c r="D998" s="1"/>
    </row>
    <row r="999" spans="4:4" x14ac:dyDescent="0.25">
      <c r="D999" s="1"/>
    </row>
    <row r="1000" spans="4:4" x14ac:dyDescent="0.25">
      <c r="D1000"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A951"/>
  <sheetViews>
    <sheetView showGridLines="0" topLeftCell="A22" zoomScale="85" zoomScaleNormal="85" workbookViewId="0">
      <selection activeCell="E36" sqref="E36"/>
    </sheetView>
  </sheetViews>
  <sheetFormatPr baseColWidth="10" defaultColWidth="14.42578125" defaultRowHeight="15" customHeight="1" x14ac:dyDescent="0.25"/>
  <cols>
    <col min="1" max="1" width="6.5703125" style="451" customWidth="1"/>
    <col min="2" max="2" width="14.85546875" style="451" customWidth="1"/>
    <col min="3" max="3" width="17.5703125" style="451" customWidth="1"/>
    <col min="4" max="4" width="21.5703125" style="451" customWidth="1"/>
    <col min="5" max="5" width="52.28515625" style="451" customWidth="1"/>
    <col min="6" max="6" width="24.140625" style="451" customWidth="1"/>
    <col min="7" max="7" width="26.5703125" style="451" customWidth="1"/>
    <col min="8" max="8" width="25.85546875" style="451" customWidth="1"/>
    <col min="9" max="9" width="14" style="451" customWidth="1"/>
    <col min="10" max="10" width="23" style="451" customWidth="1"/>
    <col min="11" max="11" width="18.5703125" style="451" customWidth="1"/>
    <col min="12" max="12" width="20" style="451" customWidth="1"/>
    <col min="13" max="13" width="18.28515625" style="451" customWidth="1"/>
    <col min="14" max="15" width="18" style="451" customWidth="1"/>
    <col min="16" max="16" width="26.28515625" style="451" customWidth="1"/>
    <col min="17" max="17" width="24.85546875" style="451" customWidth="1"/>
    <col min="18" max="18" width="19.42578125" style="451" customWidth="1"/>
    <col min="19" max="19" width="36" style="451" customWidth="1"/>
    <col min="20" max="20" width="76" style="451" customWidth="1"/>
    <col min="21" max="21" width="40.140625" style="451" customWidth="1"/>
    <col min="22" max="22" width="18.42578125" style="451" customWidth="1"/>
    <col min="23" max="23" width="19.42578125" style="451" customWidth="1"/>
    <col min="24" max="24" width="33.7109375" style="451" customWidth="1"/>
    <col min="25" max="25" width="31.140625" style="444" customWidth="1"/>
    <col min="26" max="26" width="14.42578125" style="444" customWidth="1"/>
    <col min="27" max="28" width="11" style="444" customWidth="1"/>
    <col min="29" max="16384" width="14.42578125" style="444"/>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customHeight="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customHeight="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customHeight="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customHeight="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customHeight="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customHeight="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customHeight="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customHeight="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customHeight="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customHeight="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customHeight="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customHeight="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customHeight="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customHeight="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customHeight="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98"/>
      <c r="C17" s="89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900"/>
      <c r="B18" s="901"/>
      <c r="C18" s="902"/>
      <c r="D18" s="819"/>
      <c r="E18" s="820"/>
      <c r="F18" s="820"/>
      <c r="G18" s="820"/>
      <c r="H18" s="820"/>
      <c r="I18" s="820"/>
      <c r="J18" s="820"/>
      <c r="K18" s="820"/>
      <c r="L18" s="820"/>
      <c r="M18" s="820"/>
      <c r="N18" s="820"/>
      <c r="O18" s="820"/>
      <c r="P18" s="820"/>
      <c r="Q18" s="820"/>
      <c r="R18" s="820"/>
      <c r="S18" s="820"/>
      <c r="T18" s="820"/>
      <c r="U18" s="820"/>
      <c r="V18" s="820"/>
      <c r="W18" s="821"/>
      <c r="X18" s="141" t="s">
        <v>160</v>
      </c>
      <c r="Z18" s="1"/>
    </row>
    <row r="19" spans="1:27" ht="27.75" customHeight="1" x14ac:dyDescent="0.25">
      <c r="A19" s="900"/>
      <c r="B19" s="901"/>
      <c r="C19" s="902"/>
      <c r="D19" s="819"/>
      <c r="E19" s="820"/>
      <c r="F19" s="820"/>
      <c r="G19" s="820"/>
      <c r="H19" s="820"/>
      <c r="I19" s="820"/>
      <c r="J19" s="820"/>
      <c r="K19" s="820"/>
      <c r="L19" s="820"/>
      <c r="M19" s="820"/>
      <c r="N19" s="820"/>
      <c r="O19" s="820"/>
      <c r="P19" s="820"/>
      <c r="Q19" s="820"/>
      <c r="R19" s="820"/>
      <c r="S19" s="820"/>
      <c r="T19" s="820"/>
      <c r="U19" s="820"/>
      <c r="V19" s="820"/>
      <c r="W19" s="821"/>
      <c r="X19" s="142" t="s">
        <v>161</v>
      </c>
      <c r="Z19" s="1"/>
    </row>
    <row r="20" spans="1:27" ht="27.75" customHeight="1" thickBot="1" x14ac:dyDescent="0.3">
      <c r="A20" s="903"/>
      <c r="B20" s="904"/>
      <c r="C20" s="90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s="516" customFormat="1" ht="45" customHeight="1" thickBot="1" x14ac:dyDescent="0.3">
      <c r="A21" s="525" t="s">
        <v>932</v>
      </c>
      <c r="B21" s="518"/>
      <c r="C21" s="518"/>
      <c r="D21" s="517"/>
      <c r="E21" s="517"/>
      <c r="F21" s="517"/>
      <c r="G21" s="517"/>
      <c r="H21" s="517"/>
      <c r="I21" s="517"/>
      <c r="J21" s="517"/>
      <c r="K21" s="517"/>
      <c r="L21" s="517"/>
      <c r="M21" s="517"/>
      <c r="N21" s="517"/>
      <c r="O21" s="517"/>
      <c r="P21" s="517"/>
      <c r="Q21" s="517"/>
      <c r="R21" s="517"/>
      <c r="S21" s="517"/>
      <c r="T21" s="517"/>
      <c r="U21" s="517"/>
      <c r="V21" s="517"/>
      <c r="W21" s="517"/>
      <c r="X21" s="526"/>
      <c r="Z21" s="1"/>
    </row>
    <row r="22" spans="1:27" s="73" customFormat="1" ht="45" customHeight="1" thickBot="1" x14ac:dyDescent="0.25">
      <c r="A22" s="889" t="s">
        <v>73</v>
      </c>
      <c r="B22" s="890"/>
      <c r="C22" s="890"/>
      <c r="D22" s="890"/>
      <c r="E22" s="890"/>
      <c r="F22" s="890"/>
      <c r="G22" s="891"/>
      <c r="H22" s="892" t="s">
        <v>74</v>
      </c>
      <c r="I22" s="893"/>
      <c r="J22" s="893"/>
      <c r="K22" s="893"/>
      <c r="L22" s="893"/>
      <c r="M22" s="893"/>
      <c r="N22" s="894"/>
      <c r="O22" s="895" t="s">
        <v>75</v>
      </c>
      <c r="P22" s="896"/>
      <c r="Q22" s="896"/>
      <c r="R22" s="896"/>
      <c r="S22" s="897"/>
      <c r="T22" s="906" t="s">
        <v>141</v>
      </c>
      <c r="U22" s="907"/>
      <c r="V22" s="907"/>
      <c r="W22" s="907"/>
      <c r="X22" s="908"/>
      <c r="Y22" s="75"/>
      <c r="Z22" s="76"/>
      <c r="AA22" s="77"/>
    </row>
    <row r="23" spans="1:27" ht="63" customHeight="1" thickBot="1" x14ac:dyDescent="0.3">
      <c r="A23" s="153" t="s">
        <v>147</v>
      </c>
      <c r="B23" s="154" t="s">
        <v>3</v>
      </c>
      <c r="C23" s="154" t="s">
        <v>77</v>
      </c>
      <c r="D23" s="154" t="s">
        <v>133</v>
      </c>
      <c r="E23" s="154" t="s">
        <v>134</v>
      </c>
      <c r="F23" s="154" t="s">
        <v>135</v>
      </c>
      <c r="G23" s="155" t="s">
        <v>136</v>
      </c>
      <c r="H23" s="156" t="s">
        <v>139</v>
      </c>
      <c r="I23" s="154" t="s">
        <v>5</v>
      </c>
      <c r="J23" s="154" t="s">
        <v>78</v>
      </c>
      <c r="K23" s="157" t="s">
        <v>79</v>
      </c>
      <c r="L23" s="157" t="s">
        <v>81</v>
      </c>
      <c r="M23" s="157" t="s">
        <v>82</v>
      </c>
      <c r="N23" s="158" t="s">
        <v>83</v>
      </c>
      <c r="O23" s="886" t="s">
        <v>84</v>
      </c>
      <c r="P23" s="887"/>
      <c r="Q23" s="887"/>
      <c r="R23" s="888"/>
      <c r="S23" s="158" t="s">
        <v>85</v>
      </c>
      <c r="T23" s="159" t="s">
        <v>84</v>
      </c>
      <c r="U23" s="157" t="s">
        <v>85</v>
      </c>
      <c r="V23" s="157" t="s">
        <v>158</v>
      </c>
      <c r="W23" s="157" t="s">
        <v>86</v>
      </c>
      <c r="X23" s="158" t="s">
        <v>155</v>
      </c>
      <c r="Y23" s="74"/>
      <c r="Z23" s="78"/>
      <c r="AA23" s="78"/>
    </row>
    <row r="70" spans="1:26" ht="63.75" customHeight="1"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6"/>
      <c r="F93" s="1"/>
      <c r="G93" s="16"/>
      <c r="H93" s="16"/>
      <c r="I93" s="1"/>
      <c r="J93" s="1"/>
      <c r="K93" s="1"/>
      <c r="L93" s="1"/>
      <c r="M93" s="1"/>
      <c r="N93" s="1"/>
      <c r="O93" s="1"/>
      <c r="P93" s="1"/>
      <c r="Q93" s="1"/>
      <c r="R93" s="1"/>
      <c r="S93" s="1"/>
      <c r="T93" s="15"/>
      <c r="U93" s="15"/>
      <c r="V93" s="15"/>
      <c r="W93" s="13"/>
      <c r="X93" s="16"/>
      <c r="Y93" s="1"/>
      <c r="Z93" s="1"/>
    </row>
    <row r="94" spans="1:26" x14ac:dyDescent="0.25">
      <c r="A94" s="1"/>
      <c r="B94" s="1"/>
      <c r="C94" s="1"/>
      <c r="D94" s="1"/>
      <c r="E94" s="16"/>
      <c r="F94" s="1"/>
      <c r="G94" s="16"/>
      <c r="H94" s="16"/>
      <c r="I94" s="1"/>
      <c r="J94" s="1"/>
      <c r="K94" s="1"/>
      <c r="L94" s="1"/>
      <c r="M94" s="1"/>
      <c r="N94" s="1"/>
      <c r="O94" s="1"/>
      <c r="P94" s="1"/>
      <c r="Q94" s="1"/>
      <c r="R94" s="1"/>
      <c r="S94" s="1"/>
      <c r="T94" s="15"/>
      <c r="U94" s="15"/>
      <c r="V94" s="15"/>
      <c r="W94" s="13"/>
      <c r="X94" s="16"/>
      <c r="Y94" s="1"/>
      <c r="Z94" s="1"/>
    </row>
    <row r="95" spans="1:26" x14ac:dyDescent="0.25">
      <c r="A95" s="1"/>
      <c r="B95" s="1"/>
      <c r="C95" s="1"/>
      <c r="D95" s="1"/>
      <c r="E95" s="16"/>
      <c r="F95" s="1"/>
      <c r="G95" s="16"/>
      <c r="H95" s="16"/>
      <c r="I95" s="1"/>
      <c r="J95" s="1"/>
      <c r="K95" s="1"/>
      <c r="L95" s="1"/>
      <c r="M95" s="1"/>
      <c r="N95" s="1"/>
      <c r="O95" s="1"/>
      <c r="P95" s="1"/>
      <c r="Q95" s="1"/>
      <c r="R95" s="1"/>
      <c r="S95" s="1"/>
      <c r="T95" s="15"/>
      <c r="U95" s="15"/>
      <c r="V95" s="15"/>
      <c r="W95" s="13"/>
      <c r="X95" s="16"/>
      <c r="Y95" s="1"/>
      <c r="Z95" s="1"/>
    </row>
    <row r="96" spans="1:26" x14ac:dyDescent="0.25">
      <c r="A96" s="1"/>
      <c r="B96" s="1"/>
      <c r="C96" s="1"/>
      <c r="D96" s="1"/>
      <c r="E96" s="16"/>
      <c r="F96" s="1"/>
      <c r="G96" s="16"/>
      <c r="H96" s="16"/>
      <c r="I96" s="1"/>
      <c r="J96" s="1"/>
      <c r="K96" s="1"/>
      <c r="L96" s="1"/>
      <c r="M96" s="1"/>
      <c r="N96" s="1"/>
      <c r="O96" s="1"/>
      <c r="P96" s="1"/>
      <c r="Q96" s="1"/>
      <c r="R96" s="1"/>
      <c r="S96" s="1"/>
      <c r="T96" s="15"/>
      <c r="U96" s="15"/>
      <c r="V96" s="15"/>
      <c r="W96" s="13"/>
      <c r="X96" s="16"/>
      <c r="Y96" s="1"/>
      <c r="Z96" s="1"/>
    </row>
    <row r="97" spans="1:26" x14ac:dyDescent="0.25">
      <c r="A97" s="1"/>
      <c r="B97" s="1"/>
      <c r="C97" s="1"/>
      <c r="D97" s="1"/>
      <c r="E97" s="16"/>
      <c r="F97" s="1"/>
      <c r="G97" s="16"/>
      <c r="H97" s="16"/>
      <c r="I97" s="1"/>
      <c r="J97" s="1"/>
      <c r="K97" s="1"/>
      <c r="L97" s="1"/>
      <c r="M97" s="1"/>
      <c r="N97" s="1"/>
      <c r="O97" s="1"/>
      <c r="P97" s="1"/>
      <c r="Q97" s="1"/>
      <c r="R97" s="1"/>
      <c r="S97" s="1"/>
      <c r="T97" s="15"/>
      <c r="U97" s="15"/>
      <c r="V97" s="15"/>
      <c r="W97" s="13"/>
      <c r="X97" s="16"/>
      <c r="Y97" s="1"/>
      <c r="Z97" s="1"/>
    </row>
    <row r="98" spans="1:26" x14ac:dyDescent="0.25">
      <c r="A98" s="1"/>
      <c r="B98" s="1"/>
      <c r="C98" s="1"/>
      <c r="D98" s="1"/>
      <c r="E98" s="16"/>
      <c r="F98" s="1"/>
      <c r="G98" s="16"/>
      <c r="H98" s="16"/>
      <c r="I98" s="1"/>
      <c r="J98" s="1"/>
      <c r="K98" s="1"/>
      <c r="L98" s="1"/>
      <c r="M98" s="1"/>
      <c r="N98" s="1"/>
      <c r="O98" s="1"/>
      <c r="P98" s="1"/>
      <c r="Q98" s="1"/>
      <c r="R98" s="1"/>
      <c r="S98" s="1"/>
      <c r="T98" s="15"/>
      <c r="U98" s="15"/>
      <c r="V98" s="15"/>
      <c r="W98" s="13"/>
      <c r="X98" s="16"/>
      <c r="Y98" s="1"/>
      <c r="Z98" s="1"/>
    </row>
    <row r="99" spans="1:26" x14ac:dyDescent="0.25">
      <c r="A99" s="1"/>
      <c r="B99" s="1"/>
      <c r="C99" s="1"/>
      <c r="D99" s="1"/>
      <c r="E99" s="16"/>
      <c r="F99" s="1"/>
      <c r="G99" s="16"/>
      <c r="H99" s="16"/>
      <c r="I99" s="1"/>
      <c r="J99" s="1"/>
      <c r="K99" s="1"/>
      <c r="L99" s="1"/>
      <c r="M99" s="1"/>
      <c r="N99" s="1"/>
      <c r="O99" s="1"/>
      <c r="P99" s="1"/>
      <c r="Q99" s="1"/>
      <c r="R99" s="1"/>
      <c r="S99" s="1"/>
      <c r="T99" s="15"/>
      <c r="U99" s="15"/>
      <c r="V99" s="15"/>
      <c r="W99" s="13"/>
      <c r="X99" s="16"/>
      <c r="Y99" s="1"/>
      <c r="Z99" s="1"/>
    </row>
    <row r="100" spans="1:26" x14ac:dyDescent="0.25">
      <c r="A100" s="1"/>
      <c r="B100" s="1"/>
      <c r="C100" s="1"/>
      <c r="D100" s="1"/>
      <c r="E100" s="16"/>
      <c r="F100" s="1"/>
      <c r="G100" s="16"/>
      <c r="H100" s="16"/>
      <c r="I100" s="1"/>
      <c r="J100" s="1"/>
      <c r="K100" s="1"/>
      <c r="L100" s="1"/>
      <c r="M100" s="1"/>
      <c r="N100" s="1"/>
      <c r="O100" s="1"/>
      <c r="P100" s="1"/>
      <c r="Q100" s="1"/>
      <c r="R100" s="1"/>
      <c r="S100" s="1"/>
      <c r="T100" s="15"/>
      <c r="U100" s="15"/>
      <c r="V100" s="15"/>
      <c r="W100" s="13"/>
      <c r="X100" s="16"/>
      <c r="Y100" s="1"/>
      <c r="Z100" s="1"/>
    </row>
    <row r="101" spans="1:26" x14ac:dyDescent="0.25">
      <c r="A101" s="1"/>
      <c r="B101" s="1"/>
      <c r="C101" s="1"/>
      <c r="D101" s="1"/>
      <c r="E101" s="16"/>
      <c r="F101" s="1"/>
      <c r="G101" s="16"/>
      <c r="H101" s="16"/>
      <c r="I101" s="1"/>
      <c r="J101" s="1"/>
      <c r="K101" s="1"/>
      <c r="L101" s="1"/>
      <c r="M101" s="1"/>
      <c r="N101" s="1"/>
      <c r="O101" s="1"/>
      <c r="P101" s="1"/>
      <c r="Q101" s="1"/>
      <c r="R101" s="1"/>
      <c r="S101" s="1"/>
      <c r="T101" s="15"/>
      <c r="U101" s="15"/>
      <c r="V101" s="15"/>
      <c r="W101" s="13"/>
      <c r="X101" s="16"/>
      <c r="Y101" s="1"/>
      <c r="Z101" s="1"/>
    </row>
    <row r="102" spans="1:26" x14ac:dyDescent="0.25">
      <c r="A102" s="1"/>
      <c r="B102" s="1"/>
      <c r="C102" s="1"/>
      <c r="D102" s="1"/>
      <c r="E102" s="16"/>
      <c r="F102" s="1"/>
      <c r="G102" s="16"/>
      <c r="H102" s="16"/>
      <c r="I102" s="1"/>
      <c r="J102" s="1"/>
      <c r="K102" s="1"/>
      <c r="L102" s="1"/>
      <c r="M102" s="1"/>
      <c r="N102" s="1"/>
      <c r="O102" s="1"/>
      <c r="P102" s="1"/>
      <c r="Q102" s="1"/>
      <c r="R102" s="1"/>
      <c r="S102" s="1"/>
      <c r="T102" s="15"/>
      <c r="U102" s="15"/>
      <c r="V102" s="15"/>
      <c r="W102" s="13"/>
      <c r="X102" s="16"/>
      <c r="Y102" s="1"/>
      <c r="Z102" s="1"/>
    </row>
    <row r="103" spans="1:26" x14ac:dyDescent="0.25">
      <c r="A103" s="1"/>
      <c r="B103" s="1"/>
      <c r="C103" s="1"/>
      <c r="D103" s="1"/>
      <c r="E103" s="16"/>
      <c r="F103" s="1"/>
      <c r="G103" s="16"/>
      <c r="H103" s="16"/>
      <c r="I103" s="1"/>
      <c r="J103" s="1"/>
      <c r="K103" s="1"/>
      <c r="L103" s="1"/>
      <c r="M103" s="1"/>
      <c r="N103" s="1"/>
      <c r="O103" s="1"/>
      <c r="P103" s="1"/>
      <c r="Q103" s="1"/>
      <c r="R103" s="1"/>
      <c r="S103" s="1"/>
      <c r="T103" s="15"/>
      <c r="U103" s="15"/>
      <c r="V103" s="15"/>
      <c r="W103" s="13"/>
      <c r="X103" s="16"/>
      <c r="Y103" s="1"/>
      <c r="Z103" s="1"/>
    </row>
    <row r="104" spans="1:26" x14ac:dyDescent="0.25">
      <c r="A104" s="1"/>
      <c r="B104" s="1"/>
      <c r="C104" s="1"/>
      <c r="D104" s="1"/>
      <c r="E104" s="16"/>
      <c r="F104" s="1"/>
      <c r="G104" s="16"/>
      <c r="H104" s="16"/>
      <c r="I104" s="1"/>
      <c r="J104" s="1"/>
      <c r="K104" s="1"/>
      <c r="L104" s="1"/>
      <c r="M104" s="1"/>
      <c r="N104" s="1"/>
      <c r="O104" s="1"/>
      <c r="P104" s="1"/>
      <c r="Q104" s="1"/>
      <c r="R104" s="1"/>
      <c r="S104" s="1"/>
      <c r="T104" s="15"/>
      <c r="U104" s="15"/>
      <c r="V104" s="15"/>
      <c r="W104" s="13"/>
      <c r="X104" s="16"/>
      <c r="Y104" s="1"/>
      <c r="Z104" s="1"/>
    </row>
    <row r="105" spans="1:26" x14ac:dyDescent="0.25">
      <c r="A105" s="1"/>
      <c r="B105" s="1"/>
      <c r="C105" s="1"/>
      <c r="D105" s="1"/>
      <c r="E105" s="16"/>
      <c r="F105" s="1"/>
      <c r="G105" s="16"/>
      <c r="H105" s="16"/>
      <c r="I105" s="1"/>
      <c r="J105" s="1"/>
      <c r="K105" s="1"/>
      <c r="L105" s="1"/>
      <c r="M105" s="1"/>
      <c r="N105" s="1"/>
      <c r="O105" s="1"/>
      <c r="P105" s="1"/>
      <c r="Q105" s="1"/>
      <c r="R105" s="1"/>
      <c r="S105" s="1"/>
      <c r="T105" s="15"/>
      <c r="U105" s="15"/>
      <c r="V105" s="15"/>
      <c r="W105" s="13"/>
      <c r="X105" s="16"/>
      <c r="Y105" s="1"/>
      <c r="Z105" s="1"/>
    </row>
    <row r="106" spans="1:26" x14ac:dyDescent="0.25">
      <c r="A106" s="1"/>
      <c r="B106" s="1"/>
      <c r="C106" s="1"/>
      <c r="D106" s="1"/>
      <c r="E106" s="16"/>
      <c r="F106" s="1"/>
      <c r="G106" s="16"/>
      <c r="H106" s="16"/>
      <c r="I106" s="1"/>
      <c r="J106" s="1"/>
      <c r="K106" s="1"/>
      <c r="L106" s="1"/>
      <c r="M106" s="1"/>
      <c r="N106" s="1"/>
      <c r="O106" s="1"/>
      <c r="P106" s="1"/>
      <c r="Q106" s="1"/>
      <c r="R106" s="1"/>
      <c r="S106" s="1"/>
      <c r="T106" s="15"/>
      <c r="U106" s="15"/>
      <c r="V106" s="15"/>
      <c r="W106" s="13"/>
      <c r="X106" s="16"/>
      <c r="Y106" s="1"/>
      <c r="Z106" s="1"/>
    </row>
    <row r="107" spans="1:26" x14ac:dyDescent="0.25">
      <c r="A107" s="1"/>
      <c r="B107" s="1"/>
      <c r="C107" s="1"/>
      <c r="D107" s="1"/>
      <c r="E107" s="16"/>
      <c r="F107" s="1"/>
      <c r="G107" s="16"/>
      <c r="H107" s="16"/>
      <c r="I107" s="1"/>
      <c r="J107" s="1"/>
      <c r="K107" s="1"/>
      <c r="L107" s="1"/>
      <c r="M107" s="1"/>
      <c r="N107" s="1"/>
      <c r="O107" s="1"/>
      <c r="P107" s="1"/>
      <c r="Q107" s="1"/>
      <c r="R107" s="1"/>
      <c r="S107" s="1"/>
      <c r="T107" s="15"/>
      <c r="U107" s="15"/>
      <c r="V107" s="15"/>
      <c r="W107" s="13"/>
      <c r="X107" s="16"/>
      <c r="Y107" s="1"/>
      <c r="Z107" s="1"/>
    </row>
    <row r="108" spans="1:26" x14ac:dyDescent="0.25">
      <c r="A108" s="1"/>
      <c r="B108" s="1"/>
      <c r="C108" s="1"/>
      <c r="D108" s="1"/>
      <c r="E108" s="16"/>
      <c r="F108" s="1"/>
      <c r="G108" s="16"/>
      <c r="H108" s="16"/>
      <c r="I108" s="1"/>
      <c r="J108" s="1"/>
      <c r="K108" s="1"/>
      <c r="L108" s="1"/>
      <c r="M108" s="1"/>
      <c r="N108" s="1"/>
      <c r="O108" s="1"/>
      <c r="P108" s="1"/>
      <c r="Q108" s="1"/>
      <c r="R108" s="1"/>
      <c r="S108" s="1"/>
      <c r="T108" s="15"/>
      <c r="U108" s="15"/>
      <c r="V108" s="15"/>
      <c r="W108" s="13"/>
      <c r="X108" s="16"/>
      <c r="Y108" s="1"/>
      <c r="Z108" s="1"/>
    </row>
    <row r="109" spans="1:26" x14ac:dyDescent="0.25">
      <c r="A109" s="1"/>
      <c r="B109" s="1"/>
      <c r="C109" s="1"/>
      <c r="D109" s="1"/>
      <c r="E109" s="16"/>
      <c r="F109" s="1"/>
      <c r="G109" s="16"/>
      <c r="H109" s="16"/>
      <c r="I109" s="1"/>
      <c r="J109" s="1"/>
      <c r="K109" s="1"/>
      <c r="L109" s="1"/>
      <c r="M109" s="1"/>
      <c r="N109" s="1"/>
      <c r="O109" s="1"/>
      <c r="P109" s="1"/>
      <c r="Q109" s="1"/>
      <c r="R109" s="1"/>
      <c r="S109" s="1"/>
      <c r="T109" s="15"/>
      <c r="U109" s="15"/>
      <c r="V109" s="15"/>
      <c r="W109" s="13"/>
      <c r="X109" s="16"/>
      <c r="Y109" s="1"/>
      <c r="Z109" s="1"/>
    </row>
    <row r="110" spans="1:26" x14ac:dyDescent="0.25">
      <c r="A110" s="1"/>
      <c r="B110" s="1"/>
      <c r="C110" s="1"/>
      <c r="D110" s="1"/>
      <c r="E110" s="16"/>
      <c r="F110" s="1"/>
      <c r="G110" s="16"/>
      <c r="H110" s="16"/>
      <c r="I110" s="1"/>
      <c r="J110" s="1"/>
      <c r="K110" s="1"/>
      <c r="L110" s="1"/>
      <c r="M110" s="1"/>
      <c r="N110" s="1"/>
      <c r="O110" s="1"/>
      <c r="P110" s="1"/>
      <c r="Q110" s="1"/>
      <c r="R110" s="1"/>
      <c r="S110" s="1"/>
      <c r="T110" s="15"/>
      <c r="U110" s="15"/>
      <c r="V110" s="15"/>
      <c r="W110" s="13"/>
      <c r="X110" s="16"/>
      <c r="Y110" s="1"/>
      <c r="Z110" s="1"/>
    </row>
    <row r="111" spans="1:26" x14ac:dyDescent="0.25">
      <c r="A111" s="1"/>
      <c r="B111" s="1"/>
      <c r="C111" s="1"/>
      <c r="D111" s="1"/>
      <c r="E111" s="16"/>
      <c r="F111" s="1"/>
      <c r="G111" s="16"/>
      <c r="H111" s="16"/>
      <c r="I111" s="1"/>
      <c r="J111" s="1"/>
      <c r="K111" s="1"/>
      <c r="L111" s="1"/>
      <c r="M111" s="1"/>
      <c r="N111" s="1"/>
      <c r="O111" s="1"/>
      <c r="P111" s="1"/>
      <c r="Q111" s="1"/>
      <c r="R111" s="1"/>
      <c r="S111" s="1"/>
      <c r="T111" s="15"/>
      <c r="U111" s="15"/>
      <c r="V111" s="15"/>
      <c r="W111" s="13"/>
      <c r="X111" s="16"/>
      <c r="Y111" s="1"/>
      <c r="Z111" s="1"/>
    </row>
    <row r="112" spans="1:26" x14ac:dyDescent="0.25">
      <c r="A112" s="1"/>
      <c r="B112" s="1"/>
      <c r="C112" s="1"/>
      <c r="D112" s="1"/>
      <c r="E112" s="16"/>
      <c r="F112" s="1"/>
      <c r="G112" s="16"/>
      <c r="H112" s="16"/>
      <c r="I112" s="1"/>
      <c r="J112" s="1"/>
      <c r="K112" s="1"/>
      <c r="L112" s="1"/>
      <c r="M112" s="1"/>
      <c r="N112" s="1"/>
      <c r="O112" s="1"/>
      <c r="P112" s="1"/>
      <c r="Q112" s="1"/>
      <c r="R112" s="1"/>
      <c r="S112" s="1"/>
      <c r="T112" s="15"/>
      <c r="U112" s="15"/>
      <c r="V112" s="15"/>
      <c r="W112" s="13"/>
      <c r="X112" s="16"/>
      <c r="Y112" s="1"/>
      <c r="Z112" s="1"/>
    </row>
    <row r="113" spans="1:26" x14ac:dyDescent="0.25">
      <c r="A113" s="1"/>
      <c r="B113" s="1"/>
      <c r="C113" s="1"/>
      <c r="D113" s="1"/>
      <c r="E113" s="16"/>
      <c r="F113" s="1"/>
      <c r="G113" s="16"/>
      <c r="H113" s="16"/>
      <c r="I113" s="1"/>
      <c r="J113" s="1"/>
      <c r="K113" s="1"/>
      <c r="L113" s="1"/>
      <c r="M113" s="1"/>
      <c r="N113" s="1"/>
      <c r="O113" s="1"/>
      <c r="P113" s="1"/>
      <c r="Q113" s="1"/>
      <c r="R113" s="1"/>
      <c r="S113" s="1"/>
      <c r="T113" s="15"/>
      <c r="U113" s="15"/>
      <c r="V113" s="15"/>
      <c r="W113" s="13"/>
      <c r="X113" s="16"/>
      <c r="Y113" s="1"/>
      <c r="Z113" s="1"/>
    </row>
    <row r="114" spans="1:26" x14ac:dyDescent="0.25">
      <c r="A114" s="1"/>
      <c r="B114" s="1"/>
      <c r="C114" s="1"/>
      <c r="D114" s="1"/>
      <c r="E114" s="16"/>
      <c r="F114" s="1"/>
      <c r="G114" s="16"/>
      <c r="H114" s="16"/>
      <c r="I114" s="1"/>
      <c r="J114" s="1"/>
      <c r="K114" s="1"/>
      <c r="L114" s="1"/>
      <c r="M114" s="1"/>
      <c r="N114" s="1"/>
      <c r="O114" s="1"/>
      <c r="P114" s="1"/>
      <c r="Q114" s="1"/>
      <c r="R114" s="1"/>
      <c r="S114" s="1"/>
      <c r="T114" s="15"/>
      <c r="U114" s="15"/>
      <c r="V114" s="15"/>
      <c r="W114" s="13"/>
      <c r="X114" s="16"/>
      <c r="Y114" s="1"/>
      <c r="Z114" s="1"/>
    </row>
    <row r="115" spans="1:26" x14ac:dyDescent="0.25">
      <c r="A115" s="1"/>
      <c r="B115" s="1"/>
      <c r="C115" s="1"/>
      <c r="D115" s="1"/>
      <c r="E115" s="16"/>
      <c r="F115" s="1"/>
      <c r="G115" s="16"/>
      <c r="H115" s="16"/>
      <c r="I115" s="1"/>
      <c r="J115" s="1"/>
      <c r="K115" s="1"/>
      <c r="L115" s="1"/>
      <c r="M115" s="1"/>
      <c r="N115" s="1"/>
      <c r="O115" s="1"/>
      <c r="P115" s="1"/>
      <c r="Q115" s="1"/>
      <c r="R115" s="1"/>
      <c r="S115" s="1"/>
      <c r="T115" s="15"/>
      <c r="U115" s="15"/>
      <c r="V115" s="15"/>
      <c r="W115" s="13"/>
      <c r="X115" s="16"/>
      <c r="Y115" s="1"/>
      <c r="Z115" s="1"/>
    </row>
    <row r="116" spans="1:26" x14ac:dyDescent="0.25">
      <c r="A116" s="1"/>
      <c r="B116" s="1"/>
      <c r="C116" s="1"/>
      <c r="D116" s="1"/>
      <c r="E116" s="16"/>
      <c r="F116" s="1"/>
      <c r="G116" s="16"/>
      <c r="H116" s="16"/>
      <c r="I116" s="1"/>
      <c r="J116" s="1"/>
      <c r="K116" s="1"/>
      <c r="L116" s="1"/>
      <c r="M116" s="1"/>
      <c r="N116" s="1"/>
      <c r="O116" s="1"/>
      <c r="P116" s="1"/>
      <c r="Q116" s="1"/>
      <c r="R116" s="1"/>
      <c r="S116" s="1"/>
      <c r="T116" s="15"/>
      <c r="U116" s="15"/>
      <c r="V116" s="15"/>
      <c r="W116" s="13"/>
      <c r="X116" s="16"/>
      <c r="Y116" s="1"/>
      <c r="Z116" s="1"/>
    </row>
    <row r="117" spans="1:26" x14ac:dyDescent="0.25">
      <c r="A117" s="1"/>
      <c r="B117" s="1"/>
      <c r="C117" s="1"/>
      <c r="D117" s="1"/>
      <c r="E117" s="16"/>
      <c r="F117" s="1"/>
      <c r="G117" s="16"/>
      <c r="H117" s="16"/>
      <c r="I117" s="1"/>
      <c r="J117" s="1"/>
      <c r="K117" s="1"/>
      <c r="L117" s="1"/>
      <c r="M117" s="1"/>
      <c r="N117" s="1"/>
      <c r="O117" s="1"/>
      <c r="P117" s="1"/>
      <c r="Q117" s="1"/>
      <c r="R117" s="1"/>
      <c r="S117" s="1"/>
      <c r="T117" s="15"/>
      <c r="U117" s="15"/>
      <c r="V117" s="15"/>
      <c r="W117" s="13"/>
      <c r="X117" s="16"/>
      <c r="Y117" s="1"/>
      <c r="Z117" s="1"/>
    </row>
    <row r="118" spans="1:26" x14ac:dyDescent="0.25">
      <c r="A118" s="1"/>
      <c r="B118" s="1"/>
      <c r="C118" s="1"/>
      <c r="D118" s="1"/>
      <c r="E118" s="16"/>
      <c r="F118" s="1"/>
      <c r="G118" s="16"/>
      <c r="H118" s="16"/>
      <c r="I118" s="1"/>
      <c r="J118" s="1"/>
      <c r="K118" s="1"/>
      <c r="L118" s="1"/>
      <c r="M118" s="1"/>
      <c r="N118" s="1"/>
      <c r="O118" s="1"/>
      <c r="P118" s="1"/>
      <c r="Q118" s="1"/>
      <c r="R118" s="1"/>
      <c r="S118" s="1"/>
      <c r="T118" s="15"/>
      <c r="U118" s="15"/>
      <c r="V118" s="15"/>
      <c r="W118" s="13"/>
      <c r="X118" s="16"/>
      <c r="Y118" s="1"/>
      <c r="Z118" s="1"/>
    </row>
    <row r="119" spans="1:26" x14ac:dyDescent="0.25">
      <c r="A119" s="1"/>
      <c r="B119" s="1"/>
      <c r="C119" s="1"/>
      <c r="D119" s="1"/>
      <c r="E119" s="16"/>
      <c r="F119" s="1"/>
      <c r="G119" s="16"/>
      <c r="H119" s="16"/>
      <c r="I119" s="1"/>
      <c r="J119" s="1"/>
      <c r="K119" s="1"/>
      <c r="L119" s="1"/>
      <c r="M119" s="1"/>
      <c r="N119" s="1"/>
      <c r="O119" s="1"/>
      <c r="P119" s="1"/>
      <c r="Q119" s="1"/>
      <c r="R119" s="1"/>
      <c r="S119" s="1"/>
      <c r="T119" s="15"/>
      <c r="U119" s="15"/>
      <c r="V119" s="15"/>
      <c r="W119" s="13"/>
      <c r="X119" s="16"/>
      <c r="Y119" s="1"/>
      <c r="Z119" s="1"/>
    </row>
    <row r="120" spans="1:26" x14ac:dyDescent="0.25">
      <c r="A120" s="1"/>
      <c r="B120" s="1"/>
      <c r="C120" s="1"/>
      <c r="D120" s="1"/>
      <c r="E120" s="16"/>
      <c r="F120" s="1"/>
      <c r="G120" s="16"/>
      <c r="H120" s="16"/>
      <c r="I120" s="1"/>
      <c r="J120" s="1"/>
      <c r="K120" s="1"/>
      <c r="L120" s="1"/>
      <c r="M120" s="1"/>
      <c r="N120" s="1"/>
      <c r="O120" s="1"/>
      <c r="P120" s="1"/>
      <c r="Q120" s="1"/>
      <c r="R120" s="1"/>
      <c r="S120" s="1"/>
      <c r="T120" s="15"/>
      <c r="U120" s="15"/>
      <c r="V120" s="15"/>
      <c r="W120" s="13"/>
      <c r="X120" s="16"/>
      <c r="Y120" s="1"/>
      <c r="Z120" s="1"/>
    </row>
    <row r="121" spans="1:26" x14ac:dyDescent="0.25">
      <c r="A121" s="1"/>
      <c r="B121" s="1"/>
      <c r="C121" s="1"/>
      <c r="D121" s="1"/>
      <c r="E121" s="16"/>
      <c r="F121" s="1"/>
      <c r="G121" s="16"/>
      <c r="H121" s="16"/>
      <c r="I121" s="1"/>
      <c r="J121" s="1"/>
      <c r="K121" s="1"/>
      <c r="L121" s="1"/>
      <c r="M121" s="1"/>
      <c r="N121" s="1"/>
      <c r="O121" s="1"/>
      <c r="P121" s="1"/>
      <c r="Q121" s="1"/>
      <c r="R121" s="1"/>
      <c r="S121" s="1"/>
      <c r="T121" s="15"/>
      <c r="U121" s="15"/>
      <c r="V121" s="15"/>
      <c r="W121" s="13"/>
      <c r="X121" s="16"/>
      <c r="Y121" s="1"/>
      <c r="Z121" s="1"/>
    </row>
    <row r="122" spans="1:26" x14ac:dyDescent="0.25">
      <c r="A122" s="1"/>
      <c r="B122" s="1"/>
      <c r="C122" s="1"/>
      <c r="D122" s="1"/>
      <c r="E122" s="16"/>
      <c r="F122" s="1"/>
      <c r="G122" s="16"/>
      <c r="H122" s="16"/>
      <c r="I122" s="1"/>
      <c r="J122" s="1"/>
      <c r="K122" s="1"/>
      <c r="L122" s="1"/>
      <c r="M122" s="1"/>
      <c r="N122" s="1"/>
      <c r="O122" s="1"/>
      <c r="P122" s="1"/>
      <c r="Q122" s="1"/>
      <c r="R122" s="1"/>
      <c r="S122" s="1"/>
      <c r="T122" s="15"/>
      <c r="U122" s="15"/>
      <c r="V122" s="15"/>
      <c r="W122" s="13"/>
      <c r="X122" s="16"/>
      <c r="Y122" s="1"/>
      <c r="Z122" s="1"/>
    </row>
    <row r="123" spans="1:26" x14ac:dyDescent="0.25">
      <c r="A123" s="1"/>
      <c r="B123" s="1"/>
      <c r="C123" s="1"/>
      <c r="D123" s="1"/>
      <c r="E123" s="16"/>
      <c r="F123" s="1"/>
      <c r="G123" s="16"/>
      <c r="H123" s="16"/>
      <c r="I123" s="1"/>
      <c r="J123" s="1"/>
      <c r="K123" s="1"/>
      <c r="L123" s="1"/>
      <c r="M123" s="1"/>
      <c r="N123" s="1"/>
      <c r="O123" s="1"/>
      <c r="P123" s="1"/>
      <c r="Q123" s="1"/>
      <c r="R123" s="1"/>
      <c r="S123" s="1"/>
      <c r="T123" s="15"/>
      <c r="U123" s="15"/>
      <c r="V123" s="15"/>
      <c r="W123" s="13"/>
      <c r="X123" s="16"/>
      <c r="Y123" s="1"/>
      <c r="Z123" s="1"/>
    </row>
    <row r="124" spans="1:26" x14ac:dyDescent="0.25">
      <c r="A124" s="1"/>
      <c r="B124" s="1"/>
      <c r="C124" s="1"/>
      <c r="D124" s="1"/>
      <c r="E124" s="16"/>
      <c r="F124" s="1"/>
      <c r="G124" s="16"/>
      <c r="H124" s="16"/>
      <c r="I124" s="1"/>
      <c r="J124" s="1"/>
      <c r="K124" s="1"/>
      <c r="L124" s="1"/>
      <c r="M124" s="1"/>
      <c r="N124" s="1"/>
      <c r="O124" s="1"/>
      <c r="P124" s="1"/>
      <c r="Q124" s="1"/>
      <c r="R124" s="1"/>
      <c r="S124" s="1"/>
      <c r="T124" s="15"/>
      <c r="U124" s="15"/>
      <c r="V124" s="15"/>
      <c r="W124" s="13"/>
      <c r="X124" s="16"/>
      <c r="Y124" s="1"/>
      <c r="Z124" s="1"/>
    </row>
    <row r="125" spans="1:26" x14ac:dyDescent="0.25">
      <c r="A125" s="1"/>
      <c r="B125" s="1"/>
      <c r="C125" s="1"/>
      <c r="D125" s="1"/>
      <c r="E125" s="1"/>
      <c r="F125" s="1"/>
      <c r="G125" s="1"/>
      <c r="H125" s="1"/>
      <c r="I125" s="1"/>
      <c r="J125" s="1"/>
      <c r="K125" s="1"/>
      <c r="L125" s="1"/>
      <c r="M125" s="1"/>
      <c r="N125" s="1"/>
      <c r="O125" s="1"/>
      <c r="P125" s="1"/>
      <c r="Q125" s="1"/>
      <c r="R125" s="1"/>
      <c r="S125" s="1"/>
      <c r="T125" s="1"/>
      <c r="U125" s="1"/>
      <c r="V125" s="1"/>
      <c r="W125" s="13"/>
      <c r="X125" s="1"/>
      <c r="Y125" s="1"/>
      <c r="Z125" s="1"/>
    </row>
    <row r="126" spans="1:26" x14ac:dyDescent="0.25">
      <c r="W126" s="13"/>
    </row>
    <row r="127" spans="1:26" x14ac:dyDescent="0.25">
      <c r="W127" s="13"/>
    </row>
    <row r="128" spans="1:26"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row r="920" spans="23:23" x14ac:dyDescent="0.25">
      <c r="W920" s="13"/>
    </row>
    <row r="921" spans="23:23" x14ac:dyDescent="0.25">
      <c r="W921" s="13"/>
    </row>
    <row r="922" spans="23:23" x14ac:dyDescent="0.25">
      <c r="W922" s="13"/>
    </row>
    <row r="923" spans="23:23" x14ac:dyDescent="0.25">
      <c r="W923" s="13"/>
    </row>
    <row r="924" spans="23:23" x14ac:dyDescent="0.25">
      <c r="W924" s="13"/>
    </row>
    <row r="925" spans="23:23" x14ac:dyDescent="0.25">
      <c r="W925" s="13"/>
    </row>
    <row r="926" spans="23:23" x14ac:dyDescent="0.25">
      <c r="W926" s="13"/>
    </row>
    <row r="927" spans="23:23" x14ac:dyDescent="0.25">
      <c r="W927" s="13"/>
    </row>
    <row r="928" spans="23:23" x14ac:dyDescent="0.25">
      <c r="W928" s="13"/>
    </row>
    <row r="929" spans="23:23" x14ac:dyDescent="0.25">
      <c r="W929" s="13"/>
    </row>
    <row r="930" spans="23:23" x14ac:dyDescent="0.25">
      <c r="W930" s="13"/>
    </row>
    <row r="931" spans="23:23" x14ac:dyDescent="0.25">
      <c r="W931" s="13"/>
    </row>
    <row r="932" spans="23:23" x14ac:dyDescent="0.25">
      <c r="W932" s="13"/>
    </row>
    <row r="933" spans="23:23" x14ac:dyDescent="0.25">
      <c r="W933" s="13"/>
    </row>
    <row r="934" spans="23:23" x14ac:dyDescent="0.25">
      <c r="W934" s="13"/>
    </row>
    <row r="935" spans="23:23" x14ac:dyDescent="0.25">
      <c r="W935" s="13"/>
    </row>
    <row r="936" spans="23:23" x14ac:dyDescent="0.25">
      <c r="W936" s="13"/>
    </row>
    <row r="937" spans="23:23" x14ac:dyDescent="0.25">
      <c r="W937" s="13"/>
    </row>
    <row r="938" spans="23:23" x14ac:dyDescent="0.25">
      <c r="W938" s="13"/>
    </row>
    <row r="939" spans="23:23" x14ac:dyDescent="0.25">
      <c r="W939" s="13"/>
    </row>
    <row r="940" spans="23:23" x14ac:dyDescent="0.25">
      <c r="W940" s="13"/>
    </row>
    <row r="941" spans="23:23" x14ac:dyDescent="0.25">
      <c r="W941" s="13"/>
    </row>
    <row r="942" spans="23:23" x14ac:dyDescent="0.25">
      <c r="W942" s="13"/>
    </row>
    <row r="943" spans="23:23" x14ac:dyDescent="0.25">
      <c r="W943" s="13"/>
    </row>
    <row r="944" spans="23:23" x14ac:dyDescent="0.25">
      <c r="W944" s="13"/>
    </row>
    <row r="945" spans="23:23" x14ac:dyDescent="0.25">
      <c r="W945" s="13"/>
    </row>
    <row r="946" spans="23:23" x14ac:dyDescent="0.25">
      <c r="W946" s="13"/>
    </row>
    <row r="947" spans="23:23" x14ac:dyDescent="0.25">
      <c r="W947" s="13"/>
    </row>
    <row r="948" spans="23:23" x14ac:dyDescent="0.25">
      <c r="W948" s="13"/>
    </row>
    <row r="949" spans="23:23" x14ac:dyDescent="0.25">
      <c r="W949" s="13"/>
    </row>
    <row r="950" spans="23:23" x14ac:dyDescent="0.25">
      <c r="W950" s="13"/>
    </row>
    <row r="951" spans="23:23" x14ac:dyDescent="0.25">
      <c r="W951" s="13"/>
    </row>
  </sheetData>
  <mergeCells count="7">
    <mergeCell ref="O23:R23"/>
    <mergeCell ref="A22:G22"/>
    <mergeCell ref="H22:N22"/>
    <mergeCell ref="O22:S22"/>
    <mergeCell ref="A17:C20"/>
    <mergeCell ref="D17:W20"/>
    <mergeCell ref="T22:X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8"/>
  <sheetViews>
    <sheetView topLeftCell="E32" workbookViewId="0">
      <selection activeCell="P48" sqref="P48"/>
    </sheetView>
  </sheetViews>
  <sheetFormatPr baseColWidth="10" defaultRowHeight="15" x14ac:dyDescent="0.25"/>
  <cols>
    <col min="1" max="1" width="11.42578125" style="329"/>
    <col min="2" max="3" width="26.7109375" style="329" customWidth="1"/>
    <col min="4" max="4" width="15" style="329" customWidth="1"/>
    <col min="5" max="6" width="11.5703125" style="329" customWidth="1"/>
    <col min="7" max="7" width="9.7109375" style="329" customWidth="1"/>
    <col min="8" max="8" width="7.28515625" style="330" customWidth="1"/>
    <col min="9" max="10" width="16.42578125" style="329" customWidth="1"/>
    <col min="11" max="11" width="13" style="329" customWidth="1"/>
    <col min="12" max="15" width="11.42578125" style="329"/>
    <col min="16" max="16" width="14.42578125" style="329" customWidth="1"/>
    <col min="17" max="17" width="14.7109375" style="329" customWidth="1"/>
    <col min="18" max="18" width="16.5703125" style="329" customWidth="1"/>
    <col min="19" max="19" width="11.42578125" style="329"/>
    <col min="20" max="20" width="14.42578125" style="329" customWidth="1"/>
    <col min="21" max="16384" width="11.42578125" style="329"/>
  </cols>
  <sheetData>
    <row r="1" spans="2:21" x14ac:dyDescent="0.25">
      <c r="I1" s="329" t="s">
        <v>657</v>
      </c>
    </row>
    <row r="2" spans="2:21" ht="15.75" thickBot="1" x14ac:dyDescent="0.3">
      <c r="I2" s="329" t="s">
        <v>658</v>
      </c>
      <c r="J2" s="329">
        <v>25</v>
      </c>
    </row>
    <row r="3" spans="2:21" ht="30" x14ac:dyDescent="0.25">
      <c r="B3" s="331" t="s">
        <v>61</v>
      </c>
      <c r="C3" s="363"/>
      <c r="D3" s="332">
        <v>31</v>
      </c>
      <c r="E3" s="333">
        <v>1</v>
      </c>
      <c r="I3" s="329" t="s">
        <v>659</v>
      </c>
      <c r="J3" s="329">
        <v>26</v>
      </c>
    </row>
    <row r="4" spans="2:21" x14ac:dyDescent="0.25">
      <c r="B4" s="334" t="s">
        <v>145</v>
      </c>
      <c r="C4" s="364"/>
      <c r="D4" s="335">
        <v>0</v>
      </c>
      <c r="E4" s="336">
        <f>+D4/$D$3</f>
        <v>0</v>
      </c>
      <c r="I4" s="329" t="s">
        <v>151</v>
      </c>
      <c r="J4" s="329">
        <v>0</v>
      </c>
    </row>
    <row r="5" spans="2:21" x14ac:dyDescent="0.25">
      <c r="B5" s="334" t="s">
        <v>146</v>
      </c>
      <c r="C5" s="364"/>
      <c r="D5" s="335">
        <v>23</v>
      </c>
      <c r="E5" s="336">
        <f>+D5/$D$3</f>
        <v>0.74193548387096775</v>
      </c>
      <c r="I5" s="329" t="s">
        <v>660</v>
      </c>
      <c r="J5" s="329">
        <v>20</v>
      </c>
    </row>
    <row r="6" spans="2:21" ht="15.75" thickBot="1" x14ac:dyDescent="0.3">
      <c r="B6" s="337" t="s">
        <v>153</v>
      </c>
      <c r="C6" s="365"/>
      <c r="D6" s="338">
        <v>8</v>
      </c>
      <c r="E6" s="339">
        <f>+D6/$D$3</f>
        <v>0.25806451612903225</v>
      </c>
      <c r="I6" s="329" t="s">
        <v>150</v>
      </c>
      <c r="J6" s="329">
        <v>6</v>
      </c>
    </row>
    <row r="8" spans="2:21" ht="15.75" thickBot="1" x14ac:dyDescent="0.3">
      <c r="I8" s="329" t="s">
        <v>639</v>
      </c>
      <c r="P8" s="909" t="s">
        <v>640</v>
      </c>
      <c r="Q8" s="909"/>
      <c r="R8" s="909"/>
      <c r="S8" s="909"/>
      <c r="T8" s="909"/>
      <c r="U8" s="909"/>
    </row>
    <row r="9" spans="2:21" s="346" customFormat="1" ht="48" customHeight="1" x14ac:dyDescent="0.25">
      <c r="B9" s="340" t="s">
        <v>1</v>
      </c>
      <c r="C9" s="341" t="s">
        <v>654</v>
      </c>
      <c r="D9" s="341" t="s">
        <v>80</v>
      </c>
      <c r="E9" s="341" t="s">
        <v>151</v>
      </c>
      <c r="F9" s="341" t="s">
        <v>150</v>
      </c>
      <c r="G9" s="342" t="s">
        <v>64</v>
      </c>
      <c r="H9" s="343"/>
      <c r="I9" s="344" t="s">
        <v>1</v>
      </c>
      <c r="J9" s="344" t="s">
        <v>655</v>
      </c>
      <c r="K9" s="344" t="s">
        <v>656</v>
      </c>
      <c r="L9" s="344" t="s">
        <v>641</v>
      </c>
      <c r="M9" s="344" t="s">
        <v>642</v>
      </c>
      <c r="N9" s="344" t="s">
        <v>643</v>
      </c>
      <c r="O9" s="343"/>
      <c r="P9" s="345" t="s">
        <v>644</v>
      </c>
      <c r="Q9" s="345" t="s">
        <v>645</v>
      </c>
      <c r="R9" s="345" t="s">
        <v>646</v>
      </c>
      <c r="S9" s="345" t="s">
        <v>641</v>
      </c>
      <c r="T9" s="345" t="s">
        <v>143</v>
      </c>
      <c r="U9" s="345" t="s">
        <v>653</v>
      </c>
    </row>
    <row r="10" spans="2:21" x14ac:dyDescent="0.25">
      <c r="B10" s="349" t="s">
        <v>88</v>
      </c>
      <c r="C10" s="335">
        <v>4</v>
      </c>
      <c r="D10" s="335">
        <v>4</v>
      </c>
      <c r="E10" s="335">
        <v>0</v>
      </c>
      <c r="F10" s="335">
        <v>4</v>
      </c>
      <c r="G10" s="347">
        <v>0</v>
      </c>
      <c r="H10" s="351"/>
      <c r="I10" s="352" t="s">
        <v>647</v>
      </c>
      <c r="J10" s="353">
        <f>+C10+C11+C12</f>
        <v>7</v>
      </c>
      <c r="K10" s="353">
        <f>+D10+D11+D12</f>
        <v>7</v>
      </c>
      <c r="L10" s="353">
        <f>+E10+E11+E12</f>
        <v>0</v>
      </c>
      <c r="M10" s="353">
        <f>+F10+F11+F12</f>
        <v>6</v>
      </c>
      <c r="N10" s="353">
        <f>+G10+G11+G12</f>
        <v>1</v>
      </c>
      <c r="O10" s="354"/>
      <c r="P10" s="355" t="s">
        <v>648</v>
      </c>
      <c r="Q10" s="356">
        <v>28</v>
      </c>
      <c r="R10" s="356">
        <v>31</v>
      </c>
      <c r="S10" s="355">
        <v>0</v>
      </c>
      <c r="T10" s="355">
        <v>23</v>
      </c>
      <c r="U10" s="355">
        <v>8</v>
      </c>
    </row>
    <row r="11" spans="2:21" x14ac:dyDescent="0.25">
      <c r="B11" s="349" t="s">
        <v>90</v>
      </c>
      <c r="C11" s="335">
        <v>1</v>
      </c>
      <c r="D11" s="335">
        <v>1</v>
      </c>
      <c r="E11" s="335">
        <v>0</v>
      </c>
      <c r="F11" s="335">
        <v>0</v>
      </c>
      <c r="G11" s="350">
        <v>1</v>
      </c>
      <c r="H11" s="351"/>
      <c r="I11" s="352" t="s">
        <v>649</v>
      </c>
      <c r="J11" s="353">
        <f>+C13</f>
        <v>6</v>
      </c>
      <c r="K11" s="353">
        <f>+D13</f>
        <v>6</v>
      </c>
      <c r="L11" s="353">
        <f>+E13</f>
        <v>0</v>
      </c>
      <c r="M11" s="353">
        <f>+F13</f>
        <v>6</v>
      </c>
      <c r="N11" s="353">
        <f>+G13</f>
        <v>0</v>
      </c>
      <c r="O11" s="354"/>
      <c r="P11" s="355" t="s">
        <v>650</v>
      </c>
      <c r="Q11" s="357">
        <v>25</v>
      </c>
      <c r="R11" s="357">
        <v>26</v>
      </c>
      <c r="S11" s="355"/>
      <c r="T11" s="355">
        <v>6</v>
      </c>
      <c r="U11" s="355">
        <v>20</v>
      </c>
    </row>
    <row r="12" spans="2:21" x14ac:dyDescent="0.25">
      <c r="B12" s="349" t="s">
        <v>92</v>
      </c>
      <c r="C12" s="335">
        <v>2</v>
      </c>
      <c r="D12" s="335">
        <v>2</v>
      </c>
      <c r="E12" s="335">
        <v>0</v>
      </c>
      <c r="F12" s="335">
        <v>2</v>
      </c>
      <c r="G12" s="350">
        <v>0</v>
      </c>
      <c r="H12" s="351"/>
      <c r="I12" s="352" t="s">
        <v>651</v>
      </c>
      <c r="J12" s="353">
        <f>+C14+C15+C17+C18+C19+C20+C21</f>
        <v>13</v>
      </c>
      <c r="K12" s="353">
        <f>+D14+D15+D17+D18+D19+D20+D21</f>
        <v>16</v>
      </c>
      <c r="L12" s="353">
        <f>+E14+E15+E17+E18+E19+E20+E21</f>
        <v>0</v>
      </c>
      <c r="M12" s="353">
        <f>+F14+F15+F17+F18+F19+F20+F21</f>
        <v>10</v>
      </c>
      <c r="N12" s="353">
        <f>+G14+G15+G17+G18+G19+G20+G21</f>
        <v>6</v>
      </c>
      <c r="O12" s="354"/>
      <c r="P12" s="348" t="s">
        <v>71</v>
      </c>
      <c r="Q12" s="348">
        <f>SUM(Q10:Q11)</f>
        <v>53</v>
      </c>
      <c r="R12" s="348">
        <f>SUM(R10:R11)</f>
        <v>57</v>
      </c>
      <c r="S12" s="348">
        <f>SUM(S10:S11)</f>
        <v>0</v>
      </c>
      <c r="T12" s="348">
        <f>SUM(T10:T11)</f>
        <v>29</v>
      </c>
      <c r="U12" s="348">
        <f>SUM(U10:U11)</f>
        <v>28</v>
      </c>
    </row>
    <row r="13" spans="2:21" ht="30" x14ac:dyDescent="0.25">
      <c r="B13" s="358" t="s">
        <v>94</v>
      </c>
      <c r="C13" s="335">
        <v>6</v>
      </c>
      <c r="D13" s="335">
        <v>6</v>
      </c>
      <c r="E13" s="335">
        <v>0</v>
      </c>
      <c r="F13" s="335">
        <v>6</v>
      </c>
      <c r="G13" s="350">
        <v>0</v>
      </c>
      <c r="H13" s="351"/>
      <c r="I13" s="352" t="s">
        <v>652</v>
      </c>
      <c r="J13" s="353">
        <f>+C22+C23</f>
        <v>2</v>
      </c>
      <c r="K13" s="353">
        <f>+D22+D23</f>
        <v>2</v>
      </c>
      <c r="L13" s="353">
        <f>+E22+E23</f>
        <v>0</v>
      </c>
      <c r="M13" s="353">
        <f>+F22+F23</f>
        <v>1</v>
      </c>
      <c r="N13" s="353">
        <f>+G22+G23</f>
        <v>1</v>
      </c>
      <c r="O13" s="354"/>
    </row>
    <row r="14" spans="2:21" x14ac:dyDescent="0.25">
      <c r="B14" s="349" t="s">
        <v>96</v>
      </c>
      <c r="C14" s="335">
        <v>2</v>
      </c>
      <c r="D14" s="335">
        <v>3</v>
      </c>
      <c r="E14" s="335">
        <v>0</v>
      </c>
      <c r="F14" s="335">
        <v>2</v>
      </c>
      <c r="G14" s="350">
        <v>1</v>
      </c>
      <c r="H14" s="351"/>
      <c r="I14" s="348" t="s">
        <v>71</v>
      </c>
      <c r="J14" s="353">
        <f>SUM(J10:J13)</f>
        <v>28</v>
      </c>
      <c r="K14" s="353">
        <f>SUM(K10:K13)</f>
        <v>31</v>
      </c>
      <c r="L14" s="353">
        <f>SUM(L10:L13)</f>
        <v>0</v>
      </c>
      <c r="M14" s="353">
        <f>SUM(M10:M13)</f>
        <v>23</v>
      </c>
      <c r="N14" s="353">
        <f>SUM(N10:N13)</f>
        <v>8</v>
      </c>
      <c r="O14" s="354"/>
    </row>
    <row r="15" spans="2:21" x14ac:dyDescent="0.25">
      <c r="B15" s="349" t="s">
        <v>98</v>
      </c>
      <c r="C15" s="335">
        <v>0</v>
      </c>
      <c r="D15" s="335">
        <v>0</v>
      </c>
      <c r="E15" s="335">
        <v>0</v>
      </c>
      <c r="F15" s="335">
        <v>0</v>
      </c>
      <c r="G15" s="350">
        <v>0</v>
      </c>
      <c r="H15" s="351"/>
      <c r="K15" s="359"/>
      <c r="L15" s="359"/>
      <c r="M15" s="359"/>
      <c r="N15" s="359"/>
      <c r="O15" s="359"/>
    </row>
    <row r="16" spans="2:21" x14ac:dyDescent="0.25">
      <c r="B16" s="349" t="s">
        <v>100</v>
      </c>
      <c r="C16" s="335">
        <v>0</v>
      </c>
      <c r="D16" s="335">
        <v>0</v>
      </c>
      <c r="E16" s="335">
        <v>0</v>
      </c>
      <c r="F16" s="335">
        <v>0</v>
      </c>
      <c r="G16" s="350">
        <v>0</v>
      </c>
      <c r="H16" s="351"/>
    </row>
    <row r="17" spans="2:15" ht="30" x14ac:dyDescent="0.25">
      <c r="B17" s="358" t="s">
        <v>102</v>
      </c>
      <c r="C17" s="335">
        <v>2</v>
      </c>
      <c r="D17" s="335">
        <v>3</v>
      </c>
      <c r="E17" s="335">
        <v>0</v>
      </c>
      <c r="F17" s="335">
        <v>1</v>
      </c>
      <c r="G17" s="350">
        <v>2</v>
      </c>
      <c r="H17" s="351"/>
    </row>
    <row r="18" spans="2:15" x14ac:dyDescent="0.25">
      <c r="B18" s="349" t="s">
        <v>104</v>
      </c>
      <c r="C18" s="335">
        <v>2</v>
      </c>
      <c r="D18" s="335">
        <v>3</v>
      </c>
      <c r="E18" s="335">
        <v>0</v>
      </c>
      <c r="F18" s="335">
        <v>3</v>
      </c>
      <c r="G18" s="350">
        <v>0</v>
      </c>
      <c r="H18" s="351"/>
    </row>
    <row r="19" spans="2:15" x14ac:dyDescent="0.25">
      <c r="B19" s="349" t="s">
        <v>106</v>
      </c>
      <c r="C19" s="335">
        <v>6</v>
      </c>
      <c r="D19" s="335">
        <v>6</v>
      </c>
      <c r="E19" s="335">
        <v>0</v>
      </c>
      <c r="F19" s="335">
        <v>4</v>
      </c>
      <c r="G19" s="350">
        <v>2</v>
      </c>
      <c r="H19" s="351"/>
    </row>
    <row r="20" spans="2:15" x14ac:dyDescent="0.25">
      <c r="B20" s="349" t="s">
        <v>108</v>
      </c>
      <c r="C20" s="335">
        <v>1</v>
      </c>
      <c r="D20" s="335">
        <v>1</v>
      </c>
      <c r="E20" s="335">
        <v>0</v>
      </c>
      <c r="F20" s="335">
        <v>0</v>
      </c>
      <c r="G20" s="350">
        <v>1</v>
      </c>
      <c r="H20" s="351"/>
    </row>
    <row r="21" spans="2:15" x14ac:dyDescent="0.25">
      <c r="B21" s="349" t="s">
        <v>110</v>
      </c>
      <c r="C21" s="335">
        <v>0</v>
      </c>
      <c r="D21" s="335">
        <v>0</v>
      </c>
      <c r="E21" s="335">
        <v>0</v>
      </c>
      <c r="F21" s="335">
        <v>0</v>
      </c>
      <c r="G21" s="350">
        <v>0</v>
      </c>
      <c r="H21" s="351"/>
    </row>
    <row r="22" spans="2:15" x14ac:dyDescent="0.25">
      <c r="B22" s="349" t="s">
        <v>112</v>
      </c>
      <c r="C22" s="335">
        <v>0</v>
      </c>
      <c r="D22" s="335">
        <v>0</v>
      </c>
      <c r="E22" s="335">
        <v>0</v>
      </c>
      <c r="F22" s="335">
        <v>0</v>
      </c>
      <c r="G22" s="350">
        <v>0</v>
      </c>
      <c r="H22" s="351"/>
    </row>
    <row r="23" spans="2:15" x14ac:dyDescent="0.25">
      <c r="B23" s="349" t="s">
        <v>114</v>
      </c>
      <c r="C23" s="335">
        <v>2</v>
      </c>
      <c r="D23" s="335">
        <v>2</v>
      </c>
      <c r="E23" s="335">
        <v>0</v>
      </c>
      <c r="F23" s="335">
        <v>1</v>
      </c>
      <c r="G23" s="350">
        <v>1</v>
      </c>
      <c r="H23" s="351"/>
    </row>
    <row r="24" spans="2:15" s="362" customFormat="1" ht="15.75" thickBot="1" x14ac:dyDescent="0.3">
      <c r="B24" s="360" t="s">
        <v>71</v>
      </c>
      <c r="C24" s="366">
        <f>SUM(C10:C23)</f>
        <v>28</v>
      </c>
      <c r="D24" s="361">
        <f>SUM(D10:D23)</f>
        <v>31</v>
      </c>
      <c r="E24" s="361">
        <f>SUM(E10:E23)</f>
        <v>0</v>
      </c>
      <c r="F24" s="361">
        <f>SUM(F10:F23)</f>
        <v>23</v>
      </c>
      <c r="G24" s="361">
        <f>SUM(G10:G23)</f>
        <v>8</v>
      </c>
      <c r="H24" s="351"/>
    </row>
    <row r="31" spans="2:15" ht="15.75" thickBot="1" x14ac:dyDescent="0.3"/>
    <row r="32" spans="2:15" ht="30" x14ac:dyDescent="0.25">
      <c r="J32" s="367" t="s">
        <v>1</v>
      </c>
      <c r="K32" s="367" t="s">
        <v>661</v>
      </c>
      <c r="L32" s="367" t="s">
        <v>151</v>
      </c>
      <c r="M32" s="367" t="s">
        <v>150</v>
      </c>
      <c r="N32" s="367" t="s">
        <v>64</v>
      </c>
      <c r="O32" s="367" t="s">
        <v>542</v>
      </c>
    </row>
    <row r="33" spans="10:15" ht="15.75" hidden="1" x14ac:dyDescent="0.25">
      <c r="J33" s="368" t="s">
        <v>87</v>
      </c>
      <c r="K33" s="325">
        <v>4</v>
      </c>
      <c r="L33" s="325">
        <v>0</v>
      </c>
      <c r="M33" s="325">
        <v>4</v>
      </c>
      <c r="N33" s="324">
        <v>0</v>
      </c>
      <c r="O33" s="369">
        <v>0</v>
      </c>
    </row>
    <row r="34" spans="10:15" ht="15.75" hidden="1" x14ac:dyDescent="0.25">
      <c r="J34" s="370" t="s">
        <v>89</v>
      </c>
      <c r="K34" s="323">
        <v>1</v>
      </c>
      <c r="L34" s="323">
        <v>1</v>
      </c>
      <c r="M34" s="323">
        <v>0</v>
      </c>
      <c r="N34" s="326">
        <v>0</v>
      </c>
      <c r="O34" s="371">
        <v>0</v>
      </c>
    </row>
    <row r="35" spans="10:15" ht="15.75" hidden="1" x14ac:dyDescent="0.25">
      <c r="J35" s="370" t="s">
        <v>91</v>
      </c>
      <c r="K35" s="322">
        <v>2</v>
      </c>
      <c r="L35" s="322">
        <v>0</v>
      </c>
      <c r="M35" s="322">
        <v>2</v>
      </c>
      <c r="N35" s="327">
        <v>0</v>
      </c>
      <c r="O35" s="372">
        <v>0</v>
      </c>
    </row>
    <row r="36" spans="10:15" ht="15.75" hidden="1" x14ac:dyDescent="0.25">
      <c r="J36" s="373" t="s">
        <v>93</v>
      </c>
      <c r="K36" s="323">
        <v>6</v>
      </c>
      <c r="L36" s="323">
        <v>0</v>
      </c>
      <c r="M36" s="323">
        <v>6</v>
      </c>
      <c r="N36" s="326">
        <v>0</v>
      </c>
      <c r="O36" s="371">
        <v>0</v>
      </c>
    </row>
    <row r="37" spans="10:15" ht="15.75" hidden="1" x14ac:dyDescent="0.25">
      <c r="J37" s="374" t="s">
        <v>95</v>
      </c>
      <c r="K37" s="323">
        <v>7</v>
      </c>
      <c r="L37" s="323">
        <v>1</v>
      </c>
      <c r="M37" s="323">
        <v>2</v>
      </c>
      <c r="N37" s="326">
        <v>4</v>
      </c>
      <c r="O37" s="371">
        <v>0</v>
      </c>
    </row>
    <row r="38" spans="10:15" ht="15.75" hidden="1" x14ac:dyDescent="0.25">
      <c r="J38" s="374" t="s">
        <v>97</v>
      </c>
      <c r="K38" s="323">
        <v>0</v>
      </c>
      <c r="L38" s="323">
        <v>0</v>
      </c>
      <c r="M38" s="323">
        <v>0</v>
      </c>
      <c r="N38" s="326">
        <v>0</v>
      </c>
      <c r="O38" s="371">
        <v>0</v>
      </c>
    </row>
    <row r="39" spans="10:15" ht="15.75" hidden="1" x14ac:dyDescent="0.25">
      <c r="J39" s="374" t="s">
        <v>99</v>
      </c>
      <c r="K39" s="322">
        <v>0</v>
      </c>
      <c r="L39" s="322">
        <v>0</v>
      </c>
      <c r="M39" s="322">
        <v>0</v>
      </c>
      <c r="N39" s="327">
        <v>0</v>
      </c>
      <c r="O39" s="372">
        <v>0</v>
      </c>
    </row>
    <row r="40" spans="10:15" ht="15.75" hidden="1" x14ac:dyDescent="0.25">
      <c r="J40" s="374" t="s">
        <v>101</v>
      </c>
      <c r="K40" s="322">
        <v>3</v>
      </c>
      <c r="L40" s="322">
        <v>2</v>
      </c>
      <c r="M40" s="322">
        <v>0</v>
      </c>
      <c r="N40" s="327">
        <v>1</v>
      </c>
      <c r="O40" s="372">
        <v>0</v>
      </c>
    </row>
    <row r="41" spans="10:15" ht="15.75" hidden="1" x14ac:dyDescent="0.25">
      <c r="J41" s="374" t="s">
        <v>103</v>
      </c>
      <c r="K41" s="323">
        <v>12</v>
      </c>
      <c r="L41" s="322">
        <v>0</v>
      </c>
      <c r="M41" s="328">
        <v>3</v>
      </c>
      <c r="N41" s="327">
        <v>6</v>
      </c>
      <c r="O41" s="372">
        <v>3</v>
      </c>
    </row>
    <row r="42" spans="10:15" ht="15.75" hidden="1" x14ac:dyDescent="0.25">
      <c r="J42" s="374" t="s">
        <v>105</v>
      </c>
      <c r="K42" s="323">
        <v>6</v>
      </c>
      <c r="L42" s="322">
        <v>0</v>
      </c>
      <c r="M42" s="322">
        <v>6</v>
      </c>
      <c r="N42" s="327">
        <v>0</v>
      </c>
      <c r="O42" s="372"/>
    </row>
    <row r="43" spans="10:15" ht="15.75" hidden="1" x14ac:dyDescent="0.25">
      <c r="J43" s="374" t="s">
        <v>107</v>
      </c>
      <c r="K43" s="322">
        <v>10</v>
      </c>
      <c r="L43" s="322">
        <v>0</v>
      </c>
      <c r="M43" s="322">
        <v>1</v>
      </c>
      <c r="N43" s="327">
        <v>9</v>
      </c>
      <c r="O43" s="372"/>
    </row>
    <row r="44" spans="10:15" ht="15.75" hidden="1" x14ac:dyDescent="0.25">
      <c r="J44" s="374" t="s">
        <v>109</v>
      </c>
      <c r="K44" s="322">
        <v>0</v>
      </c>
      <c r="L44" s="322">
        <v>0</v>
      </c>
      <c r="M44" s="322">
        <v>0</v>
      </c>
      <c r="N44" s="327">
        <v>0</v>
      </c>
      <c r="O44" s="372"/>
    </row>
    <row r="45" spans="10:15" ht="15.75" hidden="1" x14ac:dyDescent="0.25">
      <c r="J45" s="375" t="s">
        <v>111</v>
      </c>
      <c r="K45" s="322">
        <v>0</v>
      </c>
      <c r="L45" s="322">
        <v>0</v>
      </c>
      <c r="M45" s="322">
        <v>0</v>
      </c>
      <c r="N45" s="327">
        <v>0</v>
      </c>
      <c r="O45" s="372"/>
    </row>
    <row r="46" spans="10:15" ht="15.75" hidden="1" x14ac:dyDescent="0.25">
      <c r="J46" s="376" t="s">
        <v>113</v>
      </c>
      <c r="K46" s="377">
        <v>2</v>
      </c>
      <c r="L46" s="377">
        <v>0</v>
      </c>
      <c r="M46" s="377">
        <v>2</v>
      </c>
      <c r="N46" s="378">
        <v>0</v>
      </c>
      <c r="O46" s="379"/>
    </row>
    <row r="47" spans="10:15" x14ac:dyDescent="0.25">
      <c r="J47" s="380" t="s">
        <v>662</v>
      </c>
      <c r="K47" s="381">
        <f>SUM(K33:K46)</f>
        <v>53</v>
      </c>
      <c r="L47" s="381">
        <f>SUM(L33:L46)</f>
        <v>4</v>
      </c>
      <c r="M47" s="381">
        <f>SUM(M33:M46)</f>
        <v>26</v>
      </c>
      <c r="N47" s="381">
        <f>SUM(N33:N46)</f>
        <v>20</v>
      </c>
      <c r="O47" s="381">
        <f>SUM(O33:O46)</f>
        <v>3</v>
      </c>
    </row>
    <row r="48" spans="10:15" x14ac:dyDescent="0.25">
      <c r="J48" s="380" t="s">
        <v>663</v>
      </c>
      <c r="K48" s="381">
        <v>31</v>
      </c>
      <c r="L48" s="381">
        <v>0</v>
      </c>
      <c r="M48" s="381">
        <v>23</v>
      </c>
      <c r="N48" s="381">
        <v>8</v>
      </c>
      <c r="O48" s="381">
        <v>0</v>
      </c>
    </row>
  </sheetData>
  <mergeCells count="1">
    <mergeCell ref="P8:U8"/>
  </mergeCells>
  <hyperlinks>
    <hyperlink ref="J33" location="'DIC-01'!A1" display="DIC-01" xr:uid="{00000000-0004-0000-0300-000000000000}"/>
    <hyperlink ref="J34" location="'DIP-02'!A1" display="DIP-02" xr:uid="{00000000-0004-0000-0300-000001000000}"/>
    <hyperlink ref="J35" location="'AC-10'!A1" display="AC-10" xr:uid="{00000000-0004-0000-0300-000002000000}"/>
    <hyperlink ref="J36" location="'IDP-04'!A1" display="IDP-04" xr:uid="{00000000-0004-0000-0300-000003000000}"/>
    <hyperlink ref="J37" location="'GD-07'!A1" display="GD-07" xr:uid="{00000000-0004-0000-0300-000004000000}"/>
    <hyperlink ref="J38" location="'GC-08'!A1" display="GC-08" xr:uid="{00000000-0004-0000-0300-000005000000}"/>
    <hyperlink ref="J39" location="'GJ-09'!A1" display="GJ-09" xr:uid="{00000000-0004-0000-0300-000006000000}"/>
    <hyperlink ref="J40" location="'GRF-11'!A1" display="GRF-11" xr:uid="{00000000-0004-0000-0300-000007000000}"/>
    <hyperlink ref="J41" location="'GT-12 '!A1" display="GT-12" xr:uid="{00000000-0004-0000-0300-000008000000}"/>
    <hyperlink ref="J42" location="'GTH-13'!A1" display="GTH-13" xr:uid="{00000000-0004-0000-0300-000009000000}"/>
    <hyperlink ref="J43" location="'GF-14'!A1" display="GF-14" xr:uid="{00000000-0004-0000-0300-00000A000000}"/>
    <hyperlink ref="J44" location="'CID-15'!A1" display="CID-15" xr:uid="{00000000-0004-0000-0300-00000B000000}"/>
    <hyperlink ref="J45" location="'EC-16'!A1" display="EC-16" xr:uid="{00000000-0004-0000-0300-00000C000000}"/>
    <hyperlink ref="J46" location="'MIC-03'!A1" display="MIC-03" xr:uid="{00000000-0004-0000-0300-00000D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X42"/>
  <sheetViews>
    <sheetView showGridLines="0" tabSelected="1" topLeftCell="A17" zoomScale="70" zoomScaleNormal="70" workbookViewId="0">
      <selection activeCell="A22" sqref="A22"/>
    </sheetView>
  </sheetViews>
  <sheetFormatPr baseColWidth="10" defaultColWidth="14.42578125" defaultRowHeight="15" customHeight="1" x14ac:dyDescent="0.25"/>
  <cols>
    <col min="1" max="1" width="6.42578125" customWidth="1"/>
    <col min="2" max="2" width="12.28515625" customWidth="1"/>
    <col min="3" max="4" width="15.140625" customWidth="1"/>
    <col min="5" max="5" width="14.140625" customWidth="1"/>
    <col min="6" max="6" width="16.42578125" style="231" customWidth="1"/>
    <col min="7" max="7" width="12.7109375" customWidth="1"/>
    <col min="8" max="10" width="9.85546875" customWidth="1"/>
    <col min="11" max="11" width="10.85546875" customWidth="1"/>
    <col min="12" max="13" width="9.85546875" customWidth="1"/>
    <col min="14" max="14" width="12" customWidth="1"/>
    <col min="15" max="15" width="9.85546875" customWidth="1"/>
    <col min="16" max="18" width="9" customWidth="1"/>
    <col min="19" max="21" width="11.85546875" customWidth="1"/>
    <col min="22" max="27" width="12.5703125" customWidth="1"/>
  </cols>
  <sheetData>
    <row r="1" spans="1:24" ht="46.5" x14ac:dyDescent="0.25">
      <c r="A1" s="976" t="s">
        <v>62</v>
      </c>
      <c r="B1" s="977"/>
      <c r="C1" s="977"/>
      <c r="D1" s="977"/>
      <c r="E1" s="977"/>
      <c r="F1" s="977"/>
      <c r="G1" s="977"/>
      <c r="H1" s="977"/>
      <c r="I1" s="977"/>
      <c r="J1" s="977"/>
      <c r="K1" s="977"/>
      <c r="L1" s="977"/>
      <c r="M1" s="977"/>
      <c r="N1" s="977"/>
      <c r="O1" s="977"/>
      <c r="P1" s="977"/>
      <c r="Q1" s="977"/>
      <c r="R1" s="977"/>
      <c r="S1" s="977"/>
      <c r="T1" s="977"/>
      <c r="U1" s="978"/>
    </row>
    <row r="2" spans="1:24" ht="41.25" customHeight="1" thickBot="1" x14ac:dyDescent="0.3">
      <c r="A2" s="29"/>
      <c r="B2" s="30"/>
      <c r="C2" s="31"/>
      <c r="D2" s="31"/>
      <c r="E2" s="31"/>
      <c r="F2" s="31"/>
      <c r="G2" s="31"/>
      <c r="H2" s="959" t="s">
        <v>63</v>
      </c>
      <c r="I2" s="808"/>
      <c r="J2" s="808"/>
      <c r="K2" s="808"/>
      <c r="L2" s="808"/>
      <c r="M2" s="808"/>
      <c r="N2" s="809"/>
      <c r="O2" s="32"/>
      <c r="P2" s="926" t="s">
        <v>65</v>
      </c>
      <c r="Q2" s="927"/>
      <c r="R2" s="928"/>
      <c r="S2" s="929" t="s">
        <v>1089</v>
      </c>
      <c r="T2" s="927"/>
      <c r="U2" s="928"/>
    </row>
    <row r="3" spans="1:24" ht="54.75" customHeight="1" thickBot="1" x14ac:dyDescent="0.4">
      <c r="A3" s="34"/>
      <c r="B3" s="35"/>
      <c r="C3" s="36"/>
      <c r="D3" s="36"/>
      <c r="E3" s="36"/>
      <c r="F3" s="36"/>
      <c r="G3" s="36"/>
      <c r="H3" s="960" t="str">
        <f>+_1._RESULTADOS_GENERALES_DEL_PLAN__DE_MEJORAMIENTO_IDEP</f>
        <v>1. RESULTADOS GENERALES DEL PLAN  DE MEJORAMIENTO IDEP</v>
      </c>
      <c r="I3" s="961"/>
      <c r="J3" s="961"/>
      <c r="K3" s="961"/>
      <c r="L3" s="961"/>
      <c r="M3" s="961"/>
      <c r="N3" s="962"/>
      <c r="O3" s="37"/>
      <c r="P3" s="926" t="s">
        <v>68</v>
      </c>
      <c r="Q3" s="927"/>
      <c r="R3" s="928"/>
      <c r="S3" s="929" t="s">
        <v>1090</v>
      </c>
      <c r="T3" s="927"/>
      <c r="U3" s="928"/>
    </row>
    <row r="4" spans="1:24" ht="36.75" customHeight="1" thickBot="1" x14ac:dyDescent="0.4">
      <c r="A4" s="34"/>
      <c r="B4" s="35"/>
      <c r="C4" s="36"/>
      <c r="D4" s="36"/>
      <c r="E4" s="36"/>
      <c r="F4" s="36"/>
      <c r="G4" s="36"/>
      <c r="H4" s="963" t="s">
        <v>69</v>
      </c>
      <c r="I4" s="964"/>
      <c r="J4" s="964"/>
      <c r="K4" s="964"/>
      <c r="L4" s="964"/>
      <c r="M4" s="964"/>
      <c r="N4" s="965"/>
      <c r="O4" s="38"/>
      <c r="P4" s="38"/>
      <c r="Q4" s="38"/>
      <c r="R4" s="38"/>
      <c r="S4" s="39"/>
      <c r="T4" s="38"/>
      <c r="U4" s="40"/>
    </row>
    <row r="5" spans="1:24" ht="14.25" customHeight="1" thickBot="1" x14ac:dyDescent="0.3">
      <c r="A5" s="34"/>
      <c r="B5" s="574"/>
      <c r="C5" s="37"/>
      <c r="D5" s="37"/>
      <c r="E5" s="37"/>
      <c r="F5" s="37"/>
      <c r="G5" s="37"/>
      <c r="H5" s="37"/>
      <c r="I5" s="37"/>
      <c r="J5" s="37"/>
      <c r="K5" s="41"/>
      <c r="L5" s="37"/>
      <c r="M5" s="37"/>
      <c r="N5" s="37"/>
      <c r="O5" s="37"/>
      <c r="P5" s="38"/>
      <c r="Q5" s="38"/>
      <c r="R5" s="38"/>
      <c r="S5" s="39"/>
      <c r="T5" s="38"/>
      <c r="U5" s="40"/>
    </row>
    <row r="6" spans="1:24" ht="32.25" customHeight="1" thickBot="1" x14ac:dyDescent="0.3">
      <c r="A6" s="931" t="s">
        <v>67</v>
      </c>
      <c r="B6" s="932"/>
      <c r="C6" s="932"/>
      <c r="D6" s="932"/>
      <c r="E6" s="932"/>
      <c r="F6" s="932"/>
      <c r="G6" s="932"/>
      <c r="H6" s="932"/>
      <c r="I6" s="932"/>
      <c r="J6" s="932"/>
      <c r="K6" s="932"/>
      <c r="L6" s="932"/>
      <c r="M6" s="932"/>
      <c r="N6" s="932"/>
      <c r="O6" s="932"/>
      <c r="P6" s="932"/>
      <c r="Q6" s="932"/>
      <c r="R6" s="932"/>
      <c r="S6" s="932"/>
      <c r="T6" s="932"/>
      <c r="U6" s="933"/>
    </row>
    <row r="7" spans="1:24" ht="42" customHeight="1" x14ac:dyDescent="0.25">
      <c r="A7" s="103"/>
      <c r="B7" s="104"/>
      <c r="C7" s="105"/>
      <c r="D7" s="105"/>
      <c r="E7" s="105"/>
      <c r="F7" s="105"/>
      <c r="G7" s="105"/>
      <c r="H7" s="105"/>
      <c r="I7" s="105"/>
      <c r="J7" s="105"/>
      <c r="K7" s="106"/>
      <c r="L7" s="105"/>
      <c r="M7" s="105"/>
      <c r="N7" s="105"/>
      <c r="O7" s="105"/>
      <c r="P7" s="107"/>
      <c r="Q7" s="107"/>
      <c r="R7" s="107"/>
      <c r="S7" s="108"/>
      <c r="T7" s="107"/>
      <c r="U7" s="109"/>
    </row>
    <row r="8" spans="1:24" ht="48.75" customHeight="1" x14ac:dyDescent="0.25">
      <c r="A8" s="110"/>
      <c r="B8" s="930" t="s">
        <v>70</v>
      </c>
      <c r="C8" s="930"/>
      <c r="D8" s="930"/>
      <c r="E8" s="930"/>
      <c r="F8" s="232"/>
      <c r="G8" s="119"/>
      <c r="H8" s="37"/>
      <c r="I8" s="38"/>
      <c r="J8" s="37"/>
      <c r="K8" s="41"/>
      <c r="L8" s="37"/>
      <c r="M8" s="37"/>
      <c r="N8" s="37"/>
      <c r="O8" s="37"/>
      <c r="P8" s="38"/>
      <c r="Q8" s="38"/>
      <c r="R8" s="38"/>
      <c r="S8" s="39"/>
      <c r="T8" s="38"/>
      <c r="U8" s="111"/>
      <c r="V8" s="101"/>
      <c r="W8" s="102"/>
      <c r="X8" s="78"/>
    </row>
    <row r="9" spans="1:24" ht="78.75" customHeight="1" x14ac:dyDescent="0.25">
      <c r="A9" s="110"/>
      <c r="B9" s="918" t="s">
        <v>152</v>
      </c>
      <c r="C9" s="919"/>
      <c r="D9" s="919"/>
      <c r="E9" s="532">
        <f>'DIC-01'!F23+'DIP-02'!F23+'AC-10'!F23+'IDP-04'!F23+'GD-07'!F24+'GC-08'!F23+'GJ-09'!F23+'GRF-11'!F23+'GT-12'!F23+'GTH-13'!F23+'GF-14'!F23+'CID-15'!F23+'EC-16'!F23+'MIC-03'!F23</f>
        <v>29</v>
      </c>
      <c r="F9" s="233"/>
      <c r="G9" s="120"/>
      <c r="H9" s="37"/>
      <c r="I9" s="112"/>
      <c r="J9" s="35"/>
      <c r="K9" s="35"/>
      <c r="L9" s="35"/>
      <c r="M9" s="43"/>
      <c r="N9" s="35"/>
      <c r="O9" s="35"/>
      <c r="P9" s="35"/>
      <c r="Q9" s="35"/>
      <c r="R9" s="35"/>
      <c r="S9" s="43"/>
      <c r="T9" s="112"/>
      <c r="U9" s="111"/>
      <c r="V9" s="101"/>
      <c r="W9" s="102"/>
      <c r="X9" s="78"/>
    </row>
    <row r="10" spans="1:24" ht="44.25" customHeight="1" x14ac:dyDescent="0.25">
      <c r="A10" s="110"/>
      <c r="B10" s="920" t="s">
        <v>61</v>
      </c>
      <c r="C10" s="921"/>
      <c r="D10" s="921"/>
      <c r="E10" s="532">
        <f>'DIC-01'!F24+'DIP-02'!F24+'AC-10'!F24+'IDP-04'!F24+'GD-07'!F25+'GC-08'!F24+'GJ-09'!F24+'GRF-11'!F24+'GT-12'!F24+'GTH-13'!F24+'GF-14'!F24+'CID-15'!F24+'EC-16'!F24+'MIC-03'!F24</f>
        <v>34</v>
      </c>
      <c r="F10" s="233"/>
      <c r="G10" s="121"/>
      <c r="H10" s="37"/>
      <c r="I10" s="44"/>
      <c r="J10" s="45"/>
      <c r="K10" s="46"/>
      <c r="L10" s="45"/>
      <c r="M10" s="37"/>
      <c r="N10" s="37"/>
      <c r="O10" s="38"/>
      <c r="P10" s="38"/>
      <c r="Q10" s="38"/>
      <c r="R10" s="39"/>
      <c r="S10" s="38"/>
      <c r="T10" s="38"/>
      <c r="U10" s="111"/>
      <c r="V10" s="101"/>
      <c r="W10" s="102"/>
      <c r="X10" s="78"/>
    </row>
    <row r="11" spans="1:24" ht="59.25" customHeight="1" x14ac:dyDescent="0.25">
      <c r="A11" s="110"/>
      <c r="B11" s="920" t="s">
        <v>145</v>
      </c>
      <c r="C11" s="921"/>
      <c r="D11" s="921"/>
      <c r="E11" s="532">
        <f>'DIC-01'!F25+'DIP-02'!F25+'AC-10'!F25+'IDP-04'!F25+'GD-07'!F26+'GC-08'!F25+'GJ-09'!F25+'GRF-11'!F25+'GT-12'!F25+'GTH-13'!F25+'GF-14'!F25+'CID-15'!F25+'EC-16'!F25+'MIC-03'!F25</f>
        <v>1</v>
      </c>
      <c r="F11" s="233"/>
      <c r="G11" s="121"/>
      <c r="H11" s="37"/>
      <c r="I11" s="112"/>
      <c r="J11" s="45"/>
      <c r="K11" s="46"/>
      <c r="L11" s="45"/>
      <c r="M11" s="37"/>
      <c r="N11" s="37"/>
      <c r="O11" s="38"/>
      <c r="P11" s="38"/>
      <c r="Q11" s="38"/>
      <c r="R11" s="39"/>
      <c r="S11" s="38"/>
      <c r="T11" s="38"/>
      <c r="U11" s="111"/>
      <c r="V11" s="101"/>
      <c r="W11" s="102"/>
      <c r="X11" s="78"/>
    </row>
    <row r="12" spans="1:24" ht="42" customHeight="1" x14ac:dyDescent="0.25">
      <c r="A12" s="110"/>
      <c r="B12" s="920" t="s">
        <v>146</v>
      </c>
      <c r="C12" s="921"/>
      <c r="D12" s="921"/>
      <c r="E12" s="532">
        <f>'DIC-01'!F26+'DIP-02'!F26+'AC-10'!F26+'IDP-04'!F26+'GD-07'!F27+'GC-08'!F26+'GJ-09'!F26+'GRF-11'!F26+'GT-12'!F26+'GTH-13'!F26+'GF-14'!F26+'CID-15'!F26+'EC-16'!F26+'MIC-03'!F26</f>
        <v>24</v>
      </c>
      <c r="F12" s="233"/>
      <c r="G12" s="121"/>
      <c r="H12" s="37"/>
      <c r="I12" s="35"/>
      <c r="J12" s="35"/>
      <c r="K12" s="35"/>
      <c r="L12" s="35"/>
      <c r="M12" s="43"/>
      <c r="N12" s="35"/>
      <c r="O12" s="35"/>
      <c r="P12" s="35"/>
      <c r="Q12" s="35"/>
      <c r="R12" s="35"/>
      <c r="S12" s="43"/>
      <c r="T12" s="38"/>
      <c r="U12" s="111"/>
      <c r="V12" s="101"/>
      <c r="W12" s="102"/>
      <c r="X12" s="78"/>
    </row>
    <row r="13" spans="1:24" ht="41.25" customHeight="1" x14ac:dyDescent="0.25">
      <c r="A13" s="110"/>
      <c r="B13" s="920" t="s">
        <v>153</v>
      </c>
      <c r="C13" s="921"/>
      <c r="D13" s="921"/>
      <c r="E13" s="532">
        <f>'DIC-01'!F27+'DIP-02'!F27+'AC-10'!F27+'IDP-04'!F27+'GD-07'!F28+'GC-08'!F27+'GJ-09'!F27+'GRF-11'!F27+'GT-12'!F27+'GTH-13'!F27+'GF-14'!F27+'CID-15'!F27+'EC-16'!F27+'MIC-03'!F27</f>
        <v>0</v>
      </c>
      <c r="F13" s="233"/>
      <c r="G13" s="121"/>
      <c r="H13" s="37"/>
      <c r="I13" s="37"/>
      <c r="J13" s="37"/>
      <c r="K13" s="41"/>
      <c r="L13" s="37"/>
      <c r="M13" s="37"/>
      <c r="N13" s="37"/>
      <c r="O13" s="37"/>
      <c r="P13" s="38"/>
      <c r="Q13" s="38"/>
      <c r="R13" s="38"/>
      <c r="S13" s="39"/>
      <c r="T13" s="38"/>
      <c r="U13" s="111"/>
      <c r="V13" s="78"/>
      <c r="W13" s="78"/>
      <c r="X13" s="78"/>
    </row>
    <row r="14" spans="1:24" ht="42" customHeight="1" x14ac:dyDescent="0.25">
      <c r="A14" s="110"/>
      <c r="B14" s="920" t="s">
        <v>540</v>
      </c>
      <c r="C14" s="921"/>
      <c r="D14" s="921"/>
      <c r="E14" s="532">
        <f>'DIC-01'!F29+'DIP-02'!F28+'AC-10'!F28+'IDP-04'!F28+'GD-07'!F29+'GC-08'!F28+'GJ-09'!F28+'GRF-11'!F28+'GT-12'!F28+'GTH-13'!F28+'GF-14'!F28+'CID-15'!F28+'EC-16'!F28+'MIC-03'!F28</f>
        <v>0</v>
      </c>
      <c r="F14" s="232"/>
      <c r="G14" s="119"/>
      <c r="H14" s="37"/>
      <c r="I14" s="37"/>
      <c r="J14" s="37"/>
      <c r="K14" s="41"/>
      <c r="L14" s="37"/>
      <c r="M14" s="37"/>
      <c r="N14" s="37"/>
      <c r="O14" s="35"/>
      <c r="P14" s="35"/>
      <c r="Q14" s="35"/>
      <c r="R14" s="35"/>
      <c r="S14" s="43"/>
      <c r="T14" s="38"/>
      <c r="U14" s="111"/>
    </row>
    <row r="15" spans="1:24" ht="42" customHeight="1" x14ac:dyDescent="0.25">
      <c r="A15" s="110"/>
      <c r="B15" s="916"/>
      <c r="C15" s="917"/>
      <c r="D15" s="917"/>
      <c r="E15" s="123"/>
      <c r="F15" s="123"/>
      <c r="G15" s="122"/>
      <c r="H15" s="37"/>
      <c r="I15" s="37"/>
      <c r="J15" s="37"/>
      <c r="K15" s="41"/>
      <c r="L15" s="37"/>
      <c r="M15" s="37"/>
      <c r="N15" s="37"/>
      <c r="O15" s="37"/>
      <c r="P15" s="38"/>
      <c r="Q15" s="38"/>
      <c r="R15" s="38"/>
      <c r="S15" s="39"/>
      <c r="T15" s="38"/>
      <c r="U15" s="111"/>
    </row>
    <row r="16" spans="1:24" ht="42" customHeight="1" x14ac:dyDescent="0.25">
      <c r="A16" s="110"/>
      <c r="B16" s="916"/>
      <c r="C16" s="917"/>
      <c r="D16" s="917"/>
      <c r="E16" s="123"/>
      <c r="F16" s="123"/>
      <c r="G16" s="122"/>
      <c r="H16" s="37"/>
      <c r="I16" s="35"/>
      <c r="J16" s="35"/>
      <c r="K16" s="35"/>
      <c r="L16" s="35"/>
      <c r="M16" s="37"/>
      <c r="N16" s="37"/>
      <c r="O16" s="37"/>
      <c r="P16" s="38"/>
      <c r="Q16" s="38"/>
      <c r="R16" s="38"/>
      <c r="S16" s="39"/>
      <c r="T16" s="38"/>
      <c r="U16" s="111"/>
    </row>
    <row r="17" spans="1:21" ht="42" customHeight="1" thickBot="1" x14ac:dyDescent="0.45">
      <c r="A17" s="113"/>
      <c r="B17" s="114"/>
      <c r="C17" s="115"/>
      <c r="D17" s="115"/>
      <c r="E17" s="115"/>
      <c r="F17" s="115"/>
      <c r="G17" s="115"/>
      <c r="H17" s="115"/>
      <c r="I17" s="115"/>
      <c r="J17" s="115"/>
      <c r="K17" s="116"/>
      <c r="L17" s="115"/>
      <c r="M17" s="115"/>
      <c r="N17" s="115"/>
      <c r="O17" s="115"/>
      <c r="P17" s="117"/>
      <c r="Q17" s="117"/>
      <c r="R17" s="117"/>
      <c r="S17" s="118"/>
      <c r="T17" s="924"/>
      <c r="U17" s="925"/>
    </row>
    <row r="18" spans="1:21" ht="42" customHeight="1" thickBot="1" x14ac:dyDescent="0.3">
      <c r="A18" s="922" t="s">
        <v>933</v>
      </c>
      <c r="B18" s="814"/>
      <c r="C18" s="814"/>
      <c r="D18" s="814"/>
      <c r="E18" s="814"/>
      <c r="F18" s="814"/>
      <c r="G18" s="814"/>
      <c r="H18" s="814"/>
      <c r="I18" s="814"/>
      <c r="J18" s="814"/>
      <c r="K18" s="814"/>
      <c r="L18" s="814"/>
      <c r="M18" s="814"/>
      <c r="N18" s="814"/>
      <c r="O18" s="814"/>
      <c r="P18" s="814"/>
      <c r="Q18" s="814"/>
      <c r="R18" s="814"/>
      <c r="S18" s="814"/>
      <c r="T18" s="814"/>
      <c r="U18" s="923"/>
    </row>
    <row r="19" spans="1:21" ht="32.25" customHeight="1" thickBot="1" x14ac:dyDescent="0.3">
      <c r="A19" s="575"/>
      <c r="B19" s="48"/>
      <c r="C19" s="48"/>
      <c r="D19" s="48"/>
      <c r="E19" s="48"/>
      <c r="F19" s="48"/>
      <c r="G19" s="48"/>
      <c r="H19" s="48"/>
      <c r="I19" s="30"/>
      <c r="J19" s="30"/>
      <c r="K19" s="30"/>
      <c r="L19" s="30"/>
      <c r="M19" s="30"/>
      <c r="N19" s="30"/>
      <c r="O19" s="30"/>
      <c r="P19" s="30"/>
      <c r="Q19" s="30"/>
      <c r="R19" s="30"/>
      <c r="S19" s="30"/>
      <c r="T19" s="30"/>
      <c r="U19" s="576"/>
    </row>
    <row r="20" spans="1:21" ht="55.5" customHeight="1" thickBot="1" x14ac:dyDescent="0.3">
      <c r="A20" s="577"/>
      <c r="B20" s="234" t="s">
        <v>76</v>
      </c>
      <c r="C20" s="934" t="s">
        <v>1</v>
      </c>
      <c r="D20" s="935"/>
      <c r="E20" s="936"/>
      <c r="F20" s="235" t="s">
        <v>415</v>
      </c>
      <c r="G20" s="937" t="s">
        <v>80</v>
      </c>
      <c r="H20" s="938"/>
      <c r="I20" s="971" t="s">
        <v>151</v>
      </c>
      <c r="J20" s="972"/>
      <c r="K20" s="966" t="s">
        <v>150</v>
      </c>
      <c r="L20" s="967"/>
      <c r="M20" s="983" t="s">
        <v>64</v>
      </c>
      <c r="N20" s="984"/>
      <c r="O20" s="979" t="s">
        <v>542</v>
      </c>
      <c r="P20" s="980"/>
      <c r="Q20" s="49"/>
      <c r="R20" s="49"/>
      <c r="S20" s="49"/>
      <c r="T20" s="35"/>
      <c r="U20" s="578"/>
    </row>
    <row r="21" spans="1:21" ht="33.75" customHeight="1" x14ac:dyDescent="0.25">
      <c r="A21" s="577"/>
      <c r="B21" s="276" t="s">
        <v>87</v>
      </c>
      <c r="C21" s="1057" t="s">
        <v>88</v>
      </c>
      <c r="D21" s="1058"/>
      <c r="E21" s="1059"/>
      <c r="F21" s="557">
        <f>+'DIC-01'!F23</f>
        <v>2</v>
      </c>
      <c r="G21" s="973">
        <f>+'DIC-01'!F24</f>
        <v>3</v>
      </c>
      <c r="H21" s="974"/>
      <c r="I21" s="973">
        <f>+'DIC-01'!F25</f>
        <v>1</v>
      </c>
      <c r="J21" s="974"/>
      <c r="K21" s="973">
        <f>+'DIC-01'!F26</f>
        <v>1</v>
      </c>
      <c r="L21" s="985"/>
      <c r="M21" s="981">
        <f>+'DIC-01'!F27</f>
        <v>0</v>
      </c>
      <c r="N21" s="982"/>
      <c r="O21" s="981">
        <v>0</v>
      </c>
      <c r="P21" s="982"/>
      <c r="Q21" s="35"/>
      <c r="R21" s="50"/>
      <c r="S21" s="35"/>
      <c r="T21" s="35"/>
      <c r="U21" s="579"/>
    </row>
    <row r="22" spans="1:21" ht="31.5" customHeight="1" x14ac:dyDescent="0.25">
      <c r="A22" s="577"/>
      <c r="B22" s="277" t="s">
        <v>89</v>
      </c>
      <c r="C22" s="1060" t="s">
        <v>90</v>
      </c>
      <c r="D22" s="914"/>
      <c r="E22" s="915"/>
      <c r="F22" s="556">
        <f>+'DIP-02'!F23</f>
        <v>0</v>
      </c>
      <c r="G22" s="968">
        <f>+'DIP-02'!F24</f>
        <v>0</v>
      </c>
      <c r="H22" s="940"/>
      <c r="I22" s="968">
        <f>+'DIP-02'!F25</f>
        <v>0</v>
      </c>
      <c r="J22" s="940"/>
      <c r="K22" s="968">
        <f>+'DIP-02'!F26</f>
        <v>0</v>
      </c>
      <c r="L22" s="943"/>
      <c r="M22" s="975">
        <f>+'DIP-02'!F27</f>
        <v>0</v>
      </c>
      <c r="N22" s="942"/>
      <c r="O22" s="975">
        <v>0</v>
      </c>
      <c r="P22" s="942"/>
      <c r="Q22" s="35"/>
      <c r="R22" s="50"/>
      <c r="S22" s="35"/>
      <c r="T22" s="35"/>
      <c r="U22" s="579"/>
    </row>
    <row r="23" spans="1:21" ht="31.5" customHeight="1" x14ac:dyDescent="0.25">
      <c r="A23" s="577"/>
      <c r="B23" s="277" t="s">
        <v>91</v>
      </c>
      <c r="C23" s="913" t="s">
        <v>92</v>
      </c>
      <c r="D23" s="914"/>
      <c r="E23" s="915"/>
      <c r="F23" s="556">
        <f>+'AC-10'!F23</f>
        <v>0</v>
      </c>
      <c r="G23" s="939">
        <f>+'AC-10'!F24</f>
        <v>0</v>
      </c>
      <c r="H23" s="940"/>
      <c r="I23" s="939">
        <f>+'AC-10'!F25</f>
        <v>0</v>
      </c>
      <c r="J23" s="940"/>
      <c r="K23" s="939">
        <f>+'AC-10'!F26</f>
        <v>0</v>
      </c>
      <c r="L23" s="943"/>
      <c r="M23" s="941">
        <f>+'AC-10'!F27</f>
        <v>0</v>
      </c>
      <c r="N23" s="942"/>
      <c r="O23" s="941">
        <v>0</v>
      </c>
      <c r="P23" s="942"/>
      <c r="Q23" s="35"/>
      <c r="R23" s="50"/>
      <c r="S23" s="35"/>
      <c r="T23" s="35"/>
      <c r="U23" s="579"/>
    </row>
    <row r="24" spans="1:21" ht="31.5" customHeight="1" x14ac:dyDescent="0.25">
      <c r="A24" s="577"/>
      <c r="B24" s="278" t="s">
        <v>93</v>
      </c>
      <c r="C24" s="910" t="s">
        <v>94</v>
      </c>
      <c r="D24" s="911"/>
      <c r="E24" s="912"/>
      <c r="F24" s="556">
        <f>+'IDP-04'!F23</f>
        <v>0</v>
      </c>
      <c r="G24" s="968">
        <f>+'IDP-04'!F24</f>
        <v>0</v>
      </c>
      <c r="H24" s="940"/>
      <c r="I24" s="968">
        <f>+'IDP-04'!F25</f>
        <v>0</v>
      </c>
      <c r="J24" s="940"/>
      <c r="K24" s="968">
        <f>+'IDP-04'!F26</f>
        <v>0</v>
      </c>
      <c r="L24" s="943"/>
      <c r="M24" s="975">
        <f>+'IDP-04'!F27</f>
        <v>0</v>
      </c>
      <c r="N24" s="942"/>
      <c r="O24" s="975">
        <v>0</v>
      </c>
      <c r="P24" s="942"/>
      <c r="Q24" s="35"/>
      <c r="R24" s="50"/>
      <c r="S24" s="35"/>
      <c r="T24" s="35"/>
      <c r="U24" s="579"/>
    </row>
    <row r="25" spans="1:21" ht="31.5" customHeight="1" x14ac:dyDescent="0.25">
      <c r="A25" s="577"/>
      <c r="B25" s="279" t="s">
        <v>95</v>
      </c>
      <c r="C25" s="1061" t="s">
        <v>96</v>
      </c>
      <c r="D25" s="914"/>
      <c r="E25" s="915"/>
      <c r="F25" s="556">
        <f>'GD-07'!F24</f>
        <v>7</v>
      </c>
      <c r="G25" s="968">
        <f>'GD-07'!F25</f>
        <v>7</v>
      </c>
      <c r="H25" s="940"/>
      <c r="I25" s="968">
        <f>'GD-07'!F26</f>
        <v>0</v>
      </c>
      <c r="J25" s="940"/>
      <c r="K25" s="968">
        <f>'GD-07'!F27</f>
        <v>6</v>
      </c>
      <c r="L25" s="943"/>
      <c r="M25" s="975">
        <f>'GD-07'!F28</f>
        <v>0</v>
      </c>
      <c r="N25" s="942"/>
      <c r="O25" s="975">
        <v>0</v>
      </c>
      <c r="P25" s="942"/>
      <c r="Q25" s="35"/>
      <c r="R25" s="50"/>
      <c r="S25" s="35"/>
      <c r="T25" s="35"/>
      <c r="U25" s="579"/>
    </row>
    <row r="26" spans="1:21" ht="31.5" customHeight="1" x14ac:dyDescent="0.25">
      <c r="A26" s="577"/>
      <c r="B26" s="279" t="s">
        <v>97</v>
      </c>
      <c r="C26" s="1061" t="s">
        <v>98</v>
      </c>
      <c r="D26" s="914"/>
      <c r="E26" s="915"/>
      <c r="F26" s="556">
        <f>+'GC-08'!F23</f>
        <v>0</v>
      </c>
      <c r="G26" s="968">
        <f>+'GC-08'!F24</f>
        <v>0</v>
      </c>
      <c r="H26" s="940"/>
      <c r="I26" s="968"/>
      <c r="J26" s="940"/>
      <c r="K26" s="968">
        <f>+'GC-08'!F26</f>
        <v>0</v>
      </c>
      <c r="L26" s="943"/>
      <c r="M26" s="975">
        <f>+'GC-08'!F27</f>
        <v>0</v>
      </c>
      <c r="N26" s="942"/>
      <c r="O26" s="975">
        <v>0</v>
      </c>
      <c r="P26" s="942"/>
      <c r="Q26" s="35"/>
      <c r="R26" s="50"/>
      <c r="S26" s="35"/>
      <c r="T26" s="35"/>
      <c r="U26" s="579"/>
    </row>
    <row r="27" spans="1:21" ht="31.5" customHeight="1" x14ac:dyDescent="0.25">
      <c r="A27" s="577"/>
      <c r="B27" s="279" t="s">
        <v>99</v>
      </c>
      <c r="C27" s="913" t="s">
        <v>100</v>
      </c>
      <c r="D27" s="914"/>
      <c r="E27" s="915"/>
      <c r="F27" s="556">
        <f>+'GJ-09'!F23</f>
        <v>0</v>
      </c>
      <c r="G27" s="939">
        <f>+'GJ-09'!F24</f>
        <v>0</v>
      </c>
      <c r="H27" s="940"/>
      <c r="I27" s="939">
        <f>+'GJ-09'!F25</f>
        <v>0</v>
      </c>
      <c r="J27" s="940"/>
      <c r="K27" s="939">
        <f>+'GJ-09'!F26</f>
        <v>0</v>
      </c>
      <c r="L27" s="943"/>
      <c r="M27" s="941">
        <f>+'GJ-09'!F27</f>
        <v>0</v>
      </c>
      <c r="N27" s="942"/>
      <c r="O27" s="941">
        <v>0</v>
      </c>
      <c r="P27" s="942"/>
      <c r="Q27" s="35"/>
      <c r="R27" s="50"/>
      <c r="S27" s="35"/>
      <c r="T27" s="35"/>
      <c r="U27" s="579"/>
    </row>
    <row r="28" spans="1:21" ht="31.5" customHeight="1" x14ac:dyDescent="0.25">
      <c r="A28" s="577"/>
      <c r="B28" s="279" t="s">
        <v>101</v>
      </c>
      <c r="C28" s="910" t="s">
        <v>102</v>
      </c>
      <c r="D28" s="914"/>
      <c r="E28" s="915"/>
      <c r="F28" s="556">
        <f>'GRF-11'!F23</f>
        <v>4</v>
      </c>
      <c r="G28" s="939">
        <f>+'GRF-11'!F24</f>
        <v>4</v>
      </c>
      <c r="H28" s="940"/>
      <c r="I28" s="939">
        <f>+'GRF-11'!F25</f>
        <v>0</v>
      </c>
      <c r="J28" s="940"/>
      <c r="K28" s="939">
        <f>+'GRF-11'!F26</f>
        <v>4</v>
      </c>
      <c r="L28" s="943"/>
      <c r="M28" s="941">
        <f>+'GRF-11'!F27</f>
        <v>0</v>
      </c>
      <c r="N28" s="942"/>
      <c r="O28" s="941">
        <v>0</v>
      </c>
      <c r="P28" s="942"/>
      <c r="Q28" s="35"/>
      <c r="R28" s="50"/>
      <c r="S28" s="35"/>
      <c r="T28" s="35"/>
      <c r="U28" s="579"/>
    </row>
    <row r="29" spans="1:21" ht="31.5" customHeight="1" x14ac:dyDescent="0.25">
      <c r="A29" s="577"/>
      <c r="B29" s="279" t="s">
        <v>103</v>
      </c>
      <c r="C29" s="910" t="s">
        <v>104</v>
      </c>
      <c r="D29" s="914"/>
      <c r="E29" s="915"/>
      <c r="F29" s="556">
        <f>'GT-12'!F23</f>
        <v>4</v>
      </c>
      <c r="G29" s="968">
        <f>'GT-12'!F24</f>
        <v>5</v>
      </c>
      <c r="H29" s="940"/>
      <c r="I29" s="939">
        <f>'GT-12'!F25</f>
        <v>0</v>
      </c>
      <c r="J29" s="940"/>
      <c r="K29" s="969">
        <f>'GT-12'!F26</f>
        <v>2</v>
      </c>
      <c r="L29" s="970"/>
      <c r="M29" s="941">
        <f>'GT-12'!F27</f>
        <v>0</v>
      </c>
      <c r="N29" s="942"/>
      <c r="O29" s="941">
        <f>'GT-12'!F28</f>
        <v>0</v>
      </c>
      <c r="P29" s="942"/>
      <c r="Q29" s="35"/>
      <c r="R29" s="50"/>
      <c r="S29" s="35"/>
      <c r="T29" s="35"/>
      <c r="U29" s="579"/>
    </row>
    <row r="30" spans="1:21" ht="31.5" customHeight="1" x14ac:dyDescent="0.25">
      <c r="A30" s="577"/>
      <c r="B30" s="279" t="s">
        <v>105</v>
      </c>
      <c r="C30" s="910" t="s">
        <v>106</v>
      </c>
      <c r="D30" s="914"/>
      <c r="E30" s="915"/>
      <c r="F30" s="556">
        <f>+'GTH-13'!F23</f>
        <v>9</v>
      </c>
      <c r="G30" s="968">
        <f>+'GTH-13'!F24</f>
        <v>9</v>
      </c>
      <c r="H30" s="940"/>
      <c r="I30" s="939">
        <f>+'GTH-13'!F25</f>
        <v>0</v>
      </c>
      <c r="J30" s="940"/>
      <c r="K30" s="939">
        <f>+'GTH-13'!F26</f>
        <v>9</v>
      </c>
      <c r="L30" s="943"/>
      <c r="M30" s="941">
        <f>+'GTH-13'!F27</f>
        <v>0</v>
      </c>
      <c r="N30" s="942"/>
      <c r="O30" s="941"/>
      <c r="P30" s="942"/>
      <c r="Q30" s="35"/>
      <c r="R30" s="50"/>
      <c r="S30" s="35"/>
      <c r="T30" s="35"/>
      <c r="U30" s="579"/>
    </row>
    <row r="31" spans="1:21" ht="31.5" customHeight="1" x14ac:dyDescent="0.25">
      <c r="A31" s="577"/>
      <c r="B31" s="279" t="s">
        <v>107</v>
      </c>
      <c r="C31" s="910" t="s">
        <v>108</v>
      </c>
      <c r="D31" s="914"/>
      <c r="E31" s="915"/>
      <c r="F31" s="556">
        <f>'GF-14'!F23</f>
        <v>3</v>
      </c>
      <c r="G31" s="939">
        <f>'GF-14'!F24</f>
        <v>6</v>
      </c>
      <c r="H31" s="940"/>
      <c r="I31" s="939">
        <f>'GF-14'!F25</f>
        <v>0</v>
      </c>
      <c r="J31" s="940"/>
      <c r="K31" s="939">
        <f>'GF-14'!F26</f>
        <v>2</v>
      </c>
      <c r="L31" s="943"/>
      <c r="M31" s="941">
        <f>'GF-14'!F27</f>
        <v>0</v>
      </c>
      <c r="N31" s="942"/>
      <c r="O31" s="941"/>
      <c r="P31" s="942"/>
      <c r="Q31" s="35"/>
      <c r="R31" s="50"/>
      <c r="S31" s="35"/>
      <c r="T31" s="35"/>
      <c r="U31" s="579"/>
    </row>
    <row r="32" spans="1:21" ht="31.5" customHeight="1" x14ac:dyDescent="0.25">
      <c r="A32" s="577"/>
      <c r="B32" s="279" t="s">
        <v>109</v>
      </c>
      <c r="C32" s="910" t="s">
        <v>110</v>
      </c>
      <c r="D32" s="914"/>
      <c r="E32" s="915"/>
      <c r="F32" s="556">
        <f>+'CID-15'!F23</f>
        <v>0</v>
      </c>
      <c r="G32" s="939">
        <f>+'CID-15'!F24</f>
        <v>0</v>
      </c>
      <c r="H32" s="940"/>
      <c r="I32" s="939">
        <f>+'CID-15'!F25</f>
        <v>0</v>
      </c>
      <c r="J32" s="940"/>
      <c r="K32" s="939">
        <f>+'CID-15'!F26</f>
        <v>0</v>
      </c>
      <c r="L32" s="943"/>
      <c r="M32" s="941">
        <f>+'CID-15'!F27</f>
        <v>0</v>
      </c>
      <c r="N32" s="942"/>
      <c r="O32" s="941"/>
      <c r="P32" s="942"/>
      <c r="Q32" s="35"/>
      <c r="R32" s="50"/>
      <c r="S32" s="35"/>
      <c r="T32" s="35"/>
      <c r="U32" s="579"/>
    </row>
    <row r="33" spans="1:21" ht="31.5" customHeight="1" x14ac:dyDescent="0.25">
      <c r="A33" s="577"/>
      <c r="B33" s="280" t="s">
        <v>111</v>
      </c>
      <c r="C33" s="910" t="s">
        <v>112</v>
      </c>
      <c r="D33" s="914"/>
      <c r="E33" s="915"/>
      <c r="F33" s="556">
        <f>+'EC-16'!F23</f>
        <v>0</v>
      </c>
      <c r="G33" s="939">
        <f>+'EC-16'!F24</f>
        <v>0</v>
      </c>
      <c r="H33" s="940"/>
      <c r="I33" s="939">
        <f>+'EC-16'!F25</f>
        <v>0</v>
      </c>
      <c r="J33" s="940"/>
      <c r="K33" s="939">
        <f>+'EC-16'!F26</f>
        <v>0</v>
      </c>
      <c r="L33" s="943"/>
      <c r="M33" s="941">
        <f>+'EC-16'!F27</f>
        <v>0</v>
      </c>
      <c r="N33" s="942"/>
      <c r="O33" s="941"/>
      <c r="P33" s="942"/>
      <c r="Q33" s="35"/>
      <c r="R33" s="50"/>
      <c r="S33" s="35"/>
      <c r="T33" s="35"/>
      <c r="U33" s="579"/>
    </row>
    <row r="34" spans="1:21" ht="33" customHeight="1" thickBot="1" x14ac:dyDescent="0.3">
      <c r="A34" s="577"/>
      <c r="B34" s="643" t="s">
        <v>113</v>
      </c>
      <c r="C34" s="956" t="s">
        <v>114</v>
      </c>
      <c r="D34" s="957"/>
      <c r="E34" s="958"/>
      <c r="F34" s="281">
        <f>+'MIC-03'!F23</f>
        <v>0</v>
      </c>
      <c r="G34" s="948">
        <f>+'MIC-03'!F24</f>
        <v>0</v>
      </c>
      <c r="H34" s="949"/>
      <c r="I34" s="948">
        <f>+'MIC-03'!F25</f>
        <v>0</v>
      </c>
      <c r="J34" s="949"/>
      <c r="K34" s="948">
        <f>+'MIC-03'!F26</f>
        <v>0</v>
      </c>
      <c r="L34" s="950"/>
      <c r="M34" s="951">
        <f>+'MIC-03'!F27</f>
        <v>0</v>
      </c>
      <c r="N34" s="952"/>
      <c r="O34" s="951"/>
      <c r="P34" s="952"/>
      <c r="Q34" s="35"/>
      <c r="R34" s="50"/>
      <c r="S34" s="35"/>
      <c r="T34" s="35"/>
      <c r="U34" s="579"/>
    </row>
    <row r="35" spans="1:21" ht="31.5" customHeight="1" thickBot="1" x14ac:dyDescent="0.3">
      <c r="A35" s="577"/>
      <c r="B35" s="580"/>
      <c r="C35" s="320" t="s">
        <v>115</v>
      </c>
      <c r="D35" s="321"/>
      <c r="E35" s="321"/>
      <c r="F35" s="282">
        <f>SUM(F21:F34)</f>
        <v>29</v>
      </c>
      <c r="G35" s="954">
        <f>SUM(G21:H34)</f>
        <v>34</v>
      </c>
      <c r="H35" s="955"/>
      <c r="I35" s="954">
        <f>SUM(I21:J34)</f>
        <v>1</v>
      </c>
      <c r="J35" s="955"/>
      <c r="K35" s="954">
        <f>SUM(K21:L34)</f>
        <v>24</v>
      </c>
      <c r="L35" s="955"/>
      <c r="M35" s="954">
        <f>SUM(M21:N34)</f>
        <v>0</v>
      </c>
      <c r="N35" s="955"/>
      <c r="O35" s="954">
        <f>SUM(O21:P34)</f>
        <v>0</v>
      </c>
      <c r="P35" s="955"/>
      <c r="Q35" s="35"/>
      <c r="R35" s="50"/>
      <c r="S35" s="35"/>
      <c r="T35" s="35"/>
      <c r="U35" s="579"/>
    </row>
    <row r="36" spans="1:21" ht="43.5" customHeight="1" thickBot="1" x14ac:dyDescent="0.3">
      <c r="A36" s="581"/>
      <c r="B36" s="953" t="s">
        <v>116</v>
      </c>
      <c r="C36" s="947"/>
      <c r="D36" s="947"/>
      <c r="E36" s="947"/>
      <c r="F36" s="582"/>
      <c r="G36" s="946"/>
      <c r="H36" s="947"/>
      <c r="I36" s="946"/>
      <c r="J36" s="947"/>
      <c r="K36" s="946"/>
      <c r="L36" s="947"/>
      <c r="M36" s="946"/>
      <c r="N36" s="947"/>
      <c r="O36" s="946"/>
      <c r="P36" s="947"/>
      <c r="Q36" s="583"/>
      <c r="R36" s="584"/>
      <c r="S36" s="584"/>
      <c r="T36" s="944"/>
      <c r="U36" s="945"/>
    </row>
    <row r="37" spans="1:21" ht="44.25" customHeight="1" x14ac:dyDescent="0.25">
      <c r="A37" s="35"/>
      <c r="B37" s="35"/>
      <c r="C37" s="35"/>
      <c r="D37" s="35"/>
      <c r="E37" s="35"/>
      <c r="F37" s="35"/>
      <c r="G37" s="35"/>
      <c r="H37" s="35"/>
      <c r="I37" s="35"/>
      <c r="J37" s="35"/>
      <c r="K37" s="35"/>
      <c r="L37" s="35"/>
      <c r="M37" s="35"/>
      <c r="N37" s="35"/>
      <c r="O37" s="35"/>
      <c r="P37" s="35"/>
      <c r="Q37" s="35"/>
      <c r="R37" s="35"/>
      <c r="S37" s="35"/>
      <c r="T37" s="35"/>
      <c r="U37" s="35"/>
    </row>
    <row r="38" spans="1:21" x14ac:dyDescent="0.25">
      <c r="A38" s="42"/>
      <c r="B38" s="42"/>
      <c r="C38" s="42"/>
      <c r="D38" s="42"/>
      <c r="E38" s="42"/>
      <c r="F38" s="42"/>
      <c r="G38" s="42"/>
      <c r="H38" s="42"/>
      <c r="I38" s="42"/>
      <c r="J38" s="42"/>
      <c r="K38" s="42"/>
      <c r="L38" s="42"/>
      <c r="M38" s="42"/>
      <c r="N38" s="42"/>
      <c r="O38" s="42"/>
      <c r="P38" s="42"/>
      <c r="Q38" s="42"/>
      <c r="R38" s="42"/>
      <c r="S38" s="42"/>
      <c r="T38" s="42"/>
      <c r="U38" s="42"/>
    </row>
    <row r="39" spans="1:21" x14ac:dyDescent="0.25">
      <c r="A39" s="1"/>
      <c r="B39" s="1"/>
      <c r="C39" s="1"/>
      <c r="D39" s="1"/>
      <c r="E39" s="1"/>
      <c r="F39" s="1"/>
      <c r="G39" s="1"/>
      <c r="H39" s="1"/>
      <c r="I39" s="1"/>
      <c r="J39" s="1"/>
      <c r="K39" s="1"/>
      <c r="L39" s="1"/>
      <c r="M39" s="1"/>
      <c r="N39" s="1"/>
      <c r="O39" s="1"/>
      <c r="P39" s="1"/>
      <c r="Q39" s="1"/>
      <c r="R39" s="1"/>
      <c r="S39" s="1"/>
      <c r="T39" s="1"/>
      <c r="U39" s="1"/>
    </row>
    <row r="40" spans="1:21" x14ac:dyDescent="0.25">
      <c r="A40" s="1"/>
      <c r="B40" s="1"/>
      <c r="C40" s="1"/>
      <c r="D40" s="1"/>
      <c r="E40" s="1"/>
      <c r="F40" s="1"/>
      <c r="G40" s="1"/>
      <c r="H40" s="1"/>
      <c r="I40" s="1"/>
      <c r="J40" s="1"/>
      <c r="K40" s="1"/>
      <c r="L40" s="1"/>
      <c r="M40" s="1"/>
      <c r="N40" s="1"/>
      <c r="O40" s="1"/>
      <c r="P40" s="1"/>
      <c r="Q40" s="1"/>
      <c r="R40" s="1"/>
      <c r="S40" s="1"/>
      <c r="T40" s="1"/>
      <c r="U40" s="1"/>
    </row>
    <row r="41" spans="1:21" x14ac:dyDescent="0.25">
      <c r="A41" s="1"/>
      <c r="B41" s="1"/>
      <c r="C41" s="1"/>
      <c r="D41" s="1"/>
      <c r="E41" s="1"/>
      <c r="F41" s="1"/>
      <c r="G41" s="1"/>
      <c r="H41" s="1"/>
      <c r="I41" s="1"/>
      <c r="J41" s="1"/>
      <c r="K41" s="1"/>
      <c r="L41" s="1"/>
      <c r="M41" s="1"/>
      <c r="N41" s="1"/>
      <c r="O41" s="1"/>
      <c r="P41" s="1"/>
      <c r="Q41" s="1"/>
      <c r="R41" s="1"/>
      <c r="S41" s="1"/>
      <c r="T41" s="1"/>
      <c r="U41" s="1"/>
    </row>
    <row r="42" spans="1:21" x14ac:dyDescent="0.25">
      <c r="A42" s="1"/>
      <c r="B42" s="1"/>
      <c r="C42" s="1"/>
      <c r="D42" s="1"/>
      <c r="E42" s="1"/>
      <c r="F42" s="1"/>
      <c r="G42" s="1"/>
      <c r="H42" s="1"/>
      <c r="I42" s="1"/>
      <c r="J42" s="1"/>
      <c r="K42" s="1"/>
      <c r="L42" s="1"/>
      <c r="M42" s="1"/>
      <c r="N42" s="1"/>
      <c r="O42" s="1"/>
      <c r="P42" s="1"/>
      <c r="Q42" s="1"/>
      <c r="R42" s="1"/>
      <c r="S42" s="1"/>
      <c r="T42" s="1"/>
      <c r="U42" s="1"/>
    </row>
  </sheetData>
  <mergeCells count="122">
    <mergeCell ref="A1:U1"/>
    <mergeCell ref="B15:D15"/>
    <mergeCell ref="B13:D13"/>
    <mergeCell ref="K27:L27"/>
    <mergeCell ref="K25:L25"/>
    <mergeCell ref="K26:L26"/>
    <mergeCell ref="I25:J25"/>
    <mergeCell ref="I26:J26"/>
    <mergeCell ref="O20:P20"/>
    <mergeCell ref="O21:P21"/>
    <mergeCell ref="M20:N20"/>
    <mergeCell ref="I27:J27"/>
    <mergeCell ref="K21:L21"/>
    <mergeCell ref="K23:L23"/>
    <mergeCell ref="K24:L24"/>
    <mergeCell ref="O25:P25"/>
    <mergeCell ref="O26:P26"/>
    <mergeCell ref="M21:N21"/>
    <mergeCell ref="M22:N22"/>
    <mergeCell ref="O24:P24"/>
    <mergeCell ref="O27:P27"/>
    <mergeCell ref="G26:H26"/>
    <mergeCell ref="C22:E22"/>
    <mergeCell ref="C27:E27"/>
    <mergeCell ref="O29:P29"/>
    <mergeCell ref="O28:P28"/>
    <mergeCell ref="K29:L29"/>
    <mergeCell ref="I20:J20"/>
    <mergeCell ref="G21:H21"/>
    <mergeCell ref="I21:J21"/>
    <mergeCell ref="K22:L22"/>
    <mergeCell ref="I22:J22"/>
    <mergeCell ref="O23:P23"/>
    <mergeCell ref="O22:P22"/>
    <mergeCell ref="I23:J23"/>
    <mergeCell ref="M25:N25"/>
    <mergeCell ref="M24:N24"/>
    <mergeCell ref="M23:N23"/>
    <mergeCell ref="I29:J29"/>
    <mergeCell ref="I28:J28"/>
    <mergeCell ref="G25:H25"/>
    <mergeCell ref="M26:N26"/>
    <mergeCell ref="M29:N29"/>
    <mergeCell ref="M27:N27"/>
    <mergeCell ref="M28:N28"/>
    <mergeCell ref="G23:H23"/>
    <mergeCell ref="G22:H22"/>
    <mergeCell ref="G24:H24"/>
    <mergeCell ref="C33:E33"/>
    <mergeCell ref="H2:N2"/>
    <mergeCell ref="H3:N3"/>
    <mergeCell ref="H4:N4"/>
    <mergeCell ref="M31:N31"/>
    <mergeCell ref="I33:J33"/>
    <mergeCell ref="K33:L33"/>
    <mergeCell ref="G33:H33"/>
    <mergeCell ref="K20:L20"/>
    <mergeCell ref="G32:H32"/>
    <mergeCell ref="K28:L28"/>
    <mergeCell ref="G27:H27"/>
    <mergeCell ref="C30:E30"/>
    <mergeCell ref="C31:E31"/>
    <mergeCell ref="C32:E32"/>
    <mergeCell ref="C28:E28"/>
    <mergeCell ref="G30:H30"/>
    <mergeCell ref="G28:H28"/>
    <mergeCell ref="G29:H29"/>
    <mergeCell ref="C29:E29"/>
    <mergeCell ref="G31:H31"/>
    <mergeCell ref="C26:E26"/>
    <mergeCell ref="C25:E25"/>
    <mergeCell ref="I24:J24"/>
    <mergeCell ref="B36:E36"/>
    <mergeCell ref="G36:H36"/>
    <mergeCell ref="G35:H35"/>
    <mergeCell ref="O35:P35"/>
    <mergeCell ref="I35:J35"/>
    <mergeCell ref="K35:L35"/>
    <mergeCell ref="M35:N35"/>
    <mergeCell ref="G34:H34"/>
    <mergeCell ref="C34:E34"/>
    <mergeCell ref="T36:U36"/>
    <mergeCell ref="K36:L36"/>
    <mergeCell ref="I36:J36"/>
    <mergeCell ref="M36:N36"/>
    <mergeCell ref="O36:P36"/>
    <mergeCell ref="I34:J34"/>
    <mergeCell ref="K34:L34"/>
    <mergeCell ref="O33:P33"/>
    <mergeCell ref="M33:N33"/>
    <mergeCell ref="M34:N34"/>
    <mergeCell ref="O34:P34"/>
    <mergeCell ref="I32:J32"/>
    <mergeCell ref="I31:J31"/>
    <mergeCell ref="O32:P32"/>
    <mergeCell ref="O31:P31"/>
    <mergeCell ref="O30:P30"/>
    <mergeCell ref="M32:N32"/>
    <mergeCell ref="K30:L30"/>
    <mergeCell ref="M30:N30"/>
    <mergeCell ref="K31:L31"/>
    <mergeCell ref="K32:L32"/>
    <mergeCell ref="I30:J30"/>
    <mergeCell ref="C24:E24"/>
    <mergeCell ref="C23:E23"/>
    <mergeCell ref="B16:D16"/>
    <mergeCell ref="B9:D9"/>
    <mergeCell ref="B10:D10"/>
    <mergeCell ref="B11:D11"/>
    <mergeCell ref="A18:U18"/>
    <mergeCell ref="T17:U17"/>
    <mergeCell ref="P2:R2"/>
    <mergeCell ref="S2:U2"/>
    <mergeCell ref="B14:D14"/>
    <mergeCell ref="P3:R3"/>
    <mergeCell ref="S3:U3"/>
    <mergeCell ref="B8:E8"/>
    <mergeCell ref="A6:U6"/>
    <mergeCell ref="C21:E21"/>
    <mergeCell ref="C20:E20"/>
    <mergeCell ref="G20:H20"/>
    <mergeCell ref="B12:D12"/>
  </mergeCells>
  <hyperlinks>
    <hyperlink ref="H3:N3" location="_1._RESULTADOS_GENERALES_DEL_PLAN__DE_MEJORAMIENTO_IDEP" display="_1._RESULTADOS_GENERALES_DEL_PLAN__DE_MEJORAMIENTO_IDEP" xr:uid="{00000000-0004-0000-0000-000000000000}"/>
    <hyperlink ref="H4:N4" location="_2._RESULTADOS_POR_TIPOLOGÍA_DE_ACCIONES" display="2. RESULTADOS POR TIPOLOGÍA DE ACCIONES" xr:uid="{00000000-0004-0000-0000-000001000000}"/>
    <hyperlink ref="B21" location="'DIC-01'!A1" display="DIC-01" xr:uid="{00000000-0004-0000-0000-000002000000}"/>
    <hyperlink ref="B22" location="'DIP-02'!A1" display="DIP-02" xr:uid="{00000000-0004-0000-0000-000003000000}"/>
    <hyperlink ref="B23" location="'AC-10'!A1" display="AC-10" xr:uid="{00000000-0004-0000-0000-000004000000}"/>
    <hyperlink ref="B24" location="'IDP-04'!A1" display="IDP-04" xr:uid="{00000000-0004-0000-0000-000005000000}"/>
    <hyperlink ref="B25" location="'GD-07'!A1" display="GD-07" xr:uid="{00000000-0004-0000-0000-000006000000}"/>
    <hyperlink ref="B26" location="'GC-08'!A1" display="GC-08" xr:uid="{00000000-0004-0000-0000-000007000000}"/>
    <hyperlink ref="B27" location="'GJ-09'!A1" display="GJ-09" xr:uid="{00000000-0004-0000-0000-000008000000}"/>
    <hyperlink ref="B28" location="'GRF-11'!A1" display="GRF-11" xr:uid="{00000000-0004-0000-0000-000009000000}"/>
    <hyperlink ref="B29" location="'GT-12 '!A1" display="GT-12" xr:uid="{00000000-0004-0000-0000-00000A000000}"/>
    <hyperlink ref="B30" location="'GTH-13'!A1" display="GTH-13" xr:uid="{00000000-0004-0000-0000-00000B000000}"/>
    <hyperlink ref="B31" location="'GF-14'!A1" display="GF-14" xr:uid="{00000000-0004-0000-0000-00000C000000}"/>
    <hyperlink ref="B32" location="'CID-15'!A1" display="CID-15" xr:uid="{00000000-0004-0000-0000-00000D000000}"/>
    <hyperlink ref="B33" location="'EC-16'!A1" display="EC-16" xr:uid="{00000000-0004-0000-0000-00000E000000}"/>
    <hyperlink ref="B34" location="'MIC-03'!A1" display="MIC-03" xr:uid="{00000000-0004-0000-0000-00000F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A913"/>
  <sheetViews>
    <sheetView showGridLines="0" topLeftCell="A24" zoomScale="77" zoomScaleNormal="70" workbookViewId="0">
      <selection activeCell="A30" sqref="A30:G30"/>
    </sheetView>
  </sheetViews>
  <sheetFormatPr baseColWidth="10" defaultColWidth="11.42578125" defaultRowHeight="15" customHeight="1" x14ac:dyDescent="0.25"/>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4" width="18" customWidth="1"/>
    <col min="15" max="15" width="18" style="72" customWidth="1"/>
    <col min="16" max="16" width="26.28515625" style="72" customWidth="1"/>
    <col min="17" max="17" width="24.85546875" style="72" customWidth="1"/>
    <col min="18" max="18" width="29.85546875" customWidth="1"/>
    <col min="19" max="19" width="76.42578125" customWidth="1"/>
    <col min="20" max="20" width="76" customWidth="1"/>
    <col min="21" max="21" width="40.140625" customWidth="1"/>
    <col min="22" max="22" width="18.42578125" style="124" customWidth="1"/>
    <col min="23" max="23" width="19.42578125" customWidth="1"/>
    <col min="24" max="24" width="33.7109375" customWidth="1"/>
    <col min="25" max="25" width="31.140625" customWidth="1"/>
    <col min="26" max="26" width="14.42578125" customWidth="1"/>
    <col min="27" max="28" width="11" customWidth="1"/>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50.2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91"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92" t="s">
        <v>1001</v>
      </c>
      <c r="Z18" s="1"/>
    </row>
    <row r="19" spans="1:27" ht="49.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3"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90" t="s">
        <v>58</v>
      </c>
      <c r="Z20" s="1"/>
    </row>
    <row r="21" spans="1:27" ht="36.75" customHeight="1" thickBot="1" x14ac:dyDescent="0.3">
      <c r="A21" s="17"/>
      <c r="B21" s="18"/>
      <c r="C21" s="18"/>
      <c r="D21" s="18"/>
      <c r="E21" s="19"/>
      <c r="F21" s="20"/>
      <c r="G21" s="21"/>
      <c r="H21" s="21"/>
      <c r="I21" s="20"/>
      <c r="J21" s="20"/>
      <c r="K21" s="20"/>
      <c r="L21" s="88"/>
      <c r="M21" s="88"/>
      <c r="N21" s="88"/>
      <c r="O21" s="88"/>
      <c r="P21" s="88"/>
      <c r="Q21" s="20"/>
      <c r="R21" s="20"/>
      <c r="S21" s="20"/>
      <c r="T21" s="22"/>
      <c r="U21" s="22"/>
      <c r="V21" s="22"/>
      <c r="W21" s="20"/>
      <c r="X21" s="21"/>
      <c r="Y21" s="72"/>
      <c r="Z21" s="72"/>
      <c r="AA21" s="72"/>
    </row>
    <row r="22" spans="1:27" ht="63" customHeight="1" thickBot="1" x14ac:dyDescent="0.3">
      <c r="A22" s="986" t="s">
        <v>59</v>
      </c>
      <c r="B22" s="987"/>
      <c r="C22" s="988"/>
      <c r="D22" s="23"/>
      <c r="E22" s="1000" t="str">
        <f>CONCATENATE("INFORME DE SEGUIMIENTO DEL PROCESO ",A23)</f>
        <v>INFORME DE SEGUIMIENTO DEL PROCESO DIVULGACIÓN Y COMUNICACIÓN</v>
      </c>
      <c r="F22" s="1001"/>
      <c r="G22" s="21"/>
      <c r="H22" s="992" t="s">
        <v>60</v>
      </c>
      <c r="I22" s="993"/>
      <c r="J22" s="994"/>
      <c r="K22" s="83"/>
      <c r="L22" s="88"/>
      <c r="M22" s="88"/>
      <c r="N22" s="88"/>
      <c r="O22" s="88"/>
      <c r="P22" s="88"/>
      <c r="Q22" s="87"/>
      <c r="R22" s="87"/>
      <c r="S22" s="87"/>
      <c r="T22" s="87"/>
      <c r="U22" s="87"/>
      <c r="V22" s="87"/>
      <c r="W22" s="87"/>
      <c r="X22" s="86"/>
      <c r="Y22" s="72"/>
      <c r="Z22" s="72"/>
      <c r="AA22" s="72"/>
    </row>
    <row r="23" spans="1:27" ht="53.25" customHeight="1" thickBot="1" x14ac:dyDescent="0.3">
      <c r="A23" s="989" t="s">
        <v>8</v>
      </c>
      <c r="B23" s="990"/>
      <c r="C23" s="991"/>
      <c r="D23" s="23"/>
      <c r="E23" s="93" t="s">
        <v>144</v>
      </c>
      <c r="F23" s="94">
        <f>COUNTA(E32:E39)</f>
        <v>2</v>
      </c>
      <c r="G23" s="21"/>
      <c r="H23" s="995" t="s">
        <v>66</v>
      </c>
      <c r="I23" s="996"/>
      <c r="J23" s="99">
        <f>COUNTIF(I31:I34,"Acción correctiva")</f>
        <v>2</v>
      </c>
      <c r="K23" s="88"/>
      <c r="L23" s="88"/>
      <c r="M23" s="88"/>
      <c r="N23" s="88"/>
      <c r="O23" s="88"/>
      <c r="P23" s="88"/>
      <c r="Q23" s="87"/>
      <c r="R23" s="87"/>
      <c r="S23" s="87"/>
      <c r="T23" s="87"/>
      <c r="U23" s="86"/>
      <c r="V23" s="86"/>
      <c r="W23" s="23"/>
      <c r="X23" s="86"/>
    </row>
    <row r="24" spans="1:27" ht="48.75" customHeight="1" thickBot="1" x14ac:dyDescent="0.4">
      <c r="A24" s="27"/>
      <c r="B24" s="23"/>
      <c r="C24" s="23"/>
      <c r="D24" s="28"/>
      <c r="E24" s="95" t="s">
        <v>61</v>
      </c>
      <c r="F24" s="96">
        <f>COUNTA(H32:H39)</f>
        <v>3</v>
      </c>
      <c r="G24" s="24"/>
      <c r="H24" s="997" t="s">
        <v>149</v>
      </c>
      <c r="I24" s="998"/>
      <c r="J24" s="99">
        <f>COUNTIF(I32:I34,"Acción Preventiva y/o de mejora")</f>
        <v>1</v>
      </c>
      <c r="K24" s="88"/>
      <c r="L24" s="88"/>
      <c r="M24" s="88"/>
      <c r="N24" s="88"/>
      <c r="O24" s="88"/>
      <c r="P24" s="88"/>
      <c r="Q24" s="87"/>
      <c r="R24" s="88"/>
      <c r="S24" s="88"/>
      <c r="T24" s="88"/>
      <c r="U24" s="86"/>
      <c r="V24" s="86"/>
      <c r="W24" s="23"/>
      <c r="X24" s="86"/>
    </row>
    <row r="25" spans="1:27" ht="53.25" customHeight="1" x14ac:dyDescent="0.35">
      <c r="A25" s="27"/>
      <c r="B25" s="23"/>
      <c r="C25" s="23"/>
      <c r="D25" s="33"/>
      <c r="E25" s="97" t="s">
        <v>145</v>
      </c>
      <c r="F25" s="96">
        <f>COUNTIF(W32:W39, "Vencida")</f>
        <v>1</v>
      </c>
      <c r="G25" s="24"/>
      <c r="H25" s="999"/>
      <c r="I25" s="999"/>
      <c r="J25" s="89"/>
      <c r="K25" s="88"/>
      <c r="L25" s="88"/>
      <c r="M25" s="88"/>
      <c r="N25" s="88"/>
      <c r="O25" s="88"/>
      <c r="P25" s="88"/>
      <c r="Q25" s="87"/>
      <c r="R25" s="88"/>
      <c r="S25" s="88"/>
      <c r="T25" s="88"/>
      <c r="U25" s="86"/>
      <c r="V25" s="86"/>
      <c r="W25" s="23"/>
      <c r="X25" s="47"/>
    </row>
    <row r="26" spans="1:27" ht="48.75" customHeight="1" x14ac:dyDescent="0.35">
      <c r="A26" s="27"/>
      <c r="B26" s="23"/>
      <c r="C26" s="23"/>
      <c r="D26" s="28"/>
      <c r="E26" s="97" t="s">
        <v>146</v>
      </c>
      <c r="F26" s="269">
        <f>COUNTIF(W32:W39, "En ejecución")</f>
        <v>1</v>
      </c>
      <c r="G26" s="24"/>
      <c r="H26" s="999"/>
      <c r="I26" s="999"/>
      <c r="J26" s="100"/>
      <c r="K26" s="89"/>
      <c r="L26" s="88"/>
      <c r="M26" s="88"/>
      <c r="N26" s="88"/>
      <c r="O26" s="88"/>
      <c r="P26" s="88"/>
      <c r="Q26" s="87"/>
      <c r="R26" s="88"/>
      <c r="S26" s="88"/>
      <c r="T26" s="88"/>
      <c r="U26" s="86"/>
      <c r="V26" s="86"/>
      <c r="W26" s="23"/>
      <c r="X26" s="47"/>
    </row>
    <row r="27" spans="1:27" ht="51" customHeight="1" thickBot="1" x14ac:dyDescent="0.4">
      <c r="A27" s="27"/>
      <c r="B27" s="23"/>
      <c r="C27" s="23"/>
      <c r="D27" s="33"/>
      <c r="E27" s="98" t="s">
        <v>153</v>
      </c>
      <c r="F27" s="99">
        <f>COUNTIF(W32:W39,"Cerrada")</f>
        <v>0</v>
      </c>
      <c r="G27" s="24"/>
      <c r="H27" s="25"/>
      <c r="I27" s="85"/>
      <c r="J27" s="84"/>
      <c r="K27" s="84"/>
      <c r="L27" s="88"/>
      <c r="M27" s="88"/>
      <c r="N27" s="88"/>
      <c r="O27" s="88"/>
      <c r="P27" s="88"/>
      <c r="Q27" s="87"/>
      <c r="R27" s="88"/>
      <c r="S27" s="88"/>
      <c r="T27" s="88"/>
      <c r="U27" s="86"/>
      <c r="V27" s="86"/>
      <c r="W27" s="23"/>
      <c r="X27" s="47"/>
    </row>
    <row r="28" spans="1:27" s="558" customFormat="1" ht="51" customHeight="1" x14ac:dyDescent="0.35">
      <c r="A28" s="27"/>
      <c r="B28" s="23"/>
      <c r="C28" s="23"/>
      <c r="D28" s="33"/>
      <c r="E28" s="101"/>
      <c r="F28" s="573"/>
      <c r="G28" s="24"/>
      <c r="H28" s="25"/>
      <c r="I28" s="85"/>
      <c r="J28" s="84"/>
      <c r="K28" s="84"/>
      <c r="L28" s="88"/>
      <c r="M28" s="88"/>
      <c r="N28" s="88"/>
      <c r="O28" s="88"/>
      <c r="P28" s="88"/>
      <c r="Q28" s="87"/>
      <c r="R28" s="88"/>
      <c r="S28" s="88"/>
      <c r="T28" s="88"/>
      <c r="U28" s="86"/>
      <c r="V28" s="86"/>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20"/>
      <c r="U29" s="20"/>
      <c r="V29" s="20"/>
      <c r="W29" s="20"/>
      <c r="X29" s="20"/>
      <c r="Y29" s="72"/>
      <c r="Z29" s="72"/>
    </row>
    <row r="30" spans="1:27" s="73" customFormat="1" ht="45" customHeight="1" thickBot="1" x14ac:dyDescent="0.25">
      <c r="A30" s="834" t="s">
        <v>73</v>
      </c>
      <c r="B30" s="835"/>
      <c r="C30" s="835"/>
      <c r="D30" s="835"/>
      <c r="E30" s="835"/>
      <c r="F30" s="835"/>
      <c r="G30" s="836"/>
      <c r="H30" s="804" t="s">
        <v>74</v>
      </c>
      <c r="I30" s="805"/>
      <c r="J30" s="805"/>
      <c r="K30" s="805"/>
      <c r="L30" s="805"/>
      <c r="M30" s="805"/>
      <c r="N30" s="806"/>
      <c r="O30" s="825" t="s">
        <v>75</v>
      </c>
      <c r="P30" s="1002"/>
      <c r="Q30" s="1002"/>
      <c r="R30" s="1002"/>
      <c r="S30" s="826"/>
      <c r="T30" s="827" t="s">
        <v>141</v>
      </c>
      <c r="U30" s="828"/>
      <c r="V30" s="828"/>
      <c r="W30" s="828"/>
      <c r="X30" s="829"/>
      <c r="Y30" s="75"/>
      <c r="Z30" s="76"/>
      <c r="AA30" s="77"/>
    </row>
    <row r="31" spans="1:27" ht="63" customHeight="1" thickBot="1" x14ac:dyDescent="0.3">
      <c r="A31" s="153" t="s">
        <v>147</v>
      </c>
      <c r="B31" s="154" t="s">
        <v>3</v>
      </c>
      <c r="C31" s="154" t="s">
        <v>77</v>
      </c>
      <c r="D31" s="154" t="s">
        <v>133</v>
      </c>
      <c r="E31" s="154" t="s">
        <v>134</v>
      </c>
      <c r="F31" s="154" t="s">
        <v>135</v>
      </c>
      <c r="G31" s="155" t="s">
        <v>136</v>
      </c>
      <c r="H31" s="156" t="s">
        <v>139</v>
      </c>
      <c r="I31" s="154" t="s">
        <v>5</v>
      </c>
      <c r="J31" s="154" t="s">
        <v>78</v>
      </c>
      <c r="K31" s="157" t="s">
        <v>79</v>
      </c>
      <c r="L31" s="157" t="s">
        <v>81</v>
      </c>
      <c r="M31" s="157" t="s">
        <v>82</v>
      </c>
      <c r="N31" s="158" t="s">
        <v>83</v>
      </c>
      <c r="O31" s="886" t="s">
        <v>84</v>
      </c>
      <c r="P31" s="887"/>
      <c r="Q31" s="887"/>
      <c r="R31" s="888"/>
      <c r="S31" s="158" t="s">
        <v>85</v>
      </c>
      <c r="T31" s="159" t="s">
        <v>84</v>
      </c>
      <c r="U31" s="157" t="s">
        <v>85</v>
      </c>
      <c r="V31" s="157" t="s">
        <v>158</v>
      </c>
      <c r="W31" s="157" t="s">
        <v>86</v>
      </c>
      <c r="X31" s="158" t="s">
        <v>155</v>
      </c>
      <c r="Y31" s="74"/>
      <c r="Z31" s="78"/>
      <c r="AA31" s="78"/>
    </row>
    <row r="32" spans="1:27" s="422" customFormat="1" ht="409.5" customHeight="1" x14ac:dyDescent="0.25">
      <c r="A32" s="1005">
        <v>1</v>
      </c>
      <c r="B32" s="1005" t="s">
        <v>129</v>
      </c>
      <c r="C32" s="1005" t="s">
        <v>9</v>
      </c>
      <c r="D32" s="1006">
        <v>43432</v>
      </c>
      <c r="E32" s="1005" t="s">
        <v>428</v>
      </c>
      <c r="F32" s="1005" t="s">
        <v>138</v>
      </c>
      <c r="G32" s="1005" t="s">
        <v>429</v>
      </c>
      <c r="H32" s="169" t="s">
        <v>1128</v>
      </c>
      <c r="I32" s="167" t="s">
        <v>24</v>
      </c>
      <c r="J32" s="527" t="s">
        <v>934</v>
      </c>
      <c r="K32" s="227" t="s">
        <v>1129</v>
      </c>
      <c r="L32" s="228">
        <v>43712</v>
      </c>
      <c r="M32" s="228">
        <v>43712</v>
      </c>
      <c r="N32" s="228">
        <v>43830</v>
      </c>
      <c r="O32" s="860" t="s">
        <v>1080</v>
      </c>
      <c r="P32" s="861"/>
      <c r="Q32" s="861"/>
      <c r="R32" s="862"/>
      <c r="S32" s="402" t="s">
        <v>1081</v>
      </c>
      <c r="T32" s="193" t="s">
        <v>1117</v>
      </c>
      <c r="U32" s="543" t="s">
        <v>1000</v>
      </c>
      <c r="V32" s="632" t="s">
        <v>156</v>
      </c>
      <c r="W32" s="401" t="s">
        <v>142</v>
      </c>
      <c r="X32" s="306" t="s">
        <v>1114</v>
      </c>
    </row>
    <row r="33" spans="1:26" s="422" customFormat="1" ht="126" customHeight="1" x14ac:dyDescent="0.25">
      <c r="A33" s="749"/>
      <c r="B33" s="749"/>
      <c r="C33" s="749"/>
      <c r="D33" s="1007"/>
      <c r="E33" s="749"/>
      <c r="F33" s="749"/>
      <c r="G33" s="749"/>
      <c r="H33" s="169" t="s">
        <v>1131</v>
      </c>
      <c r="I33" s="167" t="s">
        <v>24</v>
      </c>
      <c r="J33" s="638" t="s">
        <v>1132</v>
      </c>
      <c r="K33" s="640" t="s">
        <v>1127</v>
      </c>
      <c r="L33" s="228">
        <v>44099</v>
      </c>
      <c r="M33" s="228">
        <v>44099</v>
      </c>
      <c r="N33" s="228">
        <v>44196</v>
      </c>
      <c r="O33" s="860" t="s">
        <v>1133</v>
      </c>
      <c r="P33" s="1003"/>
      <c r="Q33" s="1003"/>
      <c r="R33" s="1004"/>
      <c r="S33" s="402" t="s">
        <v>1134</v>
      </c>
      <c r="T33" s="193"/>
      <c r="U33" s="639"/>
      <c r="V33" s="640"/>
      <c r="W33" s="401"/>
      <c r="X33" s="306"/>
    </row>
    <row r="34" spans="1:26" s="539" customFormat="1" ht="160.5" customHeight="1" x14ac:dyDescent="0.25">
      <c r="A34" s="541">
        <v>2</v>
      </c>
      <c r="B34" s="402" t="s">
        <v>10</v>
      </c>
      <c r="C34" s="402" t="s">
        <v>9</v>
      </c>
      <c r="D34" s="404">
        <v>43781</v>
      </c>
      <c r="E34" s="216" t="s">
        <v>963</v>
      </c>
      <c r="F34" s="402" t="s">
        <v>17</v>
      </c>
      <c r="G34" s="216" t="s">
        <v>964</v>
      </c>
      <c r="H34" s="216" t="s">
        <v>965</v>
      </c>
      <c r="I34" s="403" t="s">
        <v>140</v>
      </c>
      <c r="J34" s="216" t="s">
        <v>966</v>
      </c>
      <c r="K34" s="401" t="s">
        <v>1129</v>
      </c>
      <c r="L34" s="404">
        <v>43810</v>
      </c>
      <c r="M34" s="404">
        <v>43845</v>
      </c>
      <c r="N34" s="404">
        <v>44180</v>
      </c>
      <c r="O34" s="860" t="s">
        <v>1135</v>
      </c>
      <c r="P34" s="861"/>
      <c r="Q34" s="861"/>
      <c r="R34" s="862"/>
      <c r="S34" s="540" t="s">
        <v>1136</v>
      </c>
      <c r="T34" s="402" t="s">
        <v>1118</v>
      </c>
      <c r="U34" s="545"/>
      <c r="V34" s="632" t="s">
        <v>156</v>
      </c>
      <c r="W34" s="401" t="s">
        <v>143</v>
      </c>
      <c r="X34" s="306" t="s">
        <v>1114</v>
      </c>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
      <c r="F87" s="1"/>
      <c r="G87" s="1"/>
      <c r="H87" s="1"/>
      <c r="I87" s="1"/>
      <c r="J87" s="1"/>
      <c r="K87" s="1"/>
      <c r="L87" s="1"/>
      <c r="M87" s="1"/>
      <c r="N87" s="1"/>
      <c r="O87" s="1"/>
      <c r="P87" s="1"/>
      <c r="Q87" s="1"/>
      <c r="R87" s="1"/>
      <c r="S87" s="1"/>
      <c r="T87" s="1"/>
      <c r="U87" s="1"/>
      <c r="V87" s="1"/>
      <c r="W87" s="13"/>
      <c r="X87" s="1"/>
      <c r="Y87" s="1"/>
      <c r="Z87" s="1"/>
    </row>
    <row r="88" spans="1:26" x14ac:dyDescent="0.25">
      <c r="W88" s="13"/>
    </row>
    <row r="89" spans="1:26" x14ac:dyDescent="0.25">
      <c r="W89" s="13"/>
    </row>
    <row r="90" spans="1:26" x14ac:dyDescent="0.25">
      <c r="W90" s="13"/>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sheetData>
  <autoFilter ref="A30:X34" xr:uid="{00000000-0009-0000-0000-000004000000}">
    <filterColumn colId="0" showButton="0"/>
    <filterColumn colId="1" showButton="0"/>
    <filterColumn colId="2" showButton="0"/>
    <filterColumn colId="3" showButton="0"/>
    <filterColumn colId="4" showButton="0"/>
    <filterColumn colId="5" showButton="0"/>
    <filterColumn colId="7" showButton="0"/>
    <filterColumn colId="8" showButton="0"/>
    <filterColumn colId="9" showButton="0"/>
    <filterColumn colId="10" showButton="0"/>
    <filterColumn colId="11" showButton="0"/>
    <filterColumn colId="12" showButton="0"/>
    <filterColumn colId="14" showButton="0"/>
    <filterColumn colId="15" showButton="0"/>
    <filterColumn colId="16" showButton="0"/>
    <filterColumn colId="17" showButton="0"/>
    <filterColumn colId="19" showButton="0"/>
    <filterColumn colId="20" showButton="0"/>
    <filterColumn colId="21" showButton="0"/>
    <filterColumn colId="22" showButton="0"/>
  </autoFilter>
  <mergeCells count="25">
    <mergeCell ref="A32:A33"/>
    <mergeCell ref="B32:B33"/>
    <mergeCell ref="C32:C33"/>
    <mergeCell ref="D32:D33"/>
    <mergeCell ref="E32:E33"/>
    <mergeCell ref="O34:R34"/>
    <mergeCell ref="D17:W20"/>
    <mergeCell ref="O30:S30"/>
    <mergeCell ref="T30:X30"/>
    <mergeCell ref="O31:R31"/>
    <mergeCell ref="O32:R32"/>
    <mergeCell ref="O33:R33"/>
    <mergeCell ref="F32:F33"/>
    <mergeCell ref="G32:G33"/>
    <mergeCell ref="A22:C22"/>
    <mergeCell ref="H30:N30"/>
    <mergeCell ref="A17:C20"/>
    <mergeCell ref="A30:G30"/>
    <mergeCell ref="A23:C23"/>
    <mergeCell ref="H22:J22"/>
    <mergeCell ref="H23:I23"/>
    <mergeCell ref="H24:I24"/>
    <mergeCell ref="H25:I25"/>
    <mergeCell ref="H26:I26"/>
    <mergeCell ref="E22:F22"/>
  </mergeCells>
  <conditionalFormatting sqref="W32:W33">
    <cfRule type="containsText" dxfId="95" priority="28" stopIfTrue="1" operator="containsText" text="Cerrada">
      <formula>NOT(ISERROR(SEARCH("Cerrada",W32)))</formula>
    </cfRule>
    <cfRule type="containsText" dxfId="94" priority="29" stopIfTrue="1" operator="containsText" text="En ejecución">
      <formula>NOT(ISERROR(SEARCH("En ejecución",W32)))</formula>
    </cfRule>
    <cfRule type="containsText" dxfId="93" priority="30" stopIfTrue="1" operator="containsText" text="Vencida">
      <formula>NOT(ISERROR(SEARCH("Vencida",W32)))</formula>
    </cfRule>
  </conditionalFormatting>
  <conditionalFormatting sqref="W32:W33">
    <cfRule type="containsText" dxfId="92" priority="25" stopIfTrue="1" operator="containsText" text="Cerrada">
      <formula>NOT(ISERROR(SEARCH("Cerrada",W32)))</formula>
    </cfRule>
    <cfRule type="containsText" dxfId="91" priority="26" stopIfTrue="1" operator="containsText" text="En ejecución">
      <formula>NOT(ISERROR(SEARCH("En ejecución",W32)))</formula>
    </cfRule>
    <cfRule type="containsText" dxfId="90" priority="27" stopIfTrue="1" operator="containsText" text="Vencida">
      <formula>NOT(ISERROR(SEARCH("Vencida",W32)))</formula>
    </cfRule>
  </conditionalFormatting>
  <conditionalFormatting sqref="W34">
    <cfRule type="containsText" dxfId="89" priority="4" stopIfTrue="1" operator="containsText" text="Cerrada">
      <formula>NOT(ISERROR(SEARCH("Cerrada",W34)))</formula>
    </cfRule>
    <cfRule type="containsText" dxfId="88" priority="5" stopIfTrue="1" operator="containsText" text="En ejecución">
      <formula>NOT(ISERROR(SEARCH("En ejecución",W34)))</formula>
    </cfRule>
    <cfRule type="containsText" dxfId="87" priority="6" stopIfTrue="1" operator="containsText" text="Vencida">
      <formula>NOT(ISERROR(SEARCH("Vencida",W34)))</formula>
    </cfRule>
  </conditionalFormatting>
  <conditionalFormatting sqref="W34">
    <cfRule type="containsText" dxfId="86" priority="1" stopIfTrue="1" operator="containsText" text="Cerrada">
      <formula>NOT(ISERROR(SEARCH("Cerrada",W34)))</formula>
    </cfRule>
    <cfRule type="containsText" dxfId="85" priority="2" stopIfTrue="1" operator="containsText" text="En ejecución">
      <formula>NOT(ISERROR(SEARCH("En ejecución",W34)))</formula>
    </cfRule>
    <cfRule type="containsText" dxfId="84" priority="3" stopIfTrue="1" operator="containsText" text="Vencida">
      <formula>NOT(ISERROR(SEARCH("Vencida",W34)))</formula>
    </cfRule>
  </conditionalFormatting>
  <dataValidations count="7">
    <dataValidation type="list" allowBlank="1" showErrorMessage="1" sqref="A23" xr:uid="{00000000-0002-0000-0400-000000000000}">
      <formula1>PROCESOS</formula1>
    </dataValidation>
    <dataValidation type="list" allowBlank="1" showInputMessage="1" showErrorMessage="1" sqref="B32 B34" xr:uid="{00000000-0002-0000-0400-000001000000}">
      <formula1>$F$2:$F$6</formula1>
    </dataValidation>
    <dataValidation type="list" allowBlank="1" showInputMessage="1" showErrorMessage="1" sqref="C32 C34" xr:uid="{00000000-0002-0000-0400-000002000000}">
      <formula1>$D$2:$D$13</formula1>
    </dataValidation>
    <dataValidation type="list" allowBlank="1" showInputMessage="1" showErrorMessage="1" sqref="F32 F34" xr:uid="{00000000-0002-0000-0400-000003000000}">
      <formula1>$G$2:$G$5</formula1>
    </dataValidation>
    <dataValidation type="list" allowBlank="1" showInputMessage="1" showErrorMessage="1" sqref="I32:I34" xr:uid="{00000000-0002-0000-0400-000004000000}">
      <formula1>$H$2:$H$3</formula1>
    </dataValidation>
    <dataValidation type="list" allowBlank="1" showInputMessage="1" showErrorMessage="1" sqref="V32:V34" xr:uid="{00000000-0002-0000-0400-000005000000}">
      <formula1>$J$2:$J$4</formula1>
    </dataValidation>
    <dataValidation type="list" allowBlank="1" showInputMessage="1" showErrorMessage="1" sqref="W32:W34" xr:uid="{00000000-0002-0000-0400-000006000000}">
      <formula1>$I$2:$I$4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AA917"/>
  <sheetViews>
    <sheetView showGridLines="0" topLeftCell="A30" zoomScale="67" zoomScaleNormal="93" workbookViewId="0">
      <selection activeCell="E31" sqref="E31"/>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4" width="15.42578125" style="138" customWidth="1"/>
    <col min="15" max="15" width="18" style="138" customWidth="1"/>
    <col min="16" max="16" width="26.28515625" style="138" customWidth="1"/>
    <col min="17" max="17" width="24.85546875" style="138" customWidth="1"/>
    <col min="18" max="18" width="44.28515625" style="138" customWidth="1"/>
    <col min="19" max="19" width="28.140625" style="138" customWidth="1"/>
    <col min="20" max="20" width="100.710937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87"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88" t="s">
        <v>1003</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4"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89"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DIRECCIÓN Y PLANEACIÓN</v>
      </c>
      <c r="F22" s="1001"/>
      <c r="G22" s="21"/>
      <c r="H22" s="992" t="s">
        <v>60</v>
      </c>
      <c r="I22" s="993"/>
      <c r="J22" s="994"/>
      <c r="K22" s="83"/>
      <c r="L22" s="89"/>
      <c r="M22" s="89"/>
      <c r="N22" s="89"/>
      <c r="O22" s="89"/>
      <c r="P22" s="89"/>
      <c r="Q22" s="87"/>
      <c r="R22" s="87"/>
      <c r="S22" s="87"/>
      <c r="T22" s="87"/>
      <c r="U22" s="87"/>
      <c r="V22" s="87"/>
      <c r="W22" s="87"/>
      <c r="X22" s="86"/>
    </row>
    <row r="23" spans="1:27" ht="53.25" customHeight="1" thickBot="1" x14ac:dyDescent="0.3">
      <c r="A23" s="989" t="s">
        <v>14</v>
      </c>
      <c r="B23" s="990"/>
      <c r="C23" s="991"/>
      <c r="D23" s="23"/>
      <c r="E23" s="93" t="s">
        <v>144</v>
      </c>
      <c r="F23" s="94">
        <f>COUNTA(E32:E40)</f>
        <v>0</v>
      </c>
      <c r="G23" s="21"/>
      <c r="H23" s="995" t="s">
        <v>66</v>
      </c>
      <c r="I23" s="996"/>
      <c r="J23" s="94">
        <f>COUNTIF(I32:I38,"Acción correctiva")</f>
        <v>0</v>
      </c>
      <c r="K23" s="88"/>
      <c r="L23" s="89"/>
      <c r="M23" s="89"/>
      <c r="N23" s="89"/>
      <c r="O23" s="89"/>
      <c r="P23" s="89"/>
      <c r="Q23" s="87"/>
      <c r="R23" s="87"/>
      <c r="S23" s="87"/>
      <c r="T23" s="87"/>
      <c r="U23" s="86"/>
      <c r="V23" s="86"/>
      <c r="W23" s="23"/>
      <c r="X23" s="86"/>
    </row>
    <row r="24" spans="1:27" ht="48.75" customHeight="1" thickBot="1" x14ac:dyDescent="0.4">
      <c r="A24" s="27"/>
      <c r="B24" s="23"/>
      <c r="C24" s="23"/>
      <c r="D24" s="28"/>
      <c r="E24" s="95" t="s">
        <v>61</v>
      </c>
      <c r="F24" s="96">
        <f>COUNTA(H32:H40)</f>
        <v>0</v>
      </c>
      <c r="G24" s="24"/>
      <c r="H24" s="997" t="s">
        <v>149</v>
      </c>
      <c r="I24" s="998"/>
      <c r="J24" s="99">
        <f>COUNTIF(I32:I38,"Acción Preventiva y/o de mejora")</f>
        <v>0</v>
      </c>
      <c r="K24" s="88"/>
      <c r="L24" s="89"/>
      <c r="M24" s="89"/>
      <c r="N24" s="89"/>
      <c r="O24" s="89"/>
      <c r="P24" s="89"/>
      <c r="Q24" s="87"/>
      <c r="R24" s="88"/>
      <c r="S24" s="88"/>
      <c r="T24" s="88"/>
      <c r="U24" s="86"/>
      <c r="V24" s="86"/>
      <c r="W24" s="23"/>
      <c r="X24" s="86"/>
    </row>
    <row r="25" spans="1:27" ht="53.25" customHeight="1" x14ac:dyDescent="0.35">
      <c r="A25" s="27"/>
      <c r="B25" s="23"/>
      <c r="C25" s="23"/>
      <c r="D25" s="33"/>
      <c r="E25" s="97" t="s">
        <v>145</v>
      </c>
      <c r="F25" s="96">
        <f>COUNTIF(W32:W35, "Vencida")</f>
        <v>0</v>
      </c>
      <c r="G25" s="24"/>
      <c r="H25" s="999"/>
      <c r="I25" s="999"/>
      <c r="J25" s="89"/>
      <c r="K25" s="88"/>
      <c r="L25" s="89"/>
      <c r="M25" s="89"/>
      <c r="N25" s="89"/>
      <c r="O25" s="89"/>
      <c r="P25" s="89"/>
      <c r="Q25" s="87"/>
      <c r="R25" s="88"/>
      <c r="S25" s="88"/>
      <c r="T25" s="88"/>
      <c r="U25" s="86"/>
      <c r="V25" s="86"/>
      <c r="W25" s="23"/>
      <c r="X25" s="47"/>
    </row>
    <row r="26" spans="1:27" ht="48.75" customHeight="1" x14ac:dyDescent="0.35">
      <c r="A26" s="27"/>
      <c r="B26" s="23"/>
      <c r="C26" s="23"/>
      <c r="D26" s="28"/>
      <c r="E26" s="97" t="s">
        <v>146</v>
      </c>
      <c r="F26" s="269">
        <f>COUNTIF(W32:W40, "En ejecución")</f>
        <v>0</v>
      </c>
      <c r="G26" s="24"/>
      <c r="H26" s="999"/>
      <c r="I26" s="999"/>
      <c r="J26" s="139"/>
      <c r="K26" s="89"/>
      <c r="L26" s="89"/>
      <c r="M26" s="89"/>
      <c r="N26" s="89"/>
      <c r="O26" s="89"/>
      <c r="P26" s="89"/>
      <c r="Q26" s="87"/>
      <c r="R26" s="88"/>
      <c r="S26" s="88"/>
      <c r="T26" s="88"/>
      <c r="U26" s="86"/>
      <c r="V26" s="86"/>
      <c r="W26" s="23"/>
      <c r="X26" s="47"/>
    </row>
    <row r="27" spans="1:27" ht="51" customHeight="1" thickBot="1" x14ac:dyDescent="0.4">
      <c r="A27" s="27"/>
      <c r="B27" s="23"/>
      <c r="C27" s="23"/>
      <c r="D27" s="33"/>
      <c r="E27" s="98" t="s">
        <v>148</v>
      </c>
      <c r="F27" s="99">
        <f>COUNTIF(W32:W40,"Cerrada")</f>
        <v>0</v>
      </c>
      <c r="G27" s="24"/>
      <c r="H27" s="25"/>
      <c r="I27" s="85"/>
      <c r="J27" s="84"/>
      <c r="K27" s="84"/>
      <c r="L27" s="89"/>
      <c r="M27" s="89"/>
      <c r="N27" s="89"/>
      <c r="O27" s="89"/>
      <c r="P27" s="89"/>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9"/>
      <c r="M28" s="89"/>
      <c r="N28" s="89"/>
      <c r="O28" s="89"/>
      <c r="P28" s="89"/>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x14ac:dyDescent="0.25">
      <c r="A30" s="597" t="s">
        <v>147</v>
      </c>
      <c r="B30" s="598" t="s">
        <v>3</v>
      </c>
      <c r="C30" s="598" t="s">
        <v>77</v>
      </c>
      <c r="D30" s="598" t="s">
        <v>133</v>
      </c>
      <c r="E30" s="598" t="s">
        <v>134</v>
      </c>
      <c r="F30" s="598" t="s">
        <v>135</v>
      </c>
      <c r="G30" s="599" t="s">
        <v>136</v>
      </c>
      <c r="H30" s="600" t="s">
        <v>139</v>
      </c>
      <c r="I30" s="598" t="s">
        <v>5</v>
      </c>
      <c r="J30" s="598" t="s">
        <v>78</v>
      </c>
      <c r="K30" s="601" t="s">
        <v>79</v>
      </c>
      <c r="L30" s="601" t="s">
        <v>81</v>
      </c>
      <c r="M30" s="601" t="s">
        <v>82</v>
      </c>
      <c r="N30" s="542" t="s">
        <v>83</v>
      </c>
      <c r="O30" s="1008" t="s">
        <v>84</v>
      </c>
      <c r="P30" s="1009"/>
      <c r="Q30" s="1009"/>
      <c r="R30" s="1010"/>
      <c r="S30" s="542" t="s">
        <v>85</v>
      </c>
      <c r="T30" s="626" t="s">
        <v>84</v>
      </c>
      <c r="U30" s="601" t="s">
        <v>85</v>
      </c>
      <c r="V30" s="601" t="s">
        <v>158</v>
      </c>
      <c r="W30" s="601" t="s">
        <v>86</v>
      </c>
      <c r="X30" s="542" t="s">
        <v>155</v>
      </c>
      <c r="Y30" s="74"/>
      <c r="Z30" s="78"/>
      <c r="AA30" s="78"/>
    </row>
    <row r="31" spans="1:27" ht="283.5" customHeight="1" x14ac:dyDescent="0.25">
      <c r="A31" s="605"/>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
      <c r="F91" s="1"/>
      <c r="G91" s="1"/>
      <c r="H91" s="1"/>
      <c r="I91" s="1"/>
      <c r="J91" s="1"/>
      <c r="K91" s="1"/>
      <c r="L91" s="1"/>
      <c r="M91" s="1"/>
      <c r="N91" s="1"/>
      <c r="O91" s="1"/>
      <c r="P91" s="1"/>
      <c r="Q91" s="1"/>
      <c r="R91" s="1"/>
      <c r="S91" s="1"/>
      <c r="T91" s="1"/>
      <c r="U91" s="1"/>
      <c r="V91" s="1"/>
      <c r="W91" s="13"/>
      <c r="X91" s="1"/>
      <c r="Y91" s="1"/>
      <c r="Z91" s="1"/>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sheetData>
  <mergeCells count="15">
    <mergeCell ref="T29:X29"/>
    <mergeCell ref="A17:C20"/>
    <mergeCell ref="D17:W20"/>
    <mergeCell ref="A22:C22"/>
    <mergeCell ref="E22:F22"/>
    <mergeCell ref="H22:J22"/>
    <mergeCell ref="O30:R30"/>
    <mergeCell ref="A23:C23"/>
    <mergeCell ref="H23:I23"/>
    <mergeCell ref="H24:I24"/>
    <mergeCell ref="H25:I25"/>
    <mergeCell ref="H26:I26"/>
    <mergeCell ref="A29:G29"/>
    <mergeCell ref="H29:N29"/>
    <mergeCell ref="O29:S29"/>
  </mergeCells>
  <dataValidations count="1">
    <dataValidation type="list" allowBlank="1" showErrorMessage="1" sqref="A23" xr:uid="{00000000-0002-0000-0500-000002000000}">
      <formula1>PROCESOS</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A1:AA916"/>
  <sheetViews>
    <sheetView showGridLines="0" topLeftCell="A23" zoomScale="55" zoomScaleNormal="55" workbookViewId="0">
      <selection activeCell="E30" sqref="E30"/>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37.285156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64.42578125" style="138" customWidth="1"/>
    <col min="20" max="20" width="57.28515625" style="138" customWidth="1"/>
    <col min="21" max="21" width="40.140625" style="138" customWidth="1"/>
    <col min="22" max="22" width="18.42578125" style="138"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90"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141" t="s">
        <v>1001</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142" t="s">
        <v>1004</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91"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ATENCIÓN AL CIUDADANO</v>
      </c>
      <c r="F22" s="1001"/>
      <c r="G22" s="21"/>
      <c r="H22" s="992" t="s">
        <v>60</v>
      </c>
      <c r="I22" s="993"/>
      <c r="J22" s="994"/>
      <c r="K22" s="83"/>
      <c r="L22" s="999"/>
      <c r="M22" s="999"/>
      <c r="N22" s="999"/>
      <c r="O22" s="999"/>
      <c r="P22" s="572"/>
      <c r="Q22" s="87"/>
      <c r="R22" s="87"/>
      <c r="S22" s="87"/>
      <c r="T22" s="87"/>
      <c r="U22" s="87"/>
      <c r="V22" s="87"/>
      <c r="W22" s="87"/>
      <c r="X22" s="86"/>
    </row>
    <row r="23" spans="1:27" ht="53.25" customHeight="1" thickBot="1" x14ac:dyDescent="0.3">
      <c r="A23" s="989" t="s">
        <v>119</v>
      </c>
      <c r="B23" s="990"/>
      <c r="C23" s="991"/>
      <c r="D23" s="23"/>
      <c r="E23" s="93" t="s">
        <v>144</v>
      </c>
      <c r="F23" s="94">
        <f>COUNTA(E31:E38)</f>
        <v>0</v>
      </c>
      <c r="G23" s="21"/>
      <c r="H23" s="995" t="s">
        <v>66</v>
      </c>
      <c r="I23" s="996"/>
      <c r="J23" s="94">
        <f>COUNTIF(I31:I37,"Acción correctiva")</f>
        <v>0</v>
      </c>
      <c r="K23" s="88"/>
      <c r="L23" s="999"/>
      <c r="M23" s="999"/>
      <c r="N23" s="999"/>
      <c r="O23" s="999"/>
      <c r="P23" s="572"/>
      <c r="Q23" s="87"/>
      <c r="R23" s="87"/>
      <c r="S23" s="87"/>
      <c r="T23" s="87"/>
      <c r="U23" s="86"/>
      <c r="V23" s="86"/>
      <c r="W23" s="23"/>
      <c r="X23" s="86"/>
    </row>
    <row r="24" spans="1:27" ht="48.75" customHeight="1" thickBot="1" x14ac:dyDescent="0.4">
      <c r="A24" s="27"/>
      <c r="B24" s="23"/>
      <c r="C24" s="23"/>
      <c r="D24" s="28"/>
      <c r="E24" s="95" t="s">
        <v>61</v>
      </c>
      <c r="F24" s="96">
        <f>COUNTA(H31:H38)</f>
        <v>0</v>
      </c>
      <c r="G24" s="24"/>
      <c r="H24" s="997" t="s">
        <v>149</v>
      </c>
      <c r="I24" s="998"/>
      <c r="J24" s="99">
        <f>COUNTIF(I31:I37,"Acción Preventiva y/o de mejora")</f>
        <v>0</v>
      </c>
      <c r="K24" s="88"/>
      <c r="L24" s="999"/>
      <c r="M24" s="999"/>
      <c r="N24" s="999"/>
      <c r="O24" s="999"/>
      <c r="P24" s="572"/>
      <c r="Q24" s="87"/>
      <c r="R24" s="88"/>
      <c r="S24" s="88"/>
      <c r="T24" s="88"/>
      <c r="U24" s="86"/>
      <c r="V24" s="86"/>
      <c r="W24" s="23"/>
      <c r="X24" s="86"/>
    </row>
    <row r="25" spans="1:27" ht="53.25" customHeight="1" x14ac:dyDescent="0.35">
      <c r="A25" s="27"/>
      <c r="B25" s="23"/>
      <c r="C25" s="23"/>
      <c r="D25" s="33"/>
      <c r="E25" s="97" t="s">
        <v>145</v>
      </c>
      <c r="F25" s="96">
        <f>COUNTIF(W31:W33, "Vencida")</f>
        <v>0</v>
      </c>
      <c r="G25" s="24"/>
      <c r="H25" s="999"/>
      <c r="I25" s="999"/>
      <c r="J25" s="89"/>
      <c r="K25" s="88"/>
      <c r="L25" s="999"/>
      <c r="M25" s="999"/>
      <c r="N25" s="999"/>
      <c r="O25" s="999"/>
      <c r="P25" s="572"/>
      <c r="Q25" s="87"/>
      <c r="R25" s="88"/>
      <c r="S25" s="88"/>
      <c r="T25" s="88"/>
      <c r="U25" s="86"/>
      <c r="V25" s="86"/>
      <c r="W25" s="23"/>
      <c r="X25" s="47"/>
    </row>
    <row r="26" spans="1:27" ht="48.75" customHeight="1" x14ac:dyDescent="0.35">
      <c r="A26" s="27"/>
      <c r="B26" s="23"/>
      <c r="C26" s="23"/>
      <c r="D26" s="28"/>
      <c r="E26" s="97" t="s">
        <v>146</v>
      </c>
      <c r="F26" s="269">
        <f>COUNTIF(W31:W38, "En ejecución")</f>
        <v>0</v>
      </c>
      <c r="G26" s="24"/>
      <c r="H26" s="999"/>
      <c r="I26" s="999"/>
      <c r="J26" s="139"/>
      <c r="K26" s="89"/>
      <c r="L26" s="999"/>
      <c r="M26" s="999"/>
      <c r="N26" s="999"/>
      <c r="O26" s="999"/>
      <c r="P26" s="572"/>
      <c r="Q26" s="87"/>
      <c r="R26" s="88"/>
      <c r="S26" s="88"/>
      <c r="T26" s="88"/>
      <c r="U26" s="86"/>
      <c r="V26" s="86"/>
      <c r="W26" s="23"/>
      <c r="X26" s="47"/>
    </row>
    <row r="27" spans="1:27" ht="51" customHeight="1" thickBot="1" x14ac:dyDescent="0.4">
      <c r="A27" s="27"/>
      <c r="B27" s="23"/>
      <c r="C27" s="23"/>
      <c r="D27" s="33"/>
      <c r="E27" s="98" t="s">
        <v>148</v>
      </c>
      <c r="F27" s="99">
        <f>COUNTIF(W31:W38,"Cerrada")</f>
        <v>0</v>
      </c>
      <c r="G27" s="24"/>
      <c r="H27" s="25"/>
      <c r="I27" s="85"/>
      <c r="J27" s="84"/>
      <c r="K27" s="84"/>
      <c r="L27" s="999"/>
      <c r="M27" s="999"/>
      <c r="N27" s="999"/>
      <c r="O27" s="999"/>
      <c r="P27" s="572"/>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1" spans="1:27" s="392" customFormat="1" ht="108.75" customHeight="1" x14ac:dyDescent="0.25">
      <c r="A31" s="227"/>
      <c r="B31" s="227"/>
      <c r="C31" s="227"/>
      <c r="D31" s="228"/>
      <c r="E31" s="227"/>
      <c r="F31" s="227"/>
      <c r="G31" s="227"/>
      <c r="H31" s="227"/>
      <c r="I31" s="227"/>
      <c r="J31" s="227"/>
      <c r="K31" s="227"/>
      <c r="L31" s="228"/>
      <c r="M31" s="228"/>
      <c r="N31" s="228"/>
      <c r="O31" s="549"/>
      <c r="P31" s="550"/>
      <c r="Q31" s="550"/>
      <c r="R31" s="551"/>
      <c r="S31" s="403"/>
      <c r="T31" s="229"/>
      <c r="U31" s="170"/>
      <c r="V31" s="227"/>
      <c r="W31" s="548"/>
      <c r="X31" s="289"/>
      <c r="Y31" s="53"/>
      <c r="Z31" s="1"/>
    </row>
    <row r="32" spans="1:27" x14ac:dyDescent="0.25">
      <c r="A32" s="1"/>
      <c r="B32" s="1"/>
      <c r="C32" s="1"/>
      <c r="D32" s="1"/>
      <c r="E32" s="16"/>
      <c r="F32" s="1"/>
      <c r="G32" s="16"/>
      <c r="H32" s="16"/>
      <c r="I32" s="1"/>
      <c r="J32" s="1"/>
      <c r="K32" s="1"/>
      <c r="L32" s="1"/>
      <c r="M32" s="1"/>
      <c r="N32" s="1"/>
      <c r="O32" s="1"/>
      <c r="P32" s="1"/>
      <c r="Q32" s="1"/>
      <c r="R32" s="1"/>
      <c r="S32" s="1"/>
      <c r="T32" s="15"/>
      <c r="U32" s="15"/>
      <c r="V32" s="15"/>
      <c r="W32" s="13"/>
      <c r="X32" s="16"/>
      <c r="Y32" s="1"/>
      <c r="Z32" s="1"/>
    </row>
    <row r="33" spans="1:26" x14ac:dyDescent="0.25">
      <c r="A33" s="1"/>
      <c r="B33" s="1"/>
      <c r="C33" s="1"/>
      <c r="D33" s="1"/>
      <c r="E33" s="16"/>
      <c r="F33" s="1"/>
      <c r="G33" s="16"/>
      <c r="H33" s="16"/>
      <c r="I33" s="1"/>
      <c r="J33" s="1"/>
      <c r="K33" s="1"/>
      <c r="L33" s="1"/>
      <c r="M33" s="1"/>
      <c r="N33" s="1"/>
      <c r="O33" s="1"/>
      <c r="P33" s="1"/>
      <c r="Q33" s="1"/>
      <c r="R33" s="1"/>
      <c r="S33" s="1"/>
      <c r="T33" s="15"/>
      <c r="U33" s="15"/>
      <c r="V33" s="15"/>
      <c r="W33" s="13"/>
      <c r="X33" s="16"/>
      <c r="Y33" s="1"/>
      <c r="Z33" s="1"/>
    </row>
    <row r="34" spans="1:26" x14ac:dyDescent="0.25">
      <c r="A34" s="1"/>
      <c r="B34" s="1"/>
      <c r="C34" s="1"/>
      <c r="D34" s="1"/>
      <c r="E34" s="16"/>
      <c r="F34" s="1"/>
      <c r="G34" s="16"/>
      <c r="H34" s="16"/>
      <c r="I34" s="1"/>
      <c r="J34" s="1"/>
      <c r="K34" s="1"/>
      <c r="L34" s="1"/>
      <c r="M34" s="1"/>
      <c r="N34" s="1"/>
      <c r="O34" s="1"/>
      <c r="P34" s="1"/>
      <c r="Q34" s="1"/>
      <c r="R34" s="1"/>
      <c r="S34" s="1"/>
      <c r="T34" s="15"/>
      <c r="U34" s="15"/>
      <c r="V34" s="15"/>
      <c r="W34" s="13"/>
      <c r="X34" s="16"/>
      <c r="Y34" s="1"/>
      <c r="Z34" s="1"/>
    </row>
    <row r="35" spans="1:26" x14ac:dyDescent="0.25">
      <c r="A35" s="1"/>
      <c r="B35" s="1"/>
      <c r="C35" s="1"/>
      <c r="D35" s="1"/>
      <c r="E35" s="16"/>
      <c r="F35" s="1"/>
      <c r="G35" s="16"/>
      <c r="H35" s="16"/>
      <c r="I35" s="1"/>
      <c r="J35" s="1"/>
      <c r="K35" s="1"/>
      <c r="L35" s="1"/>
      <c r="M35" s="1"/>
      <c r="N35" s="1"/>
      <c r="O35" s="1"/>
      <c r="P35" s="1"/>
      <c r="Q35" s="1"/>
      <c r="R35" s="1"/>
      <c r="S35" s="1"/>
      <c r="T35" s="15"/>
      <c r="U35" s="15"/>
      <c r="V35" s="15"/>
      <c r="W35" s="13"/>
      <c r="X35" s="16"/>
      <c r="Y35" s="1"/>
      <c r="Z35" s="1"/>
    </row>
    <row r="36" spans="1:26" x14ac:dyDescent="0.25">
      <c r="A36" s="1"/>
      <c r="B36" s="1"/>
      <c r="C36" s="1"/>
      <c r="D36" s="1"/>
      <c r="E36" s="16"/>
      <c r="F36" s="1"/>
      <c r="G36" s="16"/>
      <c r="H36" s="16"/>
      <c r="I36" s="1"/>
      <c r="J36" s="1"/>
      <c r="K36" s="1"/>
      <c r="L36" s="1"/>
      <c r="M36" s="1"/>
      <c r="N36" s="1"/>
      <c r="O36" s="1"/>
      <c r="P36" s="1"/>
      <c r="Q36" s="1"/>
      <c r="R36" s="1"/>
      <c r="S36" s="1"/>
      <c r="T36" s="15"/>
      <c r="U36" s="15"/>
      <c r="V36" s="15"/>
      <c r="W36" s="13"/>
      <c r="X36" s="16"/>
      <c r="Y36" s="1"/>
      <c r="Z36" s="1"/>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
      <c r="F90" s="1"/>
      <c r="G90" s="1"/>
      <c r="H90" s="1"/>
      <c r="I90" s="1"/>
      <c r="J90" s="1"/>
      <c r="K90" s="1"/>
      <c r="L90" s="1"/>
      <c r="M90" s="1"/>
      <c r="N90" s="1"/>
      <c r="O90" s="1"/>
      <c r="P90" s="1"/>
      <c r="Q90" s="1"/>
      <c r="R90" s="1"/>
      <c r="S90" s="1"/>
      <c r="T90" s="1"/>
      <c r="U90" s="1"/>
      <c r="V90" s="1"/>
      <c r="W90" s="13"/>
      <c r="X90" s="1"/>
      <c r="Y90" s="1"/>
      <c r="Z90" s="1"/>
    </row>
    <row r="91" spans="1:26" x14ac:dyDescent="0.25">
      <c r="W91" s="13"/>
    </row>
    <row r="92" spans="1:26" x14ac:dyDescent="0.25">
      <c r="W92" s="13"/>
    </row>
    <row r="93" spans="1:26" x14ac:dyDescent="0.25">
      <c r="W93" s="13"/>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sheetData>
  <mergeCells count="27">
    <mergeCell ref="A17:C20"/>
    <mergeCell ref="D17:W20"/>
    <mergeCell ref="A22:C22"/>
    <mergeCell ref="E22:F22"/>
    <mergeCell ref="H22:J22"/>
    <mergeCell ref="L22:M22"/>
    <mergeCell ref="N22:O22"/>
    <mergeCell ref="A23:C23"/>
    <mergeCell ref="H23:I23"/>
    <mergeCell ref="H24:I24"/>
    <mergeCell ref="H25:I25"/>
    <mergeCell ref="H26:I26"/>
    <mergeCell ref="A29:G29"/>
    <mergeCell ref="H29:N29"/>
    <mergeCell ref="O29:S29"/>
    <mergeCell ref="T29:X29"/>
    <mergeCell ref="O30:R30"/>
    <mergeCell ref="L26:M26"/>
    <mergeCell ref="N26:O26"/>
    <mergeCell ref="L27:M27"/>
    <mergeCell ref="N27:O27"/>
    <mergeCell ref="L23:M23"/>
    <mergeCell ref="N23:O23"/>
    <mergeCell ref="L24:M24"/>
    <mergeCell ref="N24:O24"/>
    <mergeCell ref="L25:M25"/>
    <mergeCell ref="N25:O25"/>
  </mergeCells>
  <conditionalFormatting sqref="W31">
    <cfRule type="containsText" dxfId="83" priority="4" stopIfTrue="1" operator="containsText" text="Cerrada">
      <formula>NOT(ISERROR(SEARCH("Cerrada",W31)))</formula>
    </cfRule>
    <cfRule type="containsText" dxfId="82" priority="5" stopIfTrue="1" operator="containsText" text="En ejecución">
      <formula>NOT(ISERROR(SEARCH("En ejecución",W31)))</formula>
    </cfRule>
    <cfRule type="containsText" dxfId="81" priority="6" stopIfTrue="1" operator="containsText" text="Vencida">
      <formula>NOT(ISERROR(SEARCH("Vencida",W31)))</formula>
    </cfRule>
  </conditionalFormatting>
  <dataValidations count="7">
    <dataValidation type="list" allowBlank="1" showErrorMessage="1" sqref="A23" xr:uid="{00000000-0002-0000-0600-000000000000}">
      <formula1>PROCESOS</formula1>
    </dataValidation>
    <dataValidation type="list" allowBlank="1" showInputMessage="1" showErrorMessage="1" sqref="B31" xr:uid="{00000000-0002-0000-0600-000001000000}">
      <formula1>$F$2:$F$6</formula1>
    </dataValidation>
    <dataValidation type="list" allowBlank="1" showInputMessage="1" showErrorMessage="1" sqref="C31" xr:uid="{00000000-0002-0000-0600-000002000000}">
      <formula1>$D$2:$D$13</formula1>
    </dataValidation>
    <dataValidation type="list" allowBlank="1" showInputMessage="1" showErrorMessage="1" sqref="F31" xr:uid="{00000000-0002-0000-0600-000003000000}">
      <formula1>$G$2:$G$5</formula1>
    </dataValidation>
    <dataValidation type="list" allowBlank="1" showInputMessage="1" showErrorMessage="1" sqref="I31" xr:uid="{00000000-0002-0000-0600-000004000000}">
      <formula1>$H$2:$H$3</formula1>
    </dataValidation>
    <dataValidation type="list" allowBlank="1" showInputMessage="1" showErrorMessage="1" sqref="V31" xr:uid="{00000000-0002-0000-0600-000005000000}">
      <formula1>$J$2:$J$4</formula1>
    </dataValidation>
    <dataValidation type="list" allowBlank="1" showInputMessage="1" showErrorMessage="1" sqref="W31" xr:uid="{00000000-0002-0000-0600-000006000000}">
      <formula1>$I$2:$I$4</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A919"/>
  <sheetViews>
    <sheetView showGridLines="0" topLeftCell="A25" zoomScale="80" zoomScaleNormal="80" workbookViewId="0">
      <selection activeCell="G32" sqref="G32"/>
    </sheetView>
  </sheetViews>
  <sheetFormatPr baseColWidth="10" defaultColWidth="14.42578125" defaultRowHeight="15" customHeight="1" x14ac:dyDescent="0.25"/>
  <cols>
    <col min="1" max="1" width="6.570312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25.8554687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28.140625" style="138" customWidth="1"/>
    <col min="20" max="20" width="57.28515625" style="138" customWidth="1"/>
    <col min="21" max="21" width="40.140625" style="138" customWidth="1"/>
    <col min="22" max="22" width="18.42578125" style="138" customWidth="1"/>
    <col min="23" max="23" width="19.42578125" style="138" customWidth="1"/>
    <col min="24" max="24" width="24.710937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
      <c r="U1" s="1"/>
      <c r="V1" s="1"/>
      <c r="W1" s="1"/>
      <c r="X1" s="1"/>
      <c r="Y1" s="1"/>
    </row>
    <row r="2" spans="1:26" s="55" customFormat="1" ht="26.25" hidden="1" thickBot="1" x14ac:dyDescent="0.25">
      <c r="A2" s="51"/>
      <c r="B2" s="63"/>
      <c r="C2" s="66" t="s">
        <v>8</v>
      </c>
      <c r="D2" s="67" t="s">
        <v>9</v>
      </c>
      <c r="E2" s="58"/>
      <c r="F2" s="70" t="s">
        <v>10</v>
      </c>
      <c r="G2" s="71" t="s">
        <v>154</v>
      </c>
      <c r="H2" s="70" t="s">
        <v>24</v>
      </c>
      <c r="I2" s="125" t="s">
        <v>142</v>
      </c>
      <c r="J2" s="56" t="s">
        <v>156</v>
      </c>
      <c r="K2" s="51"/>
      <c r="L2" s="52"/>
      <c r="M2" s="54"/>
      <c r="N2" s="54"/>
      <c r="O2" s="54"/>
      <c r="P2" s="54"/>
      <c r="Q2" s="54"/>
      <c r="R2" s="54"/>
      <c r="S2" s="51"/>
      <c r="T2" s="51"/>
      <c r="U2" s="51"/>
      <c r="V2" s="51"/>
      <c r="W2" s="51"/>
      <c r="X2" s="51"/>
      <c r="Y2" s="51"/>
    </row>
    <row r="3" spans="1:26" s="55" customFormat="1" ht="26.25" hidden="1" thickBot="1" x14ac:dyDescent="0.25">
      <c r="A3" s="51"/>
      <c r="B3" s="63"/>
      <c r="C3" s="66" t="s">
        <v>14</v>
      </c>
      <c r="D3" s="67" t="s">
        <v>15</v>
      </c>
      <c r="E3" s="58"/>
      <c r="F3" s="70" t="s">
        <v>128</v>
      </c>
      <c r="G3" s="71" t="s">
        <v>11</v>
      </c>
      <c r="H3" s="71" t="s">
        <v>140</v>
      </c>
      <c r="I3" s="127" t="s">
        <v>143</v>
      </c>
      <c r="J3" s="56" t="s">
        <v>159</v>
      </c>
      <c r="K3" s="51"/>
      <c r="L3" s="52"/>
      <c r="M3" s="54"/>
      <c r="N3" s="54"/>
      <c r="O3" s="54"/>
      <c r="P3" s="54"/>
      <c r="Q3" s="54"/>
      <c r="R3" s="54"/>
      <c r="S3" s="51"/>
      <c r="T3" s="51"/>
      <c r="U3" s="51"/>
      <c r="V3" s="51"/>
      <c r="W3" s="51"/>
      <c r="X3" s="51"/>
      <c r="Y3" s="51"/>
    </row>
    <row r="4" spans="1:26" s="55" customFormat="1" ht="26.25" hidden="1" thickBot="1" x14ac:dyDescent="0.25">
      <c r="A4" s="51"/>
      <c r="B4" s="63"/>
      <c r="C4" s="66" t="s">
        <v>119</v>
      </c>
      <c r="D4" s="67" t="s">
        <v>123</v>
      </c>
      <c r="E4" s="58"/>
      <c r="F4" s="70" t="s">
        <v>129</v>
      </c>
      <c r="G4" s="71" t="s">
        <v>138</v>
      </c>
      <c r="H4" s="59"/>
      <c r="I4" s="126" t="s">
        <v>30</v>
      </c>
      <c r="J4" s="56" t="s">
        <v>157</v>
      </c>
      <c r="K4" s="51"/>
      <c r="L4" s="52"/>
      <c r="M4" s="54"/>
      <c r="N4" s="54"/>
      <c r="O4" s="54"/>
      <c r="P4" s="54"/>
      <c r="Q4" s="54"/>
      <c r="R4" s="54"/>
      <c r="S4" s="51"/>
      <c r="T4" s="51"/>
      <c r="U4" s="51"/>
      <c r="V4" s="51"/>
      <c r="W4" s="51"/>
      <c r="X4" s="51"/>
      <c r="Y4" s="51"/>
    </row>
    <row r="5" spans="1:26" s="55" customFormat="1" ht="39" hidden="1" thickBot="1" x14ac:dyDescent="0.25">
      <c r="A5" s="51"/>
      <c r="B5" s="63"/>
      <c r="C5" s="67" t="s">
        <v>117</v>
      </c>
      <c r="D5" s="67" t="s">
        <v>125</v>
      </c>
      <c r="E5" s="58"/>
      <c r="F5" s="71" t="s">
        <v>130</v>
      </c>
      <c r="G5" s="71" t="s">
        <v>17</v>
      </c>
      <c r="H5" s="57"/>
      <c r="I5" s="56"/>
      <c r="J5" s="56"/>
      <c r="K5" s="51"/>
      <c r="L5" s="52"/>
      <c r="M5" s="54"/>
      <c r="N5" s="54"/>
      <c r="O5" s="54"/>
      <c r="P5" s="54"/>
      <c r="Q5" s="54"/>
      <c r="R5" s="54"/>
      <c r="S5" s="51"/>
      <c r="T5" s="51"/>
      <c r="U5" s="51"/>
      <c r="V5" s="51"/>
      <c r="W5" s="51"/>
      <c r="X5" s="51"/>
      <c r="Y5" s="51"/>
    </row>
    <row r="6" spans="1:26" s="55" customFormat="1" ht="26.25" hidden="1" thickBot="1" x14ac:dyDescent="0.25">
      <c r="A6" s="51"/>
      <c r="B6" s="63"/>
      <c r="C6" s="66" t="s">
        <v>38</v>
      </c>
      <c r="D6" s="67" t="s">
        <v>124</v>
      </c>
      <c r="F6" s="71" t="s">
        <v>131</v>
      </c>
      <c r="G6" s="57"/>
      <c r="H6" s="57"/>
      <c r="I6" s="56"/>
      <c r="J6" s="56"/>
      <c r="K6" s="51"/>
      <c r="L6" s="52"/>
      <c r="M6" s="54"/>
      <c r="N6" s="54"/>
      <c r="O6" s="54"/>
      <c r="P6" s="54"/>
      <c r="Q6" s="54"/>
      <c r="R6" s="54"/>
      <c r="S6" s="51"/>
      <c r="T6" s="51"/>
      <c r="U6" s="51"/>
      <c r="V6" s="51"/>
      <c r="W6" s="51"/>
      <c r="X6" s="51"/>
      <c r="Y6" s="51"/>
    </row>
    <row r="7" spans="1:26" s="55" customFormat="1" ht="26.25" hidden="1" thickBot="1" x14ac:dyDescent="0.25">
      <c r="A7" s="51"/>
      <c r="B7" s="63"/>
      <c r="C7" s="66" t="s">
        <v>42</v>
      </c>
      <c r="D7" s="67" t="s">
        <v>126</v>
      </c>
      <c r="E7" s="58"/>
      <c r="F7" s="59"/>
      <c r="G7" s="57"/>
      <c r="H7" s="57"/>
      <c r="I7" s="60"/>
      <c r="J7" s="60"/>
      <c r="K7" s="51"/>
      <c r="L7" s="52"/>
      <c r="M7" s="54"/>
      <c r="N7" s="54"/>
      <c r="O7" s="54"/>
      <c r="P7" s="54"/>
      <c r="Q7" s="54"/>
      <c r="R7" s="54"/>
      <c r="S7" s="51"/>
      <c r="T7" s="51"/>
      <c r="U7" s="51"/>
      <c r="V7" s="51"/>
      <c r="W7" s="51"/>
      <c r="X7" s="51"/>
      <c r="Y7" s="51"/>
    </row>
    <row r="8" spans="1:26" s="55" customFormat="1" ht="26.25" hidden="1" thickBot="1" x14ac:dyDescent="0.25">
      <c r="A8" s="51"/>
      <c r="B8" s="63"/>
      <c r="C8" s="66" t="s">
        <v>45</v>
      </c>
      <c r="D8" s="67" t="s">
        <v>35</v>
      </c>
      <c r="E8" s="58"/>
      <c r="F8" s="59"/>
      <c r="G8" s="57"/>
      <c r="H8" s="57"/>
      <c r="I8" s="56"/>
      <c r="J8" s="56"/>
      <c r="K8" s="51"/>
      <c r="L8" s="52"/>
      <c r="M8" s="54"/>
      <c r="N8" s="54"/>
      <c r="O8" s="54"/>
      <c r="P8" s="54"/>
      <c r="Q8" s="54"/>
      <c r="R8" s="54"/>
      <c r="S8" s="51"/>
      <c r="T8" s="51"/>
      <c r="U8" s="51"/>
      <c r="V8" s="51"/>
      <c r="W8" s="51"/>
      <c r="X8" s="51"/>
      <c r="Y8" s="51"/>
    </row>
    <row r="9" spans="1:26" s="55" customFormat="1" ht="51.75" hidden="1" thickBot="1" x14ac:dyDescent="0.25">
      <c r="A9" s="51"/>
      <c r="B9" s="63"/>
      <c r="C9" s="66" t="s">
        <v>120</v>
      </c>
      <c r="D9" s="67" t="s">
        <v>39</v>
      </c>
      <c r="E9" s="58"/>
      <c r="F9" s="57"/>
      <c r="G9" s="57"/>
      <c r="H9" s="57"/>
      <c r="I9" s="56"/>
      <c r="J9" s="56"/>
      <c r="K9" s="51"/>
      <c r="L9" s="52"/>
      <c r="M9" s="54"/>
      <c r="N9" s="54"/>
      <c r="O9" s="54"/>
      <c r="P9" s="54"/>
      <c r="Q9" s="54"/>
      <c r="R9" s="54"/>
      <c r="S9" s="51"/>
      <c r="T9" s="51"/>
      <c r="U9" s="51"/>
      <c r="V9" s="51"/>
      <c r="W9" s="51"/>
      <c r="X9" s="51"/>
      <c r="Y9" s="51"/>
    </row>
    <row r="10" spans="1:26" s="55" customFormat="1" ht="26.25" hidden="1" thickBot="1" x14ac:dyDescent="0.25">
      <c r="A10" s="51"/>
      <c r="B10" s="63"/>
      <c r="C10" s="66" t="s">
        <v>50</v>
      </c>
      <c r="D10" s="67" t="s">
        <v>43</v>
      </c>
      <c r="E10" s="58"/>
      <c r="F10" s="57"/>
      <c r="G10" s="57"/>
      <c r="H10" s="57"/>
      <c r="I10" s="56"/>
      <c r="J10" s="56"/>
      <c r="K10" s="51"/>
      <c r="L10" s="52"/>
      <c r="M10" s="54"/>
      <c r="N10" s="54"/>
      <c r="O10" s="54"/>
      <c r="P10" s="54"/>
      <c r="Q10" s="54"/>
      <c r="R10" s="54"/>
      <c r="S10" s="51"/>
      <c r="T10" s="51"/>
      <c r="U10" s="51"/>
      <c r="V10" s="51"/>
      <c r="W10" s="51"/>
      <c r="X10" s="51"/>
      <c r="Y10" s="51"/>
    </row>
    <row r="11" spans="1:26" s="55" customFormat="1" ht="39" hidden="1" thickBot="1" x14ac:dyDescent="0.25">
      <c r="A11" s="51"/>
      <c r="B11" s="63"/>
      <c r="C11" s="66" t="s">
        <v>52</v>
      </c>
      <c r="D11" s="67" t="s">
        <v>132</v>
      </c>
      <c r="E11" s="58"/>
      <c r="F11" s="57"/>
      <c r="G11" s="57"/>
      <c r="H11" s="57"/>
      <c r="I11" s="56"/>
      <c r="J11" s="56"/>
      <c r="K11" s="51"/>
      <c r="L11" s="52"/>
      <c r="M11" s="54"/>
      <c r="N11" s="54"/>
      <c r="O11" s="54"/>
      <c r="P11" s="54"/>
      <c r="Q11" s="54"/>
      <c r="R11" s="54"/>
      <c r="S11" s="51"/>
      <c r="T11" s="51"/>
      <c r="U11" s="51"/>
      <c r="V11" s="51"/>
      <c r="W11" s="51"/>
      <c r="X11" s="51"/>
      <c r="Y11" s="51"/>
    </row>
    <row r="12" spans="1:26" s="55" customFormat="1" ht="26.25" hidden="1" thickBot="1" x14ac:dyDescent="0.25">
      <c r="A12" s="51"/>
      <c r="B12" s="63"/>
      <c r="C12" s="66" t="s">
        <v>54</v>
      </c>
      <c r="D12" s="67" t="s">
        <v>127</v>
      </c>
      <c r="E12" s="58"/>
      <c r="F12" s="61"/>
      <c r="G12" s="61"/>
      <c r="H12" s="61"/>
      <c r="I12" s="62"/>
      <c r="J12" s="54"/>
      <c r="K12" s="54"/>
      <c r="L12" s="51"/>
      <c r="M12" s="52"/>
      <c r="N12" s="54"/>
      <c r="O12" s="54"/>
      <c r="P12" s="54"/>
      <c r="Q12" s="54"/>
      <c r="R12" s="54"/>
      <c r="S12" s="54"/>
      <c r="T12" s="51"/>
      <c r="U12" s="51"/>
      <c r="V12" s="51"/>
      <c r="W12" s="51"/>
      <c r="X12" s="51"/>
      <c r="Y12" s="51"/>
      <c r="Z12" s="51"/>
    </row>
    <row r="13" spans="1:26" s="55" customFormat="1" ht="39" hidden="1" thickBot="1" x14ac:dyDescent="0.25">
      <c r="A13" s="51"/>
      <c r="B13" s="63"/>
      <c r="C13" s="66" t="s">
        <v>55</v>
      </c>
      <c r="D13" s="67" t="s">
        <v>53</v>
      </c>
      <c r="E13" s="58"/>
      <c r="F13" s="61"/>
      <c r="G13" s="61"/>
      <c r="H13" s="61"/>
      <c r="I13" s="62"/>
      <c r="J13" s="54"/>
      <c r="K13" s="54"/>
      <c r="L13" s="51"/>
      <c r="M13" s="52"/>
      <c r="N13" s="54"/>
      <c r="O13" s="54"/>
      <c r="P13" s="54"/>
      <c r="Q13" s="54"/>
      <c r="R13" s="54"/>
      <c r="S13" s="54"/>
      <c r="T13" s="51"/>
      <c r="U13" s="51"/>
      <c r="V13" s="51"/>
      <c r="W13" s="51"/>
      <c r="X13" s="51"/>
      <c r="Y13" s="51"/>
      <c r="Z13" s="51"/>
    </row>
    <row r="14" spans="1:26" s="55" customFormat="1" ht="26.25" hidden="1" thickBot="1" x14ac:dyDescent="0.25">
      <c r="A14" s="51"/>
      <c r="B14" s="63"/>
      <c r="C14" s="67" t="s">
        <v>121</v>
      </c>
      <c r="D14" s="68"/>
      <c r="E14" s="58"/>
      <c r="F14" s="61"/>
      <c r="G14" s="61"/>
      <c r="H14" s="61"/>
      <c r="I14" s="62"/>
      <c r="J14" s="54"/>
      <c r="K14" s="54"/>
      <c r="L14" s="51"/>
      <c r="M14" s="52"/>
      <c r="N14" s="54"/>
      <c r="O14" s="54"/>
      <c r="P14" s="54"/>
      <c r="Q14" s="54"/>
      <c r="R14" s="54"/>
      <c r="S14" s="54"/>
      <c r="T14" s="51"/>
      <c r="U14" s="51"/>
      <c r="V14" s="51"/>
      <c r="W14" s="51"/>
      <c r="X14" s="51"/>
      <c r="Y14" s="51"/>
      <c r="Z14" s="51"/>
    </row>
    <row r="15" spans="1:26" s="55" customFormat="1" ht="39" hidden="1" thickBot="1" x14ac:dyDescent="0.25">
      <c r="A15" s="51"/>
      <c r="B15" s="63"/>
      <c r="C15" s="69" t="s">
        <v>21</v>
      </c>
      <c r="D15" s="67"/>
      <c r="E15" s="58"/>
      <c r="F15" s="61"/>
      <c r="G15" s="61"/>
      <c r="H15" s="61"/>
      <c r="I15" s="62"/>
      <c r="J15" s="54"/>
      <c r="K15" s="54"/>
      <c r="L15" s="51"/>
      <c r="M15" s="52"/>
      <c r="N15" s="54"/>
      <c r="O15" s="54"/>
      <c r="P15" s="54"/>
      <c r="Q15" s="54"/>
      <c r="R15" s="54"/>
      <c r="S15" s="54"/>
      <c r="T15" s="51"/>
      <c r="U15" s="51"/>
      <c r="V15" s="51"/>
      <c r="W15" s="51"/>
      <c r="X15" s="51"/>
      <c r="Y15" s="51"/>
      <c r="Z15" s="51"/>
    </row>
    <row r="16" spans="1:26" ht="24" hidden="1" thickBot="1" x14ac:dyDescent="0.4">
      <c r="A16" s="2"/>
      <c r="B16" s="1"/>
      <c r="C16" s="1"/>
      <c r="D16" s="1"/>
      <c r="E16" s="14"/>
      <c r="F16" s="1"/>
      <c r="G16" s="14"/>
      <c r="H16" s="14"/>
      <c r="I16" s="7"/>
      <c r="J16" s="7"/>
      <c r="K16" s="7"/>
      <c r="L16" s="7"/>
      <c r="M16" s="8"/>
      <c r="N16" s="7"/>
      <c r="O16" s="7"/>
      <c r="P16" s="7"/>
      <c r="Q16" s="7"/>
      <c r="R16" s="7"/>
      <c r="S16" s="7"/>
      <c r="T16" s="15"/>
      <c r="U16" s="15"/>
      <c r="V16" s="15"/>
      <c r="W16" s="1"/>
      <c r="X16" s="16"/>
      <c r="Y16" s="16"/>
      <c r="Z16" s="1"/>
    </row>
    <row r="17" spans="1:27" ht="27.75" customHeight="1" x14ac:dyDescent="0.25">
      <c r="A17" s="807"/>
      <c r="B17" s="808"/>
      <c r="C17" s="809"/>
      <c r="D17" s="816" t="s">
        <v>56</v>
      </c>
      <c r="E17" s="817"/>
      <c r="F17" s="817"/>
      <c r="G17" s="817"/>
      <c r="H17" s="817"/>
      <c r="I17" s="817"/>
      <c r="J17" s="817"/>
      <c r="K17" s="817"/>
      <c r="L17" s="817"/>
      <c r="M17" s="817"/>
      <c r="N17" s="817"/>
      <c r="O17" s="817"/>
      <c r="P17" s="817"/>
      <c r="Q17" s="817"/>
      <c r="R17" s="817"/>
      <c r="S17" s="817"/>
      <c r="T17" s="817"/>
      <c r="U17" s="817"/>
      <c r="V17" s="817"/>
      <c r="W17" s="818"/>
      <c r="X17" s="591" t="s">
        <v>57</v>
      </c>
      <c r="Z17" s="1"/>
    </row>
    <row r="18" spans="1:27" ht="27.75" customHeight="1" x14ac:dyDescent="0.25">
      <c r="A18" s="810"/>
      <c r="B18" s="811"/>
      <c r="C18" s="812"/>
      <c r="D18" s="819"/>
      <c r="E18" s="820"/>
      <c r="F18" s="820"/>
      <c r="G18" s="820"/>
      <c r="H18" s="820"/>
      <c r="I18" s="820"/>
      <c r="J18" s="820"/>
      <c r="K18" s="820"/>
      <c r="L18" s="820"/>
      <c r="M18" s="820"/>
      <c r="N18" s="820"/>
      <c r="O18" s="820"/>
      <c r="P18" s="820"/>
      <c r="Q18" s="820"/>
      <c r="R18" s="820"/>
      <c r="S18" s="820"/>
      <c r="T18" s="820"/>
      <c r="U18" s="820"/>
      <c r="V18" s="820"/>
      <c r="W18" s="821"/>
      <c r="X18" s="593" t="s">
        <v>1001</v>
      </c>
      <c r="Z18" s="1"/>
    </row>
    <row r="19" spans="1:27" ht="63"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3" t="s">
        <v>1002</v>
      </c>
      <c r="Z19" s="1"/>
    </row>
    <row r="20" spans="1:27" ht="27.75" customHeight="1" thickBot="1" x14ac:dyDescent="0.3">
      <c r="A20" s="813"/>
      <c r="B20" s="814"/>
      <c r="C20" s="815"/>
      <c r="D20" s="822"/>
      <c r="E20" s="823"/>
      <c r="F20" s="823"/>
      <c r="G20" s="823"/>
      <c r="H20" s="823"/>
      <c r="I20" s="823"/>
      <c r="J20" s="823"/>
      <c r="K20" s="823"/>
      <c r="L20" s="823"/>
      <c r="M20" s="823"/>
      <c r="N20" s="823"/>
      <c r="O20" s="823"/>
      <c r="P20" s="823"/>
      <c r="Q20" s="823"/>
      <c r="R20" s="823"/>
      <c r="S20" s="823"/>
      <c r="T20" s="823"/>
      <c r="U20" s="823"/>
      <c r="V20" s="823"/>
      <c r="W20" s="824"/>
      <c r="X20" s="590" t="s">
        <v>58</v>
      </c>
      <c r="Z20" s="1"/>
    </row>
    <row r="21" spans="1:27" ht="36.75" customHeight="1" thickBot="1" x14ac:dyDescent="0.3">
      <c r="A21" s="17"/>
      <c r="B21" s="18"/>
      <c r="C21" s="18"/>
      <c r="D21" s="18"/>
      <c r="E21" s="19"/>
      <c r="F21" s="20"/>
      <c r="G21" s="21"/>
      <c r="H21" s="21"/>
      <c r="I21" s="20"/>
      <c r="J21" s="20"/>
      <c r="K21" s="20"/>
      <c r="L21" s="20"/>
      <c r="M21" s="20"/>
      <c r="N21" s="20"/>
      <c r="O21" s="20"/>
      <c r="P21" s="20"/>
      <c r="Q21" s="20"/>
      <c r="R21" s="20"/>
      <c r="S21" s="20"/>
      <c r="T21" s="22"/>
      <c r="U21" s="22"/>
      <c r="V21" s="22"/>
      <c r="W21" s="20"/>
      <c r="X21" s="21"/>
    </row>
    <row r="22" spans="1:27" ht="63" customHeight="1" thickBot="1" x14ac:dyDescent="0.3">
      <c r="A22" s="986" t="s">
        <v>59</v>
      </c>
      <c r="B22" s="987"/>
      <c r="C22" s="988"/>
      <c r="D22" s="23"/>
      <c r="E22" s="1000" t="str">
        <f>CONCATENATE("INFORME DE SEGUIMIENTO DEL PROCESO ",A23)</f>
        <v>INFORME DE SEGUIMIENTO DEL PROCESO INVESTIGACIÓN Y DESARROLLO PEDAGÓGICO</v>
      </c>
      <c r="F22" s="1001"/>
      <c r="G22" s="21"/>
      <c r="H22" s="992" t="s">
        <v>60</v>
      </c>
      <c r="I22" s="993"/>
      <c r="J22" s="994"/>
      <c r="K22" s="83"/>
      <c r="L22" s="87"/>
      <c r="M22" s="87"/>
      <c r="N22" s="87"/>
      <c r="O22" s="87"/>
      <c r="P22" s="87"/>
      <c r="Q22" s="87"/>
      <c r="R22" s="87"/>
      <c r="S22" s="87"/>
      <c r="T22" s="87"/>
      <c r="U22" s="87"/>
      <c r="V22" s="87"/>
      <c r="W22" s="87"/>
      <c r="X22" s="86"/>
    </row>
    <row r="23" spans="1:27" ht="82.5" customHeight="1" thickBot="1" x14ac:dyDescent="0.3">
      <c r="A23" s="1011" t="s">
        <v>117</v>
      </c>
      <c r="B23" s="1012"/>
      <c r="C23" s="1013"/>
      <c r="D23" s="23"/>
      <c r="E23" s="93" t="s">
        <v>144</v>
      </c>
      <c r="F23" s="94">
        <f>COUNTA(E31:E40)</f>
        <v>0</v>
      </c>
      <c r="G23" s="21"/>
      <c r="H23" s="995" t="s">
        <v>66</v>
      </c>
      <c r="I23" s="996"/>
      <c r="J23" s="94">
        <f>COUNTIF(I37:I40,"Acción correctiva")</f>
        <v>0</v>
      </c>
      <c r="K23" s="88"/>
      <c r="L23" s="87"/>
      <c r="M23" s="87"/>
      <c r="N23" s="87"/>
      <c r="O23" s="87"/>
      <c r="P23" s="87"/>
      <c r="Q23" s="87"/>
      <c r="R23" s="87"/>
      <c r="S23" s="87"/>
      <c r="T23" s="87"/>
      <c r="U23" s="86"/>
      <c r="V23" s="86"/>
      <c r="W23" s="23"/>
      <c r="X23" s="86"/>
    </row>
    <row r="24" spans="1:27" ht="48.75" customHeight="1" thickBot="1" x14ac:dyDescent="0.4">
      <c r="A24" s="27"/>
      <c r="B24" s="23"/>
      <c r="C24" s="23"/>
      <c r="D24" s="28"/>
      <c r="E24" s="95" t="s">
        <v>61</v>
      </c>
      <c r="F24" s="96">
        <f>COUNTA(H31:H40)</f>
        <v>0</v>
      </c>
      <c r="G24" s="24"/>
      <c r="H24" s="997" t="s">
        <v>149</v>
      </c>
      <c r="I24" s="998"/>
      <c r="J24" s="99">
        <f>COUNTIF(I37:I40,"Acción Preventiva y/o de mejora")</f>
        <v>0</v>
      </c>
      <c r="K24" s="88"/>
      <c r="L24" s="87"/>
      <c r="M24" s="87"/>
      <c r="N24" s="87"/>
      <c r="O24" s="87"/>
      <c r="P24" s="87"/>
      <c r="Q24" s="87"/>
      <c r="R24" s="88"/>
      <c r="S24" s="88"/>
      <c r="T24" s="88"/>
      <c r="U24" s="86"/>
      <c r="V24" s="86"/>
      <c r="W24" s="23"/>
      <c r="X24" s="86"/>
    </row>
    <row r="25" spans="1:27" ht="53.25" customHeight="1" x14ac:dyDescent="0.35">
      <c r="A25" s="27"/>
      <c r="B25" s="23"/>
      <c r="C25" s="23"/>
      <c r="D25" s="33"/>
      <c r="E25" s="97" t="s">
        <v>145</v>
      </c>
      <c r="F25" s="96">
        <f>COUNTIF(W31:W35, "Vencida")</f>
        <v>0</v>
      </c>
      <c r="G25" s="24"/>
      <c r="H25" s="999"/>
      <c r="I25" s="999"/>
      <c r="J25" s="89"/>
      <c r="K25" s="88"/>
      <c r="L25" s="87"/>
      <c r="M25" s="87"/>
      <c r="N25" s="87"/>
      <c r="O25" s="87"/>
      <c r="P25" s="87"/>
      <c r="Q25" s="87"/>
      <c r="R25" s="88"/>
      <c r="S25" s="88"/>
      <c r="T25" s="88"/>
      <c r="U25" s="86"/>
      <c r="V25" s="86"/>
      <c r="W25" s="23"/>
      <c r="X25" s="47"/>
    </row>
    <row r="26" spans="1:27" ht="48.75" customHeight="1" x14ac:dyDescent="0.35">
      <c r="A26" s="27"/>
      <c r="B26" s="23"/>
      <c r="C26" s="23"/>
      <c r="D26" s="28"/>
      <c r="E26" s="97" t="s">
        <v>146</v>
      </c>
      <c r="F26" s="269">
        <f>COUNTIF(W31:W40, "En ejecución")</f>
        <v>0</v>
      </c>
      <c r="G26" s="24"/>
      <c r="H26" s="999"/>
      <c r="I26" s="999"/>
      <c r="J26" s="139"/>
      <c r="K26" s="89"/>
      <c r="L26" s="87"/>
      <c r="M26" s="87"/>
      <c r="N26" s="87"/>
      <c r="O26" s="87"/>
      <c r="P26" s="87"/>
      <c r="Q26" s="87"/>
      <c r="R26" s="88"/>
      <c r="S26" s="88"/>
      <c r="T26" s="88"/>
      <c r="U26" s="86"/>
      <c r="V26" s="86"/>
      <c r="W26" s="23"/>
      <c r="X26" s="47"/>
    </row>
    <row r="27" spans="1:27" ht="51" customHeight="1" thickBot="1" x14ac:dyDescent="0.4">
      <c r="A27" s="27"/>
      <c r="B27" s="23"/>
      <c r="C27" s="23"/>
      <c r="D27" s="33"/>
      <c r="E27" s="98" t="s">
        <v>148</v>
      </c>
      <c r="F27" s="99">
        <f>COUNTIF(W31:W40,"Cerrada")</f>
        <v>0</v>
      </c>
      <c r="G27" s="24"/>
      <c r="H27" s="25"/>
      <c r="I27" s="85"/>
      <c r="J27" s="84"/>
      <c r="K27" s="84"/>
      <c r="L27" s="87"/>
      <c r="M27" s="87"/>
      <c r="N27" s="87"/>
      <c r="O27" s="87"/>
      <c r="P27" s="87"/>
      <c r="Q27" s="87"/>
      <c r="R27" s="88"/>
      <c r="S27" s="88"/>
      <c r="T27" s="88"/>
      <c r="U27" s="86"/>
      <c r="V27" s="86"/>
      <c r="W27" s="23"/>
      <c r="X27" s="47"/>
    </row>
    <row r="28" spans="1:27" ht="41.25" customHeight="1" thickBot="1" x14ac:dyDescent="0.4">
      <c r="A28" s="27"/>
      <c r="B28" s="23"/>
      <c r="C28" s="23"/>
      <c r="D28" s="23"/>
      <c r="E28" s="79"/>
      <c r="F28" s="80"/>
      <c r="G28" s="24"/>
      <c r="H28" s="25"/>
      <c r="I28" s="81"/>
      <c r="J28" s="82"/>
      <c r="K28" s="81"/>
      <c r="L28" s="82"/>
      <c r="M28" s="92"/>
      <c r="N28" s="26"/>
      <c r="O28" s="26"/>
      <c r="P28" s="26"/>
      <c r="Q28" s="26"/>
      <c r="R28" s="20"/>
      <c r="S28" s="20"/>
      <c r="T28" s="20"/>
      <c r="U28" s="20"/>
      <c r="V28" s="20"/>
      <c r="W28" s="20"/>
      <c r="X28" s="20"/>
    </row>
    <row r="29" spans="1:27" s="73" customFormat="1" ht="45" customHeight="1" thickBot="1" x14ac:dyDescent="0.25">
      <c r="A29" s="834" t="s">
        <v>73</v>
      </c>
      <c r="B29" s="835"/>
      <c r="C29" s="835"/>
      <c r="D29" s="835"/>
      <c r="E29" s="835"/>
      <c r="F29" s="835"/>
      <c r="G29" s="836"/>
      <c r="H29" s="804" t="s">
        <v>74</v>
      </c>
      <c r="I29" s="805"/>
      <c r="J29" s="805"/>
      <c r="K29" s="805"/>
      <c r="L29" s="805"/>
      <c r="M29" s="805"/>
      <c r="N29" s="806"/>
      <c r="O29" s="825" t="s">
        <v>75</v>
      </c>
      <c r="P29" s="1002"/>
      <c r="Q29" s="1002"/>
      <c r="R29" s="1002"/>
      <c r="S29" s="826"/>
      <c r="T29" s="827" t="s">
        <v>141</v>
      </c>
      <c r="U29" s="828"/>
      <c r="V29" s="828"/>
      <c r="W29" s="828"/>
      <c r="X29" s="829"/>
      <c r="Y29" s="75"/>
      <c r="Z29" s="76"/>
      <c r="AA29" s="77"/>
    </row>
    <row r="30" spans="1:27" ht="63" customHeight="1" thickBot="1" x14ac:dyDescent="0.3">
      <c r="A30" s="153" t="s">
        <v>147</v>
      </c>
      <c r="B30" s="154" t="s">
        <v>3</v>
      </c>
      <c r="C30" s="154" t="s">
        <v>77</v>
      </c>
      <c r="D30" s="154" t="s">
        <v>133</v>
      </c>
      <c r="E30" s="154" t="s">
        <v>134</v>
      </c>
      <c r="F30" s="154" t="s">
        <v>135</v>
      </c>
      <c r="G30" s="155" t="s">
        <v>136</v>
      </c>
      <c r="H30" s="156" t="s">
        <v>139</v>
      </c>
      <c r="I30" s="154" t="s">
        <v>5</v>
      </c>
      <c r="J30" s="154" t="s">
        <v>78</v>
      </c>
      <c r="K30" s="157" t="s">
        <v>79</v>
      </c>
      <c r="L30" s="157" t="s">
        <v>81</v>
      </c>
      <c r="M30" s="157" t="s">
        <v>82</v>
      </c>
      <c r="N30" s="158" t="s">
        <v>83</v>
      </c>
      <c r="O30" s="886" t="s">
        <v>84</v>
      </c>
      <c r="P30" s="887"/>
      <c r="Q30" s="887"/>
      <c r="R30" s="888"/>
      <c r="S30" s="158" t="s">
        <v>85</v>
      </c>
      <c r="T30" s="159" t="s">
        <v>84</v>
      </c>
      <c r="U30" s="157" t="s">
        <v>85</v>
      </c>
      <c r="V30" s="157" t="s">
        <v>158</v>
      </c>
      <c r="W30" s="157" t="s">
        <v>86</v>
      </c>
      <c r="X30" s="158" t="s">
        <v>155</v>
      </c>
      <c r="Y30" s="74"/>
      <c r="Z30" s="78"/>
      <c r="AA30" s="78"/>
    </row>
    <row r="37" spans="1:26" x14ac:dyDescent="0.25">
      <c r="A37" s="1"/>
      <c r="B37" s="1"/>
      <c r="C37" s="1"/>
      <c r="D37" s="1"/>
      <c r="E37" s="16"/>
      <c r="F37" s="1"/>
      <c r="G37" s="16"/>
      <c r="H37" s="16"/>
      <c r="I37" s="1"/>
      <c r="J37" s="1"/>
      <c r="K37" s="1"/>
      <c r="L37" s="1"/>
      <c r="M37" s="1"/>
      <c r="N37" s="1"/>
      <c r="O37" s="1"/>
      <c r="P37" s="1"/>
      <c r="Q37" s="1"/>
      <c r="R37" s="1"/>
      <c r="S37" s="1"/>
      <c r="T37" s="15"/>
      <c r="U37" s="15"/>
      <c r="V37" s="15"/>
      <c r="W37" s="13"/>
      <c r="X37" s="16"/>
      <c r="Y37" s="1"/>
      <c r="Z37" s="1"/>
    </row>
    <row r="38" spans="1:26" x14ac:dyDescent="0.25">
      <c r="A38" s="1"/>
      <c r="B38" s="1"/>
      <c r="C38" s="1"/>
      <c r="D38" s="1"/>
      <c r="E38" s="16"/>
      <c r="F38" s="1"/>
      <c r="G38" s="16"/>
      <c r="H38" s="16"/>
      <c r="I38" s="1"/>
      <c r="J38" s="1"/>
      <c r="K38" s="1"/>
      <c r="L38" s="1"/>
      <c r="M38" s="1"/>
      <c r="N38" s="1"/>
      <c r="O38" s="1"/>
      <c r="P38" s="1"/>
      <c r="Q38" s="1"/>
      <c r="R38" s="1"/>
      <c r="S38" s="1"/>
      <c r="T38" s="15"/>
      <c r="U38" s="15"/>
      <c r="V38" s="15"/>
      <c r="W38" s="13"/>
      <c r="X38" s="16"/>
      <c r="Y38" s="1"/>
      <c r="Z38" s="1"/>
    </row>
    <row r="39" spans="1:26" x14ac:dyDescent="0.25">
      <c r="A39" s="1"/>
      <c r="B39" s="1"/>
      <c r="C39" s="1"/>
      <c r="D39" s="1"/>
      <c r="E39" s="16"/>
      <c r="F39" s="1"/>
      <c r="G39" s="16"/>
      <c r="H39" s="16"/>
      <c r="I39" s="1"/>
      <c r="J39" s="1"/>
      <c r="K39" s="1"/>
      <c r="L39" s="1"/>
      <c r="M39" s="1"/>
      <c r="N39" s="1"/>
      <c r="O39" s="1"/>
      <c r="P39" s="1"/>
      <c r="Q39" s="1"/>
      <c r="R39" s="1"/>
      <c r="S39" s="1"/>
      <c r="T39" s="15"/>
      <c r="U39" s="15"/>
      <c r="V39" s="15"/>
      <c r="W39" s="13"/>
      <c r="X39" s="16"/>
      <c r="Y39" s="1"/>
      <c r="Z39" s="1"/>
    </row>
    <row r="40" spans="1:26" x14ac:dyDescent="0.25">
      <c r="A40" s="1"/>
      <c r="B40" s="1"/>
      <c r="C40" s="1"/>
      <c r="D40" s="1"/>
      <c r="E40" s="16"/>
      <c r="F40" s="1"/>
      <c r="G40" s="16"/>
      <c r="H40" s="16"/>
      <c r="I40" s="1"/>
      <c r="J40" s="1"/>
      <c r="K40" s="1"/>
      <c r="L40" s="1"/>
      <c r="M40" s="1"/>
      <c r="N40" s="1"/>
      <c r="O40" s="1"/>
      <c r="P40" s="1"/>
      <c r="Q40" s="1"/>
      <c r="R40" s="1"/>
      <c r="S40" s="1"/>
      <c r="T40" s="15"/>
      <c r="U40" s="15"/>
      <c r="V40" s="15"/>
      <c r="W40" s="13"/>
      <c r="X40" s="16"/>
      <c r="Y40" s="1"/>
      <c r="Z40" s="1"/>
    </row>
    <row r="41" spans="1:26" x14ac:dyDescent="0.25">
      <c r="A41" s="1"/>
      <c r="B41" s="1"/>
      <c r="C41" s="1"/>
      <c r="D41" s="1"/>
      <c r="E41" s="16"/>
      <c r="F41" s="1"/>
      <c r="G41" s="16"/>
      <c r="H41" s="16"/>
      <c r="I41" s="1"/>
      <c r="J41" s="1"/>
      <c r="K41" s="1"/>
      <c r="L41" s="1"/>
      <c r="M41" s="1"/>
      <c r="N41" s="1"/>
      <c r="O41" s="1"/>
      <c r="P41" s="1"/>
      <c r="Q41" s="1"/>
      <c r="R41" s="1"/>
      <c r="S41" s="1"/>
      <c r="T41" s="15"/>
      <c r="U41" s="15"/>
      <c r="V41" s="15"/>
      <c r="W41" s="13"/>
      <c r="X41" s="16"/>
      <c r="Y41" s="1"/>
      <c r="Z41" s="1"/>
    </row>
    <row r="42" spans="1:26" x14ac:dyDescent="0.25">
      <c r="A42" s="1"/>
      <c r="B42" s="1"/>
      <c r="C42" s="1"/>
      <c r="D42" s="1"/>
      <c r="E42" s="16"/>
      <c r="F42" s="1"/>
      <c r="G42" s="16"/>
      <c r="H42" s="16"/>
      <c r="I42" s="1"/>
      <c r="J42" s="1"/>
      <c r="K42" s="1"/>
      <c r="L42" s="1"/>
      <c r="M42" s="1"/>
      <c r="N42" s="1"/>
      <c r="O42" s="1"/>
      <c r="P42" s="1"/>
      <c r="Q42" s="1"/>
      <c r="R42" s="1"/>
      <c r="S42" s="1"/>
      <c r="T42" s="15"/>
      <c r="U42" s="15"/>
      <c r="V42" s="15"/>
      <c r="W42" s="13"/>
      <c r="X42" s="16"/>
      <c r="Y42" s="1"/>
      <c r="Z42" s="1"/>
    </row>
    <row r="43" spans="1:26" x14ac:dyDescent="0.25">
      <c r="A43" s="1"/>
      <c r="B43" s="1"/>
      <c r="C43" s="1"/>
      <c r="D43" s="1"/>
      <c r="E43" s="16"/>
      <c r="F43" s="1"/>
      <c r="G43" s="16"/>
      <c r="H43" s="16"/>
      <c r="I43" s="1"/>
      <c r="J43" s="1"/>
      <c r="K43" s="1"/>
      <c r="L43" s="1"/>
      <c r="M43" s="1"/>
      <c r="N43" s="1"/>
      <c r="O43" s="1"/>
      <c r="P43" s="1"/>
      <c r="Q43" s="1"/>
      <c r="R43" s="1"/>
      <c r="S43" s="1"/>
      <c r="T43" s="15"/>
      <c r="U43" s="15"/>
      <c r="V43" s="15"/>
      <c r="W43" s="13"/>
      <c r="X43" s="16"/>
      <c r="Y43" s="1"/>
      <c r="Z43" s="1"/>
    </row>
    <row r="44" spans="1:26" x14ac:dyDescent="0.25">
      <c r="A44" s="1"/>
      <c r="B44" s="1"/>
      <c r="C44" s="1"/>
      <c r="D44" s="1"/>
      <c r="E44" s="16"/>
      <c r="F44" s="1"/>
      <c r="G44" s="16"/>
      <c r="H44" s="16"/>
      <c r="I44" s="1"/>
      <c r="J44" s="1"/>
      <c r="K44" s="1"/>
      <c r="L44" s="1"/>
      <c r="M44" s="1"/>
      <c r="N44" s="1"/>
      <c r="O44" s="1"/>
      <c r="P44" s="1"/>
      <c r="Q44" s="1"/>
      <c r="R44" s="1"/>
      <c r="S44" s="1"/>
      <c r="T44" s="15"/>
      <c r="U44" s="15"/>
      <c r="V44" s="15"/>
      <c r="W44" s="13"/>
      <c r="X44" s="16"/>
      <c r="Y44" s="1"/>
      <c r="Z44" s="1"/>
    </row>
    <row r="45" spans="1:26" x14ac:dyDescent="0.25">
      <c r="A45" s="1"/>
      <c r="B45" s="1"/>
      <c r="C45" s="1"/>
      <c r="D45" s="1"/>
      <c r="E45" s="16"/>
      <c r="F45" s="1"/>
      <c r="G45" s="16"/>
      <c r="H45" s="16"/>
      <c r="I45" s="1"/>
      <c r="J45" s="1"/>
      <c r="K45" s="1"/>
      <c r="L45" s="1"/>
      <c r="M45" s="1"/>
      <c r="N45" s="1"/>
      <c r="O45" s="1"/>
      <c r="P45" s="1"/>
      <c r="Q45" s="1"/>
      <c r="R45" s="1"/>
      <c r="S45" s="1"/>
      <c r="T45" s="15"/>
      <c r="U45" s="15"/>
      <c r="V45" s="15"/>
      <c r="W45" s="13"/>
      <c r="X45" s="16"/>
      <c r="Y45" s="1"/>
      <c r="Z45" s="1"/>
    </row>
    <row r="46" spans="1:26" x14ac:dyDescent="0.25">
      <c r="A46" s="1"/>
      <c r="B46" s="1"/>
      <c r="C46" s="1"/>
      <c r="D46" s="1"/>
      <c r="E46" s="16"/>
      <c r="F46" s="1"/>
      <c r="G46" s="16"/>
      <c r="H46" s="16"/>
      <c r="I46" s="1"/>
      <c r="J46" s="1"/>
      <c r="K46" s="1"/>
      <c r="L46" s="1"/>
      <c r="M46" s="1"/>
      <c r="N46" s="1"/>
      <c r="O46" s="1"/>
      <c r="P46" s="1"/>
      <c r="Q46" s="1"/>
      <c r="R46" s="1"/>
      <c r="S46" s="1"/>
      <c r="T46" s="15"/>
      <c r="U46" s="15"/>
      <c r="V46" s="15"/>
      <c r="W46" s="13"/>
      <c r="X46" s="16"/>
      <c r="Y46" s="1"/>
      <c r="Z46" s="1"/>
    </row>
    <row r="47" spans="1:26" x14ac:dyDescent="0.25">
      <c r="A47" s="1"/>
      <c r="B47" s="1"/>
      <c r="C47" s="1"/>
      <c r="D47" s="1"/>
      <c r="E47" s="16"/>
      <c r="F47" s="1"/>
      <c r="G47" s="16"/>
      <c r="H47" s="16"/>
      <c r="I47" s="1"/>
      <c r="J47" s="1"/>
      <c r="K47" s="1"/>
      <c r="L47" s="1"/>
      <c r="M47" s="1"/>
      <c r="N47" s="1"/>
      <c r="O47" s="1"/>
      <c r="P47" s="1"/>
      <c r="Q47" s="1"/>
      <c r="R47" s="1"/>
      <c r="S47" s="1"/>
      <c r="T47" s="15"/>
      <c r="U47" s="15"/>
      <c r="V47" s="15"/>
      <c r="W47" s="13"/>
      <c r="X47" s="16"/>
      <c r="Y47" s="1"/>
      <c r="Z47" s="1"/>
    </row>
    <row r="48" spans="1:26" x14ac:dyDescent="0.25">
      <c r="A48" s="1"/>
      <c r="B48" s="1"/>
      <c r="C48" s="1"/>
      <c r="D48" s="1"/>
      <c r="E48" s="16"/>
      <c r="F48" s="1"/>
      <c r="G48" s="16"/>
      <c r="H48" s="16"/>
      <c r="I48" s="1"/>
      <c r="J48" s="1"/>
      <c r="K48" s="1"/>
      <c r="L48" s="1"/>
      <c r="M48" s="1"/>
      <c r="N48" s="1"/>
      <c r="O48" s="1"/>
      <c r="P48" s="1"/>
      <c r="Q48" s="1"/>
      <c r="R48" s="1"/>
      <c r="S48" s="1"/>
      <c r="T48" s="15"/>
      <c r="U48" s="15"/>
      <c r="V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5"/>
      <c r="U49" s="15"/>
      <c r="V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5"/>
      <c r="U50" s="15"/>
      <c r="V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5"/>
      <c r="U51" s="15"/>
      <c r="V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5"/>
      <c r="U52" s="15"/>
      <c r="V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5"/>
      <c r="U53" s="15"/>
      <c r="V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5"/>
      <c r="U54" s="15"/>
      <c r="V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5"/>
      <c r="U55" s="15"/>
      <c r="V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5"/>
      <c r="U56" s="15"/>
      <c r="V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5"/>
      <c r="U57" s="15"/>
      <c r="V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5"/>
      <c r="U58" s="15"/>
      <c r="V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5"/>
      <c r="U59" s="15"/>
      <c r="V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5"/>
      <c r="U60" s="15"/>
      <c r="V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5"/>
      <c r="U61" s="15"/>
      <c r="V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5"/>
      <c r="U62" s="15"/>
      <c r="V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5"/>
      <c r="U63" s="15"/>
      <c r="V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5"/>
      <c r="U64" s="15"/>
      <c r="V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5"/>
      <c r="U65" s="15"/>
      <c r="V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5"/>
      <c r="U66" s="15"/>
      <c r="V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5"/>
      <c r="U67" s="15"/>
      <c r="V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5"/>
      <c r="U68" s="15"/>
      <c r="V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5"/>
      <c r="U69" s="15"/>
      <c r="V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5"/>
      <c r="U70" s="15"/>
      <c r="V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5"/>
      <c r="U71" s="15"/>
      <c r="V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5"/>
      <c r="U72" s="15"/>
      <c r="V72" s="15"/>
      <c r="W72" s="13"/>
      <c r="X72" s="16"/>
      <c r="Y72" s="1"/>
      <c r="Z72" s="1"/>
    </row>
    <row r="73" spans="1:26" x14ac:dyDescent="0.25">
      <c r="A73" s="1"/>
      <c r="B73" s="1"/>
      <c r="C73" s="1"/>
      <c r="D73" s="1"/>
      <c r="E73" s="16"/>
      <c r="F73" s="1"/>
      <c r="G73" s="16"/>
      <c r="H73" s="16"/>
      <c r="I73" s="1"/>
      <c r="J73" s="1"/>
      <c r="K73" s="1"/>
      <c r="L73" s="1"/>
      <c r="M73" s="1"/>
      <c r="N73" s="1"/>
      <c r="O73" s="1"/>
      <c r="P73" s="1"/>
      <c r="Q73" s="1"/>
      <c r="R73" s="1"/>
      <c r="S73" s="1"/>
      <c r="T73" s="15"/>
      <c r="U73" s="15"/>
      <c r="V73" s="15"/>
      <c r="W73" s="13"/>
      <c r="X73" s="16"/>
      <c r="Y73" s="1"/>
      <c r="Z73" s="1"/>
    </row>
    <row r="74" spans="1:26" x14ac:dyDescent="0.25">
      <c r="A74" s="1"/>
      <c r="B74" s="1"/>
      <c r="C74" s="1"/>
      <c r="D74" s="1"/>
      <c r="E74" s="16"/>
      <c r="F74" s="1"/>
      <c r="G74" s="16"/>
      <c r="H74" s="16"/>
      <c r="I74" s="1"/>
      <c r="J74" s="1"/>
      <c r="K74" s="1"/>
      <c r="L74" s="1"/>
      <c r="M74" s="1"/>
      <c r="N74" s="1"/>
      <c r="O74" s="1"/>
      <c r="P74" s="1"/>
      <c r="Q74" s="1"/>
      <c r="R74" s="1"/>
      <c r="S74" s="1"/>
      <c r="T74" s="15"/>
      <c r="U74" s="15"/>
      <c r="V74" s="15"/>
      <c r="W74" s="13"/>
      <c r="X74" s="16"/>
      <c r="Y74" s="1"/>
      <c r="Z74" s="1"/>
    </row>
    <row r="75" spans="1:26" x14ac:dyDescent="0.25">
      <c r="A75" s="1"/>
      <c r="B75" s="1"/>
      <c r="C75" s="1"/>
      <c r="D75" s="1"/>
      <c r="E75" s="16"/>
      <c r="F75" s="1"/>
      <c r="G75" s="16"/>
      <c r="H75" s="16"/>
      <c r="I75" s="1"/>
      <c r="J75" s="1"/>
      <c r="K75" s="1"/>
      <c r="L75" s="1"/>
      <c r="M75" s="1"/>
      <c r="N75" s="1"/>
      <c r="O75" s="1"/>
      <c r="P75" s="1"/>
      <c r="Q75" s="1"/>
      <c r="R75" s="1"/>
      <c r="S75" s="1"/>
      <c r="T75" s="15"/>
      <c r="U75" s="15"/>
      <c r="V75" s="15"/>
      <c r="W75" s="13"/>
      <c r="X75" s="16"/>
      <c r="Y75" s="1"/>
      <c r="Z75" s="1"/>
    </row>
    <row r="76" spans="1:26" x14ac:dyDescent="0.25">
      <c r="A76" s="1"/>
      <c r="B76" s="1"/>
      <c r="C76" s="1"/>
      <c r="D76" s="1"/>
      <c r="E76" s="16"/>
      <c r="F76" s="1"/>
      <c r="G76" s="16"/>
      <c r="H76" s="16"/>
      <c r="I76" s="1"/>
      <c r="J76" s="1"/>
      <c r="K76" s="1"/>
      <c r="L76" s="1"/>
      <c r="M76" s="1"/>
      <c r="N76" s="1"/>
      <c r="O76" s="1"/>
      <c r="P76" s="1"/>
      <c r="Q76" s="1"/>
      <c r="R76" s="1"/>
      <c r="S76" s="1"/>
      <c r="T76" s="15"/>
      <c r="U76" s="15"/>
      <c r="V76" s="15"/>
      <c r="W76" s="13"/>
      <c r="X76" s="16"/>
      <c r="Y76" s="1"/>
      <c r="Z76" s="1"/>
    </row>
    <row r="77" spans="1:26" x14ac:dyDescent="0.25">
      <c r="A77" s="1"/>
      <c r="B77" s="1"/>
      <c r="C77" s="1"/>
      <c r="D77" s="1"/>
      <c r="E77" s="16"/>
      <c r="F77" s="1"/>
      <c r="G77" s="16"/>
      <c r="H77" s="16"/>
      <c r="I77" s="1"/>
      <c r="J77" s="1"/>
      <c r="K77" s="1"/>
      <c r="L77" s="1"/>
      <c r="M77" s="1"/>
      <c r="N77" s="1"/>
      <c r="O77" s="1"/>
      <c r="P77" s="1"/>
      <c r="Q77" s="1"/>
      <c r="R77" s="1"/>
      <c r="S77" s="1"/>
      <c r="T77" s="15"/>
      <c r="U77" s="15"/>
      <c r="V77" s="15"/>
      <c r="W77" s="13"/>
      <c r="X77" s="16"/>
      <c r="Y77" s="1"/>
      <c r="Z77" s="1"/>
    </row>
    <row r="78" spans="1:26" x14ac:dyDescent="0.25">
      <c r="A78" s="1"/>
      <c r="B78" s="1"/>
      <c r="C78" s="1"/>
      <c r="D78" s="1"/>
      <c r="E78" s="16"/>
      <c r="F78" s="1"/>
      <c r="G78" s="16"/>
      <c r="H78" s="16"/>
      <c r="I78" s="1"/>
      <c r="J78" s="1"/>
      <c r="K78" s="1"/>
      <c r="L78" s="1"/>
      <c r="M78" s="1"/>
      <c r="N78" s="1"/>
      <c r="O78" s="1"/>
      <c r="P78" s="1"/>
      <c r="Q78" s="1"/>
      <c r="R78" s="1"/>
      <c r="S78" s="1"/>
      <c r="T78" s="15"/>
      <c r="U78" s="15"/>
      <c r="V78" s="15"/>
      <c r="W78" s="13"/>
      <c r="X78" s="16"/>
      <c r="Y78" s="1"/>
      <c r="Z78" s="1"/>
    </row>
    <row r="79" spans="1:26" x14ac:dyDescent="0.25">
      <c r="A79" s="1"/>
      <c r="B79" s="1"/>
      <c r="C79" s="1"/>
      <c r="D79" s="1"/>
      <c r="E79" s="16"/>
      <c r="F79" s="1"/>
      <c r="G79" s="16"/>
      <c r="H79" s="16"/>
      <c r="I79" s="1"/>
      <c r="J79" s="1"/>
      <c r="K79" s="1"/>
      <c r="L79" s="1"/>
      <c r="M79" s="1"/>
      <c r="N79" s="1"/>
      <c r="O79" s="1"/>
      <c r="P79" s="1"/>
      <c r="Q79" s="1"/>
      <c r="R79" s="1"/>
      <c r="S79" s="1"/>
      <c r="T79" s="15"/>
      <c r="U79" s="15"/>
      <c r="V79" s="15"/>
      <c r="W79" s="13"/>
      <c r="X79" s="16"/>
      <c r="Y79" s="1"/>
      <c r="Z79" s="1"/>
    </row>
    <row r="80" spans="1:26" x14ac:dyDescent="0.25">
      <c r="A80" s="1"/>
      <c r="B80" s="1"/>
      <c r="C80" s="1"/>
      <c r="D80" s="1"/>
      <c r="E80" s="16"/>
      <c r="F80" s="1"/>
      <c r="G80" s="16"/>
      <c r="H80" s="16"/>
      <c r="I80" s="1"/>
      <c r="J80" s="1"/>
      <c r="K80" s="1"/>
      <c r="L80" s="1"/>
      <c r="M80" s="1"/>
      <c r="N80" s="1"/>
      <c r="O80" s="1"/>
      <c r="P80" s="1"/>
      <c r="Q80" s="1"/>
      <c r="R80" s="1"/>
      <c r="S80" s="1"/>
      <c r="T80" s="15"/>
      <c r="U80" s="15"/>
      <c r="V80" s="15"/>
      <c r="W80" s="13"/>
      <c r="X80" s="16"/>
      <c r="Y80" s="1"/>
      <c r="Z80" s="1"/>
    </row>
    <row r="81" spans="1:26" x14ac:dyDescent="0.25">
      <c r="A81" s="1"/>
      <c r="B81" s="1"/>
      <c r="C81" s="1"/>
      <c r="D81" s="1"/>
      <c r="E81" s="16"/>
      <c r="F81" s="1"/>
      <c r="G81" s="16"/>
      <c r="H81" s="16"/>
      <c r="I81" s="1"/>
      <c r="J81" s="1"/>
      <c r="K81" s="1"/>
      <c r="L81" s="1"/>
      <c r="M81" s="1"/>
      <c r="N81" s="1"/>
      <c r="O81" s="1"/>
      <c r="P81" s="1"/>
      <c r="Q81" s="1"/>
      <c r="R81" s="1"/>
      <c r="S81" s="1"/>
      <c r="T81" s="15"/>
      <c r="U81" s="15"/>
      <c r="V81" s="15"/>
      <c r="W81" s="13"/>
      <c r="X81" s="16"/>
      <c r="Y81" s="1"/>
      <c r="Z81" s="1"/>
    </row>
    <row r="82" spans="1:26" x14ac:dyDescent="0.25">
      <c r="A82" s="1"/>
      <c r="B82" s="1"/>
      <c r="C82" s="1"/>
      <c r="D82" s="1"/>
      <c r="E82" s="16"/>
      <c r="F82" s="1"/>
      <c r="G82" s="16"/>
      <c r="H82" s="16"/>
      <c r="I82" s="1"/>
      <c r="J82" s="1"/>
      <c r="K82" s="1"/>
      <c r="L82" s="1"/>
      <c r="M82" s="1"/>
      <c r="N82" s="1"/>
      <c r="O82" s="1"/>
      <c r="P82" s="1"/>
      <c r="Q82" s="1"/>
      <c r="R82" s="1"/>
      <c r="S82" s="1"/>
      <c r="T82" s="15"/>
      <c r="U82" s="15"/>
      <c r="V82" s="15"/>
      <c r="W82" s="13"/>
      <c r="X82" s="16"/>
      <c r="Y82" s="1"/>
      <c r="Z82" s="1"/>
    </row>
    <row r="83" spans="1:26" x14ac:dyDescent="0.25">
      <c r="A83" s="1"/>
      <c r="B83" s="1"/>
      <c r="C83" s="1"/>
      <c r="D83" s="1"/>
      <c r="E83" s="16"/>
      <c r="F83" s="1"/>
      <c r="G83" s="16"/>
      <c r="H83" s="16"/>
      <c r="I83" s="1"/>
      <c r="J83" s="1"/>
      <c r="K83" s="1"/>
      <c r="L83" s="1"/>
      <c r="M83" s="1"/>
      <c r="N83" s="1"/>
      <c r="O83" s="1"/>
      <c r="P83" s="1"/>
      <c r="Q83" s="1"/>
      <c r="R83" s="1"/>
      <c r="S83" s="1"/>
      <c r="T83" s="15"/>
      <c r="U83" s="15"/>
      <c r="V83" s="15"/>
      <c r="W83" s="13"/>
      <c r="X83" s="16"/>
      <c r="Y83" s="1"/>
      <c r="Z83" s="1"/>
    </row>
    <row r="84" spans="1:26" x14ac:dyDescent="0.25">
      <c r="A84" s="1"/>
      <c r="B84" s="1"/>
      <c r="C84" s="1"/>
      <c r="D84" s="1"/>
      <c r="E84" s="16"/>
      <c r="F84" s="1"/>
      <c r="G84" s="16"/>
      <c r="H84" s="16"/>
      <c r="I84" s="1"/>
      <c r="J84" s="1"/>
      <c r="K84" s="1"/>
      <c r="L84" s="1"/>
      <c r="M84" s="1"/>
      <c r="N84" s="1"/>
      <c r="O84" s="1"/>
      <c r="P84" s="1"/>
      <c r="Q84" s="1"/>
      <c r="R84" s="1"/>
      <c r="S84" s="1"/>
      <c r="T84" s="15"/>
      <c r="U84" s="15"/>
      <c r="V84" s="15"/>
      <c r="W84" s="13"/>
      <c r="X84" s="16"/>
      <c r="Y84" s="1"/>
      <c r="Z84" s="1"/>
    </row>
    <row r="85" spans="1:26" x14ac:dyDescent="0.25">
      <c r="A85" s="1"/>
      <c r="B85" s="1"/>
      <c r="C85" s="1"/>
      <c r="D85" s="1"/>
      <c r="E85" s="16"/>
      <c r="F85" s="1"/>
      <c r="G85" s="16"/>
      <c r="H85" s="16"/>
      <c r="I85" s="1"/>
      <c r="J85" s="1"/>
      <c r="K85" s="1"/>
      <c r="L85" s="1"/>
      <c r="M85" s="1"/>
      <c r="N85" s="1"/>
      <c r="O85" s="1"/>
      <c r="P85" s="1"/>
      <c r="Q85" s="1"/>
      <c r="R85" s="1"/>
      <c r="S85" s="1"/>
      <c r="T85" s="15"/>
      <c r="U85" s="15"/>
      <c r="V85" s="15"/>
      <c r="W85" s="13"/>
      <c r="X85" s="16"/>
      <c r="Y85" s="1"/>
      <c r="Z85" s="1"/>
    </row>
    <row r="86" spans="1:26" x14ac:dyDescent="0.25">
      <c r="A86" s="1"/>
      <c r="B86" s="1"/>
      <c r="C86" s="1"/>
      <c r="D86" s="1"/>
      <c r="E86" s="16"/>
      <c r="F86" s="1"/>
      <c r="G86" s="16"/>
      <c r="H86" s="16"/>
      <c r="I86" s="1"/>
      <c r="J86" s="1"/>
      <c r="K86" s="1"/>
      <c r="L86" s="1"/>
      <c r="M86" s="1"/>
      <c r="N86" s="1"/>
      <c r="O86" s="1"/>
      <c r="P86" s="1"/>
      <c r="Q86" s="1"/>
      <c r="R86" s="1"/>
      <c r="S86" s="1"/>
      <c r="T86" s="15"/>
      <c r="U86" s="15"/>
      <c r="V86" s="15"/>
      <c r="W86" s="13"/>
      <c r="X86" s="16"/>
      <c r="Y86" s="1"/>
      <c r="Z86" s="1"/>
    </row>
    <row r="87" spans="1:26" x14ac:dyDescent="0.25">
      <c r="A87" s="1"/>
      <c r="B87" s="1"/>
      <c r="C87" s="1"/>
      <c r="D87" s="1"/>
      <c r="E87" s="16"/>
      <c r="F87" s="1"/>
      <c r="G87" s="16"/>
      <c r="H87" s="16"/>
      <c r="I87" s="1"/>
      <c r="J87" s="1"/>
      <c r="K87" s="1"/>
      <c r="L87" s="1"/>
      <c r="M87" s="1"/>
      <c r="N87" s="1"/>
      <c r="O87" s="1"/>
      <c r="P87" s="1"/>
      <c r="Q87" s="1"/>
      <c r="R87" s="1"/>
      <c r="S87" s="1"/>
      <c r="T87" s="15"/>
      <c r="U87" s="15"/>
      <c r="V87" s="15"/>
      <c r="W87" s="13"/>
      <c r="X87" s="16"/>
      <c r="Y87" s="1"/>
      <c r="Z87" s="1"/>
    </row>
    <row r="88" spans="1:26" x14ac:dyDescent="0.25">
      <c r="A88" s="1"/>
      <c r="B88" s="1"/>
      <c r="C88" s="1"/>
      <c r="D88" s="1"/>
      <c r="E88" s="16"/>
      <c r="F88" s="1"/>
      <c r="G88" s="16"/>
      <c r="H88" s="16"/>
      <c r="I88" s="1"/>
      <c r="J88" s="1"/>
      <c r="K88" s="1"/>
      <c r="L88" s="1"/>
      <c r="M88" s="1"/>
      <c r="N88" s="1"/>
      <c r="O88" s="1"/>
      <c r="P88" s="1"/>
      <c r="Q88" s="1"/>
      <c r="R88" s="1"/>
      <c r="S88" s="1"/>
      <c r="T88" s="15"/>
      <c r="U88" s="15"/>
      <c r="V88" s="15"/>
      <c r="W88" s="13"/>
      <c r="X88" s="16"/>
      <c r="Y88" s="1"/>
      <c r="Z88" s="1"/>
    </row>
    <row r="89" spans="1:26" x14ac:dyDescent="0.25">
      <c r="A89" s="1"/>
      <c r="B89" s="1"/>
      <c r="C89" s="1"/>
      <c r="D89" s="1"/>
      <c r="E89" s="16"/>
      <c r="F89" s="1"/>
      <c r="G89" s="16"/>
      <c r="H89" s="16"/>
      <c r="I89" s="1"/>
      <c r="J89" s="1"/>
      <c r="K89" s="1"/>
      <c r="L89" s="1"/>
      <c r="M89" s="1"/>
      <c r="N89" s="1"/>
      <c r="O89" s="1"/>
      <c r="P89" s="1"/>
      <c r="Q89" s="1"/>
      <c r="R89" s="1"/>
      <c r="S89" s="1"/>
      <c r="T89" s="15"/>
      <c r="U89" s="15"/>
      <c r="V89" s="15"/>
      <c r="W89" s="13"/>
      <c r="X89" s="16"/>
      <c r="Y89" s="1"/>
      <c r="Z89" s="1"/>
    </row>
    <row r="90" spans="1:26" x14ac:dyDescent="0.25">
      <c r="A90" s="1"/>
      <c r="B90" s="1"/>
      <c r="C90" s="1"/>
      <c r="D90" s="1"/>
      <c r="E90" s="16"/>
      <c r="F90" s="1"/>
      <c r="G90" s="16"/>
      <c r="H90" s="16"/>
      <c r="I90" s="1"/>
      <c r="J90" s="1"/>
      <c r="K90" s="1"/>
      <c r="L90" s="1"/>
      <c r="M90" s="1"/>
      <c r="N90" s="1"/>
      <c r="O90" s="1"/>
      <c r="P90" s="1"/>
      <c r="Q90" s="1"/>
      <c r="R90" s="1"/>
      <c r="S90" s="1"/>
      <c r="T90" s="15"/>
      <c r="U90" s="15"/>
      <c r="V90" s="15"/>
      <c r="W90" s="13"/>
      <c r="X90" s="16"/>
      <c r="Y90" s="1"/>
      <c r="Z90" s="1"/>
    </row>
    <row r="91" spans="1:26" x14ac:dyDescent="0.25">
      <c r="A91" s="1"/>
      <c r="B91" s="1"/>
      <c r="C91" s="1"/>
      <c r="D91" s="1"/>
      <c r="E91" s="16"/>
      <c r="F91" s="1"/>
      <c r="G91" s="16"/>
      <c r="H91" s="16"/>
      <c r="I91" s="1"/>
      <c r="J91" s="1"/>
      <c r="K91" s="1"/>
      <c r="L91" s="1"/>
      <c r="M91" s="1"/>
      <c r="N91" s="1"/>
      <c r="O91" s="1"/>
      <c r="P91" s="1"/>
      <c r="Q91" s="1"/>
      <c r="R91" s="1"/>
      <c r="S91" s="1"/>
      <c r="T91" s="15"/>
      <c r="U91" s="15"/>
      <c r="V91" s="15"/>
      <c r="W91" s="13"/>
      <c r="X91" s="16"/>
      <c r="Y91" s="1"/>
      <c r="Z91" s="1"/>
    </row>
    <row r="92" spans="1:26" x14ac:dyDescent="0.25">
      <c r="A92" s="1"/>
      <c r="B92" s="1"/>
      <c r="C92" s="1"/>
      <c r="D92" s="1"/>
      <c r="E92" s="16"/>
      <c r="F92" s="1"/>
      <c r="G92" s="16"/>
      <c r="H92" s="16"/>
      <c r="I92" s="1"/>
      <c r="J92" s="1"/>
      <c r="K92" s="1"/>
      <c r="L92" s="1"/>
      <c r="M92" s="1"/>
      <c r="N92" s="1"/>
      <c r="O92" s="1"/>
      <c r="P92" s="1"/>
      <c r="Q92" s="1"/>
      <c r="R92" s="1"/>
      <c r="S92" s="1"/>
      <c r="T92" s="15"/>
      <c r="U92" s="15"/>
      <c r="V92" s="15"/>
      <c r="W92" s="13"/>
      <c r="X92" s="16"/>
      <c r="Y92" s="1"/>
      <c r="Z92" s="1"/>
    </row>
    <row r="93" spans="1:26" x14ac:dyDescent="0.25">
      <c r="A93" s="1"/>
      <c r="B93" s="1"/>
      <c r="C93" s="1"/>
      <c r="D93" s="1"/>
      <c r="E93" s="1"/>
      <c r="F93" s="1"/>
      <c r="G93" s="1"/>
      <c r="H93" s="1"/>
      <c r="I93" s="1"/>
      <c r="J93" s="1"/>
      <c r="K93" s="1"/>
      <c r="L93" s="1"/>
      <c r="M93" s="1"/>
      <c r="N93" s="1"/>
      <c r="O93" s="1"/>
      <c r="P93" s="1"/>
      <c r="Q93" s="1"/>
      <c r="R93" s="1"/>
      <c r="S93" s="1"/>
      <c r="T93" s="1"/>
      <c r="U93" s="1"/>
      <c r="V93" s="1"/>
      <c r="W93" s="13"/>
      <c r="X93" s="1"/>
      <c r="Y93" s="1"/>
      <c r="Z93" s="1"/>
    </row>
    <row r="94" spans="1:26" x14ac:dyDescent="0.25">
      <c r="W94" s="13"/>
    </row>
    <row r="95" spans="1:26" x14ac:dyDescent="0.25">
      <c r="W95" s="13"/>
    </row>
    <row r="96" spans="1:26"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row r="900" spans="23:23" x14ac:dyDescent="0.25">
      <c r="W900" s="13"/>
    </row>
    <row r="901" spans="23:23" x14ac:dyDescent="0.25">
      <c r="W901" s="13"/>
    </row>
    <row r="902" spans="23:23" x14ac:dyDescent="0.25">
      <c r="W902" s="13"/>
    </row>
    <row r="903" spans="23:23" x14ac:dyDescent="0.25">
      <c r="W903" s="13"/>
    </row>
    <row r="904" spans="23:23" x14ac:dyDescent="0.25">
      <c r="W904" s="13"/>
    </row>
    <row r="905" spans="23:23" x14ac:dyDescent="0.25">
      <c r="W905" s="13"/>
    </row>
    <row r="906" spans="23:23" x14ac:dyDescent="0.25">
      <c r="W906" s="13"/>
    </row>
    <row r="907" spans="23:23" x14ac:dyDescent="0.25">
      <c r="W907" s="13"/>
    </row>
    <row r="908" spans="23:23" x14ac:dyDescent="0.25">
      <c r="W908" s="13"/>
    </row>
    <row r="909" spans="23:23" x14ac:dyDescent="0.25">
      <c r="W909" s="13"/>
    </row>
    <row r="910" spans="23:23" x14ac:dyDescent="0.25">
      <c r="W910" s="13"/>
    </row>
    <row r="911" spans="23:23" x14ac:dyDescent="0.25">
      <c r="W911" s="13"/>
    </row>
    <row r="912" spans="23:23" x14ac:dyDescent="0.25">
      <c r="W912" s="13"/>
    </row>
    <row r="913" spans="23:23" x14ac:dyDescent="0.25">
      <c r="W913" s="13"/>
    </row>
    <row r="914" spans="23:23" x14ac:dyDescent="0.25">
      <c r="W914" s="13"/>
    </row>
    <row r="915" spans="23:23" x14ac:dyDescent="0.25">
      <c r="W915" s="13"/>
    </row>
    <row r="916" spans="23:23" x14ac:dyDescent="0.25">
      <c r="W916" s="13"/>
    </row>
    <row r="917" spans="23:23" x14ac:dyDescent="0.25">
      <c r="W917" s="13"/>
    </row>
    <row r="918" spans="23:23" x14ac:dyDescent="0.25">
      <c r="W918" s="13"/>
    </row>
    <row r="919" spans="23:23" x14ac:dyDescent="0.25">
      <c r="W919" s="13"/>
    </row>
  </sheetData>
  <mergeCells count="15">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0:R30"/>
  </mergeCells>
  <dataValidations count="1">
    <dataValidation type="list" allowBlank="1" showErrorMessage="1" sqref="A23" xr:uid="{00000000-0002-0000-0700-000000000000}">
      <formula1>PROCESOS</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B899"/>
  <sheetViews>
    <sheetView showGridLines="0" topLeftCell="A24" zoomScale="71" zoomScaleNormal="100" workbookViewId="0">
      <selection activeCell="A30" sqref="A30:G30"/>
    </sheetView>
  </sheetViews>
  <sheetFormatPr baseColWidth="10" defaultColWidth="14.42578125" defaultRowHeight="15" customHeight="1" x14ac:dyDescent="0.25"/>
  <cols>
    <col min="1" max="1" width="8.7109375" style="138" customWidth="1"/>
    <col min="2" max="2" width="10.7109375" style="138" customWidth="1"/>
    <col min="3" max="3" width="17.5703125" style="138" customWidth="1"/>
    <col min="4" max="4" width="21.5703125" style="138" customWidth="1"/>
    <col min="5" max="5" width="52.28515625" style="138" customWidth="1"/>
    <col min="6" max="6" width="24.140625" style="138" customWidth="1"/>
    <col min="7" max="7" width="26.5703125" style="138" customWidth="1"/>
    <col min="8" max="8" width="43.28515625" style="138" customWidth="1"/>
    <col min="9" max="9" width="14" style="138" customWidth="1"/>
    <col min="10" max="10" width="18" style="138" customWidth="1"/>
    <col min="11" max="11" width="18.5703125" style="138" customWidth="1"/>
    <col min="12" max="12" width="20" style="138" customWidth="1"/>
    <col min="13" max="13" width="18.28515625" style="138" customWidth="1"/>
    <col min="14" max="15" width="18" style="138" customWidth="1"/>
    <col min="16" max="16" width="26.28515625" style="138" customWidth="1"/>
    <col min="17" max="17" width="24.85546875" style="138" customWidth="1"/>
    <col min="18" max="18" width="19.42578125" style="138" customWidth="1"/>
    <col min="19" max="19" width="34" style="138" customWidth="1"/>
    <col min="20" max="20" width="64.140625" style="188" customWidth="1"/>
    <col min="21" max="21" width="44.42578125" style="138" customWidth="1"/>
    <col min="22" max="22" width="18.42578125" style="7" customWidth="1"/>
    <col min="23" max="23" width="19.42578125" style="138" customWidth="1"/>
    <col min="24" max="24" width="80.28515625" style="138" customWidth="1"/>
    <col min="25" max="25" width="31.140625" style="138" customWidth="1"/>
    <col min="26" max="26" width="14.42578125" style="138" customWidth="1"/>
    <col min="27" max="28" width="11" style="138" customWidth="1"/>
    <col min="29" max="16384" width="14.42578125" style="138"/>
  </cols>
  <sheetData>
    <row r="1" spans="1:26" ht="44.25" hidden="1" customHeight="1" x14ac:dyDescent="0.35">
      <c r="A1" s="2"/>
      <c r="B1" s="64"/>
      <c r="C1" s="65" t="s">
        <v>1</v>
      </c>
      <c r="D1" s="65" t="s">
        <v>2</v>
      </c>
      <c r="E1" s="5"/>
      <c r="F1" s="6" t="s">
        <v>3</v>
      </c>
      <c r="G1" s="6" t="s">
        <v>137</v>
      </c>
      <c r="H1" s="6" t="s">
        <v>5</v>
      </c>
      <c r="I1" s="6" t="s">
        <v>7</v>
      </c>
      <c r="J1" s="6" t="s">
        <v>158</v>
      </c>
      <c r="K1" s="1"/>
      <c r="L1" s="8"/>
      <c r="M1" s="7"/>
      <c r="N1" s="7"/>
      <c r="O1" s="7"/>
      <c r="P1" s="7"/>
      <c r="Q1" s="7"/>
      <c r="R1" s="7"/>
      <c r="S1" s="1"/>
      <c r="T1" s="181"/>
      <c r="U1" s="1"/>
      <c r="W1" s="1"/>
      <c r="X1" s="1"/>
      <c r="Y1" s="1"/>
    </row>
    <row r="2" spans="1:26" s="55" customFormat="1" ht="25.5" hidden="1" x14ac:dyDescent="0.2">
      <c r="A2" s="51"/>
      <c r="B2" s="63"/>
      <c r="C2" s="66" t="s">
        <v>8</v>
      </c>
      <c r="D2" s="67" t="s">
        <v>9</v>
      </c>
      <c r="E2" s="58"/>
      <c r="F2" s="70" t="s">
        <v>10</v>
      </c>
      <c r="G2" s="71" t="s">
        <v>154</v>
      </c>
      <c r="H2" s="70" t="s">
        <v>24</v>
      </c>
      <c r="I2" s="125" t="s">
        <v>142</v>
      </c>
      <c r="J2" s="56" t="s">
        <v>156</v>
      </c>
      <c r="K2" s="51"/>
      <c r="L2" s="52"/>
      <c r="M2" s="54"/>
      <c r="N2" s="54"/>
      <c r="O2" s="54"/>
      <c r="P2" s="54"/>
      <c r="Q2" s="54"/>
      <c r="R2" s="54"/>
      <c r="S2" s="51"/>
      <c r="T2" s="182"/>
      <c r="U2" s="51"/>
      <c r="V2" s="54"/>
      <c r="W2" s="51"/>
      <c r="X2" s="51"/>
      <c r="Y2" s="51"/>
    </row>
    <row r="3" spans="1:26" s="55" customFormat="1" ht="25.5" hidden="1" x14ac:dyDescent="0.2">
      <c r="A3" s="51"/>
      <c r="B3" s="63"/>
      <c r="C3" s="66" t="s">
        <v>14</v>
      </c>
      <c r="D3" s="67" t="s">
        <v>15</v>
      </c>
      <c r="E3" s="58"/>
      <c r="F3" s="70" t="s">
        <v>128</v>
      </c>
      <c r="G3" s="71" t="s">
        <v>11</v>
      </c>
      <c r="H3" s="71" t="s">
        <v>140</v>
      </c>
      <c r="I3" s="127" t="s">
        <v>143</v>
      </c>
      <c r="J3" s="56" t="s">
        <v>159</v>
      </c>
      <c r="K3" s="51"/>
      <c r="L3" s="52"/>
      <c r="M3" s="54"/>
      <c r="N3" s="54"/>
      <c r="O3" s="54"/>
      <c r="P3" s="54"/>
      <c r="Q3" s="54"/>
      <c r="R3" s="54"/>
      <c r="S3" s="51"/>
      <c r="T3" s="182"/>
      <c r="U3" s="51"/>
      <c r="V3" s="54"/>
      <c r="W3" s="51"/>
      <c r="X3" s="51"/>
      <c r="Y3" s="51"/>
    </row>
    <row r="4" spans="1:26" s="55" customFormat="1" ht="25.5" hidden="1" x14ac:dyDescent="0.2">
      <c r="A4" s="51"/>
      <c r="B4" s="63"/>
      <c r="C4" s="66" t="s">
        <v>119</v>
      </c>
      <c r="D4" s="67" t="s">
        <v>123</v>
      </c>
      <c r="E4" s="58"/>
      <c r="F4" s="70" t="s">
        <v>129</v>
      </c>
      <c r="G4" s="71" t="s">
        <v>138</v>
      </c>
      <c r="H4" s="59"/>
      <c r="I4" s="126" t="s">
        <v>30</v>
      </c>
      <c r="J4" s="56" t="s">
        <v>157</v>
      </c>
      <c r="K4" s="51"/>
      <c r="L4" s="52"/>
      <c r="M4" s="54"/>
      <c r="N4" s="54"/>
      <c r="O4" s="54"/>
      <c r="P4" s="54"/>
      <c r="Q4" s="54"/>
      <c r="R4" s="54"/>
      <c r="S4" s="51"/>
      <c r="T4" s="182"/>
      <c r="U4" s="51"/>
      <c r="V4" s="54"/>
      <c r="W4" s="51"/>
      <c r="X4" s="51"/>
      <c r="Y4" s="51"/>
    </row>
    <row r="5" spans="1:26" s="55" customFormat="1" ht="38.25" hidden="1" x14ac:dyDescent="0.2">
      <c r="A5" s="51"/>
      <c r="B5" s="63"/>
      <c r="C5" s="67" t="s">
        <v>117</v>
      </c>
      <c r="D5" s="67" t="s">
        <v>125</v>
      </c>
      <c r="E5" s="58"/>
      <c r="F5" s="71" t="s">
        <v>130</v>
      </c>
      <c r="G5" s="71" t="s">
        <v>17</v>
      </c>
      <c r="H5" s="57"/>
      <c r="I5" s="56"/>
      <c r="J5" s="56"/>
      <c r="K5" s="51"/>
      <c r="L5" s="52"/>
      <c r="M5" s="54"/>
      <c r="N5" s="54"/>
      <c r="O5" s="54"/>
      <c r="P5" s="54"/>
      <c r="Q5" s="54"/>
      <c r="R5" s="54"/>
      <c r="S5" s="51"/>
      <c r="T5" s="182"/>
      <c r="U5" s="51"/>
      <c r="V5" s="54"/>
      <c r="W5" s="51"/>
      <c r="X5" s="51"/>
      <c r="Y5" s="51"/>
    </row>
    <row r="6" spans="1:26" s="55" customFormat="1" ht="25.5" hidden="1" x14ac:dyDescent="0.2">
      <c r="A6" s="51"/>
      <c r="B6" s="63"/>
      <c r="C6" s="66" t="s">
        <v>38</v>
      </c>
      <c r="D6" s="67" t="s">
        <v>124</v>
      </c>
      <c r="F6" s="71" t="s">
        <v>131</v>
      </c>
      <c r="G6" s="57"/>
      <c r="H6" s="57"/>
      <c r="I6" s="56"/>
      <c r="J6" s="56"/>
      <c r="K6" s="51"/>
      <c r="L6" s="52"/>
      <c r="M6" s="54"/>
      <c r="N6" s="54"/>
      <c r="O6" s="54"/>
      <c r="P6" s="54"/>
      <c r="Q6" s="54"/>
      <c r="R6" s="54"/>
      <c r="S6" s="51"/>
      <c r="T6" s="182"/>
      <c r="U6" s="51"/>
      <c r="V6" s="54"/>
      <c r="W6" s="51"/>
      <c r="X6" s="51"/>
      <c r="Y6" s="51"/>
    </row>
    <row r="7" spans="1:26" s="55" customFormat="1" ht="25.5" hidden="1" x14ac:dyDescent="0.2">
      <c r="A7" s="51"/>
      <c r="B7" s="63"/>
      <c r="C7" s="66" t="s">
        <v>42</v>
      </c>
      <c r="D7" s="67" t="s">
        <v>126</v>
      </c>
      <c r="E7" s="58"/>
      <c r="F7" s="59"/>
      <c r="G7" s="57"/>
      <c r="H7" s="57"/>
      <c r="I7" s="60"/>
      <c r="J7" s="60"/>
      <c r="K7" s="51"/>
      <c r="L7" s="52"/>
      <c r="M7" s="54"/>
      <c r="N7" s="54"/>
      <c r="O7" s="54"/>
      <c r="P7" s="54"/>
      <c r="Q7" s="54"/>
      <c r="R7" s="54"/>
      <c r="S7" s="51"/>
      <c r="T7" s="182"/>
      <c r="U7" s="51"/>
      <c r="V7" s="54"/>
      <c r="W7" s="51"/>
      <c r="X7" s="51"/>
      <c r="Y7" s="51"/>
    </row>
    <row r="8" spans="1:26" s="55" customFormat="1" ht="25.5" hidden="1" x14ac:dyDescent="0.2">
      <c r="A8" s="51"/>
      <c r="B8" s="63"/>
      <c r="C8" s="66" t="s">
        <v>45</v>
      </c>
      <c r="D8" s="67" t="s">
        <v>35</v>
      </c>
      <c r="E8" s="58"/>
      <c r="F8" s="59"/>
      <c r="G8" s="57"/>
      <c r="H8" s="57"/>
      <c r="I8" s="56"/>
      <c r="J8" s="56"/>
      <c r="K8" s="51"/>
      <c r="L8" s="52"/>
      <c r="M8" s="54"/>
      <c r="N8" s="54"/>
      <c r="O8" s="54"/>
      <c r="P8" s="54"/>
      <c r="Q8" s="54"/>
      <c r="R8" s="54"/>
      <c r="S8" s="51"/>
      <c r="T8" s="182"/>
      <c r="U8" s="51"/>
      <c r="V8" s="54"/>
      <c r="W8" s="51"/>
      <c r="X8" s="51"/>
      <c r="Y8" s="51"/>
    </row>
    <row r="9" spans="1:26" s="55" customFormat="1" ht="51" hidden="1" x14ac:dyDescent="0.2">
      <c r="A9" s="51"/>
      <c r="B9" s="63"/>
      <c r="C9" s="66" t="s">
        <v>120</v>
      </c>
      <c r="D9" s="67" t="s">
        <v>39</v>
      </c>
      <c r="E9" s="58"/>
      <c r="F9" s="57"/>
      <c r="G9" s="57"/>
      <c r="H9" s="57"/>
      <c r="I9" s="56"/>
      <c r="J9" s="56"/>
      <c r="K9" s="51"/>
      <c r="L9" s="52"/>
      <c r="M9" s="54"/>
      <c r="N9" s="54"/>
      <c r="O9" s="54"/>
      <c r="P9" s="54"/>
      <c r="Q9" s="54"/>
      <c r="R9" s="54"/>
      <c r="S9" s="51"/>
      <c r="T9" s="182"/>
      <c r="U9" s="51"/>
      <c r="V9" s="54"/>
      <c r="W9" s="51"/>
      <c r="X9" s="51"/>
      <c r="Y9" s="51"/>
    </row>
    <row r="10" spans="1:26" s="55" customFormat="1" ht="25.5" hidden="1" x14ac:dyDescent="0.2">
      <c r="A10" s="51"/>
      <c r="B10" s="63"/>
      <c r="C10" s="66" t="s">
        <v>50</v>
      </c>
      <c r="D10" s="67" t="s">
        <v>43</v>
      </c>
      <c r="E10" s="58"/>
      <c r="F10" s="57"/>
      <c r="G10" s="57"/>
      <c r="H10" s="57"/>
      <c r="I10" s="56"/>
      <c r="J10" s="56"/>
      <c r="K10" s="51"/>
      <c r="L10" s="52"/>
      <c r="M10" s="54"/>
      <c r="N10" s="54"/>
      <c r="O10" s="54"/>
      <c r="P10" s="54"/>
      <c r="Q10" s="54"/>
      <c r="R10" s="54"/>
      <c r="S10" s="51"/>
      <c r="T10" s="182"/>
      <c r="U10" s="51"/>
      <c r="V10" s="54"/>
      <c r="W10" s="51"/>
      <c r="X10" s="51"/>
      <c r="Y10" s="51"/>
    </row>
    <row r="11" spans="1:26" s="55" customFormat="1" ht="38.25" hidden="1" x14ac:dyDescent="0.2">
      <c r="A11" s="51"/>
      <c r="B11" s="63"/>
      <c r="C11" s="66" t="s">
        <v>52</v>
      </c>
      <c r="D11" s="67" t="s">
        <v>132</v>
      </c>
      <c r="E11" s="58"/>
      <c r="F11" s="57"/>
      <c r="G11" s="57"/>
      <c r="H11" s="57"/>
      <c r="I11" s="56"/>
      <c r="J11" s="56"/>
      <c r="K11" s="51"/>
      <c r="L11" s="52"/>
      <c r="M11" s="54"/>
      <c r="N11" s="54"/>
      <c r="O11" s="54"/>
      <c r="P11" s="54"/>
      <c r="Q11" s="54"/>
      <c r="R11" s="54"/>
      <c r="S11" s="51"/>
      <c r="T11" s="182"/>
      <c r="U11" s="51"/>
      <c r="V11" s="54"/>
      <c r="W11" s="51"/>
      <c r="X11" s="51"/>
      <c r="Y11" s="51"/>
    </row>
    <row r="12" spans="1:26" s="55" customFormat="1" ht="25.5" hidden="1" x14ac:dyDescent="0.2">
      <c r="A12" s="51"/>
      <c r="B12" s="63"/>
      <c r="C12" s="66" t="s">
        <v>54</v>
      </c>
      <c r="D12" s="67" t="s">
        <v>127</v>
      </c>
      <c r="E12" s="58"/>
      <c r="F12" s="61"/>
      <c r="G12" s="61"/>
      <c r="H12" s="61"/>
      <c r="I12" s="62"/>
      <c r="J12" s="54"/>
      <c r="K12" s="54"/>
      <c r="L12" s="51"/>
      <c r="M12" s="52"/>
      <c r="N12" s="54"/>
      <c r="O12" s="54"/>
      <c r="P12" s="54"/>
      <c r="Q12" s="54"/>
      <c r="R12" s="54"/>
      <c r="S12" s="54"/>
      <c r="T12" s="182"/>
      <c r="U12" s="51"/>
      <c r="V12" s="54"/>
      <c r="W12" s="51"/>
      <c r="X12" s="51"/>
      <c r="Y12" s="51"/>
      <c r="Z12" s="51"/>
    </row>
    <row r="13" spans="1:26" s="55" customFormat="1" ht="38.25" hidden="1" x14ac:dyDescent="0.2">
      <c r="A13" s="51"/>
      <c r="B13" s="63"/>
      <c r="C13" s="66" t="s">
        <v>55</v>
      </c>
      <c r="D13" s="67" t="s">
        <v>53</v>
      </c>
      <c r="E13" s="58"/>
      <c r="F13" s="61"/>
      <c r="G13" s="61"/>
      <c r="H13" s="61"/>
      <c r="I13" s="62"/>
      <c r="J13" s="54"/>
      <c r="K13" s="54"/>
      <c r="L13" s="51"/>
      <c r="M13" s="52"/>
      <c r="N13" s="54"/>
      <c r="O13" s="54"/>
      <c r="P13" s="54"/>
      <c r="Q13" s="54"/>
      <c r="R13" s="54"/>
      <c r="S13" s="54"/>
      <c r="T13" s="182"/>
      <c r="U13" s="51"/>
      <c r="V13" s="54"/>
      <c r="W13" s="51"/>
      <c r="X13" s="51"/>
      <c r="Y13" s="51"/>
      <c r="Z13" s="51"/>
    </row>
    <row r="14" spans="1:26" s="55" customFormat="1" ht="105.75" hidden="1" customHeight="1" x14ac:dyDescent="0.2">
      <c r="A14" s="51"/>
      <c r="B14" s="63"/>
      <c r="C14" s="67" t="s">
        <v>121</v>
      </c>
      <c r="D14" s="68"/>
      <c r="E14" s="58"/>
      <c r="F14" s="61"/>
      <c r="G14" s="61"/>
      <c r="H14" s="61"/>
      <c r="I14" s="62"/>
      <c r="J14" s="54"/>
      <c r="K14" s="54"/>
      <c r="L14" s="51"/>
      <c r="M14" s="52"/>
      <c r="N14" s="54"/>
      <c r="O14" s="54"/>
      <c r="P14" s="54"/>
      <c r="Q14" s="54"/>
      <c r="R14" s="54"/>
      <c r="S14" s="54"/>
      <c r="T14" s="182"/>
      <c r="U14" s="51"/>
      <c r="V14" s="54"/>
      <c r="W14" s="51"/>
      <c r="X14" s="51"/>
      <c r="Y14" s="51"/>
      <c r="Z14" s="51"/>
    </row>
    <row r="15" spans="1:26" s="55" customFormat="1" ht="79.5" hidden="1" customHeight="1" x14ac:dyDescent="0.2">
      <c r="A15" s="51"/>
      <c r="B15" s="63"/>
      <c r="C15" s="69" t="s">
        <v>21</v>
      </c>
      <c r="D15" s="67"/>
      <c r="E15" s="58"/>
      <c r="F15" s="61"/>
      <c r="G15" s="61"/>
      <c r="H15" s="61"/>
      <c r="I15" s="62"/>
      <c r="J15" s="54"/>
      <c r="K15" s="54"/>
      <c r="L15" s="51"/>
      <c r="M15" s="52"/>
      <c r="N15" s="54"/>
      <c r="O15" s="54"/>
      <c r="P15" s="54"/>
      <c r="Q15" s="54"/>
      <c r="R15" s="54"/>
      <c r="S15" s="54"/>
      <c r="T15" s="182"/>
      <c r="U15" s="51"/>
      <c r="V15" s="54"/>
      <c r="W15" s="51"/>
      <c r="X15" s="51"/>
      <c r="Y15" s="51"/>
      <c r="Z15" s="51"/>
    </row>
    <row r="16" spans="1:26" s="55" customFormat="1" ht="79.5" hidden="1" customHeight="1" x14ac:dyDescent="0.2">
      <c r="A16" s="51"/>
      <c r="B16" s="63"/>
      <c r="C16" s="66" t="s">
        <v>38</v>
      </c>
      <c r="D16" s="67" t="s">
        <v>1073</v>
      </c>
      <c r="E16" s="58"/>
      <c r="F16" s="61"/>
      <c r="G16" s="61"/>
      <c r="H16" s="61"/>
      <c r="I16" s="62"/>
      <c r="J16" s="54"/>
      <c r="K16" s="54"/>
      <c r="L16" s="51"/>
      <c r="M16" s="52"/>
      <c r="N16" s="54"/>
      <c r="O16" s="54"/>
      <c r="P16" s="54"/>
      <c r="Q16" s="54"/>
      <c r="R16" s="54"/>
      <c r="S16" s="54"/>
      <c r="T16" s="182"/>
      <c r="U16" s="51"/>
      <c r="V16" s="54"/>
      <c r="W16" s="51"/>
      <c r="X16" s="51"/>
      <c r="Y16" s="51"/>
      <c r="Z16" s="51"/>
    </row>
    <row r="17" spans="1:27" ht="93" customHeight="1" thickBot="1" x14ac:dyDescent="0.4">
      <c r="A17" s="2"/>
      <c r="B17" s="1"/>
      <c r="C17" s="1"/>
      <c r="D17" s="1"/>
      <c r="E17" s="14"/>
      <c r="F17" s="1"/>
      <c r="G17" s="14"/>
      <c r="H17" s="14"/>
      <c r="I17" s="7"/>
      <c r="J17" s="7"/>
      <c r="K17" s="7"/>
      <c r="L17" s="7"/>
      <c r="M17" s="8"/>
      <c r="N17" s="7"/>
      <c r="O17" s="7"/>
      <c r="P17" s="7"/>
      <c r="Q17" s="7"/>
      <c r="R17" s="7"/>
      <c r="S17" s="7"/>
      <c r="T17" s="183"/>
      <c r="U17" s="15"/>
      <c r="W17" s="1"/>
      <c r="X17" s="16"/>
      <c r="Y17" s="16"/>
      <c r="Z17" s="1"/>
    </row>
    <row r="18" spans="1:27" ht="27.75" customHeight="1" x14ac:dyDescent="0.25">
      <c r="A18" s="807"/>
      <c r="B18" s="808"/>
      <c r="C18" s="809"/>
      <c r="D18" s="816" t="s">
        <v>56</v>
      </c>
      <c r="E18" s="817"/>
      <c r="F18" s="817"/>
      <c r="G18" s="817"/>
      <c r="H18" s="817"/>
      <c r="I18" s="817"/>
      <c r="J18" s="817"/>
      <c r="K18" s="817"/>
      <c r="L18" s="817"/>
      <c r="M18" s="817"/>
      <c r="N18" s="817"/>
      <c r="O18" s="817"/>
      <c r="P18" s="817"/>
      <c r="Q18" s="817"/>
      <c r="R18" s="817"/>
      <c r="S18" s="817"/>
      <c r="T18" s="817"/>
      <c r="U18" s="817"/>
      <c r="V18" s="817"/>
      <c r="W18" s="818"/>
      <c r="X18" s="591" t="s">
        <v>57</v>
      </c>
      <c r="Z18" s="1"/>
    </row>
    <row r="19" spans="1:27" ht="27.75" customHeight="1" x14ac:dyDescent="0.25">
      <c r="A19" s="810"/>
      <c r="B19" s="811"/>
      <c r="C19" s="812"/>
      <c r="D19" s="819"/>
      <c r="E19" s="820"/>
      <c r="F19" s="820"/>
      <c r="G19" s="820"/>
      <c r="H19" s="820"/>
      <c r="I19" s="820"/>
      <c r="J19" s="820"/>
      <c r="K19" s="820"/>
      <c r="L19" s="820"/>
      <c r="M19" s="820"/>
      <c r="N19" s="820"/>
      <c r="O19" s="820"/>
      <c r="P19" s="820"/>
      <c r="Q19" s="820"/>
      <c r="R19" s="820"/>
      <c r="S19" s="820"/>
      <c r="T19" s="820"/>
      <c r="U19" s="820"/>
      <c r="V19" s="820"/>
      <c r="W19" s="821"/>
      <c r="X19" s="593" t="s">
        <v>1001</v>
      </c>
      <c r="Z19" s="1"/>
    </row>
    <row r="20" spans="1:27" ht="27.75" customHeight="1" x14ac:dyDescent="0.25">
      <c r="A20" s="810"/>
      <c r="B20" s="811"/>
      <c r="C20" s="812"/>
      <c r="D20" s="819"/>
      <c r="E20" s="820"/>
      <c r="F20" s="820"/>
      <c r="G20" s="820"/>
      <c r="H20" s="820"/>
      <c r="I20" s="820"/>
      <c r="J20" s="820"/>
      <c r="K20" s="820"/>
      <c r="L20" s="820"/>
      <c r="M20" s="820"/>
      <c r="N20" s="820"/>
      <c r="O20" s="820"/>
      <c r="P20" s="820"/>
      <c r="Q20" s="820"/>
      <c r="R20" s="820"/>
      <c r="S20" s="820"/>
      <c r="T20" s="820"/>
      <c r="U20" s="820"/>
      <c r="V20" s="820"/>
      <c r="W20" s="821"/>
      <c r="X20" s="595" t="s">
        <v>1002</v>
      </c>
      <c r="Z20" s="1"/>
    </row>
    <row r="21" spans="1:27" ht="27.75" customHeight="1" thickBot="1" x14ac:dyDescent="0.3">
      <c r="A21" s="813"/>
      <c r="B21" s="814"/>
      <c r="C21" s="815"/>
      <c r="D21" s="822"/>
      <c r="E21" s="823"/>
      <c r="F21" s="823"/>
      <c r="G21" s="823"/>
      <c r="H21" s="823"/>
      <c r="I21" s="823"/>
      <c r="J21" s="823"/>
      <c r="K21" s="823"/>
      <c r="L21" s="823"/>
      <c r="M21" s="823"/>
      <c r="N21" s="823"/>
      <c r="O21" s="823"/>
      <c r="P21" s="823"/>
      <c r="Q21" s="823"/>
      <c r="R21" s="823"/>
      <c r="S21" s="823"/>
      <c r="T21" s="823"/>
      <c r="U21" s="823"/>
      <c r="V21" s="823"/>
      <c r="W21" s="824"/>
      <c r="X21" s="590" t="s">
        <v>58</v>
      </c>
      <c r="Z21" s="1"/>
    </row>
    <row r="22" spans="1:27" ht="36.75" customHeight="1" thickBot="1" x14ac:dyDescent="0.3">
      <c r="A22" s="17"/>
      <c r="B22" s="18"/>
      <c r="C22" s="18"/>
      <c r="D22" s="18"/>
      <c r="E22" s="19"/>
      <c r="F22" s="20"/>
      <c r="G22" s="21"/>
      <c r="H22" s="21"/>
      <c r="I22" s="20"/>
      <c r="J22" s="20"/>
      <c r="K22" s="20"/>
      <c r="L22" s="20"/>
      <c r="M22" s="20"/>
      <c r="N22" s="20"/>
      <c r="O22" s="20"/>
      <c r="P22" s="20"/>
      <c r="Q22" s="20"/>
      <c r="R22" s="20"/>
      <c r="S22" s="20"/>
      <c r="T22" s="184"/>
      <c r="U22" s="22"/>
      <c r="V22" s="20"/>
      <c r="W22" s="20"/>
      <c r="X22" s="21"/>
    </row>
    <row r="23" spans="1:27" ht="63" customHeight="1" thickBot="1" x14ac:dyDescent="0.3">
      <c r="A23" s="986" t="s">
        <v>59</v>
      </c>
      <c r="B23" s="987"/>
      <c r="C23" s="988"/>
      <c r="D23" s="23"/>
      <c r="E23" s="1000" t="str">
        <f>CONCATENATE("INFORME DE SEGUIMIENTO DEL PROCESO ",A24)</f>
        <v>INFORME DE SEGUIMIENTO DEL PROCESO GESTIÓN DOCUMENTAL</v>
      </c>
      <c r="F23" s="1001"/>
      <c r="G23" s="21"/>
      <c r="H23" s="992" t="s">
        <v>60</v>
      </c>
      <c r="I23" s="993"/>
      <c r="J23" s="994"/>
      <c r="K23" s="83"/>
      <c r="L23" s="87"/>
      <c r="M23" s="87"/>
      <c r="N23" s="87"/>
      <c r="O23" s="87"/>
      <c r="P23" s="87"/>
      <c r="Q23" s="87"/>
      <c r="R23" s="87"/>
      <c r="S23" s="87"/>
      <c r="T23" s="185"/>
      <c r="U23" s="87"/>
      <c r="V23" s="179"/>
      <c r="W23" s="87"/>
      <c r="X23" s="86"/>
    </row>
    <row r="24" spans="1:27" ht="87.75" customHeight="1" thickBot="1" x14ac:dyDescent="0.3">
      <c r="A24" s="1011" t="s">
        <v>38</v>
      </c>
      <c r="B24" s="1012"/>
      <c r="C24" s="1013"/>
      <c r="D24" s="23"/>
      <c r="E24" s="93" t="s">
        <v>144</v>
      </c>
      <c r="F24" s="94">
        <f>COUNTA(E32:E38)</f>
        <v>7</v>
      </c>
      <c r="G24" s="21"/>
      <c r="H24" s="1016" t="s">
        <v>66</v>
      </c>
      <c r="I24" s="1017"/>
      <c r="J24" s="96">
        <f>COUNTIF(I32:I38,"Acción Correctiva")</f>
        <v>5</v>
      </c>
      <c r="K24" s="88"/>
      <c r="L24" s="87"/>
      <c r="M24" s="87"/>
      <c r="N24" s="87"/>
      <c r="O24" s="87"/>
      <c r="P24" s="87"/>
      <c r="Q24" s="87"/>
      <c r="R24" s="87"/>
      <c r="S24" s="87"/>
      <c r="T24" s="185"/>
      <c r="U24" s="86"/>
      <c r="V24" s="180"/>
      <c r="W24" s="23"/>
      <c r="X24" s="86"/>
    </row>
    <row r="25" spans="1:27" ht="48.75" customHeight="1" thickBot="1" x14ac:dyDescent="0.4">
      <c r="A25" s="27"/>
      <c r="B25" s="23"/>
      <c r="C25" s="23"/>
      <c r="D25" s="28"/>
      <c r="E25" s="95" t="s">
        <v>61</v>
      </c>
      <c r="F25" s="96">
        <f>COUNTA(H32:H38)</f>
        <v>7</v>
      </c>
      <c r="G25" s="24"/>
      <c r="H25" s="997" t="s">
        <v>149</v>
      </c>
      <c r="I25" s="998"/>
      <c r="J25" s="99">
        <f>COUNTIF(I32:I38,"Acción Preventiva y/o de mejora")</f>
        <v>2</v>
      </c>
      <c r="K25" s="88"/>
      <c r="L25" s="87"/>
      <c r="M25" s="87"/>
      <c r="N25" s="87"/>
      <c r="O25" s="87"/>
      <c r="P25" s="87"/>
      <c r="Q25" s="87"/>
      <c r="R25" s="88"/>
      <c r="S25" s="88"/>
      <c r="T25" s="186"/>
      <c r="U25" s="86"/>
      <c r="V25" s="180"/>
      <c r="W25" s="23"/>
      <c r="X25" s="86"/>
    </row>
    <row r="26" spans="1:27" ht="53.25" customHeight="1" x14ac:dyDescent="0.35">
      <c r="A26" s="27"/>
      <c r="B26" s="23"/>
      <c r="C26" s="23"/>
      <c r="D26" s="33"/>
      <c r="E26" s="97" t="s">
        <v>145</v>
      </c>
      <c r="F26" s="96">
        <f>COUNTIF(W32:W38, "Vencida")</f>
        <v>0</v>
      </c>
      <c r="G26" s="24"/>
      <c r="H26" s="999"/>
      <c r="I26" s="999"/>
      <c r="J26" s="89"/>
      <c r="K26" s="88"/>
      <c r="L26" s="87"/>
      <c r="M26" s="87"/>
      <c r="N26" s="87"/>
      <c r="O26" s="87"/>
      <c r="P26" s="87"/>
      <c r="Q26" s="87"/>
      <c r="R26" s="88"/>
      <c r="S26" s="88"/>
      <c r="T26" s="186"/>
      <c r="U26" s="86"/>
      <c r="V26" s="180"/>
      <c r="W26" s="23"/>
      <c r="X26" s="47"/>
    </row>
    <row r="27" spans="1:27" ht="48.75" customHeight="1" x14ac:dyDescent="0.35">
      <c r="A27" s="27"/>
      <c r="B27" s="23"/>
      <c r="C27" s="23"/>
      <c r="D27" s="28"/>
      <c r="E27" s="97" t="s">
        <v>146</v>
      </c>
      <c r="F27" s="269">
        <f>COUNTIF(W32:W38, "En ejecución")</f>
        <v>6</v>
      </c>
      <c r="G27" s="24"/>
      <c r="H27" s="999"/>
      <c r="I27" s="999"/>
      <c r="J27" s="139"/>
      <c r="K27" s="89"/>
      <c r="L27" s="87"/>
      <c r="M27" s="87"/>
      <c r="N27" s="87"/>
      <c r="O27" s="87"/>
      <c r="P27" s="87"/>
      <c r="Q27" s="87"/>
      <c r="R27" s="88"/>
      <c r="S27" s="88"/>
      <c r="T27" s="186"/>
      <c r="U27" s="86"/>
      <c r="V27" s="180"/>
      <c r="W27" s="23"/>
      <c r="X27" s="47"/>
    </row>
    <row r="28" spans="1:27" ht="51" customHeight="1" thickBot="1" x14ac:dyDescent="0.4">
      <c r="A28" s="27"/>
      <c r="B28" s="23"/>
      <c r="C28" s="23"/>
      <c r="D28" s="33"/>
      <c r="E28" s="98" t="s">
        <v>153</v>
      </c>
      <c r="F28" s="99">
        <f>COUNTIF(W32:W38,"Cerrada")</f>
        <v>0</v>
      </c>
      <c r="G28" s="24"/>
      <c r="H28" s="25"/>
      <c r="I28" s="85"/>
      <c r="J28" s="84"/>
      <c r="K28" s="84"/>
      <c r="L28" s="87"/>
      <c r="M28" s="87"/>
      <c r="N28" s="87"/>
      <c r="O28" s="87"/>
      <c r="P28" s="87"/>
      <c r="Q28" s="87"/>
      <c r="R28" s="88"/>
      <c r="S28" s="88"/>
      <c r="T28" s="186"/>
      <c r="U28" s="86"/>
      <c r="V28" s="180"/>
      <c r="W28" s="23"/>
      <c r="X28" s="47"/>
    </row>
    <row r="29" spans="1:27" ht="41.25" customHeight="1" thickBot="1" x14ac:dyDescent="0.4">
      <c r="A29" s="27"/>
      <c r="B29" s="23"/>
      <c r="C29" s="23"/>
      <c r="D29" s="23"/>
      <c r="E29" s="79"/>
      <c r="F29" s="80"/>
      <c r="G29" s="24"/>
      <c r="H29" s="25"/>
      <c r="I29" s="81"/>
      <c r="J29" s="82"/>
      <c r="K29" s="81"/>
      <c r="L29" s="82"/>
      <c r="M29" s="92"/>
      <c r="N29" s="26"/>
      <c r="O29" s="26"/>
      <c r="P29" s="26"/>
      <c r="Q29" s="26"/>
      <c r="R29" s="20"/>
      <c r="S29" s="20"/>
      <c r="T29" s="187"/>
      <c r="U29" s="20"/>
      <c r="V29" s="20"/>
      <c r="W29" s="20"/>
      <c r="X29" s="20"/>
    </row>
    <row r="30" spans="1:27" s="73" customFormat="1" ht="45" customHeight="1" thickBot="1" x14ac:dyDescent="0.25">
      <c r="A30" s="834" t="s">
        <v>73</v>
      </c>
      <c r="B30" s="835"/>
      <c r="C30" s="835"/>
      <c r="D30" s="835"/>
      <c r="E30" s="835"/>
      <c r="F30" s="835"/>
      <c r="G30" s="836"/>
      <c r="H30" s="804" t="s">
        <v>74</v>
      </c>
      <c r="I30" s="805"/>
      <c r="J30" s="805"/>
      <c r="K30" s="805"/>
      <c r="L30" s="805"/>
      <c r="M30" s="805"/>
      <c r="N30" s="806"/>
      <c r="O30" s="825" t="s">
        <v>75</v>
      </c>
      <c r="P30" s="1002"/>
      <c r="Q30" s="1002"/>
      <c r="R30" s="1002"/>
      <c r="S30" s="826"/>
      <c r="T30" s="827" t="s">
        <v>141</v>
      </c>
      <c r="U30" s="828"/>
      <c r="V30" s="828"/>
      <c r="W30" s="828"/>
      <c r="X30" s="829"/>
      <c r="Y30" s="75"/>
      <c r="Z30" s="76"/>
      <c r="AA30" s="77"/>
    </row>
    <row r="31" spans="1:27" ht="63" customHeight="1" x14ac:dyDescent="0.25">
      <c r="A31" s="597" t="s">
        <v>147</v>
      </c>
      <c r="B31" s="598" t="s">
        <v>3</v>
      </c>
      <c r="C31" s="598" t="s">
        <v>77</v>
      </c>
      <c r="D31" s="598" t="s">
        <v>133</v>
      </c>
      <c r="E31" s="598" t="s">
        <v>134</v>
      </c>
      <c r="F31" s="598" t="s">
        <v>135</v>
      </c>
      <c r="G31" s="599" t="s">
        <v>136</v>
      </c>
      <c r="H31" s="600" t="s">
        <v>139</v>
      </c>
      <c r="I31" s="598" t="s">
        <v>5</v>
      </c>
      <c r="J31" s="598" t="s">
        <v>78</v>
      </c>
      <c r="K31" s="601" t="s">
        <v>79</v>
      </c>
      <c r="L31" s="601" t="s">
        <v>81</v>
      </c>
      <c r="M31" s="601" t="s">
        <v>82</v>
      </c>
      <c r="N31" s="542" t="s">
        <v>83</v>
      </c>
      <c r="O31" s="1008" t="s">
        <v>84</v>
      </c>
      <c r="P31" s="1009"/>
      <c r="Q31" s="1009"/>
      <c r="R31" s="1010"/>
      <c r="S31" s="542" t="s">
        <v>85</v>
      </c>
      <c r="T31" s="616" t="s">
        <v>84</v>
      </c>
      <c r="U31" s="601" t="s">
        <v>85</v>
      </c>
      <c r="V31" s="601" t="s">
        <v>158</v>
      </c>
      <c r="W31" s="601" t="s">
        <v>86</v>
      </c>
      <c r="X31" s="542" t="s">
        <v>155</v>
      </c>
      <c r="Y31" s="74"/>
      <c r="Z31" s="78"/>
      <c r="AA31" s="78"/>
    </row>
    <row r="32" spans="1:27" s="55" customFormat="1" ht="250.5" customHeight="1" x14ac:dyDescent="0.25">
      <c r="A32" s="614">
        <v>1</v>
      </c>
      <c r="B32" s="238" t="s">
        <v>10</v>
      </c>
      <c r="C32" s="189" t="s">
        <v>126</v>
      </c>
      <c r="D32" s="617">
        <v>43665</v>
      </c>
      <c r="E32" s="238" t="s">
        <v>954</v>
      </c>
      <c r="F32" s="612" t="s">
        <v>154</v>
      </c>
      <c r="G32" s="613" t="s">
        <v>955</v>
      </c>
      <c r="H32" s="613" t="s">
        <v>956</v>
      </c>
      <c r="I32" s="610" t="s">
        <v>24</v>
      </c>
      <c r="J32" s="615" t="s">
        <v>957</v>
      </c>
      <c r="K32" s="610" t="s">
        <v>171</v>
      </c>
      <c r="L32" s="559">
        <v>43677</v>
      </c>
      <c r="M32" s="559">
        <v>43709</v>
      </c>
      <c r="N32" s="611">
        <v>44165</v>
      </c>
      <c r="O32" s="1014" t="s">
        <v>1150</v>
      </c>
      <c r="P32" s="884"/>
      <c r="Q32" s="884"/>
      <c r="R32" s="885"/>
      <c r="S32" s="653" t="s">
        <v>997</v>
      </c>
      <c r="T32" s="403" t="s">
        <v>974</v>
      </c>
      <c r="U32" s="424"/>
      <c r="V32" s="546" t="s">
        <v>156</v>
      </c>
      <c r="W32" s="618" t="s">
        <v>143</v>
      </c>
      <c r="X32" s="306" t="s">
        <v>1114</v>
      </c>
    </row>
    <row r="33" spans="1:28" s="609" customFormat="1" ht="171" customHeight="1" x14ac:dyDescent="0.25">
      <c r="A33" s="546">
        <v>2</v>
      </c>
      <c r="B33" s="402" t="s">
        <v>10</v>
      </c>
      <c r="C33" s="401" t="s">
        <v>1073</v>
      </c>
      <c r="D33" s="619">
        <v>43920</v>
      </c>
      <c r="E33" s="402" t="s">
        <v>1069</v>
      </c>
      <c r="F33" s="620" t="s">
        <v>154</v>
      </c>
      <c r="G33" s="402" t="s">
        <v>1151</v>
      </c>
      <c r="H33" s="402" t="s">
        <v>1075</v>
      </c>
      <c r="I33" s="401" t="s">
        <v>24</v>
      </c>
      <c r="J33" s="402" t="s">
        <v>1152</v>
      </c>
      <c r="K33" s="402" t="s">
        <v>1074</v>
      </c>
      <c r="L33" s="404">
        <v>43923</v>
      </c>
      <c r="M33" s="423">
        <v>43923</v>
      </c>
      <c r="N33" s="404">
        <v>44104</v>
      </c>
      <c r="O33" s="1014" t="s">
        <v>1138</v>
      </c>
      <c r="P33" s="884"/>
      <c r="Q33" s="884"/>
      <c r="R33" s="885"/>
      <c r="S33" s="665" t="s">
        <v>1140</v>
      </c>
      <c r="T33" s="238" t="s">
        <v>1111</v>
      </c>
      <c r="U33" s="571"/>
      <c r="V33" s="268" t="s">
        <v>156</v>
      </c>
      <c r="W33" s="618" t="s">
        <v>143</v>
      </c>
      <c r="X33" s="306" t="s">
        <v>1114</v>
      </c>
      <c r="AA33" s="138"/>
      <c r="AB33" s="138"/>
    </row>
    <row r="34" spans="1:28" ht="142.5" customHeight="1" x14ac:dyDescent="0.25">
      <c r="A34" s="546">
        <v>3</v>
      </c>
      <c r="B34" s="402" t="s">
        <v>10</v>
      </c>
      <c r="C34" s="401" t="s">
        <v>1073</v>
      </c>
      <c r="D34" s="619">
        <v>43920</v>
      </c>
      <c r="E34" s="402" t="s">
        <v>1070</v>
      </c>
      <c r="F34" s="620" t="s">
        <v>154</v>
      </c>
      <c r="G34" s="402" t="s">
        <v>1153</v>
      </c>
      <c r="H34" s="402" t="s">
        <v>1076</v>
      </c>
      <c r="I34" s="401" t="s">
        <v>24</v>
      </c>
      <c r="J34" s="402" t="s">
        <v>1154</v>
      </c>
      <c r="K34" s="402" t="s">
        <v>1074</v>
      </c>
      <c r="L34" s="423">
        <v>43923</v>
      </c>
      <c r="M34" s="423">
        <v>43923</v>
      </c>
      <c r="N34" s="404">
        <v>44104</v>
      </c>
      <c r="O34" s="1014" t="s">
        <v>1155</v>
      </c>
      <c r="P34" s="884"/>
      <c r="Q34" s="884"/>
      <c r="R34" s="885"/>
      <c r="S34" s="653" t="s">
        <v>1141</v>
      </c>
      <c r="T34" s="238" t="s">
        <v>1112</v>
      </c>
      <c r="U34" s="571"/>
      <c r="V34" s="268" t="s">
        <v>156</v>
      </c>
      <c r="W34" s="618" t="s">
        <v>143</v>
      </c>
      <c r="X34" s="306" t="s">
        <v>1114</v>
      </c>
    </row>
    <row r="35" spans="1:28" ht="97.5" customHeight="1" x14ac:dyDescent="0.25">
      <c r="A35" s="546">
        <v>4</v>
      </c>
      <c r="B35" s="401" t="s">
        <v>10</v>
      </c>
      <c r="C35" s="401" t="s">
        <v>1073</v>
      </c>
      <c r="D35" s="619">
        <v>43920</v>
      </c>
      <c r="E35" s="402" t="s">
        <v>1071</v>
      </c>
      <c r="F35" s="620" t="s">
        <v>154</v>
      </c>
      <c r="G35" s="402" t="s">
        <v>1156</v>
      </c>
      <c r="H35" s="402" t="s">
        <v>1157</v>
      </c>
      <c r="I35" s="401" t="s">
        <v>24</v>
      </c>
      <c r="J35" s="402" t="s">
        <v>1154</v>
      </c>
      <c r="K35" s="402" t="s">
        <v>1074</v>
      </c>
      <c r="L35" s="621">
        <v>43923</v>
      </c>
      <c r="M35" s="423">
        <v>43923</v>
      </c>
      <c r="N35" s="404">
        <v>44104</v>
      </c>
      <c r="O35" s="1014" t="s">
        <v>1158</v>
      </c>
      <c r="P35" s="884"/>
      <c r="Q35" s="884"/>
      <c r="R35" s="885"/>
      <c r="S35" s="666" t="s">
        <v>1142</v>
      </c>
      <c r="T35" s="238" t="s">
        <v>1112</v>
      </c>
      <c r="U35" s="571"/>
      <c r="V35" s="268" t="s">
        <v>156</v>
      </c>
      <c r="W35" s="618" t="s">
        <v>143</v>
      </c>
      <c r="X35" s="306" t="s">
        <v>1114</v>
      </c>
    </row>
    <row r="36" spans="1:28" ht="96.75" customHeight="1" x14ac:dyDescent="0.25">
      <c r="A36" s="546">
        <v>5</v>
      </c>
      <c r="B36" s="622" t="s">
        <v>10</v>
      </c>
      <c r="C36" s="401" t="s">
        <v>1073</v>
      </c>
      <c r="D36" s="623">
        <v>43920</v>
      </c>
      <c r="E36" s="402" t="s">
        <v>1072</v>
      </c>
      <c r="F36" s="620" t="s">
        <v>154</v>
      </c>
      <c r="G36" s="401" t="s">
        <v>1159</v>
      </c>
      <c r="H36" s="402" t="s">
        <v>1077</v>
      </c>
      <c r="I36" s="401" t="s">
        <v>24</v>
      </c>
      <c r="J36" s="401" t="s">
        <v>1160</v>
      </c>
      <c r="K36" s="402" t="s">
        <v>1074</v>
      </c>
      <c r="L36" s="423">
        <v>43923</v>
      </c>
      <c r="M36" s="423">
        <v>43923</v>
      </c>
      <c r="N36" s="404">
        <v>44104</v>
      </c>
      <c r="O36" s="1014" t="s">
        <v>1139</v>
      </c>
      <c r="P36" s="884"/>
      <c r="Q36" s="884"/>
      <c r="R36" s="885"/>
      <c r="S36" s="666" t="s">
        <v>1143</v>
      </c>
      <c r="T36" s="238" t="s">
        <v>1111</v>
      </c>
      <c r="U36" s="571"/>
      <c r="V36" s="268" t="s">
        <v>156</v>
      </c>
      <c r="W36" s="618" t="s">
        <v>143</v>
      </c>
      <c r="X36" s="306" t="s">
        <v>1114</v>
      </c>
    </row>
    <row r="37" spans="1:28" ht="78" customHeight="1" x14ac:dyDescent="0.25">
      <c r="A37" s="546">
        <v>6</v>
      </c>
      <c r="B37" s="402" t="s">
        <v>130</v>
      </c>
      <c r="C37" s="401" t="s">
        <v>1073</v>
      </c>
      <c r="D37" s="623">
        <v>43990</v>
      </c>
      <c r="E37" s="402" t="s">
        <v>1161</v>
      </c>
      <c r="F37" s="620" t="s">
        <v>138</v>
      </c>
      <c r="G37" s="216" t="s">
        <v>1078</v>
      </c>
      <c r="H37" s="169" t="s">
        <v>1162</v>
      </c>
      <c r="I37" s="566" t="s">
        <v>140</v>
      </c>
      <c r="J37" s="169" t="s">
        <v>1163</v>
      </c>
      <c r="K37" s="402" t="s">
        <v>1074</v>
      </c>
      <c r="L37" s="404">
        <v>43990</v>
      </c>
      <c r="M37" s="404">
        <v>43990</v>
      </c>
      <c r="N37" s="404" t="s">
        <v>1079</v>
      </c>
      <c r="O37" s="1014" t="s">
        <v>1164</v>
      </c>
      <c r="P37" s="884"/>
      <c r="Q37" s="884"/>
      <c r="R37" s="885"/>
      <c r="S37" s="663" t="s">
        <v>1144</v>
      </c>
      <c r="T37" s="238" t="s">
        <v>1111</v>
      </c>
      <c r="U37" s="571"/>
      <c r="V37" s="268" t="s">
        <v>156</v>
      </c>
      <c r="W37" s="618" t="s">
        <v>143</v>
      </c>
      <c r="X37" s="306" t="s">
        <v>1114</v>
      </c>
    </row>
    <row r="38" spans="1:28" ht="127.5" x14ac:dyDescent="0.25">
      <c r="A38" s="652">
        <v>7</v>
      </c>
      <c r="B38" s="653" t="s">
        <v>129</v>
      </c>
      <c r="C38" s="654" t="s">
        <v>126</v>
      </c>
      <c r="D38" s="655">
        <v>44110</v>
      </c>
      <c r="E38" s="653" t="s">
        <v>1165</v>
      </c>
      <c r="F38" s="656" t="s">
        <v>138</v>
      </c>
      <c r="G38" s="657" t="s">
        <v>1166</v>
      </c>
      <c r="H38" s="658" t="s">
        <v>1167</v>
      </c>
      <c r="I38" s="658" t="s">
        <v>140</v>
      </c>
      <c r="J38" s="658" t="s">
        <v>1137</v>
      </c>
      <c r="K38" s="659" t="s">
        <v>171</v>
      </c>
      <c r="L38" s="660">
        <v>44110</v>
      </c>
      <c r="M38" s="660">
        <v>44110</v>
      </c>
      <c r="N38" s="662">
        <v>44180</v>
      </c>
      <c r="O38" s="1015"/>
      <c r="P38" s="1015"/>
      <c r="Q38" s="1015"/>
      <c r="R38" s="1015"/>
      <c r="S38" s="661"/>
      <c r="T38" s="661"/>
      <c r="U38" s="661"/>
      <c r="V38" s="661"/>
      <c r="W38" s="571"/>
      <c r="X38" s="238"/>
      <c r="Y38" s="1"/>
      <c r="Z38" s="1"/>
    </row>
    <row r="39" spans="1:28" x14ac:dyDescent="0.25">
      <c r="A39" s="1"/>
      <c r="B39" s="1"/>
      <c r="C39" s="1"/>
      <c r="D39" s="1"/>
      <c r="E39" s="16"/>
      <c r="F39" s="1"/>
      <c r="G39" s="16"/>
      <c r="H39" s="16"/>
      <c r="I39" s="1"/>
      <c r="J39" s="1"/>
      <c r="K39" s="1"/>
      <c r="L39" s="1"/>
      <c r="M39" s="1"/>
      <c r="N39" s="1"/>
      <c r="O39" s="1"/>
      <c r="P39" s="1"/>
      <c r="Q39" s="1"/>
      <c r="R39" s="1"/>
      <c r="S39" s="1"/>
      <c r="T39" s="183"/>
      <c r="U39" s="15"/>
      <c r="W39" s="13"/>
      <c r="X39" s="16"/>
      <c r="Y39" s="1"/>
      <c r="Z39" s="1"/>
    </row>
    <row r="40" spans="1:28" x14ac:dyDescent="0.25">
      <c r="A40" s="1"/>
      <c r="B40" s="1"/>
      <c r="C40" s="1"/>
      <c r="D40" s="1"/>
      <c r="E40" s="16"/>
      <c r="F40" s="1"/>
      <c r="G40" s="16"/>
      <c r="H40" s="16"/>
      <c r="I40" s="1"/>
      <c r="J40" s="1"/>
      <c r="K40" s="1"/>
      <c r="L40" s="1"/>
      <c r="M40" s="1"/>
      <c r="N40" s="1"/>
      <c r="O40" s="1"/>
      <c r="P40" s="1"/>
      <c r="Q40" s="1"/>
      <c r="R40" s="1"/>
      <c r="S40" s="1"/>
      <c r="T40" s="183"/>
      <c r="U40" s="15"/>
      <c r="W40" s="13"/>
      <c r="X40" s="16"/>
      <c r="Y40" s="1"/>
      <c r="Z40" s="1"/>
    </row>
    <row r="41" spans="1:28" x14ac:dyDescent="0.25">
      <c r="A41" s="1"/>
      <c r="B41" s="1"/>
      <c r="C41" s="1"/>
      <c r="D41" s="1"/>
      <c r="E41" s="16"/>
      <c r="F41" s="1"/>
      <c r="G41" s="16"/>
      <c r="H41" s="16"/>
      <c r="I41" s="1"/>
      <c r="J41" s="1"/>
      <c r="K41" s="1"/>
      <c r="L41" s="1"/>
      <c r="M41" s="1"/>
      <c r="N41" s="1"/>
      <c r="O41" s="1"/>
      <c r="P41" s="1"/>
      <c r="Q41" s="1"/>
      <c r="R41" s="1"/>
      <c r="S41" s="1"/>
      <c r="T41" s="183"/>
      <c r="U41" s="15"/>
      <c r="W41" s="13"/>
      <c r="X41" s="16"/>
      <c r="Y41" s="1"/>
      <c r="Z41" s="1"/>
    </row>
    <row r="42" spans="1:28" x14ac:dyDescent="0.25">
      <c r="A42" s="1"/>
      <c r="B42" s="1"/>
      <c r="C42" s="1"/>
      <c r="D42" s="1"/>
      <c r="E42" s="16"/>
      <c r="F42" s="1"/>
      <c r="G42" s="16"/>
      <c r="H42" s="16"/>
      <c r="I42" s="1"/>
      <c r="J42" s="1"/>
      <c r="K42" s="1"/>
      <c r="L42" s="1"/>
      <c r="M42" s="1"/>
      <c r="N42" s="1"/>
      <c r="O42" s="1"/>
      <c r="P42" s="1"/>
      <c r="Q42" s="1"/>
      <c r="R42" s="1"/>
      <c r="S42" s="1"/>
      <c r="T42" s="183"/>
      <c r="U42" s="15"/>
      <c r="W42" s="13"/>
      <c r="X42" s="16"/>
      <c r="Y42" s="1"/>
      <c r="Z42" s="1"/>
    </row>
    <row r="43" spans="1:28" x14ac:dyDescent="0.25">
      <c r="A43" s="1"/>
      <c r="B43" s="1"/>
      <c r="C43" s="1"/>
      <c r="D43" s="1"/>
      <c r="E43" s="16"/>
      <c r="F43" s="1"/>
      <c r="G43" s="16"/>
      <c r="H43" s="16"/>
      <c r="I43" s="1"/>
      <c r="J43" s="1"/>
      <c r="K43" s="1"/>
      <c r="L43" s="1"/>
      <c r="M43" s="1"/>
      <c r="N43" s="1"/>
      <c r="O43" s="1"/>
      <c r="P43" s="1"/>
      <c r="Q43" s="1"/>
      <c r="R43" s="1"/>
      <c r="S43" s="1"/>
      <c r="T43" s="183"/>
      <c r="U43" s="15"/>
      <c r="W43" s="13"/>
      <c r="X43" s="16"/>
      <c r="Y43" s="1"/>
      <c r="Z43" s="1"/>
    </row>
    <row r="44" spans="1:28" x14ac:dyDescent="0.25">
      <c r="A44" s="1"/>
      <c r="B44" s="1"/>
      <c r="C44" s="1"/>
      <c r="D44" s="1"/>
      <c r="E44" s="16"/>
      <c r="F44" s="1"/>
      <c r="G44" s="16"/>
      <c r="H44" s="16"/>
      <c r="I44" s="1"/>
      <c r="J44" s="1"/>
      <c r="K44" s="1"/>
      <c r="L44" s="1"/>
      <c r="M44" s="1"/>
      <c r="N44" s="1"/>
      <c r="O44" s="1"/>
      <c r="P44" s="1"/>
      <c r="Q44" s="1"/>
      <c r="R44" s="1"/>
      <c r="S44" s="1"/>
      <c r="T44" s="183"/>
      <c r="U44" s="15"/>
      <c r="W44" s="13"/>
      <c r="X44" s="16"/>
      <c r="Y44" s="1"/>
      <c r="Z44" s="1"/>
    </row>
    <row r="45" spans="1:28" x14ac:dyDescent="0.25">
      <c r="A45" s="1"/>
      <c r="B45" s="1"/>
      <c r="C45" s="1"/>
      <c r="D45" s="1"/>
      <c r="E45" s="16"/>
      <c r="F45" s="1"/>
      <c r="G45" s="16"/>
      <c r="H45" s="16"/>
      <c r="I45" s="1"/>
      <c r="J45" s="1"/>
      <c r="K45" s="1"/>
      <c r="L45" s="1"/>
      <c r="M45" s="1"/>
      <c r="N45" s="1"/>
      <c r="O45" s="1"/>
      <c r="P45" s="1"/>
      <c r="Q45" s="1"/>
      <c r="R45" s="1"/>
      <c r="S45" s="1"/>
      <c r="T45" s="183"/>
      <c r="U45" s="15"/>
      <c r="W45" s="13"/>
      <c r="X45" s="16"/>
      <c r="Y45" s="1"/>
      <c r="Z45" s="1"/>
    </row>
    <row r="46" spans="1:28" x14ac:dyDescent="0.25">
      <c r="A46" s="1"/>
      <c r="B46" s="1"/>
      <c r="C46" s="1"/>
      <c r="D46" s="1"/>
      <c r="E46" s="16"/>
      <c r="F46" s="1"/>
      <c r="G46" s="16"/>
      <c r="H46" s="16"/>
      <c r="I46" s="1"/>
      <c r="J46" s="1"/>
      <c r="K46" s="1"/>
      <c r="L46" s="1"/>
      <c r="M46" s="1"/>
      <c r="N46" s="1"/>
      <c r="O46" s="1"/>
      <c r="P46" s="1"/>
      <c r="Q46" s="1"/>
      <c r="R46" s="1"/>
      <c r="S46" s="1"/>
      <c r="T46" s="183"/>
      <c r="U46" s="15"/>
      <c r="W46" s="13"/>
      <c r="X46" s="16"/>
      <c r="Y46" s="1"/>
      <c r="Z46" s="1"/>
    </row>
    <row r="47" spans="1:28" x14ac:dyDescent="0.25">
      <c r="A47" s="1"/>
      <c r="B47" s="1"/>
      <c r="C47" s="1"/>
      <c r="D47" s="1"/>
      <c r="E47" s="16"/>
      <c r="F47" s="1"/>
      <c r="G47" s="16"/>
      <c r="H47" s="16"/>
      <c r="I47" s="1"/>
      <c r="J47" s="1"/>
      <c r="K47" s="1"/>
      <c r="L47" s="1"/>
      <c r="M47" s="1"/>
      <c r="N47" s="1"/>
      <c r="O47" s="1"/>
      <c r="P47" s="1"/>
      <c r="Q47" s="1"/>
      <c r="R47" s="1"/>
      <c r="S47" s="1"/>
      <c r="T47" s="183"/>
      <c r="U47" s="15"/>
      <c r="W47" s="13"/>
      <c r="X47" s="16"/>
      <c r="Y47" s="1"/>
      <c r="Z47" s="1"/>
    </row>
    <row r="48" spans="1:28" x14ac:dyDescent="0.25">
      <c r="A48" s="1"/>
      <c r="B48" s="1"/>
      <c r="C48" s="1"/>
      <c r="D48" s="1"/>
      <c r="E48" s="16"/>
      <c r="F48" s="1"/>
      <c r="G48" s="16"/>
      <c r="H48" s="16"/>
      <c r="I48" s="1"/>
      <c r="J48" s="1"/>
      <c r="K48" s="1"/>
      <c r="L48" s="1"/>
      <c r="M48" s="1"/>
      <c r="N48" s="1"/>
      <c r="O48" s="1"/>
      <c r="P48" s="1"/>
      <c r="Q48" s="1"/>
      <c r="R48" s="1"/>
      <c r="S48" s="1"/>
      <c r="T48" s="183"/>
      <c r="U48" s="15"/>
      <c r="W48" s="13"/>
      <c r="X48" s="16"/>
      <c r="Y48" s="1"/>
      <c r="Z48" s="1"/>
    </row>
    <row r="49" spans="1:26" x14ac:dyDescent="0.25">
      <c r="A49" s="1"/>
      <c r="B49" s="1"/>
      <c r="C49" s="1"/>
      <c r="D49" s="1"/>
      <c r="E49" s="16"/>
      <c r="F49" s="1"/>
      <c r="G49" s="16"/>
      <c r="H49" s="16"/>
      <c r="I49" s="1"/>
      <c r="J49" s="1"/>
      <c r="K49" s="1"/>
      <c r="L49" s="1"/>
      <c r="M49" s="1"/>
      <c r="N49" s="1"/>
      <c r="O49" s="1"/>
      <c r="P49" s="1"/>
      <c r="Q49" s="1"/>
      <c r="R49" s="1"/>
      <c r="S49" s="1"/>
      <c r="T49" s="183"/>
      <c r="U49" s="15"/>
      <c r="W49" s="13"/>
      <c r="X49" s="16"/>
      <c r="Y49" s="1"/>
      <c r="Z49" s="1"/>
    </row>
    <row r="50" spans="1:26" x14ac:dyDescent="0.25">
      <c r="A50" s="1"/>
      <c r="B50" s="1"/>
      <c r="C50" s="1"/>
      <c r="D50" s="1"/>
      <c r="E50" s="16"/>
      <c r="F50" s="1"/>
      <c r="G50" s="16"/>
      <c r="H50" s="16"/>
      <c r="I50" s="1"/>
      <c r="J50" s="1"/>
      <c r="K50" s="1"/>
      <c r="L50" s="1"/>
      <c r="M50" s="1"/>
      <c r="N50" s="1"/>
      <c r="O50" s="1"/>
      <c r="P50" s="1"/>
      <c r="Q50" s="1"/>
      <c r="R50" s="1"/>
      <c r="S50" s="1"/>
      <c r="T50" s="183"/>
      <c r="U50" s="15"/>
      <c r="W50" s="13"/>
      <c r="X50" s="16"/>
      <c r="Y50" s="1"/>
      <c r="Z50" s="1"/>
    </row>
    <row r="51" spans="1:26" x14ac:dyDescent="0.25">
      <c r="A51" s="1"/>
      <c r="B51" s="1"/>
      <c r="C51" s="1"/>
      <c r="D51" s="1"/>
      <c r="E51" s="16"/>
      <c r="F51" s="1"/>
      <c r="G51" s="16"/>
      <c r="H51" s="16"/>
      <c r="I51" s="1"/>
      <c r="J51" s="1"/>
      <c r="K51" s="1"/>
      <c r="L51" s="1"/>
      <c r="M51" s="1"/>
      <c r="N51" s="1"/>
      <c r="O51" s="1"/>
      <c r="P51" s="1"/>
      <c r="Q51" s="1"/>
      <c r="R51" s="1"/>
      <c r="S51" s="1"/>
      <c r="T51" s="183"/>
      <c r="U51" s="15"/>
      <c r="W51" s="13"/>
      <c r="X51" s="16"/>
      <c r="Y51" s="1"/>
      <c r="Z51" s="1"/>
    </row>
    <row r="52" spans="1:26" x14ac:dyDescent="0.25">
      <c r="A52" s="1"/>
      <c r="B52" s="1"/>
      <c r="C52" s="1"/>
      <c r="D52" s="1"/>
      <c r="E52" s="16"/>
      <c r="F52" s="1"/>
      <c r="G52" s="16"/>
      <c r="H52" s="16"/>
      <c r="I52" s="1"/>
      <c r="J52" s="1"/>
      <c r="K52" s="1"/>
      <c r="L52" s="1"/>
      <c r="M52" s="1"/>
      <c r="N52" s="1"/>
      <c r="O52" s="1"/>
      <c r="P52" s="1"/>
      <c r="Q52" s="1"/>
      <c r="R52" s="1"/>
      <c r="S52" s="1"/>
      <c r="T52" s="183"/>
      <c r="U52" s="15"/>
      <c r="W52" s="13"/>
      <c r="X52" s="16"/>
      <c r="Y52" s="1"/>
      <c r="Z52" s="1"/>
    </row>
    <row r="53" spans="1:26" x14ac:dyDescent="0.25">
      <c r="A53" s="1"/>
      <c r="B53" s="1"/>
      <c r="C53" s="1"/>
      <c r="D53" s="1"/>
      <c r="E53" s="16"/>
      <c r="F53" s="1"/>
      <c r="G53" s="16"/>
      <c r="H53" s="16"/>
      <c r="I53" s="1"/>
      <c r="J53" s="1"/>
      <c r="K53" s="1"/>
      <c r="L53" s="1"/>
      <c r="M53" s="1"/>
      <c r="N53" s="1"/>
      <c r="O53" s="1"/>
      <c r="P53" s="1"/>
      <c r="Q53" s="1"/>
      <c r="R53" s="1"/>
      <c r="S53" s="1"/>
      <c r="T53" s="183"/>
      <c r="U53" s="15"/>
      <c r="W53" s="13"/>
      <c r="X53" s="16"/>
      <c r="Y53" s="1"/>
      <c r="Z53" s="1"/>
    </row>
    <row r="54" spans="1:26" x14ac:dyDescent="0.25">
      <c r="A54" s="1"/>
      <c r="B54" s="1"/>
      <c r="C54" s="1"/>
      <c r="D54" s="1"/>
      <c r="E54" s="16"/>
      <c r="F54" s="1"/>
      <c r="G54" s="16"/>
      <c r="H54" s="16"/>
      <c r="I54" s="1"/>
      <c r="J54" s="1"/>
      <c r="K54" s="1"/>
      <c r="L54" s="1"/>
      <c r="M54" s="1"/>
      <c r="N54" s="1"/>
      <c r="O54" s="1"/>
      <c r="P54" s="1"/>
      <c r="Q54" s="1"/>
      <c r="R54" s="1"/>
      <c r="S54" s="1"/>
      <c r="T54" s="183"/>
      <c r="U54" s="15"/>
      <c r="W54" s="13"/>
      <c r="X54" s="16"/>
      <c r="Y54" s="1"/>
      <c r="Z54" s="1"/>
    </row>
    <row r="55" spans="1:26" x14ac:dyDescent="0.25">
      <c r="A55" s="1"/>
      <c r="B55" s="1"/>
      <c r="C55" s="1"/>
      <c r="D55" s="1"/>
      <c r="E55" s="16"/>
      <c r="F55" s="1"/>
      <c r="G55" s="16"/>
      <c r="H55" s="16"/>
      <c r="I55" s="1"/>
      <c r="J55" s="1"/>
      <c r="K55" s="1"/>
      <c r="L55" s="1"/>
      <c r="M55" s="1"/>
      <c r="N55" s="1"/>
      <c r="O55" s="1"/>
      <c r="P55" s="1"/>
      <c r="Q55" s="1"/>
      <c r="R55" s="1"/>
      <c r="S55" s="1"/>
      <c r="T55" s="183"/>
      <c r="U55" s="15"/>
      <c r="W55" s="13"/>
      <c r="X55" s="16"/>
      <c r="Y55" s="1"/>
      <c r="Z55" s="1"/>
    </row>
    <row r="56" spans="1:26" x14ac:dyDescent="0.25">
      <c r="A56" s="1"/>
      <c r="B56" s="1"/>
      <c r="C56" s="1"/>
      <c r="D56" s="1"/>
      <c r="E56" s="16"/>
      <c r="F56" s="1"/>
      <c r="G56" s="16"/>
      <c r="H56" s="16"/>
      <c r="I56" s="1"/>
      <c r="J56" s="1"/>
      <c r="K56" s="1"/>
      <c r="L56" s="1"/>
      <c r="M56" s="1"/>
      <c r="N56" s="1"/>
      <c r="O56" s="1"/>
      <c r="P56" s="1"/>
      <c r="Q56" s="1"/>
      <c r="R56" s="1"/>
      <c r="S56" s="1"/>
      <c r="T56" s="183"/>
      <c r="U56" s="15"/>
      <c r="W56" s="13"/>
      <c r="X56" s="16"/>
      <c r="Y56" s="1"/>
      <c r="Z56" s="1"/>
    </row>
    <row r="57" spans="1:26" x14ac:dyDescent="0.25">
      <c r="A57" s="1"/>
      <c r="B57" s="1"/>
      <c r="C57" s="1"/>
      <c r="D57" s="1"/>
      <c r="E57" s="16"/>
      <c r="F57" s="1"/>
      <c r="G57" s="16"/>
      <c r="H57" s="16"/>
      <c r="I57" s="1"/>
      <c r="J57" s="1"/>
      <c r="K57" s="1"/>
      <c r="L57" s="1"/>
      <c r="M57" s="1"/>
      <c r="N57" s="1"/>
      <c r="O57" s="1"/>
      <c r="P57" s="1"/>
      <c r="Q57" s="1"/>
      <c r="R57" s="1"/>
      <c r="S57" s="1"/>
      <c r="T57" s="183"/>
      <c r="U57" s="15"/>
      <c r="W57" s="13"/>
      <c r="X57" s="16"/>
      <c r="Y57" s="1"/>
      <c r="Z57" s="1"/>
    </row>
    <row r="58" spans="1:26" x14ac:dyDescent="0.25">
      <c r="A58" s="1"/>
      <c r="B58" s="1"/>
      <c r="C58" s="1"/>
      <c r="D58" s="1"/>
      <c r="E58" s="16"/>
      <c r="F58" s="1"/>
      <c r="G58" s="16"/>
      <c r="H58" s="16"/>
      <c r="I58" s="1"/>
      <c r="J58" s="1"/>
      <c r="K58" s="1"/>
      <c r="L58" s="1"/>
      <c r="M58" s="1"/>
      <c r="N58" s="1"/>
      <c r="O58" s="1"/>
      <c r="P58" s="1"/>
      <c r="Q58" s="1"/>
      <c r="R58" s="1"/>
      <c r="S58" s="1"/>
      <c r="T58" s="183"/>
      <c r="U58" s="15"/>
      <c r="W58" s="13"/>
      <c r="X58" s="16"/>
      <c r="Y58" s="1"/>
      <c r="Z58" s="1"/>
    </row>
    <row r="59" spans="1:26" x14ac:dyDescent="0.25">
      <c r="A59" s="1"/>
      <c r="B59" s="1"/>
      <c r="C59" s="1"/>
      <c r="D59" s="1"/>
      <c r="E59" s="16"/>
      <c r="F59" s="1"/>
      <c r="G59" s="16"/>
      <c r="H59" s="16"/>
      <c r="I59" s="1"/>
      <c r="J59" s="1"/>
      <c r="K59" s="1"/>
      <c r="L59" s="1"/>
      <c r="M59" s="1"/>
      <c r="N59" s="1"/>
      <c r="O59" s="1"/>
      <c r="P59" s="1"/>
      <c r="Q59" s="1"/>
      <c r="R59" s="1"/>
      <c r="S59" s="1"/>
      <c r="T59" s="183"/>
      <c r="U59" s="15"/>
      <c r="W59" s="13"/>
      <c r="X59" s="16"/>
      <c r="Y59" s="1"/>
      <c r="Z59" s="1"/>
    </row>
    <row r="60" spans="1:26" x14ac:dyDescent="0.25">
      <c r="A60" s="1"/>
      <c r="B60" s="1"/>
      <c r="C60" s="1"/>
      <c r="D60" s="1"/>
      <c r="E60" s="16"/>
      <c r="F60" s="1"/>
      <c r="G60" s="16"/>
      <c r="H60" s="16"/>
      <c r="I60" s="1"/>
      <c r="J60" s="1"/>
      <c r="K60" s="1"/>
      <c r="L60" s="1"/>
      <c r="M60" s="1"/>
      <c r="N60" s="1"/>
      <c r="O60" s="1"/>
      <c r="P60" s="1"/>
      <c r="Q60" s="1"/>
      <c r="R60" s="1"/>
      <c r="S60" s="1"/>
      <c r="T60" s="183"/>
      <c r="U60" s="15"/>
      <c r="W60" s="13"/>
      <c r="X60" s="16"/>
      <c r="Y60" s="1"/>
      <c r="Z60" s="1"/>
    </row>
    <row r="61" spans="1:26" x14ac:dyDescent="0.25">
      <c r="A61" s="1"/>
      <c r="B61" s="1"/>
      <c r="C61" s="1"/>
      <c r="D61" s="1"/>
      <c r="E61" s="16"/>
      <c r="F61" s="1"/>
      <c r="G61" s="16"/>
      <c r="H61" s="16"/>
      <c r="I61" s="1"/>
      <c r="J61" s="1"/>
      <c r="K61" s="1"/>
      <c r="L61" s="1"/>
      <c r="M61" s="1"/>
      <c r="N61" s="1"/>
      <c r="O61" s="1"/>
      <c r="P61" s="1"/>
      <c r="Q61" s="1"/>
      <c r="R61" s="1"/>
      <c r="S61" s="1"/>
      <c r="T61" s="183"/>
      <c r="U61" s="15"/>
      <c r="W61" s="13"/>
      <c r="X61" s="16"/>
      <c r="Y61" s="1"/>
      <c r="Z61" s="1"/>
    </row>
    <row r="62" spans="1:26" x14ac:dyDescent="0.25">
      <c r="A62" s="1"/>
      <c r="B62" s="1"/>
      <c r="C62" s="1"/>
      <c r="D62" s="1"/>
      <c r="E62" s="16"/>
      <c r="F62" s="1"/>
      <c r="G62" s="16"/>
      <c r="H62" s="16"/>
      <c r="I62" s="1"/>
      <c r="J62" s="1"/>
      <c r="K62" s="1"/>
      <c r="L62" s="1"/>
      <c r="M62" s="1"/>
      <c r="N62" s="1"/>
      <c r="O62" s="1"/>
      <c r="P62" s="1"/>
      <c r="Q62" s="1"/>
      <c r="R62" s="1"/>
      <c r="S62" s="1"/>
      <c r="T62" s="183"/>
      <c r="U62" s="15"/>
      <c r="W62" s="13"/>
      <c r="X62" s="16"/>
      <c r="Y62" s="1"/>
      <c r="Z62" s="1"/>
    </row>
    <row r="63" spans="1:26" x14ac:dyDescent="0.25">
      <c r="A63" s="1"/>
      <c r="B63" s="1"/>
      <c r="C63" s="1"/>
      <c r="D63" s="1"/>
      <c r="E63" s="16"/>
      <c r="F63" s="1"/>
      <c r="G63" s="16"/>
      <c r="H63" s="16"/>
      <c r="I63" s="1"/>
      <c r="J63" s="1"/>
      <c r="K63" s="1"/>
      <c r="L63" s="1"/>
      <c r="M63" s="1"/>
      <c r="N63" s="1"/>
      <c r="O63" s="1"/>
      <c r="P63" s="1"/>
      <c r="Q63" s="1"/>
      <c r="R63" s="1"/>
      <c r="S63" s="1"/>
      <c r="T63" s="183"/>
      <c r="U63" s="15"/>
      <c r="W63" s="13"/>
      <c r="X63" s="16"/>
      <c r="Y63" s="1"/>
      <c r="Z63" s="1"/>
    </row>
    <row r="64" spans="1:26" x14ac:dyDescent="0.25">
      <c r="A64" s="1"/>
      <c r="B64" s="1"/>
      <c r="C64" s="1"/>
      <c r="D64" s="1"/>
      <c r="E64" s="16"/>
      <c r="F64" s="1"/>
      <c r="G64" s="16"/>
      <c r="H64" s="16"/>
      <c r="I64" s="1"/>
      <c r="J64" s="1"/>
      <c r="K64" s="1"/>
      <c r="L64" s="1"/>
      <c r="M64" s="1"/>
      <c r="N64" s="1"/>
      <c r="O64" s="1"/>
      <c r="P64" s="1"/>
      <c r="Q64" s="1"/>
      <c r="R64" s="1"/>
      <c r="S64" s="1"/>
      <c r="T64" s="183"/>
      <c r="U64" s="15"/>
      <c r="W64" s="13"/>
      <c r="X64" s="16"/>
      <c r="Y64" s="1"/>
      <c r="Z64" s="1"/>
    </row>
    <row r="65" spans="1:26" x14ac:dyDescent="0.25">
      <c r="A65" s="1"/>
      <c r="B65" s="1"/>
      <c r="C65" s="1"/>
      <c r="D65" s="1"/>
      <c r="E65" s="16"/>
      <c r="F65" s="1"/>
      <c r="G65" s="16"/>
      <c r="H65" s="16"/>
      <c r="I65" s="1"/>
      <c r="J65" s="1"/>
      <c r="K65" s="1"/>
      <c r="L65" s="1"/>
      <c r="M65" s="1"/>
      <c r="N65" s="1"/>
      <c r="O65" s="1"/>
      <c r="P65" s="1"/>
      <c r="Q65" s="1"/>
      <c r="R65" s="1"/>
      <c r="S65" s="1"/>
      <c r="T65" s="183"/>
      <c r="U65" s="15"/>
      <c r="W65" s="13"/>
      <c r="X65" s="16"/>
      <c r="Y65" s="1"/>
      <c r="Z65" s="1"/>
    </row>
    <row r="66" spans="1:26" x14ac:dyDescent="0.25">
      <c r="A66" s="1"/>
      <c r="B66" s="1"/>
      <c r="C66" s="1"/>
      <c r="D66" s="1"/>
      <c r="E66" s="16"/>
      <c r="F66" s="1"/>
      <c r="G66" s="16"/>
      <c r="H66" s="16"/>
      <c r="I66" s="1"/>
      <c r="J66" s="1"/>
      <c r="K66" s="1"/>
      <c r="L66" s="1"/>
      <c r="M66" s="1"/>
      <c r="N66" s="1"/>
      <c r="O66" s="1"/>
      <c r="P66" s="1"/>
      <c r="Q66" s="1"/>
      <c r="R66" s="1"/>
      <c r="S66" s="1"/>
      <c r="T66" s="183"/>
      <c r="U66" s="15"/>
      <c r="W66" s="13"/>
      <c r="X66" s="16"/>
      <c r="Y66" s="1"/>
      <c r="Z66" s="1"/>
    </row>
    <row r="67" spans="1:26" x14ac:dyDescent="0.25">
      <c r="A67" s="1"/>
      <c r="B67" s="1"/>
      <c r="C67" s="1"/>
      <c r="D67" s="1"/>
      <c r="E67" s="16"/>
      <c r="F67" s="1"/>
      <c r="G67" s="16"/>
      <c r="H67" s="16"/>
      <c r="I67" s="1"/>
      <c r="J67" s="1"/>
      <c r="K67" s="1"/>
      <c r="L67" s="1"/>
      <c r="M67" s="1"/>
      <c r="N67" s="1"/>
      <c r="O67" s="1"/>
      <c r="P67" s="1"/>
      <c r="Q67" s="1"/>
      <c r="R67" s="1"/>
      <c r="S67" s="1"/>
      <c r="T67" s="183"/>
      <c r="U67" s="15"/>
      <c r="W67" s="13"/>
      <c r="X67" s="16"/>
      <c r="Y67" s="1"/>
      <c r="Z67" s="1"/>
    </row>
    <row r="68" spans="1:26" x14ac:dyDescent="0.25">
      <c r="A68" s="1"/>
      <c r="B68" s="1"/>
      <c r="C68" s="1"/>
      <c r="D68" s="1"/>
      <c r="E68" s="16"/>
      <c r="F68" s="1"/>
      <c r="G68" s="16"/>
      <c r="H68" s="16"/>
      <c r="I68" s="1"/>
      <c r="J68" s="1"/>
      <c r="K68" s="1"/>
      <c r="L68" s="1"/>
      <c r="M68" s="1"/>
      <c r="N68" s="1"/>
      <c r="O68" s="1"/>
      <c r="P68" s="1"/>
      <c r="Q68" s="1"/>
      <c r="R68" s="1"/>
      <c r="S68" s="1"/>
      <c r="T68" s="183"/>
      <c r="U68" s="15"/>
      <c r="W68" s="13"/>
      <c r="X68" s="16"/>
      <c r="Y68" s="1"/>
      <c r="Z68" s="1"/>
    </row>
    <row r="69" spans="1:26" x14ac:dyDescent="0.25">
      <c r="A69" s="1"/>
      <c r="B69" s="1"/>
      <c r="C69" s="1"/>
      <c r="D69" s="1"/>
      <c r="E69" s="16"/>
      <c r="F69" s="1"/>
      <c r="G69" s="16"/>
      <c r="H69" s="16"/>
      <c r="I69" s="1"/>
      <c r="J69" s="1"/>
      <c r="K69" s="1"/>
      <c r="L69" s="1"/>
      <c r="M69" s="1"/>
      <c r="N69" s="1"/>
      <c r="O69" s="1"/>
      <c r="P69" s="1"/>
      <c r="Q69" s="1"/>
      <c r="R69" s="1"/>
      <c r="S69" s="1"/>
      <c r="T69" s="183"/>
      <c r="U69" s="15"/>
      <c r="W69" s="13"/>
      <c r="X69" s="16"/>
      <c r="Y69" s="1"/>
      <c r="Z69" s="1"/>
    </row>
    <row r="70" spans="1:26" x14ac:dyDescent="0.25">
      <c r="A70" s="1"/>
      <c r="B70" s="1"/>
      <c r="C70" s="1"/>
      <c r="D70" s="1"/>
      <c r="E70" s="16"/>
      <c r="F70" s="1"/>
      <c r="G70" s="16"/>
      <c r="H70" s="16"/>
      <c r="I70" s="1"/>
      <c r="J70" s="1"/>
      <c r="K70" s="1"/>
      <c r="L70" s="1"/>
      <c r="M70" s="1"/>
      <c r="N70" s="1"/>
      <c r="O70" s="1"/>
      <c r="P70" s="1"/>
      <c r="Q70" s="1"/>
      <c r="R70" s="1"/>
      <c r="S70" s="1"/>
      <c r="T70" s="183"/>
      <c r="U70" s="15"/>
      <c r="W70" s="13"/>
      <c r="X70" s="16"/>
      <c r="Y70" s="1"/>
      <c r="Z70" s="1"/>
    </row>
    <row r="71" spans="1:26" x14ac:dyDescent="0.25">
      <c r="A71" s="1"/>
      <c r="B71" s="1"/>
      <c r="C71" s="1"/>
      <c r="D71" s="1"/>
      <c r="E71" s="16"/>
      <c r="F71" s="1"/>
      <c r="G71" s="16"/>
      <c r="H71" s="16"/>
      <c r="I71" s="1"/>
      <c r="J71" s="1"/>
      <c r="K71" s="1"/>
      <c r="L71" s="1"/>
      <c r="M71" s="1"/>
      <c r="N71" s="1"/>
      <c r="O71" s="1"/>
      <c r="P71" s="1"/>
      <c r="Q71" s="1"/>
      <c r="R71" s="1"/>
      <c r="S71" s="1"/>
      <c r="T71" s="183"/>
      <c r="U71" s="15"/>
      <c r="W71" s="13"/>
      <c r="X71" s="16"/>
      <c r="Y71" s="1"/>
      <c r="Z71" s="1"/>
    </row>
    <row r="72" spans="1:26" x14ac:dyDescent="0.25">
      <c r="A72" s="1"/>
      <c r="B72" s="1"/>
      <c r="C72" s="1"/>
      <c r="D72" s="1"/>
      <c r="E72" s="16"/>
      <c r="F72" s="1"/>
      <c r="G72" s="16"/>
      <c r="H72" s="16"/>
      <c r="I72" s="1"/>
      <c r="J72" s="1"/>
      <c r="K72" s="1"/>
      <c r="L72" s="1"/>
      <c r="M72" s="1"/>
      <c r="N72" s="1"/>
      <c r="O72" s="1"/>
      <c r="P72" s="1"/>
      <c r="Q72" s="1"/>
      <c r="R72" s="1"/>
      <c r="S72" s="1"/>
      <c r="T72" s="183"/>
      <c r="U72" s="15"/>
      <c r="W72" s="13"/>
      <c r="X72" s="16"/>
      <c r="Y72" s="1"/>
      <c r="Z72" s="1"/>
    </row>
    <row r="73" spans="1:26" x14ac:dyDescent="0.25">
      <c r="A73" s="1"/>
      <c r="B73" s="1"/>
      <c r="C73" s="1"/>
      <c r="D73" s="1"/>
      <c r="E73" s="1"/>
      <c r="F73" s="1"/>
      <c r="G73" s="1"/>
      <c r="H73" s="1"/>
      <c r="I73" s="1"/>
      <c r="J73" s="1"/>
      <c r="K73" s="1"/>
      <c r="L73" s="1"/>
      <c r="M73" s="1"/>
      <c r="N73" s="1"/>
      <c r="O73" s="1"/>
      <c r="P73" s="1"/>
      <c r="Q73" s="1"/>
      <c r="R73" s="1"/>
      <c r="S73" s="1"/>
      <c r="T73" s="181"/>
      <c r="U73" s="1"/>
      <c r="W73" s="13"/>
      <c r="X73" s="1"/>
      <c r="Y73" s="1"/>
      <c r="Z73" s="1"/>
    </row>
    <row r="74" spans="1:26" x14ac:dyDescent="0.25">
      <c r="W74" s="13"/>
    </row>
    <row r="75" spans="1:26" x14ac:dyDescent="0.25">
      <c r="W75" s="13"/>
    </row>
    <row r="76" spans="1:26" x14ac:dyDescent="0.25">
      <c r="W76" s="13"/>
    </row>
    <row r="77" spans="1:26" x14ac:dyDescent="0.25">
      <c r="W77" s="13"/>
    </row>
    <row r="78" spans="1:26" x14ac:dyDescent="0.25">
      <c r="W78" s="13"/>
    </row>
    <row r="79" spans="1:26" x14ac:dyDescent="0.25">
      <c r="W79" s="13"/>
    </row>
    <row r="80" spans="1:26" x14ac:dyDescent="0.25">
      <c r="W80" s="13"/>
    </row>
    <row r="81" spans="23:23" x14ac:dyDescent="0.25">
      <c r="W81" s="13"/>
    </row>
    <row r="82" spans="23:23" x14ac:dyDescent="0.25">
      <c r="W82" s="13"/>
    </row>
    <row r="83" spans="23:23" x14ac:dyDescent="0.25">
      <c r="W83" s="13"/>
    </row>
    <row r="84" spans="23:23" x14ac:dyDescent="0.25">
      <c r="W84" s="13"/>
    </row>
    <row r="85" spans="23:23" x14ac:dyDescent="0.25">
      <c r="W85" s="13"/>
    </row>
    <row r="86" spans="23:23" x14ac:dyDescent="0.25">
      <c r="W86" s="13"/>
    </row>
    <row r="87" spans="23:23" x14ac:dyDescent="0.25">
      <c r="W87" s="13"/>
    </row>
    <row r="88" spans="23:23" x14ac:dyDescent="0.25">
      <c r="W88" s="13"/>
    </row>
    <row r="89" spans="23:23" x14ac:dyDescent="0.25">
      <c r="W89" s="13"/>
    </row>
    <row r="90" spans="23:23" x14ac:dyDescent="0.25">
      <c r="W90" s="13"/>
    </row>
    <row r="91" spans="23:23" x14ac:dyDescent="0.25">
      <c r="W91" s="13"/>
    </row>
    <row r="92" spans="23:23" x14ac:dyDescent="0.25">
      <c r="W92" s="13"/>
    </row>
    <row r="93" spans="23:23" x14ac:dyDescent="0.25">
      <c r="W93" s="13"/>
    </row>
    <row r="94" spans="23:23" x14ac:dyDescent="0.25">
      <c r="W94" s="13"/>
    </row>
    <row r="95" spans="23:23" x14ac:dyDescent="0.25">
      <c r="W95" s="13"/>
    </row>
    <row r="96" spans="23:23" x14ac:dyDescent="0.25">
      <c r="W96" s="13"/>
    </row>
    <row r="97" spans="23:23" x14ac:dyDescent="0.25">
      <c r="W97" s="13"/>
    </row>
    <row r="98" spans="23:23" x14ac:dyDescent="0.25">
      <c r="W98" s="13"/>
    </row>
    <row r="99" spans="23:23" x14ac:dyDescent="0.25">
      <c r="W99" s="13"/>
    </row>
    <row r="100" spans="23:23" x14ac:dyDescent="0.25">
      <c r="W100" s="13"/>
    </row>
    <row r="101" spans="23:23" x14ac:dyDescent="0.25">
      <c r="W101" s="13"/>
    </row>
    <row r="102" spans="23:23" x14ac:dyDescent="0.25">
      <c r="W102" s="13"/>
    </row>
    <row r="103" spans="23:23" x14ac:dyDescent="0.25">
      <c r="W103" s="13"/>
    </row>
    <row r="104" spans="23:23" x14ac:dyDescent="0.25">
      <c r="W104" s="13"/>
    </row>
    <row r="105" spans="23:23" x14ac:dyDescent="0.25">
      <c r="W105" s="13"/>
    </row>
    <row r="106" spans="23:23" x14ac:dyDescent="0.25">
      <c r="W106" s="13"/>
    </row>
    <row r="107" spans="23:23" x14ac:dyDescent="0.25">
      <c r="W107" s="13"/>
    </row>
    <row r="108" spans="23:23" x14ac:dyDescent="0.25">
      <c r="W108" s="13"/>
    </row>
    <row r="109" spans="23:23" x14ac:dyDescent="0.25">
      <c r="W109" s="13"/>
    </row>
    <row r="110" spans="23:23" x14ac:dyDescent="0.25">
      <c r="W110" s="13"/>
    </row>
    <row r="111" spans="23:23" x14ac:dyDescent="0.25">
      <c r="W111" s="13"/>
    </row>
    <row r="112" spans="23:23" x14ac:dyDescent="0.25">
      <c r="W112" s="13"/>
    </row>
    <row r="113" spans="23:23" x14ac:dyDescent="0.25">
      <c r="W113" s="13"/>
    </row>
    <row r="114" spans="23:23" x14ac:dyDescent="0.25">
      <c r="W114" s="13"/>
    </row>
    <row r="115" spans="23:23" x14ac:dyDescent="0.25">
      <c r="W115" s="13"/>
    </row>
    <row r="116" spans="23:23" x14ac:dyDescent="0.25">
      <c r="W116" s="13"/>
    </row>
    <row r="117" spans="23:23" x14ac:dyDescent="0.25">
      <c r="W117" s="13"/>
    </row>
    <row r="118" spans="23:23" x14ac:dyDescent="0.25">
      <c r="W118" s="13"/>
    </row>
    <row r="119" spans="23:23" x14ac:dyDescent="0.25">
      <c r="W119" s="13"/>
    </row>
    <row r="120" spans="23:23" x14ac:dyDescent="0.25">
      <c r="W120" s="13"/>
    </row>
    <row r="121" spans="23:23" x14ac:dyDescent="0.25">
      <c r="W121" s="13"/>
    </row>
    <row r="122" spans="23:23" x14ac:dyDescent="0.25">
      <c r="W122" s="13"/>
    </row>
    <row r="123" spans="23:23" x14ac:dyDescent="0.25">
      <c r="W123" s="13"/>
    </row>
    <row r="124" spans="23:23" x14ac:dyDescent="0.25">
      <c r="W124" s="13"/>
    </row>
    <row r="125" spans="23:23" x14ac:dyDescent="0.25">
      <c r="W125" s="13"/>
    </row>
    <row r="126" spans="23:23" x14ac:dyDescent="0.25">
      <c r="W126" s="13"/>
    </row>
    <row r="127" spans="23:23" x14ac:dyDescent="0.25">
      <c r="W127" s="13"/>
    </row>
    <row r="128" spans="23:23" x14ac:dyDescent="0.25">
      <c r="W128" s="13"/>
    </row>
    <row r="129" spans="23:23" x14ac:dyDescent="0.25">
      <c r="W129" s="13"/>
    </row>
    <row r="130" spans="23:23" x14ac:dyDescent="0.25">
      <c r="W130" s="13"/>
    </row>
    <row r="131" spans="23:23" x14ac:dyDescent="0.25">
      <c r="W131" s="13"/>
    </row>
    <row r="132" spans="23:23" x14ac:dyDescent="0.25">
      <c r="W132" s="13"/>
    </row>
    <row r="133" spans="23:23" x14ac:dyDescent="0.25">
      <c r="W133" s="13"/>
    </row>
    <row r="134" spans="23:23" x14ac:dyDescent="0.25">
      <c r="W134" s="13"/>
    </row>
    <row r="135" spans="23:23" x14ac:dyDescent="0.25">
      <c r="W135" s="13"/>
    </row>
    <row r="136" spans="23:23" x14ac:dyDescent="0.25">
      <c r="W136" s="13"/>
    </row>
    <row r="137" spans="23:23" x14ac:dyDescent="0.25">
      <c r="W137" s="13"/>
    </row>
    <row r="138" spans="23:23" x14ac:dyDescent="0.25">
      <c r="W138" s="13"/>
    </row>
    <row r="139" spans="23:23" x14ac:dyDescent="0.25">
      <c r="W139" s="13"/>
    </row>
    <row r="140" spans="23:23" x14ac:dyDescent="0.25">
      <c r="W140" s="13"/>
    </row>
    <row r="141" spans="23:23" x14ac:dyDescent="0.25">
      <c r="W141" s="13"/>
    </row>
    <row r="142" spans="23:23" x14ac:dyDescent="0.25">
      <c r="W142" s="13"/>
    </row>
    <row r="143" spans="23:23" x14ac:dyDescent="0.25">
      <c r="W143" s="13"/>
    </row>
    <row r="144" spans="23:23" x14ac:dyDescent="0.25">
      <c r="W144" s="13"/>
    </row>
    <row r="145" spans="23:23" x14ac:dyDescent="0.25">
      <c r="W145" s="13"/>
    </row>
    <row r="146" spans="23:23" x14ac:dyDescent="0.25">
      <c r="W146" s="13"/>
    </row>
    <row r="147" spans="23:23" x14ac:dyDescent="0.25">
      <c r="W147" s="13"/>
    </row>
    <row r="148" spans="23:23" x14ac:dyDescent="0.25">
      <c r="W148" s="13"/>
    </row>
    <row r="149" spans="23:23" x14ac:dyDescent="0.25">
      <c r="W149" s="13"/>
    </row>
    <row r="150" spans="23:23" x14ac:dyDescent="0.25">
      <c r="W150" s="13"/>
    </row>
    <row r="151" spans="23:23" x14ac:dyDescent="0.25">
      <c r="W151" s="13"/>
    </row>
    <row r="152" spans="23:23" x14ac:dyDescent="0.25">
      <c r="W152" s="13"/>
    </row>
    <row r="153" spans="23:23" x14ac:dyDescent="0.25">
      <c r="W153" s="13"/>
    </row>
    <row r="154" spans="23:23" x14ac:dyDescent="0.25">
      <c r="W154" s="13"/>
    </row>
    <row r="155" spans="23:23" x14ac:dyDescent="0.25">
      <c r="W155" s="13"/>
    </row>
    <row r="156" spans="23:23" x14ac:dyDescent="0.25">
      <c r="W156" s="13"/>
    </row>
    <row r="157" spans="23:23" x14ac:dyDescent="0.25">
      <c r="W157" s="13"/>
    </row>
    <row r="158" spans="23:23" x14ac:dyDescent="0.25">
      <c r="W158" s="13"/>
    </row>
    <row r="159" spans="23:23" x14ac:dyDescent="0.25">
      <c r="W159" s="13"/>
    </row>
    <row r="160" spans="23:23" x14ac:dyDescent="0.25">
      <c r="W160" s="13"/>
    </row>
    <row r="161" spans="23:23" x14ac:dyDescent="0.25">
      <c r="W161" s="13"/>
    </row>
    <row r="162" spans="23:23" x14ac:dyDescent="0.25">
      <c r="W162" s="13"/>
    </row>
    <row r="163" spans="23:23" x14ac:dyDescent="0.25">
      <c r="W163" s="13"/>
    </row>
    <row r="164" spans="23:23" x14ac:dyDescent="0.25">
      <c r="W164" s="13"/>
    </row>
    <row r="165" spans="23:23" x14ac:dyDescent="0.25">
      <c r="W165" s="13"/>
    </row>
    <row r="166" spans="23:23" x14ac:dyDescent="0.25">
      <c r="W166" s="13"/>
    </row>
    <row r="167" spans="23:23" x14ac:dyDescent="0.25">
      <c r="W167" s="13"/>
    </row>
    <row r="168" spans="23:23" x14ac:dyDescent="0.25">
      <c r="W168" s="13"/>
    </row>
    <row r="169" spans="23:23" x14ac:dyDescent="0.25">
      <c r="W169" s="13"/>
    </row>
    <row r="170" spans="23:23" x14ac:dyDescent="0.25">
      <c r="W170" s="13"/>
    </row>
    <row r="171" spans="23:23" x14ac:dyDescent="0.25">
      <c r="W171" s="13"/>
    </row>
    <row r="172" spans="23:23" x14ac:dyDescent="0.25">
      <c r="W172" s="13"/>
    </row>
    <row r="173" spans="23:23" x14ac:dyDescent="0.25">
      <c r="W173" s="13"/>
    </row>
    <row r="174" spans="23:23" x14ac:dyDescent="0.25">
      <c r="W174" s="13"/>
    </row>
    <row r="175" spans="23:23" x14ac:dyDescent="0.25">
      <c r="W175" s="13"/>
    </row>
    <row r="176" spans="23:23" x14ac:dyDescent="0.25">
      <c r="W176" s="13"/>
    </row>
    <row r="177" spans="23:23" x14ac:dyDescent="0.25">
      <c r="W177" s="13"/>
    </row>
    <row r="178" spans="23:23" x14ac:dyDescent="0.25">
      <c r="W178" s="13"/>
    </row>
    <row r="179" spans="23:23" x14ac:dyDescent="0.25">
      <c r="W179" s="13"/>
    </row>
    <row r="180" spans="23:23" x14ac:dyDescent="0.25">
      <c r="W180" s="13"/>
    </row>
    <row r="181" spans="23:23" x14ac:dyDescent="0.25">
      <c r="W181" s="13"/>
    </row>
    <row r="182" spans="23:23" x14ac:dyDescent="0.25">
      <c r="W182" s="13"/>
    </row>
    <row r="183" spans="23:23" x14ac:dyDescent="0.25">
      <c r="W183" s="13"/>
    </row>
    <row r="184" spans="23:23" x14ac:dyDescent="0.25">
      <c r="W184" s="13"/>
    </row>
    <row r="185" spans="23:23" x14ac:dyDescent="0.25">
      <c r="W185" s="13"/>
    </row>
    <row r="186" spans="23:23" x14ac:dyDescent="0.25">
      <c r="W186" s="13"/>
    </row>
    <row r="187" spans="23:23" x14ac:dyDescent="0.25">
      <c r="W187" s="13"/>
    </row>
    <row r="188" spans="23:23" x14ac:dyDescent="0.25">
      <c r="W188" s="13"/>
    </row>
    <row r="189" spans="23:23" x14ac:dyDescent="0.25">
      <c r="W189" s="13"/>
    </row>
    <row r="190" spans="23:23" x14ac:dyDescent="0.25">
      <c r="W190" s="13"/>
    </row>
    <row r="191" spans="23:23" x14ac:dyDescent="0.25">
      <c r="W191" s="13"/>
    </row>
    <row r="192" spans="23:23" x14ac:dyDescent="0.25">
      <c r="W192" s="13"/>
    </row>
    <row r="193" spans="23:23" x14ac:dyDescent="0.25">
      <c r="W193" s="13"/>
    </row>
    <row r="194" spans="23:23" x14ac:dyDescent="0.25">
      <c r="W194" s="13"/>
    </row>
    <row r="195" spans="23:23" x14ac:dyDescent="0.25">
      <c r="W195" s="13"/>
    </row>
    <row r="196" spans="23:23" x14ac:dyDescent="0.25">
      <c r="W196" s="13"/>
    </row>
    <row r="197" spans="23:23" x14ac:dyDescent="0.25">
      <c r="W197" s="13"/>
    </row>
    <row r="198" spans="23:23" x14ac:dyDescent="0.25">
      <c r="W198" s="13"/>
    </row>
    <row r="199" spans="23:23" x14ac:dyDescent="0.25">
      <c r="W199" s="13"/>
    </row>
    <row r="200" spans="23:23" x14ac:dyDescent="0.25">
      <c r="W200" s="13"/>
    </row>
    <row r="201" spans="23:23" x14ac:dyDescent="0.25">
      <c r="W201" s="13"/>
    </row>
    <row r="202" spans="23:23" x14ac:dyDescent="0.25">
      <c r="W202" s="13"/>
    </row>
    <row r="203" spans="23:23" x14ac:dyDescent="0.25">
      <c r="W203" s="13"/>
    </row>
    <row r="204" spans="23:23" x14ac:dyDescent="0.25">
      <c r="W204" s="13"/>
    </row>
    <row r="205" spans="23:23" x14ac:dyDescent="0.25">
      <c r="W205" s="13"/>
    </row>
    <row r="206" spans="23:23" x14ac:dyDescent="0.25">
      <c r="W206" s="13"/>
    </row>
    <row r="207" spans="23:23" x14ac:dyDescent="0.25">
      <c r="W207" s="13"/>
    </row>
    <row r="208" spans="23:23" x14ac:dyDescent="0.25">
      <c r="W208" s="13"/>
    </row>
    <row r="209" spans="23:23" x14ac:dyDescent="0.25">
      <c r="W209" s="13"/>
    </row>
    <row r="210" spans="23:23" x14ac:dyDescent="0.25">
      <c r="W210" s="13"/>
    </row>
    <row r="211" spans="23:23" x14ac:dyDescent="0.25">
      <c r="W211" s="13"/>
    </row>
    <row r="212" spans="23:23" x14ac:dyDescent="0.25">
      <c r="W212" s="13"/>
    </row>
    <row r="213" spans="23:23" x14ac:dyDescent="0.25">
      <c r="W213" s="13"/>
    </row>
    <row r="214" spans="23:23" x14ac:dyDescent="0.25">
      <c r="W214" s="13"/>
    </row>
    <row r="215" spans="23:23" x14ac:dyDescent="0.25">
      <c r="W215" s="13"/>
    </row>
    <row r="216" spans="23:23" x14ac:dyDescent="0.25">
      <c r="W216" s="13"/>
    </row>
    <row r="217" spans="23:23" x14ac:dyDescent="0.25">
      <c r="W217" s="13"/>
    </row>
    <row r="218" spans="23:23" x14ac:dyDescent="0.25">
      <c r="W218" s="13"/>
    </row>
    <row r="219" spans="23:23" x14ac:dyDescent="0.25">
      <c r="W219" s="13"/>
    </row>
    <row r="220" spans="23:23" x14ac:dyDescent="0.25">
      <c r="W220" s="13"/>
    </row>
    <row r="221" spans="23:23" x14ac:dyDescent="0.25">
      <c r="W221" s="13"/>
    </row>
    <row r="222" spans="23:23" x14ac:dyDescent="0.25">
      <c r="W222" s="13"/>
    </row>
    <row r="223" spans="23:23" x14ac:dyDescent="0.25">
      <c r="W223" s="13"/>
    </row>
    <row r="224" spans="23:23" x14ac:dyDescent="0.25">
      <c r="W224" s="13"/>
    </row>
    <row r="225" spans="23:23" x14ac:dyDescent="0.25">
      <c r="W225" s="13"/>
    </row>
    <row r="226" spans="23:23" x14ac:dyDescent="0.25">
      <c r="W226" s="13"/>
    </row>
    <row r="227" spans="23:23" x14ac:dyDescent="0.25">
      <c r="W227" s="13"/>
    </row>
    <row r="228" spans="23:23" x14ac:dyDescent="0.25">
      <c r="W228" s="13"/>
    </row>
    <row r="229" spans="23:23" x14ac:dyDescent="0.25">
      <c r="W229" s="13"/>
    </row>
    <row r="230" spans="23:23" x14ac:dyDescent="0.25">
      <c r="W230" s="13"/>
    </row>
    <row r="231" spans="23:23" x14ac:dyDescent="0.25">
      <c r="W231" s="13"/>
    </row>
    <row r="232" spans="23:23" x14ac:dyDescent="0.25">
      <c r="W232" s="13"/>
    </row>
    <row r="233" spans="23:23" x14ac:dyDescent="0.25">
      <c r="W233" s="13"/>
    </row>
    <row r="234" spans="23:23" x14ac:dyDescent="0.25">
      <c r="W234" s="13"/>
    </row>
    <row r="235" spans="23:23" x14ac:dyDescent="0.25">
      <c r="W235" s="13"/>
    </row>
    <row r="236" spans="23:23" x14ac:dyDescent="0.25">
      <c r="W236" s="13"/>
    </row>
    <row r="237" spans="23:23" x14ac:dyDescent="0.25">
      <c r="W237" s="13"/>
    </row>
    <row r="238" spans="23:23" x14ac:dyDescent="0.25">
      <c r="W238" s="13"/>
    </row>
    <row r="239" spans="23:23" x14ac:dyDescent="0.25">
      <c r="W239" s="13"/>
    </row>
    <row r="240" spans="23:23" x14ac:dyDescent="0.25">
      <c r="W240" s="13"/>
    </row>
    <row r="241" spans="23:23" x14ac:dyDescent="0.25">
      <c r="W241" s="13"/>
    </row>
    <row r="242" spans="23:23" x14ac:dyDescent="0.25">
      <c r="W242" s="13"/>
    </row>
    <row r="243" spans="23:23" x14ac:dyDescent="0.25">
      <c r="W243" s="13"/>
    </row>
    <row r="244" spans="23:23" x14ac:dyDescent="0.25">
      <c r="W244" s="13"/>
    </row>
    <row r="245" spans="23:23" x14ac:dyDescent="0.25">
      <c r="W245" s="13"/>
    </row>
    <row r="246" spans="23:23" x14ac:dyDescent="0.25">
      <c r="W246" s="13"/>
    </row>
    <row r="247" spans="23:23" x14ac:dyDescent="0.25">
      <c r="W247" s="13"/>
    </row>
    <row r="248" spans="23:23" x14ac:dyDescent="0.25">
      <c r="W248" s="13"/>
    </row>
    <row r="249" spans="23:23" x14ac:dyDescent="0.25">
      <c r="W249" s="13"/>
    </row>
    <row r="250" spans="23:23" x14ac:dyDescent="0.25">
      <c r="W250" s="13"/>
    </row>
    <row r="251" spans="23:23" x14ac:dyDescent="0.25">
      <c r="W251" s="13"/>
    </row>
    <row r="252" spans="23:23" x14ac:dyDescent="0.25">
      <c r="W252" s="13"/>
    </row>
    <row r="253" spans="23:23" x14ac:dyDescent="0.25">
      <c r="W253" s="13"/>
    </row>
    <row r="254" spans="23:23" x14ac:dyDescent="0.25">
      <c r="W254" s="13"/>
    </row>
    <row r="255" spans="23:23" x14ac:dyDescent="0.25">
      <c r="W255" s="13"/>
    </row>
    <row r="256" spans="23:23" x14ac:dyDescent="0.25">
      <c r="W256" s="13"/>
    </row>
    <row r="257" spans="23:23" x14ac:dyDescent="0.25">
      <c r="W257" s="13"/>
    </row>
    <row r="258" spans="23:23" x14ac:dyDescent="0.25">
      <c r="W258" s="13"/>
    </row>
    <row r="259" spans="23:23" x14ac:dyDescent="0.25">
      <c r="W259" s="13"/>
    </row>
    <row r="260" spans="23:23" x14ac:dyDescent="0.25">
      <c r="W260" s="13"/>
    </row>
    <row r="261" spans="23:23" x14ac:dyDescent="0.25">
      <c r="W261" s="13"/>
    </row>
    <row r="262" spans="23:23" x14ac:dyDescent="0.25">
      <c r="W262" s="13"/>
    </row>
    <row r="263" spans="23:23" x14ac:dyDescent="0.25">
      <c r="W263" s="13"/>
    </row>
    <row r="264" spans="23:23" x14ac:dyDescent="0.25">
      <c r="W264" s="13"/>
    </row>
    <row r="265" spans="23:23" x14ac:dyDescent="0.25">
      <c r="W265" s="13"/>
    </row>
    <row r="266" spans="23:23" x14ac:dyDescent="0.25">
      <c r="W266" s="13"/>
    </row>
    <row r="267" spans="23:23" x14ac:dyDescent="0.25">
      <c r="W267" s="13"/>
    </row>
    <row r="268" spans="23:23" x14ac:dyDescent="0.25">
      <c r="W268" s="13"/>
    </row>
    <row r="269" spans="23:23" x14ac:dyDescent="0.25">
      <c r="W269" s="13"/>
    </row>
    <row r="270" spans="23:23" x14ac:dyDescent="0.25">
      <c r="W270" s="13"/>
    </row>
    <row r="271" spans="23:23" x14ac:dyDescent="0.25">
      <c r="W271" s="13"/>
    </row>
    <row r="272" spans="23:23" x14ac:dyDescent="0.25">
      <c r="W272" s="13"/>
    </row>
    <row r="273" spans="23:23" x14ac:dyDescent="0.25">
      <c r="W273" s="13"/>
    </row>
    <row r="274" spans="23:23" x14ac:dyDescent="0.25">
      <c r="W274" s="13"/>
    </row>
    <row r="275" spans="23:23" x14ac:dyDescent="0.25">
      <c r="W275" s="13"/>
    </row>
    <row r="276" spans="23:23" x14ac:dyDescent="0.25">
      <c r="W276" s="13"/>
    </row>
    <row r="277" spans="23:23" x14ac:dyDescent="0.25">
      <c r="W277" s="13"/>
    </row>
    <row r="278" spans="23:23" x14ac:dyDescent="0.25">
      <c r="W278" s="13"/>
    </row>
    <row r="279" spans="23:23" x14ac:dyDescent="0.25">
      <c r="W279" s="13"/>
    </row>
    <row r="280" spans="23:23" x14ac:dyDescent="0.25">
      <c r="W280" s="13"/>
    </row>
    <row r="281" spans="23:23" x14ac:dyDescent="0.25">
      <c r="W281" s="13"/>
    </row>
    <row r="282" spans="23:23" x14ac:dyDescent="0.25">
      <c r="W282" s="13"/>
    </row>
    <row r="283" spans="23:23" x14ac:dyDescent="0.25">
      <c r="W283" s="13"/>
    </row>
    <row r="284" spans="23:23" x14ac:dyDescent="0.25">
      <c r="W284" s="13"/>
    </row>
    <row r="285" spans="23:23" x14ac:dyDescent="0.25">
      <c r="W285" s="13"/>
    </row>
    <row r="286" spans="23:23" x14ac:dyDescent="0.25">
      <c r="W286" s="13"/>
    </row>
    <row r="287" spans="23:23" x14ac:dyDescent="0.25">
      <c r="W287" s="13"/>
    </row>
    <row r="288" spans="23:23" x14ac:dyDescent="0.25">
      <c r="W288" s="13"/>
    </row>
    <row r="289" spans="23:23" x14ac:dyDescent="0.25">
      <c r="W289" s="13"/>
    </row>
    <row r="290" spans="23:23" x14ac:dyDescent="0.25">
      <c r="W290" s="13"/>
    </row>
    <row r="291" spans="23:23" x14ac:dyDescent="0.25">
      <c r="W291" s="13"/>
    </row>
    <row r="292" spans="23:23" x14ac:dyDescent="0.25">
      <c r="W292" s="13"/>
    </row>
    <row r="293" spans="23:23" x14ac:dyDescent="0.25">
      <c r="W293" s="13"/>
    </row>
    <row r="294" spans="23:23" x14ac:dyDescent="0.25">
      <c r="W294" s="13"/>
    </row>
    <row r="295" spans="23:23" x14ac:dyDescent="0.25">
      <c r="W295" s="13"/>
    </row>
    <row r="296" spans="23:23" x14ac:dyDescent="0.25">
      <c r="W296" s="13"/>
    </row>
    <row r="297" spans="23:23" x14ac:dyDescent="0.25">
      <c r="W297" s="13"/>
    </row>
    <row r="298" spans="23:23" x14ac:dyDescent="0.25">
      <c r="W298" s="13"/>
    </row>
    <row r="299" spans="23:23" x14ac:dyDescent="0.25">
      <c r="W299" s="13"/>
    </row>
    <row r="300" spans="23:23" x14ac:dyDescent="0.25">
      <c r="W300" s="13"/>
    </row>
    <row r="301" spans="23:23" x14ac:dyDescent="0.25">
      <c r="W301" s="13"/>
    </row>
    <row r="302" spans="23:23" x14ac:dyDescent="0.25">
      <c r="W302" s="13"/>
    </row>
    <row r="303" spans="23:23" x14ac:dyDescent="0.25">
      <c r="W303" s="13"/>
    </row>
    <row r="304" spans="23:23" x14ac:dyDescent="0.25">
      <c r="W304" s="13"/>
    </row>
    <row r="305" spans="23:23" x14ac:dyDescent="0.25">
      <c r="W305" s="13"/>
    </row>
    <row r="306" spans="23:23" x14ac:dyDescent="0.25">
      <c r="W306" s="13"/>
    </row>
    <row r="307" spans="23:23" x14ac:dyDescent="0.25">
      <c r="W307" s="13"/>
    </row>
    <row r="308" spans="23:23" x14ac:dyDescent="0.25">
      <c r="W308" s="13"/>
    </row>
    <row r="309" spans="23:23" x14ac:dyDescent="0.25">
      <c r="W309" s="13"/>
    </row>
    <row r="310" spans="23:23" x14ac:dyDescent="0.25">
      <c r="W310" s="13"/>
    </row>
    <row r="311" spans="23:23" x14ac:dyDescent="0.25">
      <c r="W311" s="13"/>
    </row>
    <row r="312" spans="23:23" x14ac:dyDescent="0.25">
      <c r="W312" s="13"/>
    </row>
    <row r="313" spans="23:23" x14ac:dyDescent="0.25">
      <c r="W313" s="13"/>
    </row>
    <row r="314" spans="23:23" x14ac:dyDescent="0.25">
      <c r="W314" s="13"/>
    </row>
    <row r="315" spans="23:23" x14ac:dyDescent="0.25">
      <c r="W315" s="13"/>
    </row>
    <row r="316" spans="23:23" x14ac:dyDescent="0.25">
      <c r="W316" s="13"/>
    </row>
    <row r="317" spans="23:23" x14ac:dyDescent="0.25">
      <c r="W317" s="13"/>
    </row>
    <row r="318" spans="23:23" x14ac:dyDescent="0.25">
      <c r="W318" s="13"/>
    </row>
    <row r="319" spans="23:23" x14ac:dyDescent="0.25">
      <c r="W319" s="13"/>
    </row>
    <row r="320" spans="23:23" x14ac:dyDescent="0.25">
      <c r="W320" s="13"/>
    </row>
    <row r="321" spans="23:23" x14ac:dyDescent="0.25">
      <c r="W321" s="13"/>
    </row>
    <row r="322" spans="23:23" x14ac:dyDescent="0.25">
      <c r="W322" s="13"/>
    </row>
    <row r="323" spans="23:23" x14ac:dyDescent="0.25">
      <c r="W323" s="13"/>
    </row>
    <row r="324" spans="23:23" x14ac:dyDescent="0.25">
      <c r="W324" s="13"/>
    </row>
    <row r="325" spans="23:23" x14ac:dyDescent="0.25">
      <c r="W325" s="13"/>
    </row>
    <row r="326" spans="23:23" x14ac:dyDescent="0.25">
      <c r="W326" s="13"/>
    </row>
    <row r="327" spans="23:23" x14ac:dyDescent="0.25">
      <c r="W327" s="13"/>
    </row>
    <row r="328" spans="23:23" x14ac:dyDescent="0.25">
      <c r="W328" s="13"/>
    </row>
    <row r="329" spans="23:23" x14ac:dyDescent="0.25">
      <c r="W329" s="13"/>
    </row>
    <row r="330" spans="23:23" x14ac:dyDescent="0.25">
      <c r="W330" s="13"/>
    </row>
    <row r="331" spans="23:23" x14ac:dyDescent="0.25">
      <c r="W331" s="13"/>
    </row>
    <row r="332" spans="23:23" x14ac:dyDescent="0.25">
      <c r="W332" s="13"/>
    </row>
    <row r="333" spans="23:23" x14ac:dyDescent="0.25">
      <c r="W333" s="13"/>
    </row>
    <row r="334" spans="23:23" x14ac:dyDescent="0.25">
      <c r="W334" s="13"/>
    </row>
    <row r="335" spans="23:23" x14ac:dyDescent="0.25">
      <c r="W335" s="13"/>
    </row>
    <row r="336" spans="23:23" x14ac:dyDescent="0.25">
      <c r="W336" s="13"/>
    </row>
    <row r="337" spans="23:23" x14ac:dyDescent="0.25">
      <c r="W337" s="13"/>
    </row>
    <row r="338" spans="23:23" x14ac:dyDescent="0.25">
      <c r="W338" s="13"/>
    </row>
    <row r="339" spans="23:23" x14ac:dyDescent="0.25">
      <c r="W339" s="13"/>
    </row>
    <row r="340" spans="23:23" x14ac:dyDescent="0.25">
      <c r="W340" s="13"/>
    </row>
    <row r="341" spans="23:23" x14ac:dyDescent="0.25">
      <c r="W341" s="13"/>
    </row>
    <row r="342" spans="23:23" x14ac:dyDescent="0.25">
      <c r="W342" s="13"/>
    </row>
    <row r="343" spans="23:23" x14ac:dyDescent="0.25">
      <c r="W343" s="13"/>
    </row>
    <row r="344" spans="23:23" x14ac:dyDescent="0.25">
      <c r="W344" s="13"/>
    </row>
    <row r="345" spans="23:23" x14ac:dyDescent="0.25">
      <c r="W345" s="13"/>
    </row>
    <row r="346" spans="23:23" x14ac:dyDescent="0.25">
      <c r="W346" s="13"/>
    </row>
    <row r="347" spans="23:23" x14ac:dyDescent="0.25">
      <c r="W347" s="13"/>
    </row>
    <row r="348" spans="23:23" x14ac:dyDescent="0.25">
      <c r="W348" s="13"/>
    </row>
    <row r="349" spans="23:23" x14ac:dyDescent="0.25">
      <c r="W349" s="13"/>
    </row>
    <row r="350" spans="23:23" x14ac:dyDescent="0.25">
      <c r="W350" s="13"/>
    </row>
    <row r="351" spans="23:23" x14ac:dyDescent="0.25">
      <c r="W351" s="13"/>
    </row>
    <row r="352" spans="23:23" x14ac:dyDescent="0.25">
      <c r="W352" s="13"/>
    </row>
    <row r="353" spans="23:23" x14ac:dyDescent="0.25">
      <c r="W353" s="13"/>
    </row>
    <row r="354" spans="23:23" x14ac:dyDescent="0.25">
      <c r="W354" s="13"/>
    </row>
    <row r="355" spans="23:23" x14ac:dyDescent="0.25">
      <c r="W355" s="13"/>
    </row>
    <row r="356" spans="23:23" x14ac:dyDescent="0.25">
      <c r="W356" s="13"/>
    </row>
    <row r="357" spans="23:23" x14ac:dyDescent="0.25">
      <c r="W357" s="13"/>
    </row>
    <row r="358" spans="23:23" x14ac:dyDescent="0.25">
      <c r="W358" s="13"/>
    </row>
    <row r="359" spans="23:23" x14ac:dyDescent="0.25">
      <c r="W359" s="13"/>
    </row>
    <row r="360" spans="23:23" x14ac:dyDescent="0.25">
      <c r="W360" s="13"/>
    </row>
    <row r="361" spans="23:23" x14ac:dyDescent="0.25">
      <c r="W361" s="13"/>
    </row>
    <row r="362" spans="23:23" x14ac:dyDescent="0.25">
      <c r="W362" s="13"/>
    </row>
    <row r="363" spans="23:23" x14ac:dyDescent="0.25">
      <c r="W363" s="13"/>
    </row>
    <row r="364" spans="23:23" x14ac:dyDescent="0.25">
      <c r="W364" s="13"/>
    </row>
    <row r="365" spans="23:23" x14ac:dyDescent="0.25">
      <c r="W365" s="13"/>
    </row>
    <row r="366" spans="23:23" x14ac:dyDescent="0.25">
      <c r="W366" s="13"/>
    </row>
    <row r="367" spans="23:23" x14ac:dyDescent="0.25">
      <c r="W367" s="13"/>
    </row>
    <row r="368" spans="23:23" x14ac:dyDescent="0.25">
      <c r="W368" s="13"/>
    </row>
    <row r="369" spans="23:23" x14ac:dyDescent="0.25">
      <c r="W369" s="13"/>
    </row>
    <row r="370" spans="23:23" x14ac:dyDescent="0.25">
      <c r="W370" s="13"/>
    </row>
    <row r="371" spans="23:23" x14ac:dyDescent="0.25">
      <c r="W371" s="13"/>
    </row>
    <row r="372" spans="23:23" x14ac:dyDescent="0.25">
      <c r="W372" s="13"/>
    </row>
    <row r="373" spans="23:23" x14ac:dyDescent="0.25">
      <c r="W373" s="13"/>
    </row>
    <row r="374" spans="23:23" x14ac:dyDescent="0.25">
      <c r="W374" s="13"/>
    </row>
    <row r="375" spans="23:23" x14ac:dyDescent="0.25">
      <c r="W375" s="13"/>
    </row>
    <row r="376" spans="23:23" x14ac:dyDescent="0.25">
      <c r="W376" s="13"/>
    </row>
    <row r="377" spans="23:23" x14ac:dyDescent="0.25">
      <c r="W377" s="13"/>
    </row>
    <row r="378" spans="23:23" x14ac:dyDescent="0.25">
      <c r="W378" s="13"/>
    </row>
    <row r="379" spans="23:23" x14ac:dyDescent="0.25">
      <c r="W379" s="13"/>
    </row>
    <row r="380" spans="23:23" x14ac:dyDescent="0.25">
      <c r="W380" s="13"/>
    </row>
    <row r="381" spans="23:23" x14ac:dyDescent="0.25">
      <c r="W381" s="13"/>
    </row>
    <row r="382" spans="23:23" x14ac:dyDescent="0.25">
      <c r="W382" s="13"/>
    </row>
    <row r="383" spans="23:23" x14ac:dyDescent="0.25">
      <c r="W383" s="13"/>
    </row>
    <row r="384" spans="23:23" x14ac:dyDescent="0.25">
      <c r="W384" s="13"/>
    </row>
    <row r="385" spans="23:23" x14ac:dyDescent="0.25">
      <c r="W385" s="13"/>
    </row>
    <row r="386" spans="23:23" x14ac:dyDescent="0.25">
      <c r="W386" s="13"/>
    </row>
    <row r="387" spans="23:23" x14ac:dyDescent="0.25">
      <c r="W387" s="13"/>
    </row>
    <row r="388" spans="23:23" x14ac:dyDescent="0.25">
      <c r="W388" s="13"/>
    </row>
    <row r="389" spans="23:23" x14ac:dyDescent="0.25">
      <c r="W389" s="13"/>
    </row>
    <row r="390" spans="23:23" x14ac:dyDescent="0.25">
      <c r="W390" s="13"/>
    </row>
    <row r="391" spans="23:23" x14ac:dyDescent="0.25">
      <c r="W391" s="13"/>
    </row>
    <row r="392" spans="23:23" x14ac:dyDescent="0.25">
      <c r="W392" s="13"/>
    </row>
    <row r="393" spans="23:23" x14ac:dyDescent="0.25">
      <c r="W393" s="13"/>
    </row>
    <row r="394" spans="23:23" x14ac:dyDescent="0.25">
      <c r="W394" s="13"/>
    </row>
    <row r="395" spans="23:23" x14ac:dyDescent="0.25">
      <c r="W395" s="13"/>
    </row>
    <row r="396" spans="23:23" x14ac:dyDescent="0.25">
      <c r="W396" s="13"/>
    </row>
    <row r="397" spans="23:23" x14ac:dyDescent="0.25">
      <c r="W397" s="13"/>
    </row>
    <row r="398" spans="23:23" x14ac:dyDescent="0.25">
      <c r="W398" s="13"/>
    </row>
    <row r="399" spans="23:23" x14ac:dyDescent="0.25">
      <c r="W399" s="13"/>
    </row>
    <row r="400" spans="23:23" x14ac:dyDescent="0.25">
      <c r="W400" s="13"/>
    </row>
    <row r="401" spans="23:23" x14ac:dyDescent="0.25">
      <c r="W401" s="13"/>
    </row>
    <row r="402" spans="23:23" x14ac:dyDescent="0.25">
      <c r="W402" s="13"/>
    </row>
    <row r="403" spans="23:23" x14ac:dyDescent="0.25">
      <c r="W403" s="13"/>
    </row>
    <row r="404" spans="23:23" x14ac:dyDescent="0.25">
      <c r="W404" s="13"/>
    </row>
    <row r="405" spans="23:23" x14ac:dyDescent="0.25">
      <c r="W405" s="13"/>
    </row>
    <row r="406" spans="23:23" x14ac:dyDescent="0.25">
      <c r="W406" s="13"/>
    </row>
    <row r="407" spans="23:23" x14ac:dyDescent="0.25">
      <c r="W407" s="13"/>
    </row>
    <row r="408" spans="23:23" x14ac:dyDescent="0.25">
      <c r="W408" s="13"/>
    </row>
    <row r="409" spans="23:23" x14ac:dyDescent="0.25">
      <c r="W409" s="13"/>
    </row>
    <row r="410" spans="23:23" x14ac:dyDescent="0.25">
      <c r="W410" s="13"/>
    </row>
    <row r="411" spans="23:23" x14ac:dyDescent="0.25">
      <c r="W411" s="13"/>
    </row>
    <row r="412" spans="23:23" x14ac:dyDescent="0.25">
      <c r="W412" s="13"/>
    </row>
    <row r="413" spans="23:23" x14ac:dyDescent="0.25">
      <c r="W413" s="13"/>
    </row>
    <row r="414" spans="23:23" x14ac:dyDescent="0.25">
      <c r="W414" s="13"/>
    </row>
    <row r="415" spans="23:23" x14ac:dyDescent="0.25">
      <c r="W415" s="13"/>
    </row>
    <row r="416" spans="23:23" x14ac:dyDescent="0.25">
      <c r="W416" s="13"/>
    </row>
    <row r="417" spans="23:23" x14ac:dyDescent="0.25">
      <c r="W417" s="13"/>
    </row>
    <row r="418" spans="23:23" x14ac:dyDescent="0.25">
      <c r="W418" s="13"/>
    </row>
    <row r="419" spans="23:23" x14ac:dyDescent="0.25">
      <c r="W419" s="13"/>
    </row>
    <row r="420" spans="23:23" x14ac:dyDescent="0.25">
      <c r="W420" s="13"/>
    </row>
    <row r="421" spans="23:23" x14ac:dyDescent="0.25">
      <c r="W421" s="13"/>
    </row>
    <row r="422" spans="23:23" x14ac:dyDescent="0.25">
      <c r="W422" s="13"/>
    </row>
    <row r="423" spans="23:23" x14ac:dyDescent="0.25">
      <c r="W423" s="13"/>
    </row>
    <row r="424" spans="23:23" x14ac:dyDescent="0.25">
      <c r="W424" s="13"/>
    </row>
    <row r="425" spans="23:23" x14ac:dyDescent="0.25">
      <c r="W425" s="13"/>
    </row>
    <row r="426" spans="23:23" x14ac:dyDescent="0.25">
      <c r="W426" s="13"/>
    </row>
    <row r="427" spans="23:23" x14ac:dyDescent="0.25">
      <c r="W427" s="13"/>
    </row>
    <row r="428" spans="23:23" x14ac:dyDescent="0.25">
      <c r="W428" s="13"/>
    </row>
    <row r="429" spans="23:23" x14ac:dyDescent="0.25">
      <c r="W429" s="13"/>
    </row>
    <row r="430" spans="23:23" x14ac:dyDescent="0.25">
      <c r="W430" s="13"/>
    </row>
    <row r="431" spans="23:23" x14ac:dyDescent="0.25">
      <c r="W431" s="13"/>
    </row>
    <row r="432" spans="23:23" x14ac:dyDescent="0.25">
      <c r="W432" s="13"/>
    </row>
    <row r="433" spans="23:23" x14ac:dyDescent="0.25">
      <c r="W433" s="13"/>
    </row>
    <row r="434" spans="23:23" x14ac:dyDescent="0.25">
      <c r="W434" s="13"/>
    </row>
    <row r="435" spans="23:23" x14ac:dyDescent="0.25">
      <c r="W435" s="13"/>
    </row>
    <row r="436" spans="23:23" x14ac:dyDescent="0.25">
      <c r="W436" s="13"/>
    </row>
    <row r="437" spans="23:23" x14ac:dyDescent="0.25">
      <c r="W437" s="13"/>
    </row>
    <row r="438" spans="23:23" x14ac:dyDescent="0.25">
      <c r="W438" s="13"/>
    </row>
    <row r="439" spans="23:23" x14ac:dyDescent="0.25">
      <c r="W439" s="13"/>
    </row>
    <row r="440" spans="23:23" x14ac:dyDescent="0.25">
      <c r="W440" s="13"/>
    </row>
    <row r="441" spans="23:23" x14ac:dyDescent="0.25">
      <c r="W441" s="13"/>
    </row>
    <row r="442" spans="23:23" x14ac:dyDescent="0.25">
      <c r="W442" s="13"/>
    </row>
    <row r="443" spans="23:23" x14ac:dyDescent="0.25">
      <c r="W443" s="13"/>
    </row>
    <row r="444" spans="23:23" x14ac:dyDescent="0.25">
      <c r="W444" s="13"/>
    </row>
    <row r="445" spans="23:23" x14ac:dyDescent="0.25">
      <c r="W445" s="13"/>
    </row>
    <row r="446" spans="23:23" x14ac:dyDescent="0.25">
      <c r="W446" s="13"/>
    </row>
    <row r="447" spans="23:23" x14ac:dyDescent="0.25">
      <c r="W447" s="13"/>
    </row>
    <row r="448" spans="23:23" x14ac:dyDescent="0.25">
      <c r="W448" s="13"/>
    </row>
    <row r="449" spans="23:23" x14ac:dyDescent="0.25">
      <c r="W449" s="13"/>
    </row>
    <row r="450" spans="23:23" x14ac:dyDescent="0.25">
      <c r="W450" s="13"/>
    </row>
    <row r="451" spans="23:23" x14ac:dyDescent="0.25">
      <c r="W451" s="13"/>
    </row>
    <row r="452" spans="23:23" x14ac:dyDescent="0.25">
      <c r="W452" s="13"/>
    </row>
    <row r="453" spans="23:23" x14ac:dyDescent="0.25">
      <c r="W453" s="13"/>
    </row>
    <row r="454" spans="23:23" x14ac:dyDescent="0.25">
      <c r="W454" s="13"/>
    </row>
    <row r="455" spans="23:23" x14ac:dyDescent="0.25">
      <c r="W455" s="13"/>
    </row>
    <row r="456" spans="23:23" x14ac:dyDescent="0.25">
      <c r="W456" s="13"/>
    </row>
    <row r="457" spans="23:23" x14ac:dyDescent="0.25">
      <c r="W457" s="13"/>
    </row>
    <row r="458" spans="23:23" x14ac:dyDescent="0.25">
      <c r="W458" s="13"/>
    </row>
    <row r="459" spans="23:23" x14ac:dyDescent="0.25">
      <c r="W459" s="13"/>
    </row>
    <row r="460" spans="23:23" x14ac:dyDescent="0.25">
      <c r="W460" s="13"/>
    </row>
    <row r="461" spans="23:23" x14ac:dyDescent="0.25">
      <c r="W461" s="13"/>
    </row>
    <row r="462" spans="23:23" x14ac:dyDescent="0.25">
      <c r="W462" s="13"/>
    </row>
    <row r="463" spans="23:23" x14ac:dyDescent="0.25">
      <c r="W463" s="13"/>
    </row>
    <row r="464" spans="23:23" x14ac:dyDescent="0.25">
      <c r="W464" s="13"/>
    </row>
    <row r="465" spans="23:23" x14ac:dyDescent="0.25">
      <c r="W465" s="13"/>
    </row>
    <row r="466" spans="23:23" x14ac:dyDescent="0.25">
      <c r="W466" s="13"/>
    </row>
    <row r="467" spans="23:23" x14ac:dyDescent="0.25">
      <c r="W467" s="13"/>
    </row>
    <row r="468" spans="23:23" x14ac:dyDescent="0.25">
      <c r="W468" s="13"/>
    </row>
    <row r="469" spans="23:23" x14ac:dyDescent="0.25">
      <c r="W469" s="13"/>
    </row>
    <row r="470" spans="23:23" x14ac:dyDescent="0.25">
      <c r="W470" s="13"/>
    </row>
    <row r="471" spans="23:23" x14ac:dyDescent="0.25">
      <c r="W471" s="13"/>
    </row>
    <row r="472" spans="23:23" x14ac:dyDescent="0.25">
      <c r="W472" s="13"/>
    </row>
    <row r="473" spans="23:23" x14ac:dyDescent="0.25">
      <c r="W473" s="13"/>
    </row>
    <row r="474" spans="23:23" x14ac:dyDescent="0.25">
      <c r="W474" s="13"/>
    </row>
    <row r="475" spans="23:23" x14ac:dyDescent="0.25">
      <c r="W475" s="13"/>
    </row>
    <row r="476" spans="23:23" x14ac:dyDescent="0.25">
      <c r="W476" s="13"/>
    </row>
    <row r="477" spans="23:23" x14ac:dyDescent="0.25">
      <c r="W477" s="13"/>
    </row>
    <row r="478" spans="23:23" x14ac:dyDescent="0.25">
      <c r="W478" s="13"/>
    </row>
    <row r="479" spans="23:23" x14ac:dyDescent="0.25">
      <c r="W479" s="13"/>
    </row>
    <row r="480" spans="23:23" x14ac:dyDescent="0.25">
      <c r="W480" s="13"/>
    </row>
    <row r="481" spans="23:23" x14ac:dyDescent="0.25">
      <c r="W481" s="13"/>
    </row>
    <row r="482" spans="23:23" x14ac:dyDescent="0.25">
      <c r="W482" s="13"/>
    </row>
    <row r="483" spans="23:23" x14ac:dyDescent="0.25">
      <c r="W483" s="13"/>
    </row>
    <row r="484" spans="23:23" x14ac:dyDescent="0.25">
      <c r="W484" s="13"/>
    </row>
    <row r="485" spans="23:23" x14ac:dyDescent="0.25">
      <c r="W485" s="13"/>
    </row>
    <row r="486" spans="23:23" x14ac:dyDescent="0.25">
      <c r="W486" s="13"/>
    </row>
    <row r="487" spans="23:23" x14ac:dyDescent="0.25">
      <c r="W487" s="13"/>
    </row>
    <row r="488" spans="23:23" x14ac:dyDescent="0.25">
      <c r="W488" s="13"/>
    </row>
    <row r="489" spans="23:23" x14ac:dyDescent="0.25">
      <c r="W489" s="13"/>
    </row>
    <row r="490" spans="23:23" x14ac:dyDescent="0.25">
      <c r="W490" s="13"/>
    </row>
    <row r="491" spans="23:23" x14ac:dyDescent="0.25">
      <c r="W491" s="13"/>
    </row>
    <row r="492" spans="23:23" x14ac:dyDescent="0.25">
      <c r="W492" s="13"/>
    </row>
    <row r="493" spans="23:23" x14ac:dyDescent="0.25">
      <c r="W493" s="13"/>
    </row>
    <row r="494" spans="23:23" x14ac:dyDescent="0.25">
      <c r="W494" s="13"/>
    </row>
    <row r="495" spans="23:23" x14ac:dyDescent="0.25">
      <c r="W495" s="13"/>
    </row>
    <row r="496" spans="23:23" x14ac:dyDescent="0.25">
      <c r="W496" s="13"/>
    </row>
    <row r="497" spans="23:23" x14ac:dyDescent="0.25">
      <c r="W497" s="13"/>
    </row>
    <row r="498" spans="23:23" x14ac:dyDescent="0.25">
      <c r="W498" s="13"/>
    </row>
    <row r="499" spans="23:23" x14ac:dyDescent="0.25">
      <c r="W499" s="13"/>
    </row>
    <row r="500" spans="23:23" x14ac:dyDescent="0.25">
      <c r="W500" s="13"/>
    </row>
    <row r="501" spans="23:23" x14ac:dyDescent="0.25">
      <c r="W501" s="13"/>
    </row>
    <row r="502" spans="23:23" x14ac:dyDescent="0.25">
      <c r="W502" s="13"/>
    </row>
    <row r="503" spans="23:23" x14ac:dyDescent="0.25">
      <c r="W503" s="13"/>
    </row>
    <row r="504" spans="23:23" x14ac:dyDescent="0.25">
      <c r="W504" s="13"/>
    </row>
    <row r="505" spans="23:23" x14ac:dyDescent="0.25">
      <c r="W505" s="13"/>
    </row>
    <row r="506" spans="23:23" x14ac:dyDescent="0.25">
      <c r="W506" s="13"/>
    </row>
    <row r="507" spans="23:23" x14ac:dyDescent="0.25">
      <c r="W507" s="13"/>
    </row>
    <row r="508" spans="23:23" x14ac:dyDescent="0.25">
      <c r="W508" s="13"/>
    </row>
    <row r="509" spans="23:23" x14ac:dyDescent="0.25">
      <c r="W509" s="13"/>
    </row>
    <row r="510" spans="23:23" x14ac:dyDescent="0.25">
      <c r="W510" s="13"/>
    </row>
    <row r="511" spans="23:23" x14ac:dyDescent="0.25">
      <c r="W511" s="13"/>
    </row>
    <row r="512" spans="23:23" x14ac:dyDescent="0.25">
      <c r="W512" s="13"/>
    </row>
    <row r="513" spans="23:23" x14ac:dyDescent="0.25">
      <c r="W513" s="13"/>
    </row>
    <row r="514" spans="23:23" x14ac:dyDescent="0.25">
      <c r="W514" s="13"/>
    </row>
    <row r="515" spans="23:23" x14ac:dyDescent="0.25">
      <c r="W515" s="13"/>
    </row>
    <row r="516" spans="23:23" x14ac:dyDescent="0.25">
      <c r="W516" s="13"/>
    </row>
    <row r="517" spans="23:23" x14ac:dyDescent="0.25">
      <c r="W517" s="13"/>
    </row>
    <row r="518" spans="23:23" x14ac:dyDescent="0.25">
      <c r="W518" s="13"/>
    </row>
    <row r="519" spans="23:23" x14ac:dyDescent="0.25">
      <c r="W519" s="13"/>
    </row>
    <row r="520" spans="23:23" x14ac:dyDescent="0.25">
      <c r="W520" s="13"/>
    </row>
    <row r="521" spans="23:23" x14ac:dyDescent="0.25">
      <c r="W521" s="13"/>
    </row>
    <row r="522" spans="23:23" x14ac:dyDescent="0.25">
      <c r="W522" s="13"/>
    </row>
    <row r="523" spans="23:23" x14ac:dyDescent="0.25">
      <c r="W523" s="13"/>
    </row>
    <row r="524" spans="23:23" x14ac:dyDescent="0.25">
      <c r="W524" s="13"/>
    </row>
    <row r="525" spans="23:23" x14ac:dyDescent="0.25">
      <c r="W525" s="13"/>
    </row>
    <row r="526" spans="23:23" x14ac:dyDescent="0.25">
      <c r="W526" s="13"/>
    </row>
    <row r="527" spans="23:23" x14ac:dyDescent="0.25">
      <c r="W527" s="13"/>
    </row>
    <row r="528" spans="23:23" x14ac:dyDescent="0.25">
      <c r="W528" s="13"/>
    </row>
    <row r="529" spans="23:23" x14ac:dyDescent="0.25">
      <c r="W529" s="13"/>
    </row>
    <row r="530" spans="23:23" x14ac:dyDescent="0.25">
      <c r="W530" s="13"/>
    </row>
    <row r="531" spans="23:23" x14ac:dyDescent="0.25">
      <c r="W531" s="13"/>
    </row>
    <row r="532" spans="23:23" x14ac:dyDescent="0.25">
      <c r="W532" s="13"/>
    </row>
    <row r="533" spans="23:23" x14ac:dyDescent="0.25">
      <c r="W533" s="13"/>
    </row>
    <row r="534" spans="23:23" x14ac:dyDescent="0.25">
      <c r="W534" s="13"/>
    </row>
    <row r="535" spans="23:23" x14ac:dyDescent="0.25">
      <c r="W535" s="13"/>
    </row>
    <row r="536" spans="23:23" x14ac:dyDescent="0.25">
      <c r="W536" s="13"/>
    </row>
    <row r="537" spans="23:23" x14ac:dyDescent="0.25">
      <c r="W537" s="13"/>
    </row>
    <row r="538" spans="23:23" x14ac:dyDescent="0.25">
      <c r="W538" s="13"/>
    </row>
    <row r="539" spans="23:23" x14ac:dyDescent="0.25">
      <c r="W539" s="13"/>
    </row>
    <row r="540" spans="23:23" x14ac:dyDescent="0.25">
      <c r="W540" s="13"/>
    </row>
    <row r="541" spans="23:23" x14ac:dyDescent="0.25">
      <c r="W541" s="13"/>
    </row>
    <row r="542" spans="23:23" x14ac:dyDescent="0.25">
      <c r="W542" s="13"/>
    </row>
    <row r="543" spans="23:23" x14ac:dyDescent="0.25">
      <c r="W543" s="13"/>
    </row>
    <row r="544" spans="23:23" x14ac:dyDescent="0.25">
      <c r="W544" s="13"/>
    </row>
    <row r="545" spans="23:23" x14ac:dyDescent="0.25">
      <c r="W545" s="13"/>
    </row>
    <row r="546" spans="23:23" x14ac:dyDescent="0.25">
      <c r="W546" s="13"/>
    </row>
    <row r="547" spans="23:23" x14ac:dyDescent="0.25">
      <c r="W547" s="13"/>
    </row>
    <row r="548" spans="23:23" x14ac:dyDescent="0.25">
      <c r="W548" s="13"/>
    </row>
    <row r="549" spans="23:23" x14ac:dyDescent="0.25">
      <c r="W549" s="13"/>
    </row>
    <row r="550" spans="23:23" x14ac:dyDescent="0.25">
      <c r="W550" s="13"/>
    </row>
    <row r="551" spans="23:23" x14ac:dyDescent="0.25">
      <c r="W551" s="13"/>
    </row>
    <row r="552" spans="23:23" x14ac:dyDescent="0.25">
      <c r="W552" s="13"/>
    </row>
    <row r="553" spans="23:23" x14ac:dyDescent="0.25">
      <c r="W553" s="13"/>
    </row>
    <row r="554" spans="23:23" x14ac:dyDescent="0.25">
      <c r="W554" s="13"/>
    </row>
    <row r="555" spans="23:23" x14ac:dyDescent="0.25">
      <c r="W555" s="13"/>
    </row>
    <row r="556" spans="23:23" x14ac:dyDescent="0.25">
      <c r="W556" s="13"/>
    </row>
    <row r="557" spans="23:23" x14ac:dyDescent="0.25">
      <c r="W557" s="13"/>
    </row>
    <row r="558" spans="23:23" x14ac:dyDescent="0.25">
      <c r="W558" s="13"/>
    </row>
    <row r="559" spans="23:23" x14ac:dyDescent="0.25">
      <c r="W559" s="13"/>
    </row>
    <row r="560" spans="23:23" x14ac:dyDescent="0.25">
      <c r="W560" s="13"/>
    </row>
    <row r="561" spans="23:23" x14ac:dyDescent="0.25">
      <c r="W561" s="13"/>
    </row>
    <row r="562" spans="23:23" x14ac:dyDescent="0.25">
      <c r="W562" s="13"/>
    </row>
    <row r="563" spans="23:23" x14ac:dyDescent="0.25">
      <c r="W563" s="13"/>
    </row>
    <row r="564" spans="23:23" x14ac:dyDescent="0.25">
      <c r="W564" s="13"/>
    </row>
    <row r="565" spans="23:23" x14ac:dyDescent="0.25">
      <c r="W565" s="13"/>
    </row>
    <row r="566" spans="23:23" x14ac:dyDescent="0.25">
      <c r="W566" s="13"/>
    </row>
    <row r="567" spans="23:23" x14ac:dyDescent="0.25">
      <c r="W567" s="13"/>
    </row>
    <row r="568" spans="23:23" x14ac:dyDescent="0.25">
      <c r="W568" s="13"/>
    </row>
    <row r="569" spans="23:23" x14ac:dyDescent="0.25">
      <c r="W569" s="13"/>
    </row>
    <row r="570" spans="23:23" x14ac:dyDescent="0.25">
      <c r="W570" s="13"/>
    </row>
    <row r="571" spans="23:23" x14ac:dyDescent="0.25">
      <c r="W571" s="13"/>
    </row>
    <row r="572" spans="23:23" x14ac:dyDescent="0.25">
      <c r="W572" s="13"/>
    </row>
    <row r="573" spans="23:23" x14ac:dyDescent="0.25">
      <c r="W573" s="13"/>
    </row>
    <row r="574" spans="23:23" x14ac:dyDescent="0.25">
      <c r="W574" s="13"/>
    </row>
    <row r="575" spans="23:23" x14ac:dyDescent="0.25">
      <c r="W575" s="13"/>
    </row>
    <row r="576" spans="23:23" x14ac:dyDescent="0.25">
      <c r="W576" s="13"/>
    </row>
    <row r="577" spans="23:23" x14ac:dyDescent="0.25">
      <c r="W577" s="13"/>
    </row>
    <row r="578" spans="23:23" x14ac:dyDescent="0.25">
      <c r="W578" s="13"/>
    </row>
    <row r="579" spans="23:23" x14ac:dyDescent="0.25">
      <c r="W579" s="13"/>
    </row>
    <row r="580" spans="23:23" x14ac:dyDescent="0.25">
      <c r="W580" s="13"/>
    </row>
    <row r="581" spans="23:23" x14ac:dyDescent="0.25">
      <c r="W581" s="13"/>
    </row>
    <row r="582" spans="23:23" x14ac:dyDescent="0.25">
      <c r="W582" s="13"/>
    </row>
    <row r="583" spans="23:23" x14ac:dyDescent="0.25">
      <c r="W583" s="13"/>
    </row>
    <row r="584" spans="23:23" x14ac:dyDescent="0.25">
      <c r="W584" s="13"/>
    </row>
    <row r="585" spans="23:23" x14ac:dyDescent="0.25">
      <c r="W585" s="13"/>
    </row>
    <row r="586" spans="23:23" x14ac:dyDescent="0.25">
      <c r="W586" s="13"/>
    </row>
    <row r="587" spans="23:23" x14ac:dyDescent="0.25">
      <c r="W587" s="13"/>
    </row>
    <row r="588" spans="23:23" x14ac:dyDescent="0.25">
      <c r="W588" s="13"/>
    </row>
    <row r="589" spans="23:23" x14ac:dyDescent="0.25">
      <c r="W589" s="13"/>
    </row>
    <row r="590" spans="23:23" x14ac:dyDescent="0.25">
      <c r="W590" s="13"/>
    </row>
    <row r="591" spans="23:23" x14ac:dyDescent="0.25">
      <c r="W591" s="13"/>
    </row>
    <row r="592" spans="23:23" x14ac:dyDescent="0.25">
      <c r="W592" s="13"/>
    </row>
    <row r="593" spans="23:23" x14ac:dyDescent="0.25">
      <c r="W593" s="13"/>
    </row>
    <row r="594" spans="23:23" x14ac:dyDescent="0.25">
      <c r="W594" s="13"/>
    </row>
    <row r="595" spans="23:23" x14ac:dyDescent="0.25">
      <c r="W595" s="13"/>
    </row>
    <row r="596" spans="23:23" x14ac:dyDescent="0.25">
      <c r="W596" s="13"/>
    </row>
    <row r="597" spans="23:23" x14ac:dyDescent="0.25">
      <c r="W597" s="13"/>
    </row>
    <row r="598" spans="23:23" x14ac:dyDescent="0.25">
      <c r="W598" s="13"/>
    </row>
    <row r="599" spans="23:23" x14ac:dyDescent="0.25">
      <c r="W599" s="13"/>
    </row>
    <row r="600" spans="23:23" x14ac:dyDescent="0.25">
      <c r="W600" s="13"/>
    </row>
    <row r="601" spans="23:23" x14ac:dyDescent="0.25">
      <c r="W601" s="13"/>
    </row>
    <row r="602" spans="23:23" x14ac:dyDescent="0.25">
      <c r="W602" s="13"/>
    </row>
    <row r="603" spans="23:23" x14ac:dyDescent="0.25">
      <c r="W603" s="13"/>
    </row>
    <row r="604" spans="23:23" x14ac:dyDescent="0.25">
      <c r="W604" s="13"/>
    </row>
    <row r="605" spans="23:23" x14ac:dyDescent="0.25">
      <c r="W605" s="13"/>
    </row>
    <row r="606" spans="23:23" x14ac:dyDescent="0.25">
      <c r="W606" s="13"/>
    </row>
    <row r="607" spans="23:23" x14ac:dyDescent="0.25">
      <c r="W607" s="13"/>
    </row>
    <row r="608" spans="23:23" x14ac:dyDescent="0.25">
      <c r="W608" s="13"/>
    </row>
    <row r="609" spans="23:23" x14ac:dyDescent="0.25">
      <c r="W609" s="13"/>
    </row>
    <row r="610" spans="23:23" x14ac:dyDescent="0.25">
      <c r="W610" s="13"/>
    </row>
    <row r="611" spans="23:23" x14ac:dyDescent="0.25">
      <c r="W611" s="13"/>
    </row>
    <row r="612" spans="23:23" x14ac:dyDescent="0.25">
      <c r="W612" s="13"/>
    </row>
    <row r="613" spans="23:23" x14ac:dyDescent="0.25">
      <c r="W613" s="13"/>
    </row>
    <row r="614" spans="23:23" x14ac:dyDescent="0.25">
      <c r="W614" s="13"/>
    </row>
    <row r="615" spans="23:23" x14ac:dyDescent="0.25">
      <c r="W615" s="13"/>
    </row>
    <row r="616" spans="23:23" x14ac:dyDescent="0.25">
      <c r="W616" s="13"/>
    </row>
    <row r="617" spans="23:23" x14ac:dyDescent="0.25">
      <c r="W617" s="13"/>
    </row>
    <row r="618" spans="23:23" x14ac:dyDescent="0.25">
      <c r="W618" s="13"/>
    </row>
    <row r="619" spans="23:23" x14ac:dyDescent="0.25">
      <c r="W619" s="13"/>
    </row>
    <row r="620" spans="23:23" x14ac:dyDescent="0.25">
      <c r="W620" s="13"/>
    </row>
    <row r="621" spans="23:23" x14ac:dyDescent="0.25">
      <c r="W621" s="13"/>
    </row>
    <row r="622" spans="23:23" x14ac:dyDescent="0.25">
      <c r="W622" s="13"/>
    </row>
    <row r="623" spans="23:23" x14ac:dyDescent="0.25">
      <c r="W623" s="13"/>
    </row>
    <row r="624" spans="23:23" x14ac:dyDescent="0.25">
      <c r="W624" s="13"/>
    </row>
    <row r="625" spans="23:23" x14ac:dyDescent="0.25">
      <c r="W625" s="13"/>
    </row>
    <row r="626" spans="23:23" x14ac:dyDescent="0.25">
      <c r="W626" s="13"/>
    </row>
    <row r="627" spans="23:23" x14ac:dyDescent="0.25">
      <c r="W627" s="13"/>
    </row>
    <row r="628" spans="23:23" x14ac:dyDescent="0.25">
      <c r="W628" s="13"/>
    </row>
    <row r="629" spans="23:23" x14ac:dyDescent="0.25">
      <c r="W629" s="13"/>
    </row>
    <row r="630" spans="23:23" x14ac:dyDescent="0.25">
      <c r="W630" s="13"/>
    </row>
    <row r="631" spans="23:23" x14ac:dyDescent="0.25">
      <c r="W631" s="13"/>
    </row>
    <row r="632" spans="23:23" x14ac:dyDescent="0.25">
      <c r="W632" s="13"/>
    </row>
    <row r="633" spans="23:23" x14ac:dyDescent="0.25">
      <c r="W633" s="13"/>
    </row>
    <row r="634" spans="23:23" x14ac:dyDescent="0.25">
      <c r="W634" s="13"/>
    </row>
    <row r="635" spans="23:23" x14ac:dyDescent="0.25">
      <c r="W635" s="13"/>
    </row>
    <row r="636" spans="23:23" x14ac:dyDescent="0.25">
      <c r="W636" s="13"/>
    </row>
    <row r="637" spans="23:23" x14ac:dyDescent="0.25">
      <c r="W637" s="13"/>
    </row>
    <row r="638" spans="23:23" x14ac:dyDescent="0.25">
      <c r="W638" s="13"/>
    </row>
    <row r="639" spans="23:23" x14ac:dyDescent="0.25">
      <c r="W639" s="13"/>
    </row>
    <row r="640" spans="23:23" x14ac:dyDescent="0.25">
      <c r="W640" s="13"/>
    </row>
    <row r="641" spans="23:23" x14ac:dyDescent="0.25">
      <c r="W641" s="13"/>
    </row>
    <row r="642" spans="23:23" x14ac:dyDescent="0.25">
      <c r="W642" s="13"/>
    </row>
    <row r="643" spans="23:23" x14ac:dyDescent="0.25">
      <c r="W643" s="13"/>
    </row>
    <row r="644" spans="23:23" x14ac:dyDescent="0.25">
      <c r="W644" s="13"/>
    </row>
    <row r="645" spans="23:23" x14ac:dyDescent="0.25">
      <c r="W645" s="13"/>
    </row>
    <row r="646" spans="23:23" x14ac:dyDescent="0.25">
      <c r="W646" s="13"/>
    </row>
    <row r="647" spans="23:23" x14ac:dyDescent="0.25">
      <c r="W647" s="13"/>
    </row>
    <row r="648" spans="23:23" x14ac:dyDescent="0.25">
      <c r="W648" s="13"/>
    </row>
    <row r="649" spans="23:23" x14ac:dyDescent="0.25">
      <c r="W649" s="13"/>
    </row>
    <row r="650" spans="23:23" x14ac:dyDescent="0.25">
      <c r="W650" s="13"/>
    </row>
    <row r="651" spans="23:23" x14ac:dyDescent="0.25">
      <c r="W651" s="13"/>
    </row>
    <row r="652" spans="23:23" x14ac:dyDescent="0.25">
      <c r="W652" s="13"/>
    </row>
    <row r="653" spans="23:23" x14ac:dyDescent="0.25">
      <c r="W653" s="13"/>
    </row>
    <row r="654" spans="23:23" x14ac:dyDescent="0.25">
      <c r="W654" s="13"/>
    </row>
    <row r="655" spans="23:23" x14ac:dyDescent="0.25">
      <c r="W655" s="13"/>
    </row>
    <row r="656" spans="23:23" x14ac:dyDescent="0.25">
      <c r="W656" s="13"/>
    </row>
    <row r="657" spans="23:23" x14ac:dyDescent="0.25">
      <c r="W657" s="13"/>
    </row>
    <row r="658" spans="23:23" x14ac:dyDescent="0.25">
      <c r="W658" s="13"/>
    </row>
    <row r="659" spans="23:23" x14ac:dyDescent="0.25">
      <c r="W659" s="13"/>
    </row>
    <row r="660" spans="23:23" x14ac:dyDescent="0.25">
      <c r="W660" s="13"/>
    </row>
    <row r="661" spans="23:23" x14ac:dyDescent="0.25">
      <c r="W661" s="13"/>
    </row>
    <row r="662" spans="23:23" x14ac:dyDescent="0.25">
      <c r="W662" s="13"/>
    </row>
    <row r="663" spans="23:23" x14ac:dyDescent="0.25">
      <c r="W663" s="13"/>
    </row>
    <row r="664" spans="23:23" x14ac:dyDescent="0.25">
      <c r="W664" s="13"/>
    </row>
    <row r="665" spans="23:23" x14ac:dyDescent="0.25">
      <c r="W665" s="13"/>
    </row>
    <row r="666" spans="23:23" x14ac:dyDescent="0.25">
      <c r="W666" s="13"/>
    </row>
    <row r="667" spans="23:23" x14ac:dyDescent="0.25">
      <c r="W667" s="13"/>
    </row>
    <row r="668" spans="23:23" x14ac:dyDescent="0.25">
      <c r="W668" s="13"/>
    </row>
    <row r="669" spans="23:23" x14ac:dyDescent="0.25">
      <c r="W669" s="13"/>
    </row>
    <row r="670" spans="23:23" x14ac:dyDescent="0.25">
      <c r="W670" s="13"/>
    </row>
    <row r="671" spans="23:23" x14ac:dyDescent="0.25">
      <c r="W671" s="13"/>
    </row>
    <row r="672" spans="23:23" x14ac:dyDescent="0.25">
      <c r="W672" s="13"/>
    </row>
    <row r="673" spans="23:23" x14ac:dyDescent="0.25">
      <c r="W673" s="13"/>
    </row>
    <row r="674" spans="23:23" x14ac:dyDescent="0.25">
      <c r="W674" s="13"/>
    </row>
    <row r="675" spans="23:23" x14ac:dyDescent="0.25">
      <c r="W675" s="13"/>
    </row>
    <row r="676" spans="23:23" x14ac:dyDescent="0.25">
      <c r="W676" s="13"/>
    </row>
    <row r="677" spans="23:23" x14ac:dyDescent="0.25">
      <c r="W677" s="13"/>
    </row>
    <row r="678" spans="23:23" x14ac:dyDescent="0.25">
      <c r="W678" s="13"/>
    </row>
    <row r="679" spans="23:23" x14ac:dyDescent="0.25">
      <c r="W679" s="13"/>
    </row>
    <row r="680" spans="23:23" x14ac:dyDescent="0.25">
      <c r="W680" s="13"/>
    </row>
    <row r="681" spans="23:23" x14ac:dyDescent="0.25">
      <c r="W681" s="13"/>
    </row>
    <row r="682" spans="23:23" x14ac:dyDescent="0.25">
      <c r="W682" s="13"/>
    </row>
    <row r="683" spans="23:23" x14ac:dyDescent="0.25">
      <c r="W683" s="13"/>
    </row>
    <row r="684" spans="23:23" x14ac:dyDescent="0.25">
      <c r="W684" s="13"/>
    </row>
    <row r="685" spans="23:23" x14ac:dyDescent="0.25">
      <c r="W685" s="13"/>
    </row>
    <row r="686" spans="23:23" x14ac:dyDescent="0.25">
      <c r="W686" s="13"/>
    </row>
    <row r="687" spans="23:23" x14ac:dyDescent="0.25">
      <c r="W687" s="13"/>
    </row>
    <row r="688" spans="23:23" x14ac:dyDescent="0.25">
      <c r="W688" s="13"/>
    </row>
    <row r="689" spans="23:23" x14ac:dyDescent="0.25">
      <c r="W689" s="13"/>
    </row>
    <row r="690" spans="23:23" x14ac:dyDescent="0.25">
      <c r="W690" s="13"/>
    </row>
    <row r="691" spans="23:23" x14ac:dyDescent="0.25">
      <c r="W691" s="13"/>
    </row>
    <row r="692" spans="23:23" x14ac:dyDescent="0.25">
      <c r="W692" s="13"/>
    </row>
    <row r="693" spans="23:23" x14ac:dyDescent="0.25">
      <c r="W693" s="13"/>
    </row>
    <row r="694" spans="23:23" x14ac:dyDescent="0.25">
      <c r="W694" s="13"/>
    </row>
    <row r="695" spans="23:23" x14ac:dyDescent="0.25">
      <c r="W695" s="13"/>
    </row>
    <row r="696" spans="23:23" x14ac:dyDescent="0.25">
      <c r="W696" s="13"/>
    </row>
    <row r="697" spans="23:23" x14ac:dyDescent="0.25">
      <c r="W697" s="13"/>
    </row>
    <row r="698" spans="23:23" x14ac:dyDescent="0.25">
      <c r="W698" s="13"/>
    </row>
    <row r="699" spans="23:23" x14ac:dyDescent="0.25">
      <c r="W699" s="13"/>
    </row>
    <row r="700" spans="23:23" x14ac:dyDescent="0.25">
      <c r="W700" s="13"/>
    </row>
    <row r="701" spans="23:23" x14ac:dyDescent="0.25">
      <c r="W701" s="13"/>
    </row>
    <row r="702" spans="23:23" x14ac:dyDescent="0.25">
      <c r="W702" s="13"/>
    </row>
    <row r="703" spans="23:23" x14ac:dyDescent="0.25">
      <c r="W703" s="13"/>
    </row>
    <row r="704" spans="23:23" x14ac:dyDescent="0.25">
      <c r="W704" s="13"/>
    </row>
    <row r="705" spans="23:23" x14ac:dyDescent="0.25">
      <c r="W705" s="13"/>
    </row>
    <row r="706" spans="23:23" x14ac:dyDescent="0.25">
      <c r="W706" s="13"/>
    </row>
    <row r="707" spans="23:23" x14ac:dyDescent="0.25">
      <c r="W707" s="13"/>
    </row>
    <row r="708" spans="23:23" x14ac:dyDescent="0.25">
      <c r="W708" s="13"/>
    </row>
    <row r="709" spans="23:23" x14ac:dyDescent="0.25">
      <c r="W709" s="13"/>
    </row>
    <row r="710" spans="23:23" x14ac:dyDescent="0.25">
      <c r="W710" s="13"/>
    </row>
    <row r="711" spans="23:23" x14ac:dyDescent="0.25">
      <c r="W711" s="13"/>
    </row>
    <row r="712" spans="23:23" x14ac:dyDescent="0.25">
      <c r="W712" s="13"/>
    </row>
    <row r="713" spans="23:23" x14ac:dyDescent="0.25">
      <c r="W713" s="13"/>
    </row>
    <row r="714" spans="23:23" x14ac:dyDescent="0.25">
      <c r="W714" s="13"/>
    </row>
    <row r="715" spans="23:23" x14ac:dyDescent="0.25">
      <c r="W715" s="13"/>
    </row>
    <row r="716" spans="23:23" x14ac:dyDescent="0.25">
      <c r="W716" s="13"/>
    </row>
    <row r="717" spans="23:23" x14ac:dyDescent="0.25">
      <c r="W717" s="13"/>
    </row>
    <row r="718" spans="23:23" x14ac:dyDescent="0.25">
      <c r="W718" s="13"/>
    </row>
    <row r="719" spans="23:23" x14ac:dyDescent="0.25">
      <c r="W719" s="13"/>
    </row>
    <row r="720" spans="23:23" x14ac:dyDescent="0.25">
      <c r="W720" s="13"/>
    </row>
    <row r="721" spans="23:23" x14ac:dyDescent="0.25">
      <c r="W721" s="13"/>
    </row>
    <row r="722" spans="23:23" x14ac:dyDescent="0.25">
      <c r="W722" s="13"/>
    </row>
    <row r="723" spans="23:23" x14ac:dyDescent="0.25">
      <c r="W723" s="13"/>
    </row>
    <row r="724" spans="23:23" x14ac:dyDescent="0.25">
      <c r="W724" s="13"/>
    </row>
    <row r="725" spans="23:23" x14ac:dyDescent="0.25">
      <c r="W725" s="13"/>
    </row>
    <row r="726" spans="23:23" x14ac:dyDescent="0.25">
      <c r="W726" s="13"/>
    </row>
    <row r="727" spans="23:23" x14ac:dyDescent="0.25">
      <c r="W727" s="13"/>
    </row>
    <row r="728" spans="23:23" x14ac:dyDescent="0.25">
      <c r="W728" s="13"/>
    </row>
    <row r="729" spans="23:23" x14ac:dyDescent="0.25">
      <c r="W729" s="13"/>
    </row>
    <row r="730" spans="23:23" x14ac:dyDescent="0.25">
      <c r="W730" s="13"/>
    </row>
    <row r="731" spans="23:23" x14ac:dyDescent="0.25">
      <c r="W731" s="13"/>
    </row>
    <row r="732" spans="23:23" x14ac:dyDescent="0.25">
      <c r="W732" s="13"/>
    </row>
    <row r="733" spans="23:23" x14ac:dyDescent="0.25">
      <c r="W733" s="13"/>
    </row>
    <row r="734" spans="23:23" x14ac:dyDescent="0.25">
      <c r="W734" s="13"/>
    </row>
    <row r="735" spans="23:23" x14ac:dyDescent="0.25">
      <c r="W735" s="13"/>
    </row>
    <row r="736" spans="23:23" x14ac:dyDescent="0.25">
      <c r="W736" s="13"/>
    </row>
    <row r="737" spans="23:23" x14ac:dyDescent="0.25">
      <c r="W737" s="13"/>
    </row>
    <row r="738" spans="23:23" x14ac:dyDescent="0.25">
      <c r="W738" s="13"/>
    </row>
    <row r="739" spans="23:23" x14ac:dyDescent="0.25">
      <c r="W739" s="13"/>
    </row>
    <row r="740" spans="23:23" x14ac:dyDescent="0.25">
      <c r="W740" s="13"/>
    </row>
    <row r="741" spans="23:23" x14ac:dyDescent="0.25">
      <c r="W741" s="13"/>
    </row>
    <row r="742" spans="23:23" x14ac:dyDescent="0.25">
      <c r="W742" s="13"/>
    </row>
    <row r="743" spans="23:23" x14ac:dyDescent="0.25">
      <c r="W743" s="13"/>
    </row>
    <row r="744" spans="23:23" x14ac:dyDescent="0.25">
      <c r="W744" s="13"/>
    </row>
    <row r="745" spans="23:23" x14ac:dyDescent="0.25">
      <c r="W745" s="13"/>
    </row>
    <row r="746" spans="23:23" x14ac:dyDescent="0.25">
      <c r="W746" s="13"/>
    </row>
    <row r="747" spans="23:23" x14ac:dyDescent="0.25">
      <c r="W747" s="13"/>
    </row>
    <row r="748" spans="23:23" x14ac:dyDescent="0.25">
      <c r="W748" s="13"/>
    </row>
    <row r="749" spans="23:23" x14ac:dyDescent="0.25">
      <c r="W749" s="13"/>
    </row>
    <row r="750" spans="23:23" x14ac:dyDescent="0.25">
      <c r="W750" s="13"/>
    </row>
    <row r="751" spans="23:23" x14ac:dyDescent="0.25">
      <c r="W751" s="13"/>
    </row>
    <row r="752" spans="23:23" x14ac:dyDescent="0.25">
      <c r="W752" s="13"/>
    </row>
    <row r="753" spans="23:23" x14ac:dyDescent="0.25">
      <c r="W753" s="13"/>
    </row>
    <row r="754" spans="23:23" x14ac:dyDescent="0.25">
      <c r="W754" s="13"/>
    </row>
    <row r="755" spans="23:23" x14ac:dyDescent="0.25">
      <c r="W755" s="13"/>
    </row>
    <row r="756" spans="23:23" x14ac:dyDescent="0.25">
      <c r="W756" s="13"/>
    </row>
    <row r="757" spans="23:23" x14ac:dyDescent="0.25">
      <c r="W757" s="13"/>
    </row>
    <row r="758" spans="23:23" x14ac:dyDescent="0.25">
      <c r="W758" s="13"/>
    </row>
    <row r="759" spans="23:23" x14ac:dyDescent="0.25">
      <c r="W759" s="13"/>
    </row>
    <row r="760" spans="23:23" x14ac:dyDescent="0.25">
      <c r="W760" s="13"/>
    </row>
    <row r="761" spans="23:23" x14ac:dyDescent="0.25">
      <c r="W761" s="13"/>
    </row>
    <row r="762" spans="23:23" x14ac:dyDescent="0.25">
      <c r="W762" s="13"/>
    </row>
    <row r="763" spans="23:23" x14ac:dyDescent="0.25">
      <c r="W763" s="13"/>
    </row>
    <row r="764" spans="23:23" x14ac:dyDescent="0.25">
      <c r="W764" s="13"/>
    </row>
    <row r="765" spans="23:23" x14ac:dyDescent="0.25">
      <c r="W765" s="13"/>
    </row>
    <row r="766" spans="23:23" x14ac:dyDescent="0.25">
      <c r="W766" s="13"/>
    </row>
    <row r="767" spans="23:23" x14ac:dyDescent="0.25">
      <c r="W767" s="13"/>
    </row>
    <row r="768" spans="23:23" x14ac:dyDescent="0.25">
      <c r="W768" s="13"/>
    </row>
    <row r="769" spans="23:23" x14ac:dyDescent="0.25">
      <c r="W769" s="13"/>
    </row>
    <row r="770" spans="23:23" x14ac:dyDescent="0.25">
      <c r="W770" s="13"/>
    </row>
    <row r="771" spans="23:23" x14ac:dyDescent="0.25">
      <c r="W771" s="13"/>
    </row>
    <row r="772" spans="23:23" x14ac:dyDescent="0.25">
      <c r="W772" s="13"/>
    </row>
    <row r="773" spans="23:23" x14ac:dyDescent="0.25">
      <c r="W773" s="13"/>
    </row>
    <row r="774" spans="23:23" x14ac:dyDescent="0.25">
      <c r="W774" s="13"/>
    </row>
    <row r="775" spans="23:23" x14ac:dyDescent="0.25">
      <c r="W775" s="13"/>
    </row>
    <row r="776" spans="23:23" x14ac:dyDescent="0.25">
      <c r="W776" s="13"/>
    </row>
    <row r="777" spans="23:23" x14ac:dyDescent="0.25">
      <c r="W777" s="13"/>
    </row>
    <row r="778" spans="23:23" x14ac:dyDescent="0.25">
      <c r="W778" s="13"/>
    </row>
    <row r="779" spans="23:23" x14ac:dyDescent="0.25">
      <c r="W779" s="13"/>
    </row>
    <row r="780" spans="23:23" x14ac:dyDescent="0.25">
      <c r="W780" s="13"/>
    </row>
    <row r="781" spans="23:23" x14ac:dyDescent="0.25">
      <c r="W781" s="13"/>
    </row>
    <row r="782" spans="23:23" x14ac:dyDescent="0.25">
      <c r="W782" s="13"/>
    </row>
    <row r="783" spans="23:23" x14ac:dyDescent="0.25">
      <c r="W783" s="13"/>
    </row>
    <row r="784" spans="23:23" x14ac:dyDescent="0.25">
      <c r="W784" s="13"/>
    </row>
    <row r="785" spans="23:23" x14ac:dyDescent="0.25">
      <c r="W785" s="13"/>
    </row>
    <row r="786" spans="23:23" x14ac:dyDescent="0.25">
      <c r="W786" s="13"/>
    </row>
    <row r="787" spans="23:23" x14ac:dyDescent="0.25">
      <c r="W787" s="13"/>
    </row>
    <row r="788" spans="23:23" x14ac:dyDescent="0.25">
      <c r="W788" s="13"/>
    </row>
    <row r="789" spans="23:23" x14ac:dyDescent="0.25">
      <c r="W789" s="13"/>
    </row>
    <row r="790" spans="23:23" x14ac:dyDescent="0.25">
      <c r="W790" s="13"/>
    </row>
    <row r="791" spans="23:23" x14ac:dyDescent="0.25">
      <c r="W791" s="13"/>
    </row>
    <row r="792" spans="23:23" x14ac:dyDescent="0.25">
      <c r="W792" s="13"/>
    </row>
    <row r="793" spans="23:23" x14ac:dyDescent="0.25">
      <c r="W793" s="13"/>
    </row>
    <row r="794" spans="23:23" x14ac:dyDescent="0.25">
      <c r="W794" s="13"/>
    </row>
    <row r="795" spans="23:23" x14ac:dyDescent="0.25">
      <c r="W795" s="13"/>
    </row>
    <row r="796" spans="23:23" x14ac:dyDescent="0.25">
      <c r="W796" s="13"/>
    </row>
    <row r="797" spans="23:23" x14ac:dyDescent="0.25">
      <c r="W797" s="13"/>
    </row>
    <row r="798" spans="23:23" x14ac:dyDescent="0.25">
      <c r="W798" s="13"/>
    </row>
    <row r="799" spans="23:23" x14ac:dyDescent="0.25">
      <c r="W799" s="13"/>
    </row>
    <row r="800" spans="23:23" x14ac:dyDescent="0.25">
      <c r="W800" s="13"/>
    </row>
    <row r="801" spans="23:23" x14ac:dyDescent="0.25">
      <c r="W801" s="13"/>
    </row>
    <row r="802" spans="23:23" x14ac:dyDescent="0.25">
      <c r="W802" s="13"/>
    </row>
    <row r="803" spans="23:23" x14ac:dyDescent="0.25">
      <c r="W803" s="13"/>
    </row>
    <row r="804" spans="23:23" x14ac:dyDescent="0.25">
      <c r="W804" s="13"/>
    </row>
    <row r="805" spans="23:23" x14ac:dyDescent="0.25">
      <c r="W805" s="13"/>
    </row>
    <row r="806" spans="23:23" x14ac:dyDescent="0.25">
      <c r="W806" s="13"/>
    </row>
    <row r="807" spans="23:23" x14ac:dyDescent="0.25">
      <c r="W807" s="13"/>
    </row>
    <row r="808" spans="23:23" x14ac:dyDescent="0.25">
      <c r="W808" s="13"/>
    </row>
    <row r="809" spans="23:23" x14ac:dyDescent="0.25">
      <c r="W809" s="13"/>
    </row>
    <row r="810" spans="23:23" x14ac:dyDescent="0.25">
      <c r="W810" s="13"/>
    </row>
    <row r="811" spans="23:23" x14ac:dyDescent="0.25">
      <c r="W811" s="13"/>
    </row>
    <row r="812" spans="23:23" x14ac:dyDescent="0.25">
      <c r="W812" s="13"/>
    </row>
    <row r="813" spans="23:23" x14ac:dyDescent="0.25">
      <c r="W813" s="13"/>
    </row>
    <row r="814" spans="23:23" x14ac:dyDescent="0.25">
      <c r="W814" s="13"/>
    </row>
    <row r="815" spans="23:23" x14ac:dyDescent="0.25">
      <c r="W815" s="13"/>
    </row>
    <row r="816" spans="23:23" x14ac:dyDescent="0.25">
      <c r="W816" s="13"/>
    </row>
    <row r="817" spans="23:23" x14ac:dyDescent="0.25">
      <c r="W817" s="13"/>
    </row>
    <row r="818" spans="23:23" x14ac:dyDescent="0.25">
      <c r="W818" s="13"/>
    </row>
    <row r="819" spans="23:23" x14ac:dyDescent="0.25">
      <c r="W819" s="13"/>
    </row>
    <row r="820" spans="23:23" x14ac:dyDescent="0.25">
      <c r="W820" s="13"/>
    </row>
    <row r="821" spans="23:23" x14ac:dyDescent="0.25">
      <c r="W821" s="13"/>
    </row>
    <row r="822" spans="23:23" x14ac:dyDescent="0.25">
      <c r="W822" s="13"/>
    </row>
    <row r="823" spans="23:23" x14ac:dyDescent="0.25">
      <c r="W823" s="13"/>
    </row>
    <row r="824" spans="23:23" x14ac:dyDescent="0.25">
      <c r="W824" s="13"/>
    </row>
    <row r="825" spans="23:23" x14ac:dyDescent="0.25">
      <c r="W825" s="13"/>
    </row>
    <row r="826" spans="23:23" x14ac:dyDescent="0.25">
      <c r="W826" s="13"/>
    </row>
    <row r="827" spans="23:23" x14ac:dyDescent="0.25">
      <c r="W827" s="13"/>
    </row>
    <row r="828" spans="23:23" x14ac:dyDescent="0.25">
      <c r="W828" s="13"/>
    </row>
    <row r="829" spans="23:23" x14ac:dyDescent="0.25">
      <c r="W829" s="13"/>
    </row>
    <row r="830" spans="23:23" x14ac:dyDescent="0.25">
      <c r="W830" s="13"/>
    </row>
    <row r="831" spans="23:23" x14ac:dyDescent="0.25">
      <c r="W831" s="13"/>
    </row>
    <row r="832" spans="23:23" x14ac:dyDescent="0.25">
      <c r="W832" s="13"/>
    </row>
    <row r="833" spans="23:23" x14ac:dyDescent="0.25">
      <c r="W833" s="13"/>
    </row>
    <row r="834" spans="23:23" x14ac:dyDescent="0.25">
      <c r="W834" s="13"/>
    </row>
    <row r="835" spans="23:23" x14ac:dyDescent="0.25">
      <c r="W835" s="13"/>
    </row>
    <row r="836" spans="23:23" x14ac:dyDescent="0.25">
      <c r="W836" s="13"/>
    </row>
    <row r="837" spans="23:23" x14ac:dyDescent="0.25">
      <c r="W837" s="13"/>
    </row>
    <row r="838" spans="23:23" x14ac:dyDescent="0.25">
      <c r="W838" s="13"/>
    </row>
    <row r="839" spans="23:23" x14ac:dyDescent="0.25">
      <c r="W839" s="13"/>
    </row>
    <row r="840" spans="23:23" x14ac:dyDescent="0.25">
      <c r="W840" s="13"/>
    </row>
    <row r="841" spans="23:23" x14ac:dyDescent="0.25">
      <c r="W841" s="13"/>
    </row>
    <row r="842" spans="23:23" x14ac:dyDescent="0.25">
      <c r="W842" s="13"/>
    </row>
    <row r="843" spans="23:23" x14ac:dyDescent="0.25">
      <c r="W843" s="13"/>
    </row>
    <row r="844" spans="23:23" x14ac:dyDescent="0.25">
      <c r="W844" s="13"/>
    </row>
    <row r="845" spans="23:23" x14ac:dyDescent="0.25">
      <c r="W845" s="13"/>
    </row>
    <row r="846" spans="23:23" x14ac:dyDescent="0.25">
      <c r="W846" s="13"/>
    </row>
    <row r="847" spans="23:23" x14ac:dyDescent="0.25">
      <c r="W847" s="13"/>
    </row>
    <row r="848" spans="23:23" x14ac:dyDescent="0.25">
      <c r="W848" s="13"/>
    </row>
    <row r="849" spans="23:23" x14ac:dyDescent="0.25">
      <c r="W849" s="13"/>
    </row>
    <row r="850" spans="23:23" x14ac:dyDescent="0.25">
      <c r="W850" s="13"/>
    </row>
    <row r="851" spans="23:23" x14ac:dyDescent="0.25">
      <c r="W851" s="13"/>
    </row>
    <row r="852" spans="23:23" x14ac:dyDescent="0.25">
      <c r="W852" s="13"/>
    </row>
    <row r="853" spans="23:23" x14ac:dyDescent="0.25">
      <c r="W853" s="13"/>
    </row>
    <row r="854" spans="23:23" x14ac:dyDescent="0.25">
      <c r="W854" s="13"/>
    </row>
    <row r="855" spans="23:23" x14ac:dyDescent="0.25">
      <c r="W855" s="13"/>
    </row>
    <row r="856" spans="23:23" x14ac:dyDescent="0.25">
      <c r="W856" s="13"/>
    </row>
    <row r="857" spans="23:23" x14ac:dyDescent="0.25">
      <c r="W857" s="13"/>
    </row>
    <row r="858" spans="23:23" x14ac:dyDescent="0.25">
      <c r="W858" s="13"/>
    </row>
    <row r="859" spans="23:23" x14ac:dyDescent="0.25">
      <c r="W859" s="13"/>
    </row>
    <row r="860" spans="23:23" x14ac:dyDescent="0.25">
      <c r="W860" s="13"/>
    </row>
    <row r="861" spans="23:23" x14ac:dyDescent="0.25">
      <c r="W861" s="13"/>
    </row>
    <row r="862" spans="23:23" x14ac:dyDescent="0.25">
      <c r="W862" s="13"/>
    </row>
    <row r="863" spans="23:23" x14ac:dyDescent="0.25">
      <c r="W863" s="13"/>
    </row>
    <row r="864" spans="23:23" x14ac:dyDescent="0.25">
      <c r="W864" s="13"/>
    </row>
    <row r="865" spans="23:23" x14ac:dyDescent="0.25">
      <c r="W865" s="13"/>
    </row>
    <row r="866" spans="23:23" x14ac:dyDescent="0.25">
      <c r="W866" s="13"/>
    </row>
    <row r="867" spans="23:23" x14ac:dyDescent="0.25">
      <c r="W867" s="13"/>
    </row>
    <row r="868" spans="23:23" x14ac:dyDescent="0.25">
      <c r="W868" s="13"/>
    </row>
    <row r="869" spans="23:23" x14ac:dyDescent="0.25">
      <c r="W869" s="13"/>
    </row>
    <row r="870" spans="23:23" x14ac:dyDescent="0.25">
      <c r="W870" s="13"/>
    </row>
    <row r="871" spans="23:23" x14ac:dyDescent="0.25">
      <c r="W871" s="13"/>
    </row>
    <row r="872" spans="23:23" x14ac:dyDescent="0.25">
      <c r="W872" s="13"/>
    </row>
    <row r="873" spans="23:23" x14ac:dyDescent="0.25">
      <c r="W873" s="13"/>
    </row>
    <row r="874" spans="23:23" x14ac:dyDescent="0.25">
      <c r="W874" s="13"/>
    </row>
    <row r="875" spans="23:23" x14ac:dyDescent="0.25">
      <c r="W875" s="13"/>
    </row>
    <row r="876" spans="23:23" x14ac:dyDescent="0.25">
      <c r="W876" s="13"/>
    </row>
    <row r="877" spans="23:23" x14ac:dyDescent="0.25">
      <c r="W877" s="13"/>
    </row>
    <row r="878" spans="23:23" x14ac:dyDescent="0.25">
      <c r="W878" s="13"/>
    </row>
    <row r="879" spans="23:23" x14ac:dyDescent="0.25">
      <c r="W879" s="13"/>
    </row>
    <row r="880" spans="23:23" x14ac:dyDescent="0.25">
      <c r="W880" s="13"/>
    </row>
    <row r="881" spans="23:23" x14ac:dyDescent="0.25">
      <c r="W881" s="13"/>
    </row>
    <row r="882" spans="23:23" x14ac:dyDescent="0.25">
      <c r="W882" s="13"/>
    </row>
    <row r="883" spans="23:23" x14ac:dyDescent="0.25">
      <c r="W883" s="13"/>
    </row>
    <row r="884" spans="23:23" x14ac:dyDescent="0.25">
      <c r="W884" s="13"/>
    </row>
    <row r="885" spans="23:23" x14ac:dyDescent="0.25">
      <c r="W885" s="13"/>
    </row>
    <row r="886" spans="23:23" x14ac:dyDescent="0.25">
      <c r="W886" s="13"/>
    </row>
    <row r="887" spans="23:23" x14ac:dyDescent="0.25">
      <c r="W887" s="13"/>
    </row>
    <row r="888" spans="23:23" x14ac:dyDescent="0.25">
      <c r="W888" s="13"/>
    </row>
    <row r="889" spans="23:23" x14ac:dyDescent="0.25">
      <c r="W889" s="13"/>
    </row>
    <row r="890" spans="23:23" x14ac:dyDescent="0.25">
      <c r="W890" s="13"/>
    </row>
    <row r="891" spans="23:23" x14ac:dyDescent="0.25">
      <c r="W891" s="13"/>
    </row>
    <row r="892" spans="23:23" x14ac:dyDescent="0.25">
      <c r="W892" s="13"/>
    </row>
    <row r="893" spans="23:23" x14ac:dyDescent="0.25">
      <c r="W893" s="13"/>
    </row>
    <row r="894" spans="23:23" x14ac:dyDescent="0.25">
      <c r="W894" s="13"/>
    </row>
    <row r="895" spans="23:23" x14ac:dyDescent="0.25">
      <c r="W895" s="13"/>
    </row>
    <row r="896" spans="23:23" x14ac:dyDescent="0.25">
      <c r="W896" s="13"/>
    </row>
    <row r="897" spans="23:23" x14ac:dyDescent="0.25">
      <c r="W897" s="13"/>
    </row>
    <row r="898" spans="23:23" x14ac:dyDescent="0.25">
      <c r="W898" s="13"/>
    </row>
    <row r="899" spans="23:23" x14ac:dyDescent="0.25">
      <c r="W899" s="13"/>
    </row>
  </sheetData>
  <protectedRanges>
    <protectedRange sqref="O32:Q32" name="Rango1_1_1_1_1_1" securityDescriptor="O:WDG:WDD:(A;;CC;;;S-1-5-21-1528164968-1790463351-673733271-1117)"/>
  </protectedRanges>
  <mergeCells count="22">
    <mergeCell ref="O38:R38"/>
    <mergeCell ref="O37:R37"/>
    <mergeCell ref="A18:C21"/>
    <mergeCell ref="D18:W21"/>
    <mergeCell ref="A23:C23"/>
    <mergeCell ref="E23:F23"/>
    <mergeCell ref="H23:J23"/>
    <mergeCell ref="T30:X30"/>
    <mergeCell ref="O31:R31"/>
    <mergeCell ref="A24:C24"/>
    <mergeCell ref="H24:I24"/>
    <mergeCell ref="H25:I25"/>
    <mergeCell ref="H26:I26"/>
    <mergeCell ref="H27:I27"/>
    <mergeCell ref="O33:R33"/>
    <mergeCell ref="O34:R34"/>
    <mergeCell ref="O35:R35"/>
    <mergeCell ref="O36:R36"/>
    <mergeCell ref="A30:G30"/>
    <mergeCell ref="H30:N30"/>
    <mergeCell ref="O30:S30"/>
    <mergeCell ref="O32:R32"/>
  </mergeCells>
  <conditionalFormatting sqref="W32">
    <cfRule type="containsText" dxfId="80" priority="13" stopIfTrue="1" operator="containsText" text="Cerrada">
      <formula>NOT(ISERROR(SEARCH("Cerrada",W32)))</formula>
    </cfRule>
    <cfRule type="containsText" dxfId="79" priority="14" stopIfTrue="1" operator="containsText" text="En ejecución">
      <formula>NOT(ISERROR(SEARCH("En ejecución",W32)))</formula>
    </cfRule>
    <cfRule type="containsText" dxfId="78" priority="15" stopIfTrue="1" operator="containsText" text="Vencida">
      <formula>NOT(ISERROR(SEARCH("Vencida",W32)))</formula>
    </cfRule>
  </conditionalFormatting>
  <conditionalFormatting sqref="W33">
    <cfRule type="containsText" dxfId="77" priority="7" stopIfTrue="1" operator="containsText" text="Cerrada">
      <formula>NOT(ISERROR(SEARCH("Cerrada",W33)))</formula>
    </cfRule>
    <cfRule type="containsText" dxfId="76" priority="8" stopIfTrue="1" operator="containsText" text="En ejecución">
      <formula>NOT(ISERROR(SEARCH("En ejecución",W33)))</formula>
    </cfRule>
    <cfRule type="containsText" dxfId="75" priority="9" stopIfTrue="1" operator="containsText" text="Vencida">
      <formula>NOT(ISERROR(SEARCH("Vencida",W33)))</formula>
    </cfRule>
  </conditionalFormatting>
  <conditionalFormatting sqref="W34">
    <cfRule type="containsText" dxfId="74" priority="4" stopIfTrue="1" operator="containsText" text="Cerrada">
      <formula>NOT(ISERROR(SEARCH("Cerrada",W34)))</formula>
    </cfRule>
    <cfRule type="containsText" dxfId="73" priority="5" stopIfTrue="1" operator="containsText" text="En ejecución">
      <formula>NOT(ISERROR(SEARCH("En ejecución",W34)))</formula>
    </cfRule>
    <cfRule type="containsText" dxfId="72" priority="6" stopIfTrue="1" operator="containsText" text="Vencida">
      <formula>NOT(ISERROR(SEARCH("Vencida",W34)))</formula>
    </cfRule>
  </conditionalFormatting>
  <conditionalFormatting sqref="W35:W37">
    <cfRule type="containsText" dxfId="71" priority="1" stopIfTrue="1" operator="containsText" text="Cerrada">
      <formula>NOT(ISERROR(SEARCH("Cerrada",W35)))</formula>
    </cfRule>
    <cfRule type="containsText" dxfId="70" priority="2" stopIfTrue="1" operator="containsText" text="En ejecución">
      <formula>NOT(ISERROR(SEARCH("En ejecución",W35)))</formula>
    </cfRule>
    <cfRule type="containsText" dxfId="69" priority="3" stopIfTrue="1" operator="containsText" text="Vencida">
      <formula>NOT(ISERROR(SEARCH("Vencida",W35)))</formula>
    </cfRule>
  </conditionalFormatting>
  <dataValidations count="10">
    <dataValidation type="list" allowBlank="1" showErrorMessage="1" sqref="A24" xr:uid="{00000000-0002-0000-0800-000000000000}">
      <formula1>PROCESOS</formula1>
    </dataValidation>
    <dataValidation type="list" allowBlank="1" showInputMessage="1" showErrorMessage="1" sqref="B37" xr:uid="{E02C71D4-084C-44CC-B64C-00C1347696C0}">
      <formula1>$F$2:$F$6</formula1>
    </dataValidation>
    <dataValidation type="list" allowBlank="1" showInputMessage="1" showErrorMessage="1" sqref="I37" xr:uid="{7F5B0DC4-E5CF-412C-B4DD-3C75C0D512F8}">
      <formula1>$H$2:$H$3</formula1>
    </dataValidation>
    <dataValidation type="list" allowBlank="1" showInputMessage="1" showErrorMessage="1" sqref="F37" xr:uid="{96BB6F0C-4017-4800-ADB2-44EC20D6FA9A}">
      <formula1>$G$2:$G$5</formula1>
    </dataValidation>
    <dataValidation type="list" allowBlank="1" showErrorMessage="1" sqref="F38" xr:uid="{421C407E-8DDD-4E51-B435-77034704A6D6}">
      <formula1>$G$2:$G$5</formula1>
    </dataValidation>
    <dataValidation type="list" allowBlank="1" showErrorMessage="1" sqref="I38" xr:uid="{1CAC355A-D7F1-4026-91FA-C6B98D0F639C}">
      <formula1>$H$2:$H$3</formula1>
    </dataValidation>
    <dataValidation type="list" allowBlank="1" showErrorMessage="1" sqref="B38" xr:uid="{86F6732A-7F6B-4F31-AC90-B5FC5B378909}">
      <formula1>$F$2:$F$6</formula1>
    </dataValidation>
    <dataValidation type="list" allowBlank="1" showInputMessage="1" showErrorMessage="1" sqref="W32:W37" xr:uid="{00000000-0002-0000-0800-000002000000}">
      <formula1>$I$2:$I$4</formula1>
    </dataValidation>
    <dataValidation type="list" allowBlank="1" showInputMessage="1" showErrorMessage="1" sqref="V32:V37" xr:uid="{00000000-0002-0000-0800-000003000000}">
      <formula1>$J$2:$J$4</formula1>
    </dataValidation>
    <dataValidation type="list" allowBlank="1" showInputMessage="1" showErrorMessage="1" prompt=" - " sqref="C32:C38" xr:uid="{00000000-0002-0000-0800-000001000000}">
      <formula1>$D$2:$D$16</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11</vt:i4>
      </vt:variant>
    </vt:vector>
  </HeadingPairs>
  <TitlesOfParts>
    <vt:vector size="30" baseType="lpstr">
      <vt:lpstr>HISTORICO CERRADAS</vt:lpstr>
      <vt:lpstr>CERRADAS EN EL TRIMESTRE</vt:lpstr>
      <vt:lpstr>Hoja1</vt:lpstr>
      <vt:lpstr>CONSOLIDADO </vt:lpstr>
      <vt:lpstr>DIC-01</vt:lpstr>
      <vt:lpstr>DIP-02</vt:lpstr>
      <vt:lpstr>AC-10</vt:lpstr>
      <vt:lpstr>IDP-04</vt:lpstr>
      <vt:lpstr>GD-07</vt:lpstr>
      <vt:lpstr>GC-08</vt:lpstr>
      <vt:lpstr>GJ-09</vt:lpstr>
      <vt:lpstr>GRF-11</vt:lpstr>
      <vt:lpstr>GT-12</vt:lpstr>
      <vt:lpstr>GTH-13</vt:lpstr>
      <vt:lpstr>GF-14</vt:lpstr>
      <vt:lpstr>CID-15</vt:lpstr>
      <vt:lpstr>EC-16</vt:lpstr>
      <vt:lpstr>MIC-03</vt:lpstr>
      <vt:lpstr>LISTAS</vt:lpstr>
      <vt:lpstr>_1._RESULTADOS_GENERALES_DEL_PLAN__DE_MEJORAMIENTO_IDEP</vt:lpstr>
      <vt:lpstr>_2._RESULTADOS_POR_TIPOLOGÍA_DE_ACCIONES</vt:lpstr>
      <vt:lpstr>AREA</vt:lpstr>
      <vt:lpstr>'GD-07'!Criterios</vt:lpstr>
      <vt:lpstr>ESTADOHALLAZGO</vt:lpstr>
      <vt:lpstr>FUENTE</vt:lpstr>
      <vt:lpstr>MENÚ_DEL_REPORTE_CONSOLIDADO</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Katherine Martínez</cp:lastModifiedBy>
  <cp:lastPrinted>2020-07-14T00:35:29Z</cp:lastPrinted>
  <dcterms:created xsi:type="dcterms:W3CDTF">2017-11-27T18:50:14Z</dcterms:created>
  <dcterms:modified xsi:type="dcterms:W3CDTF">2020-10-14T17:39:03Z</dcterms:modified>
</cp:coreProperties>
</file>