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N:\2018\10. PLAN MEJORAMIENTO POR PROCESOS\05.Seguimiento 26_12_2018\Informe Definitivo\"/>
    </mc:Choice>
  </mc:AlternateContent>
  <bookViews>
    <workbookView showHorizontalScroll="0" showVerticalScroll="0" xWindow="0" yWindow="0" windowWidth="20490" windowHeight="7155" activeTab="8"/>
  </bookViews>
  <sheets>
    <sheet name="CONSOLIDADO" sheetId="1" r:id="rId1"/>
    <sheet name="DIC-01" sheetId="3" r:id="rId2"/>
    <sheet name="DIP-02" sheetId="19" r:id="rId3"/>
    <sheet name="AC-10" sheetId="20" r:id="rId4"/>
    <sheet name="IDP-04" sheetId="21" r:id="rId5"/>
    <sheet name="GD-07" sheetId="22" r:id="rId6"/>
    <sheet name="GC-08" sheetId="23" r:id="rId7"/>
    <sheet name="GJ-09" sheetId="24" r:id="rId8"/>
    <sheet name="GRF-11" sheetId="35" r:id="rId9"/>
    <sheet name="GT-12" sheetId="38" r:id="rId10"/>
    <sheet name="GTH-13" sheetId="27" r:id="rId11"/>
    <sheet name="GF-14" sheetId="39" r:id="rId12"/>
    <sheet name="CID-15" sheetId="29" r:id="rId13"/>
    <sheet name="EC-16" sheetId="30" r:id="rId14"/>
    <sheet name="MIC-03" sheetId="31" r:id="rId15"/>
    <sheet name="LISTAS" sheetId="17" state="hidden" r:id="rId16"/>
  </sheets>
  <externalReferences>
    <externalReference r:id="rId17"/>
    <externalReference r:id="rId18"/>
    <externalReference r:id="rId19"/>
  </externalReferences>
  <definedNames>
    <definedName name="_1._RESULTADOS_GENERALES_DEL_PLAN__DE_MEJORAMIENTO_IDEP" localSheetId="11">[1]CONSOLIDADO!$A$7</definedName>
    <definedName name="_1._RESULTADOS_GENERALES_DEL_PLAN__DE_MEJORAMIENTO_IDEP" localSheetId="8">[2]CONSOLIDADO!$A$7</definedName>
    <definedName name="_1._RESULTADOS_GENERALES_DEL_PLAN__DE_MEJORAMIENTO_IDEP" localSheetId="9">[3]CONSOLIDADO!$A$7</definedName>
    <definedName name="_1._RESULTADOS_GENERALES_DEL_PLAN__DE_MEJORAMIENTO_IDEP">CONSOLIDADO!$A$7</definedName>
    <definedName name="_2._RESULTADOS_POR_TIPOLOGÍA_DE_ACCIONES" localSheetId="9">#REF!</definedName>
    <definedName name="_2._RESULTADOS_POR_TIPOLOGÍA_DE_ACCIONES">CONSOLIDADO!$A$19</definedName>
    <definedName name="_3._RESULTADOS_DE_ACCIONES_POR_PROCESO" localSheetId="9">#REF!</definedName>
    <definedName name="_3._RESULTADOS_DE_ACCIONES_POR_PROCESO">CONSOLIDADO!$A$26</definedName>
    <definedName name="_xlnm._FilterDatabase" localSheetId="3" hidden="1">'AC-10'!$A$30:$X$30</definedName>
    <definedName name="_xlnm._FilterDatabase" localSheetId="12" hidden="1">'CID-15'!$A$30:$X$30</definedName>
    <definedName name="_xlnm._FilterDatabase" localSheetId="1" hidden="1">'DIC-01'!$A$30:$X$30</definedName>
    <definedName name="_xlnm._FilterDatabase" localSheetId="2" hidden="1">'DIP-02'!$A$30:$X$30</definedName>
    <definedName name="_xlnm._FilterDatabase" localSheetId="13" hidden="1">'EC-16'!$A$30:$X$30</definedName>
    <definedName name="_xlnm._FilterDatabase" localSheetId="6" hidden="1">'GC-08'!$A$30:$X$30</definedName>
    <definedName name="_xlnm._FilterDatabase" localSheetId="5" hidden="1">'GD-07'!$A$30:$AA$50</definedName>
    <definedName name="_xlnm._FilterDatabase" localSheetId="11" hidden="1">'GF-14'!$A$30:$AA$53</definedName>
    <definedName name="_xlnm._FilterDatabase" localSheetId="7" hidden="1">'GJ-09'!$A$30:$X$30</definedName>
    <definedName name="_xlnm._FilterDatabase" localSheetId="8" hidden="1">'GRF-11'!$A$30:$X$30</definedName>
    <definedName name="_xlnm._FilterDatabase" localSheetId="9" hidden="1">'GT-12'!$A$31:$V$31</definedName>
    <definedName name="_xlnm._FilterDatabase" localSheetId="10" hidden="1">'GTH-13'!$A$30:$X$30</definedName>
    <definedName name="_xlnm._FilterDatabase" localSheetId="4" hidden="1">'IDP-04'!$A$30:$X$30</definedName>
    <definedName name="_xlnm._FilterDatabase" localSheetId="14" hidden="1">'MIC-03'!$A$30:$X$30</definedName>
    <definedName name="AREA">LISTAS!$C$2:$C$15</definedName>
    <definedName name="_xlnm.Criteria" localSheetId="5">'GD-07'!$W$31:$W$50</definedName>
    <definedName name="ESTADOHALLAZGO">LISTAS!$D$2:$D$5</definedName>
    <definedName name="FUENTE">LISTAS!$H$2:$H$11</definedName>
    <definedName name="MENÚ_DEL_REPORTE_CONSOLIDADO" localSheetId="9">#REF!</definedName>
    <definedName name="MENÚ_DEL_REPORTE_CONSOLIDADO">CONSOLIDADO!$H$2</definedName>
    <definedName name="PROCESOS" localSheetId="11">[1]LISTAS!$B$2:$B$15</definedName>
    <definedName name="PROCESOS" localSheetId="8">[2]LISTAS!$B$2:$B$15</definedName>
    <definedName name="PROCESOS" localSheetId="9">[3]LISTAS!$B$2:$B$15</definedName>
    <definedName name="PROCESOS">LISTAS!$B$2:$B$15</definedName>
    <definedName name="SUBSISTEMAS">LISTAS!$F$2:$F$8</definedName>
    <definedName name="TIPOACCION">LISTAS!$G$2:$G$5</definedName>
    <definedName name="TIPOHALLAZGO">LISTAS!$E$2:$E$3</definedName>
  </definedNames>
  <calcPr calcId="152511"/>
</workbook>
</file>

<file path=xl/calcChain.xml><?xml version="1.0" encoding="utf-8"?>
<calcChain xmlns="http://schemas.openxmlformats.org/spreadsheetml/2006/main">
  <c r="F25" i="38" l="1"/>
  <c r="F26" i="38"/>
  <c r="E12" i="1" l="1"/>
  <c r="F27" i="38"/>
  <c r="F24" i="38"/>
  <c r="F23" i="38"/>
  <c r="F28" i="38" l="1"/>
  <c r="O37" i="1" s="1"/>
  <c r="O43" i="1" s="1"/>
  <c r="E15" i="1" l="1"/>
  <c r="G39" i="1"/>
  <c r="F39" i="1"/>
  <c r="J23" i="38" l="1"/>
  <c r="M37" i="1"/>
  <c r="K37" i="1"/>
  <c r="I37" i="1"/>
  <c r="F24" i="35"/>
  <c r="F27" i="22"/>
  <c r="F24" i="22"/>
  <c r="F23" i="22"/>
  <c r="F27" i="3"/>
  <c r="F24" i="3"/>
  <c r="F23" i="3"/>
  <c r="J24" i="27"/>
  <c r="F26" i="27"/>
  <c r="F24" i="27"/>
  <c r="F23" i="27"/>
  <c r="G37" i="1" l="1"/>
  <c r="E11" i="1"/>
  <c r="E10" i="1"/>
  <c r="F37" i="1"/>
  <c r="O27" i="39"/>
  <c r="N27" i="39"/>
  <c r="F27" i="39"/>
  <c r="M39" i="1" s="1"/>
  <c r="F26" i="39"/>
  <c r="K39" i="1" s="1"/>
  <c r="F25" i="39"/>
  <c r="I39" i="1" s="1"/>
  <c r="J24" i="39"/>
  <c r="F24" i="39"/>
  <c r="J23" i="39"/>
  <c r="F23" i="39"/>
  <c r="E22" i="39"/>
  <c r="O27" i="38" l="1"/>
  <c r="N27" i="38"/>
  <c r="J24" i="38"/>
  <c r="E22" i="38"/>
  <c r="F33" i="1" l="1"/>
  <c r="F29" i="1"/>
  <c r="J23" i="27" l="1"/>
  <c r="F27" i="27"/>
  <c r="F38" i="1"/>
  <c r="F27" i="35"/>
  <c r="M36" i="1" s="1"/>
  <c r="F26" i="35"/>
  <c r="K36" i="1" s="1"/>
  <c r="G36" i="1"/>
  <c r="J24" i="22"/>
  <c r="J23" i="22"/>
  <c r="J23" i="20"/>
  <c r="J23" i="21"/>
  <c r="O27" i="35" l="1"/>
  <c r="N27" i="35"/>
  <c r="F25" i="35"/>
  <c r="I36" i="1" s="1"/>
  <c r="J24" i="35"/>
  <c r="F23" i="35"/>
  <c r="E22" i="35"/>
  <c r="F36" i="1" l="1"/>
  <c r="G38" i="1"/>
  <c r="J24" i="31"/>
  <c r="J23" i="31"/>
  <c r="F27" i="31"/>
  <c r="F26" i="31"/>
  <c r="E13" i="1" s="1"/>
  <c r="F25" i="31"/>
  <c r="F24" i="31"/>
  <c r="G42" i="1" s="1"/>
  <c r="F23" i="31"/>
  <c r="F42" i="1" s="1"/>
  <c r="J24" i="30"/>
  <c r="J23" i="30"/>
  <c r="F27" i="30"/>
  <c r="M41" i="1" s="1"/>
  <c r="F26" i="30"/>
  <c r="K41" i="1" s="1"/>
  <c r="F25" i="30"/>
  <c r="I41" i="1" s="1"/>
  <c r="F24" i="30"/>
  <c r="G41" i="1" s="1"/>
  <c r="F23" i="30"/>
  <c r="F41" i="1" s="1"/>
  <c r="J24" i="29"/>
  <c r="J23" i="29"/>
  <c r="F27" i="29"/>
  <c r="M40" i="1" s="1"/>
  <c r="F26" i="29"/>
  <c r="K40" i="1" s="1"/>
  <c r="F25" i="29"/>
  <c r="I40" i="1" s="1"/>
  <c r="F24" i="29"/>
  <c r="G40" i="1" s="1"/>
  <c r="F23" i="29"/>
  <c r="F40" i="1" s="1"/>
  <c r="M38" i="1"/>
  <c r="K38" i="1"/>
  <c r="F25" i="27"/>
  <c r="I38" i="1" s="1"/>
  <c r="J24" i="24"/>
  <c r="J23" i="24"/>
  <c r="F27" i="24"/>
  <c r="M35" i="1" s="1"/>
  <c r="F26" i="24"/>
  <c r="K35" i="1" s="1"/>
  <c r="F25" i="24"/>
  <c r="I35" i="1" s="1"/>
  <c r="F24" i="24"/>
  <c r="G35" i="1" s="1"/>
  <c r="F23" i="24"/>
  <c r="F35" i="1" s="1"/>
  <c r="J24" i="23"/>
  <c r="J23" i="23"/>
  <c r="F27" i="23"/>
  <c r="M34" i="1" s="1"/>
  <c r="F26" i="23"/>
  <c r="K34" i="1" s="1"/>
  <c r="F25" i="23"/>
  <c r="I34" i="1" s="1"/>
  <c r="F24" i="23"/>
  <c r="G34" i="1" s="1"/>
  <c r="F23" i="23"/>
  <c r="F34" i="1" s="1"/>
  <c r="F26" i="22"/>
  <c r="F25" i="22"/>
  <c r="J24" i="21"/>
  <c r="F27" i="21"/>
  <c r="M32" i="1" s="1"/>
  <c r="F26" i="21"/>
  <c r="K32" i="1" s="1"/>
  <c r="F25" i="21"/>
  <c r="I32" i="1" s="1"/>
  <c r="F24" i="21"/>
  <c r="G32" i="1" s="1"/>
  <c r="F23" i="21"/>
  <c r="F32" i="1" s="1"/>
  <c r="J24" i="20"/>
  <c r="F27" i="20"/>
  <c r="M31" i="1" s="1"/>
  <c r="F26" i="20"/>
  <c r="K31" i="1" s="1"/>
  <c r="F25" i="20"/>
  <c r="I31" i="1" s="1"/>
  <c r="F24" i="20"/>
  <c r="G31" i="1" s="1"/>
  <c r="F23" i="20"/>
  <c r="F31" i="1" s="1"/>
  <c r="J24" i="19"/>
  <c r="J23" i="19"/>
  <c r="F27" i="19"/>
  <c r="M30" i="1" s="1"/>
  <c r="F26" i="19"/>
  <c r="K30" i="1" s="1"/>
  <c r="F25" i="19"/>
  <c r="I30" i="1" s="1"/>
  <c r="F24" i="19"/>
  <c r="G30" i="1" s="1"/>
  <c r="F23" i="19"/>
  <c r="F30" i="1" s="1"/>
  <c r="J24" i="3"/>
  <c r="M29" i="1"/>
  <c r="F26" i="3"/>
  <c r="K29" i="1" s="1"/>
  <c r="F25" i="3"/>
  <c r="I29" i="1" s="1"/>
  <c r="G29" i="1"/>
  <c r="O27" i="31"/>
  <c r="N27" i="31"/>
  <c r="E22" i="31"/>
  <c r="O27" i="30"/>
  <c r="N27" i="30"/>
  <c r="E22" i="30"/>
  <c r="O27" i="29"/>
  <c r="N27" i="29"/>
  <c r="E22" i="29"/>
  <c r="O27" i="27"/>
  <c r="N27" i="27"/>
  <c r="E22" i="27"/>
  <c r="O27" i="24"/>
  <c r="N27" i="24"/>
  <c r="E22" i="24"/>
  <c r="O27" i="23"/>
  <c r="N27" i="23"/>
  <c r="E22" i="23"/>
  <c r="O27" i="22"/>
  <c r="N27" i="22"/>
  <c r="E22" i="22"/>
  <c r="O27" i="21"/>
  <c r="N27" i="21"/>
  <c r="E22" i="21"/>
  <c r="O27" i="20"/>
  <c r="N27" i="20"/>
  <c r="E22" i="20"/>
  <c r="O27" i="19"/>
  <c r="N27" i="19"/>
  <c r="E22" i="19"/>
  <c r="H3" i="1"/>
  <c r="O27" i="3"/>
  <c r="N27" i="3"/>
  <c r="J24" i="1"/>
  <c r="J22" i="1"/>
  <c r="E22" i="3"/>
  <c r="M42" i="1" l="1"/>
  <c r="E14" i="1"/>
  <c r="I42" i="1"/>
  <c r="K42" i="1"/>
  <c r="E24" i="1"/>
  <c r="F43" i="1"/>
  <c r="K33" i="1"/>
  <c r="G33" i="1"/>
  <c r="G43" i="1" s="1"/>
  <c r="I33" i="1"/>
  <c r="M33" i="1"/>
  <c r="M43" i="1" s="1"/>
  <c r="I43" i="1" l="1"/>
  <c r="K43" i="1"/>
</calcChain>
</file>

<file path=xl/sharedStrings.xml><?xml version="1.0" encoding="utf-8"?>
<sst xmlns="http://schemas.openxmlformats.org/spreadsheetml/2006/main" count="2407" uniqueCount="687">
  <si>
    <t>SIGLA PROCESO</t>
  </si>
  <si>
    <t>PROCESO</t>
  </si>
  <si>
    <t>DEPENDENCIAS</t>
  </si>
  <si>
    <t>FUENTE</t>
  </si>
  <si>
    <t>TIPO DE HALLAZGO</t>
  </si>
  <si>
    <t>TIPO DE ACCIÓN</t>
  </si>
  <si>
    <t>SUBSISTEMAS</t>
  </si>
  <si>
    <t>ESTADO DEL HALLAZGO</t>
  </si>
  <si>
    <t>DIVULGACIÓN Y COMUNICACIÓN</t>
  </si>
  <si>
    <t>Subdirección Académica</t>
  </si>
  <si>
    <t>Auditorías Internas</t>
  </si>
  <si>
    <t>No conformidad</t>
  </si>
  <si>
    <t>Corrección</t>
  </si>
  <si>
    <t>SGC</t>
  </si>
  <si>
    <t>DIRECCIÓN Y PLANEACIÓN</t>
  </si>
  <si>
    <t>Oficina Asesora de Planeación</t>
  </si>
  <si>
    <t>Autoevaluación del Control</t>
  </si>
  <si>
    <t>Observación</t>
  </si>
  <si>
    <t>Acción Preventiva</t>
  </si>
  <si>
    <t>SIGA</t>
  </si>
  <si>
    <t>Abierta - en Desarrollo</t>
  </si>
  <si>
    <t>MEJORAMIENTO INTEGRAL Y CONTINUO</t>
  </si>
  <si>
    <t>Oficina Asesora Jurídica</t>
  </si>
  <si>
    <t>Evaluación de Indicadores</t>
  </si>
  <si>
    <t>Acción Correctiva</t>
  </si>
  <si>
    <t>SGSI</t>
  </si>
  <si>
    <t>Abierta - Vencida</t>
  </si>
  <si>
    <t>Sistemas</t>
  </si>
  <si>
    <t>Evaluación de Planes de acción y Planes Operativos</t>
  </si>
  <si>
    <t>Acción de Mejora</t>
  </si>
  <si>
    <t>Cerrada</t>
  </si>
  <si>
    <t>Archivo y Correspondencia</t>
  </si>
  <si>
    <t>Informes de Auditoría de Gestión</t>
  </si>
  <si>
    <t>SRS</t>
  </si>
  <si>
    <t>Cerrada Condicional</t>
  </si>
  <si>
    <t>SAFYCD-Presupuesto</t>
  </si>
  <si>
    <t>Informes de Auditoría Entes de Control</t>
  </si>
  <si>
    <t>SGA</t>
  </si>
  <si>
    <t>GESTIÓN DOCUMENTAL</t>
  </si>
  <si>
    <t>SAFYCD-Tesorería</t>
  </si>
  <si>
    <t>Producto y/o servicio no conforme</t>
  </si>
  <si>
    <t>SCI</t>
  </si>
  <si>
    <t>GESTIÓN CONTRACTUAL</t>
  </si>
  <si>
    <t>SAFYCD-Contabilidad</t>
  </si>
  <si>
    <t>Quejas y reclamos</t>
  </si>
  <si>
    <t>GESTIÓN JURÍDICA</t>
  </si>
  <si>
    <t>SAFYCD-Talento Humano - Nómina</t>
  </si>
  <si>
    <t>Otros</t>
  </si>
  <si>
    <t>SAFYCD-Servicios Generales</t>
  </si>
  <si>
    <t>Centro de Documentación</t>
  </si>
  <si>
    <t>GESTIÓN TECNOLÓGICA</t>
  </si>
  <si>
    <t>Dirección General</t>
  </si>
  <si>
    <t>GESTIÓN DEL TALENTO HUMANO</t>
  </si>
  <si>
    <t>Oficina Control Interno</t>
  </si>
  <si>
    <t>GESTIÓN FINANCIERA</t>
  </si>
  <si>
    <t>CONTROL INTERNO DISCIPLINARIO</t>
  </si>
  <si>
    <t>PLAN DE MEJORAMIENTO POR PROCESO</t>
  </si>
  <si>
    <t>CÓDIGO:  FT-MIC-03-03</t>
  </si>
  <si>
    <t>PÁGINA:  ______   de   ______</t>
  </si>
  <si>
    <t>PROCESO:</t>
  </si>
  <si>
    <t>ACCIONES FORMULADAS (Por Tipo de Acción)</t>
  </si>
  <si>
    <t>ACCIONES VIGENCIAS ANTERIORES</t>
  </si>
  <si>
    <t>TOTAL DE ACCIONES FORMULADAS</t>
  </si>
  <si>
    <t>PLAN DE MEJORAMIENTO POR PROCESOS - IDEP</t>
  </si>
  <si>
    <t>MENÚ DEL REPORTE CONSOLIDADO</t>
  </si>
  <si>
    <t>AÑO</t>
  </si>
  <si>
    <t>ABIERTAS</t>
  </si>
  <si>
    <t>CERRADAS</t>
  </si>
  <si>
    <t>ÚLTIMA FECHA DE ACTUALIZACIÓN</t>
  </si>
  <si>
    <t>ACCIÓN CORRECTIVA</t>
  </si>
  <si>
    <t>1. RESULTADOS GENERALES DEL PLAN  DE MEJORAMIENTO IDEP</t>
  </si>
  <si>
    <t>CORTE DE ÚLTIMO SEGUIMIENTO</t>
  </si>
  <si>
    <t>2. RESULTADOS POR TIPOLOGÍA DE ACCIONES</t>
  </si>
  <si>
    <t>3. RESULTADOS DE ACCIONES POR PROCESO</t>
  </si>
  <si>
    <t>RESULTADOS DE CUMPLIMIENTO DE ACCIONES</t>
  </si>
  <si>
    <t>TOTALES</t>
  </si>
  <si>
    <t>IR AL INICIO</t>
  </si>
  <si>
    <t>ACCIONES FORMULADAS 
(Por Tipo de Acción)</t>
  </si>
  <si>
    <t>ACCIONES CORRECTIVAS</t>
  </si>
  <si>
    <t>SGSST</t>
  </si>
  <si>
    <t>DATOS GENERALES DEL HALLAZGO</t>
  </si>
  <si>
    <t>FORMULACIÓN DE ACCIONES</t>
  </si>
  <si>
    <t>SEGUIMIENTO LÍDER DEL PROCESO</t>
  </si>
  <si>
    <t>CODIFI.</t>
  </si>
  <si>
    <t>DEPENDENCIA</t>
  </si>
  <si>
    <t>FUENTE VERIFICABLE DE LA ACCIÓN</t>
  </si>
  <si>
    <t>CARGO DEL RESPONSABLE</t>
  </si>
  <si>
    <t>TOTAL ACCIONES POR PROCESO</t>
  </si>
  <si>
    <t>FECHA DE FORMULACIÓN DE LA ACCIÓN
(dd/mm/aaaa)</t>
  </si>
  <si>
    <t>INICIO
(dd/mm/aaaa)</t>
  </si>
  <si>
    <t>FIN
(dd/mm/aaaa)</t>
  </si>
  <si>
    <t>DESCRIPCIÓN DEL SEGUIMIENTO</t>
  </si>
  <si>
    <t>EVIDENCIAS</t>
  </si>
  <si>
    <t>ESTADO DE LAS ACCIONES GENERADAS EN EL  HALLAZGO</t>
  </si>
  <si>
    <t>DIC-01</t>
  </si>
  <si>
    <t>Divulgación y Comunicación</t>
  </si>
  <si>
    <t>DIP-02</t>
  </si>
  <si>
    <t>Dirección y Planeación</t>
  </si>
  <si>
    <t>AC-10</t>
  </si>
  <si>
    <t>Atención al Ciudadano</t>
  </si>
  <si>
    <t>IDP-04</t>
  </si>
  <si>
    <t>Investigación y Desarrollo Pedagógico</t>
  </si>
  <si>
    <t>GD-07</t>
  </si>
  <si>
    <t>Gestión Documental</t>
  </si>
  <si>
    <t>GC-08</t>
  </si>
  <si>
    <t>Gestión Contractual</t>
  </si>
  <si>
    <t>GJ-09</t>
  </si>
  <si>
    <t>Gestión Jurídica</t>
  </si>
  <si>
    <t>GRF-11</t>
  </si>
  <si>
    <t>Gestión de Recursos Físicos y Ambiental</t>
  </si>
  <si>
    <t>GT-12</t>
  </si>
  <si>
    <t>Gestión Tecnológica</t>
  </si>
  <si>
    <t>GTH-13</t>
  </si>
  <si>
    <t>Gestión del Talento Humano</t>
  </si>
  <si>
    <t>GF-14</t>
  </si>
  <si>
    <t>Gestión Financiera</t>
  </si>
  <si>
    <t>CID-15</t>
  </si>
  <si>
    <t>Control Interno Disciplinario</t>
  </si>
  <si>
    <t>EC-16</t>
  </si>
  <si>
    <t>Evaluación y Control</t>
  </si>
  <si>
    <t>MIC-03</t>
  </si>
  <si>
    <t>Mejoramiento Integral y Continuo</t>
  </si>
  <si>
    <t>Totales</t>
  </si>
  <si>
    <t>Total Acciones Formuladas</t>
  </si>
  <si>
    <t>INVESTIGACIÓN Y DESARROLLO PEDAGÓGICO</t>
  </si>
  <si>
    <t>SAFYDC Atención al Ciudadano -PQRS</t>
  </si>
  <si>
    <t>ATENCIÓN AL CIUDADANO</t>
  </si>
  <si>
    <t>GESTIÓN DE RECURSOS FÍSICOS Y AMBIENTAL</t>
  </si>
  <si>
    <t>EVALUACIÓN Y CONTROL</t>
  </si>
  <si>
    <t>Gestión de Riesgos</t>
  </si>
  <si>
    <t xml:space="preserve">Oficina Asesora de Planeación - Sistemas </t>
  </si>
  <si>
    <t>Oficina Asesora Jurídica - Contratación</t>
  </si>
  <si>
    <t xml:space="preserve">Oficina Asesora Jurídica </t>
  </si>
  <si>
    <t>SAFYCD-Archivo</t>
  </si>
  <si>
    <t>SAFYCD-Recursos físicos</t>
  </si>
  <si>
    <t>Auditorias externas</t>
  </si>
  <si>
    <t>Autoevaluación de control</t>
  </si>
  <si>
    <t>Producto y/o servicio no conforme.</t>
  </si>
  <si>
    <t>Peticiones, quejas, reclamos y solicitudes.</t>
  </si>
  <si>
    <t>SAFYCD-Talento Humano y Nómina</t>
  </si>
  <si>
    <t>FECHA DE LA NO CONFORMIDAD, OP. DE MEJORA U OBSERVACIÓN  
(dd/mm/aaaa)</t>
  </si>
  <si>
    <t xml:space="preserve">DESCRIPCIÓN  LA NO CONFORMIDAD, OP. DE MEJORA U OBSERVACIÓN  </t>
  </si>
  <si>
    <t xml:space="preserve">TIPO </t>
  </si>
  <si>
    <t>CAUSAS IDENTIFICADAS</t>
  </si>
  <si>
    <t>TIPO</t>
  </si>
  <si>
    <t>Oportunidad de mejora</t>
  </si>
  <si>
    <t>ACCION(S) GENERADAS POR LA NO CONFORMIDAD, OP. DE MEJORA U OBSERVACIÓN</t>
  </si>
  <si>
    <t>Acción Preventiva y/o de mejora</t>
  </si>
  <si>
    <t xml:space="preserve"> SEGUIMIENTO Y EVALUACIÓN DE LA OFICINA DE CONTROL INTERNO</t>
  </si>
  <si>
    <t>Vencida</t>
  </si>
  <si>
    <t>En ejecución</t>
  </si>
  <si>
    <t>NÚMERO DE NO CONFORMIDADES, OBSERVACIONES U OP. DE MEJORA DEL PROCESO</t>
  </si>
  <si>
    <t>ACCIONES VENCIDAS</t>
  </si>
  <si>
    <t>ACCIONES EN EJECUCIÓN</t>
  </si>
  <si>
    <t>No.</t>
  </si>
  <si>
    <t>ACCIONES CERRADA</t>
  </si>
  <si>
    <t>ACCION PREVENTIVA Y/O DE MEJORA</t>
  </si>
  <si>
    <t>EN EJECUCIÓN</t>
  </si>
  <si>
    <t>VENCIDAS</t>
  </si>
  <si>
    <t>ACCIONES PREVENTIVAS Y/O DE MEJORA</t>
  </si>
  <si>
    <t>NÚMERO DE NO CONFORMIDADES, OBSERVACIONES U OP. DE MEJORA</t>
  </si>
  <si>
    <t>ACCIONES CERRADAS</t>
  </si>
  <si>
    <t>Hallazgo</t>
  </si>
  <si>
    <t>RESPONSABLE OFICINA DE CONTROL INTERNO</t>
  </si>
  <si>
    <t>EFECTIVA</t>
  </si>
  <si>
    <t>INEFECTIVA</t>
  </si>
  <si>
    <t>CALIFICACION DE LA ACCION</t>
  </si>
  <si>
    <t>EFICIENTE</t>
  </si>
  <si>
    <t>VERSIÓN :  6</t>
  </si>
  <si>
    <t>Fecha Aprobación: 31/05/2018</t>
  </si>
  <si>
    <t>No se identificó  la asistencia especializada en la tarea de “Gestión de indicadores”, la cual hace parte de las obligaciones del contratista IT GOP S.A.S.</t>
  </si>
  <si>
    <t>El contrato se encuentra en ejecución y hay plazo hasta marzo 15 de 2016 para la ejecución de dicha actividad.</t>
  </si>
  <si>
    <t>Ejecutar la actividad en el primer trimestre de 2016.</t>
  </si>
  <si>
    <t>Informe de actividades del supervisor del contrato y el proveedor</t>
  </si>
  <si>
    <t>Profesional Especializado OAP</t>
  </si>
  <si>
    <t>Instrumentos Archivísticos - Tabla de Retención Documental y Cuadros de Clasificación Documental. La entidad no cuenta con las Tablas de Retención Documental (TRD) debidamente aprobada, convalidada e implementada. Así como tampoco con Cuadros de Clasificación Documental.</t>
  </si>
  <si>
    <t>No se ha logrado la convalidacion de las Tablas de Retencion Documental con el respectivo cuadro de clasificacion documental</t>
  </si>
  <si>
    <t>Realizar los ajustes solicitados por la Secretaria Técnica del Consejo Distrital de Archivos de Bogotá D.C.</t>
  </si>
  <si>
    <t>Documento de respuesta a los ajustes solicitados.</t>
  </si>
  <si>
    <t>Profesional Especializado 222-03</t>
  </si>
  <si>
    <t>06/10/2017: Se realizaron los ajuestes solicitados por la la Secretaria Técnica del Consejo Distrital de Archivos de Bogotá D.C
Por lo anterior se solicita el cierre de la no conformidad  puesto que se han desarrollado las acciones para eliminar las causas de la no conformidad.</t>
  </si>
  <si>
    <t>Z:\AVANCES TABLA DE RETENCION</t>
  </si>
  <si>
    <r>
      <t xml:space="preserve">Informe de Seguimiento Plan de Mejoramiento por procesos y Plan de Mejoramiento Archivistico (PRO-MIC-03-03 Planes de Mejoramiento, Acciones Correctivas, Preventivas y de Mejora)
Fecha de Seguimiento: 28 de Julio de 2017
30/09/2017: Archivo excel con ajustes, TRD ajustdas, Cuadro de clasificación ajustado y cuadro  de caracterización ajustado.
</t>
    </r>
    <r>
      <rPr>
        <b/>
        <sz val="10"/>
        <color indexed="8"/>
        <rFont val="Arial"/>
        <family val="2"/>
      </rPr>
      <t>10/04/2018: I</t>
    </r>
    <r>
      <rPr>
        <sz val="10"/>
        <color indexed="8"/>
        <rFont val="Arial"/>
        <family val="2"/>
      </rPr>
      <t>nforme radicado  455 del 28/03/2018 del Archivo General de la Nación,  No se presenta nuevas evidencias para el cumplimiento de las observaciones presentadas.</t>
    </r>
  </si>
  <si>
    <t>Realizar mesas de trabajo por dependencias para revisar la pertinencia y coherencia de las Tablas presentadas en el año 2016 al Archivo Distrital y generar  propuesta ajustada de acuerdo con los procesos y procedimientos actualizados y publicados en Maloca Aula SIG.</t>
  </si>
  <si>
    <t>Actas de mesas de trabajo, Tablas de Retención Documental preliminares</t>
  </si>
  <si>
    <t>06/10/2017: Se realizaron mesas de trabajo con las dependencias y se participo en mesas de actualizacion de procesos y procedimientos.
Por lo anterior se solicita el cierre de la no conformidad  puesto que se han desarrollado las acciones para eliminar las causas de la no conformidad.</t>
  </si>
  <si>
    <r>
      <t xml:space="preserve">Informe de Seguimiento Plan de Mejoramiento por procesos y Plan de Mejoramiento Archivistico (PRO-MIC-03-03 Planes de Mejoramiento, Acciones Correctivas, Preventivas y de Mejora)
Fecha de Seguimiento: 28 de Julio de 2017
12/10/2017: Radicado 25 de septiembre de 2017 y programación en Comité Directivo.
</t>
    </r>
    <r>
      <rPr>
        <b/>
        <sz val="10"/>
        <color indexed="8"/>
        <rFont val="Arial"/>
        <family val="2"/>
      </rPr>
      <t xml:space="preserve">
10/04/2018: </t>
    </r>
    <r>
      <rPr>
        <sz val="10"/>
        <color indexed="8"/>
        <rFont val="Arial"/>
        <family val="2"/>
      </rPr>
      <t>Respuesta informe de seguimiento al Plan Archivístico rad 455 del 28/03/2018 Archivo General de la Nación</t>
    </r>
  </si>
  <si>
    <t>Elaboración y ajuste de los anexos de las Tablas de Retención Documental.</t>
  </si>
  <si>
    <t>Cuadro de Clasificación Documental, Fichas de Valoración Documental, introducción.</t>
  </si>
  <si>
    <t>06/10/2017:  Se elaboraron las Tablas de Retencion Documental Junto con sus anexos .documentos soportes equipo de computo del profesional Especializado de Gestión Documental. 
Por lo anterior se solicita el cierre de la no conformidad  puesto que se han desarrollado las acciones para eliminar las causas de la no conformidad.</t>
  </si>
  <si>
    <r>
      <t xml:space="preserve">Informe de Seguimiento Plan de Mejoramiento por procesos y Plan de Mejoramiento Archivistico (PRO-MIC-03-03 Planes de Mejoramiento, Acciones Correctivas, Preventivas y de Mejora)
Fecha de Seguimiento: 28 de Julio de 2017
</t>
    </r>
    <r>
      <rPr>
        <b/>
        <sz val="10"/>
        <color indexed="8"/>
        <rFont val="Arial"/>
        <family val="2"/>
      </rPr>
      <t xml:space="preserve">
10/04/2018</t>
    </r>
    <r>
      <rPr>
        <sz val="10"/>
        <color indexed="8"/>
        <rFont val="Arial"/>
        <family val="2"/>
      </rPr>
      <t>: Respuesta informe de seguimiento al Plan Archivístico rad 455 del 28/03/2018 Archivo General de la Nación</t>
    </r>
  </si>
  <si>
    <t>Aprobación de las TRD por el Comité de Archivo del IDEP.</t>
  </si>
  <si>
    <t>Tabla de Retención Documental final, Acta de aprobación del comité de Archivo.</t>
  </si>
  <si>
    <t>06/10/2017: El 28 de julio de la viegencia actual ,  el comité interno de Archivos del IDEP,  Aprobo las Tablas de Retencion Documental.
Por lo anterior se solicita el cierre de la no conformidad  puesto que se han desarrollado las acciones para eliminar las causas de la no conformidad</t>
  </si>
  <si>
    <t>Enviar las TRD para su convalidación a la Secretaría Técnica del Consejo Distrital de Archivos de Bogotá D.C.</t>
  </si>
  <si>
    <t xml:space="preserve">Comunicación de envió anexando la TRD. </t>
  </si>
  <si>
    <t>06/10/2017: Mediante radicado No. 1-2017-19693 se radicaron las TRD en la Secretaria Tecnica del Consejo Distrital de Archivos.
Por lo anterior se solicita el cierre de la no conformidad  puesto que se han desarrollado las acciones para eliminar las causas de la no conformidad.</t>
  </si>
  <si>
    <t>Conformación de los Archivos Públicos. La entidad no ha elaborado las tablas de valoración para la organización del fondo acumulado.</t>
  </si>
  <si>
    <t>No se ha logrado la convalidacion de las Tablas de Valoracion  Documental con el respectivo cuadro de clasificacion documental</t>
  </si>
  <si>
    <t>Ajustar las Tablas de Valoración Documental (TVD) de acuerdo con las recomendaciones de la  Secretaría Técnica del Consejo Distrital de Archivos de Bogotá D.C.</t>
  </si>
  <si>
    <t xml:space="preserve">
06/10/2017:Se elaboró Versión N°1 de las Tablas de Valoración Documental
Por lo anterior se solicita el cierre de la no conformidad  puesto que se han desarrollado las acciones para eliminar las causas de la no conformidad.
23/11/2017: Se identifican los ajustes realizados a partir de  los requerimientos solicitados por la Secretaria Técnica en el concepto de revisión, evaluación y convalidación de la Tabla de Valoración Documental del Instituto para La investigación Educativa y el Desarrollo Pedagógico IDEP. Radicado No. 1-2016-5183 de fecha 10/02/2016. Estos fueron socializadas en Comité de Archivo del 12 de diciembre de 2017 y donde se ajustó la evolución orgánica de la entidad y se establecen 3 periodos, se realizó un inventario documental para cada periodo, Se identifican los distintos ajustes de valoración  primaria y secundaria. </t>
  </si>
  <si>
    <t>23/11/2017: Z:\TABLA DE VALORACION DOCUMENTAL_AJUSTES</t>
  </si>
  <si>
    <t xml:space="preserve">Elaboración de los anexos de las Tablas de Valoración Documental. </t>
  </si>
  <si>
    <t>06/10/2017: Se elaboró versión N° 1 del Cuadro de Clasificación Documental para las TVD
Por lo anterior se solicita el cierre de la no conformidad  puesto que se han desarrollado las acciones para eliminar las causas de la no conformidad
23/11/2017:Se estan realizando los ajustes solicitados</t>
  </si>
  <si>
    <t>Aprobación de las TVD por el Comité de Archivo del IDEP.</t>
  </si>
  <si>
    <t xml:space="preserve">Tabla de Valoración  Documental final, Acta de aprobación del comité de Archivo </t>
  </si>
  <si>
    <t xml:space="preserve">06/10/2017: Actividad en desarrollado programada para el IV Trismetre de la vigencia actual.
23/11/2017:El comité se realizara la primera semana de Diciembre </t>
  </si>
  <si>
    <t>Enviar las TVD para su convalidación a la Secretaría Técnica del Consejo Distrital de Archivos de Bogotá D.C.</t>
  </si>
  <si>
    <t xml:space="preserve">Comunicación de envió anexando la TVD. </t>
  </si>
  <si>
    <t xml:space="preserve">06/10/2017: Actividad en desarrollado programada para el IV Trismetre de la vigencia actual.
23/11/2017: Las Tablas de Valoracion Documental se enviaran a la secretaria técnica el 15 de Dicimbre del año en curso. </t>
  </si>
  <si>
    <t>Aplicación de las Tablas de Valoración Documental.</t>
  </si>
  <si>
    <t>Inventarios documentales conforme las Tablas de Valoración Documental Aprobadas y convalidadas. Actas de transferencias Secundarias.</t>
  </si>
  <si>
    <t>Organización de los Archivos de Gestión. La entidad no esta aplicando los criterios de organización de los archivos de gestion según la normatividad relacionada: ordenación, foliación hoja de control, control de prestamos  de documentos, numeración de actos administrativos e integridad física de los documentos.</t>
  </si>
  <si>
    <t>Implementación de la Tabla  de Retención Documental convalidada por el Consejo Distrital de Archivos.</t>
  </si>
  <si>
    <t>Inventarios actualizados conforme la TRD aprobada y convalidada.</t>
  </si>
  <si>
    <t>Organización de Historias Laborales. La entidad no presenta evidencia de la organización de las historias laborales</t>
  </si>
  <si>
    <t>Validar y revisar la organización de las historias labores de acuerdo a la Circular Externa No. 04 de 2003.</t>
  </si>
  <si>
    <t>Lista de chequeo para las historias laborales diseñada de acuerdo a la Circular Externa No. 04 de 2003.</t>
  </si>
  <si>
    <t xml:space="preserve">Se realizo la verificacion a 37   Historias laborales de los funcionarios que se encuentran activos. Todas las historias estan organizadas conforme la circular. Hay 18 historias que tienen la lista de chequeo diligenciada. 19 tienen la lista  y esta pendiente  diligenciarla. 
06/10/2017:  De acuerdo a lo dispuesto por la Circular N° 004 de 2003 , Se efecuto la organizacion de 37 Historias laborales.
Por lo anterior se solicita el cierre de la no conformidad  puesto que se han desarrollado las acciones para eliminar las causas de la no conformidad. </t>
  </si>
  <si>
    <t>Sistema Integrado de Conservación - SIC. La entidad no cuenta con un sistema Integrado de Conservacion para la preservacion de los documentos de archivo desde su producción hasta su disposicion final.</t>
  </si>
  <si>
    <t>Existe el plan de conservacion Documental   Y los seis 6 programas contenidos en el mismo. Pero aun no se han implementado en el instituto</t>
  </si>
  <si>
    <t>Actualizar el Plan de Conservacion Documental.</t>
  </si>
  <si>
    <t>Plan de conservación doumental Actualizado, Acta del comité interno de Archivo.</t>
  </si>
  <si>
    <t>Subdirección Administrativa, Financiera y de Control Disciplinario.</t>
  </si>
  <si>
    <t>Ejecución del Plan de Conservación Documental.</t>
  </si>
  <si>
    <t>Listados de asistencia.</t>
  </si>
  <si>
    <t>No se está dando cumplimiento a las actividades correspondientes al procedimiento "PRO-GD-07-06  Consulta y préstamo documental de los archivos de gestión o central", respecto al diligenciamiento del formato FT-GD-07-03 Préstamo de Expedientes, el cual debe ser diligenciando todos los campos con los datos básicos del expediente a prestar y se solicita firma de la persona que recibe el expediente.</t>
  </si>
  <si>
    <t xml:space="preserve">Desconocimiento del procedimiento PRO-GD-07-06  Consulta y préstamo documental de los archivos de gestión o central" </t>
  </si>
  <si>
    <t>Capacitacion en el procedimiento PRO-GD-07-06  Consulta y préstamo documental de los archivos de gestión o central" y en el  diligenciamiento del formato a los responsables de las actividades.</t>
  </si>
  <si>
    <t>FT-GD-07-11 REGISTRO DE ASISTENCIA A EVENTOS Y OTRAS ACTIVIDADES</t>
  </si>
  <si>
    <t>26/03/2018. El 15 de febrero se realizo  la capacitación programada  sobre  el procedimiento PRO-GD-07-06  Consulta y préstamo documental de los archivos de gestión o central"</t>
  </si>
  <si>
    <r>
      <rPr>
        <b/>
        <sz val="10"/>
        <color indexed="8"/>
        <rFont val="Arial"/>
        <family val="2"/>
      </rPr>
      <t>26/03/2018.</t>
    </r>
    <r>
      <rPr>
        <sz val="10"/>
        <color indexed="8"/>
        <rFont val="Arial"/>
        <family val="2"/>
      </rPr>
      <t xml:space="preserve">
FT-GD-07-11 REGISTRO DE ASISTENCIA A EVENTOS Y OTRAS ACTIVIDADES- de fecha 15 de febrero de 2018</t>
    </r>
  </si>
  <si>
    <r>
      <t xml:space="preserve">10/04/2018: </t>
    </r>
    <r>
      <rPr>
        <sz val="10"/>
        <color indexed="8"/>
        <rFont val="Arial"/>
        <family val="2"/>
      </rPr>
      <t>Revisado el listado de asistencia a la capacitación en donde se presentó el formato de préstamo de expedientes al funcionario responsable de esta actividad, se evidencia que se dio cumplimiento a esta acción.</t>
    </r>
  </si>
  <si>
    <r>
      <t xml:space="preserve">10/04/2018: </t>
    </r>
    <r>
      <rPr>
        <sz val="10"/>
        <color indexed="8"/>
        <rFont val="Arial"/>
        <family val="2"/>
      </rPr>
      <t xml:space="preserve">Listado de asistencia presentación formato del 15/02/2018
</t>
    </r>
  </si>
  <si>
    <t>Revisión y ajuste al formato FT-GD-07-03 Préstamo de Expedientes</t>
  </si>
  <si>
    <t>Formato FT-GD-07-03 Préstamo de Expedientes revisado</t>
  </si>
  <si>
    <t>26/03/2018: Se realizo revision al formato o FT-GD-07-03 Préstamo de Expedientes no es necesario realizar ajuste al mismo</t>
  </si>
  <si>
    <r>
      <rPr>
        <b/>
        <sz val="10"/>
        <color indexed="8"/>
        <rFont val="Arial"/>
        <family val="2"/>
      </rPr>
      <t>26/03/2018</t>
    </r>
    <r>
      <rPr>
        <sz val="10"/>
        <color indexed="8"/>
        <rFont val="Arial"/>
        <family val="2"/>
      </rPr>
      <t xml:space="preserve">
FT-GD-07-11 REGISTRO DE ASISTENCIA A EVENTOS Y OTRAS ACTIVIDADES- de fecha 15 de febrero de 2018</t>
    </r>
  </si>
  <si>
    <r>
      <t xml:space="preserve">10/04/2018: </t>
    </r>
    <r>
      <rPr>
        <sz val="10"/>
        <color indexed="8"/>
        <rFont val="Arial"/>
        <family val="2"/>
      </rPr>
      <t>Se revisa en Maloca Aula SIG en donde se evidencia que el formato que se encuentra vigente es el FT-GD-07-03 PRESTAMO DE EXPEDIENTES Versión  2, con Fecha Aprobación:20/02/2014. Teniendo en cuenta que el responsable de la acción en su seguimiento dice que no es necesario su ajuste, se da por cerrada esta acción.</t>
    </r>
  </si>
  <si>
    <t>Maloca Aula SIG
http://www.idep.edu.co/?q=content/gd-07-proceso-de-gesti%C3%B3n-documental#overlay-context=</t>
  </si>
  <si>
    <t>Verificar el adecuado y completo diligenciamiento del total de los campos previstos en el formato de consulta</t>
  </si>
  <si>
    <t>formato FT-GD-07-03 Préstamo de Expedientes</t>
  </si>
  <si>
    <t>SAFYCD-PQRS</t>
  </si>
  <si>
    <t>Una vez revisados los valores registrados en las variables del indicador "Eficacia en la entrega de la correspondencia del IDEP", se identificaron las siguientes  diferencias al realizar el cruce de información: 
Segundo Trimestre: 198 comunicaciones recibidas, 42 PQRS y 177 Facturas, para un total de 417 comunicaciones, lo que difiere de lo registrado en el indicador que son 239 comunicaciones.
Tercer Trimestre: 215 comunicaciones recibidas, 77 PQRS y 198 Facturas, para un total de 498 comunicaciones, lo que difiere de lo registrado en el indicador que son 126 comunicaciones.
Adicionalmente, las variables del indicador establecen la oportunidad en la entrega de la correspondencia, lo que difiere del nombre del indicador que establece la "Eficacia en la entrega de la correspondencia del IDEP". Se recomienda generar concordancia entre el objetivo, nombre y fórmula del indicador, así como un parámetro claro del tiempo previsto para el reparto y entrega de la correspondencia interna en la entidad.
Respecto al indicador "Eficiencia en la atención a consultas y requerimientos de archivo", en el desarrollo de la auditoría no fue posible corroborar los valores registrados en las variables del indicador, dado que el expediente físico suministrado carece de fechas de solicitud, entrega y devolución de los documentos del archivo central.</t>
  </si>
  <si>
    <t xml:space="preserve">La capacitacion dada al funcionario responsable de la ventanilla de radicacion fue deficiente. </t>
  </si>
  <si>
    <t>Capacitacion exhaustiva al funcionario responsable de la ventanilla en puesto de trabajo.</t>
  </si>
  <si>
    <t>26/03/2018,
FT-GD-07-11 REGISTRO DE ASISTENCIA A EVENTOS Y OTRAS ACTIVIDADES- de fecha 15 de febrero de 2018</t>
  </si>
  <si>
    <r>
      <t xml:space="preserve">10/04/2018 </t>
    </r>
    <r>
      <rPr>
        <sz val="10"/>
        <color indexed="8"/>
        <rFont val="Arial"/>
        <family val="2"/>
      </rPr>
      <t>Listado de asistencia</t>
    </r>
  </si>
  <si>
    <t>Revision y ajuste a los indicadores de gestión.</t>
  </si>
  <si>
    <t>Indicadores ajustados</t>
  </si>
  <si>
    <t>Seguimiento al reporte de la correspondencia recibida.</t>
  </si>
  <si>
    <t>Reporte de la correspondencia recibida.</t>
  </si>
  <si>
    <t>02/04/2018,
correo electronico del 28/03/2018</t>
  </si>
  <si>
    <r>
      <t xml:space="preserve">28/07/2017: Diana Karina Ruiz P. 
</t>
    </r>
    <r>
      <rPr>
        <b/>
        <sz val="10"/>
        <color indexed="8"/>
        <rFont val="Arial"/>
        <family val="2"/>
      </rPr>
      <t>10/04/2018:</t>
    </r>
    <r>
      <rPr>
        <sz val="10"/>
        <color indexed="8"/>
        <rFont val="Arial"/>
        <family val="2"/>
      </rPr>
      <t xml:space="preserve"> Alix del Pilar Hurtado Pedraza, Técnico Operativo (E )</t>
    </r>
  </si>
  <si>
    <r>
      <t xml:space="preserve">28/07/2017: Diana Karina Ruiz P.
12/10/2017: Diana Karina Ruiz-Jefe de OCI
Alix del Pilar Hurtado Pedraza-Técnico Operativo OCI
</t>
    </r>
    <r>
      <rPr>
        <b/>
        <sz val="10"/>
        <color indexed="8"/>
        <rFont val="Arial"/>
        <family val="2"/>
      </rPr>
      <t>10/04/2018:</t>
    </r>
    <r>
      <rPr>
        <sz val="10"/>
        <color indexed="8"/>
        <rFont val="Arial"/>
        <family val="2"/>
      </rPr>
      <t xml:space="preserve"> Alix del Pilar Hurtado Pedraza, Técnico Operativo (E )</t>
    </r>
  </si>
  <si>
    <r>
      <t xml:space="preserve">28/07/2017: Diana Karina Ruiz P.
</t>
    </r>
    <r>
      <rPr>
        <b/>
        <sz val="10"/>
        <color indexed="8"/>
        <rFont val="Arial"/>
        <family val="2"/>
      </rPr>
      <t>10/04/2018</t>
    </r>
    <r>
      <rPr>
        <sz val="10"/>
        <color indexed="8"/>
        <rFont val="Arial"/>
        <family val="2"/>
      </rPr>
      <t>: Alix del Pilar Hurtado Pedraza, Técnico Operativo (E )</t>
    </r>
  </si>
  <si>
    <r>
      <t xml:space="preserve">10/04/2018: </t>
    </r>
    <r>
      <rPr>
        <sz val="10"/>
        <color indexed="8"/>
        <rFont val="Arial"/>
        <family val="2"/>
      </rPr>
      <t>Alix del Pilar Hurtado Pedraza, Técnico Operativo (E )</t>
    </r>
  </si>
  <si>
    <r>
      <rPr>
        <b/>
        <sz val="10"/>
        <color indexed="8"/>
        <rFont val="Arial"/>
        <family val="2"/>
      </rPr>
      <t>10/04/2018</t>
    </r>
    <r>
      <rPr>
        <sz val="10"/>
        <color indexed="8"/>
        <rFont val="Arial"/>
        <family val="2"/>
      </rPr>
      <t>: Alix del Pilar Hurtado Pedraza, Técnico Operativo (E )</t>
    </r>
  </si>
  <si>
    <t>Revisar y ajustar  la valoración de probabilidad e impacto de los riesgos del proceso  y los controles relacionados, con la OAP</t>
  </si>
  <si>
    <t xml:space="preserve">Matriz de riesgos y controles del proceso </t>
  </si>
  <si>
    <t>Profesional Universitario -  Servicios Generales</t>
  </si>
  <si>
    <t>23/11/2017: http://www.idep.edu.co/?q=content/mapa-de-riesgos-por-proceso#overlay-context=</t>
  </si>
  <si>
    <t xml:space="preserve">Solicitar mediante memorando al supervisor del contrato del aplicativo del Sistema Información SIAFI,  que se asigne la fecha automáticamente,  en la que se hacer el registro   para que todos los documentos generados del Módulo Administrativa - Bienes,   tengan la fecha del día actual. </t>
  </si>
  <si>
    <t xml:space="preserve">Emitir acto administrativo  y radicarlo </t>
  </si>
  <si>
    <t>23/11/2017: Memorando N° 001658 de fecha 23/11/2017.</t>
  </si>
  <si>
    <t>De la gestión de riesgos del proceso se materializaron los siguientes:
*Pérdida de bienes del inventario del Instituto. (Perdida de equipos de cómputo y de comunicaciones)
*No realizar el procedimiento de baja de manera oportuna.
Por lo que se requiere revisar el riesgo residual que hoy se encuentra valorado en zona baja, reformulando e incluyendo todos los controles para evitar su reincidencia.</t>
  </si>
  <si>
    <t>Se presentaron situaciones por variables en la gestión de procesos que provocaron la materializacion de estos.</t>
  </si>
  <si>
    <t xml:space="preserve">Una vez revisado el expediente denominado  "Salidas de Almacén de la vigencia  2016", se identificaron las siguientes  situaciones en el procedimiento GRF-GT-11-01 EGRESOS O SALIDAS DE BIENES: 
1)  Se observa que en Diez y Siete (17) Salidas (documento emitido por SIAFI), se encuentran diferencias entre la fecha reportada en la Salida de Almacén como documento soporte y el formato "FT-GRF-11-03 Solicitud de Bienes Área de Servicios Generales" que hace parte de los soportes de cada una de ellas. (Salidas Nos. 2, 4, 5, 7, 20, 26, 37, 43, 59, 60, 61, 62, 63, 64, 65, 66 y 70).
2) Se identifica que la cantidad solicitada en el formato  FT-GRF-11-03 Solicitud de Bienes Área de Servicios Generales  no corresponde a la que se registra en la salida correspondiente.  (Salidas Nos. 4, 5, 7, 9 y 42).
3) Igualmente, se observa que en dos (2) salidas, se hace referencia como soporte el formato FT-GRF-11-03, el cual una vez revisado, no se  encuentra como soporte documental de  la salida correspondiente. (Salidas Nos. 39 y 40).
4) Revisado el expediente de "Salidas de Almacén de la vigencia  2016",  se observa que Cincuenta y seis (56) de estos, presentan diferencias entre  la fecha que figura en el documento físico y  la fecha del sistema, esto se identificó en  SIAFI (Bitácora de Estados) para cada uno de los registros.
Información detallada “Anexo_1_verificación_Recursos_Físicos_2017”
</t>
  </si>
  <si>
    <t xml:space="preserve">Deficiencia al registrar la información en el sistema de información SIAFI, toda vez  que al abrir el aplicativo muestra el documento, en la ultima fecha de salida grabado y permite realizar los registros en esta fecha, independiente del día en que se haga.
</t>
  </si>
  <si>
    <t>Se identificaron las siguientes  situaciones en el procedimiento PRO-GRF-11-02 INGRESOS,  que se especifican por registro en el anexo:
Revisado el expediente denominado "Ingresos / Altas de Almacén Vigencia 2016" ,  se observa que Ocho (8) de estos, presentan diferencias entre  la fecha que figura en el documento físico y  la fecha del sistema, esto se identificó en  SIAFI (Bitácora de Estados) para cada uno de los registros.</t>
  </si>
  <si>
    <t>Se identifica que algunas actas de comités del proceso se suscriben hasta dos meses después de la celebración de los mismos. (Anexo 1), adicionalmente una vez revisado el expediente denominado "Actas de sostenibilidad contable 2015", se encuentra sin foliar y el rotulo no se encuentra acorde con las tablas de retención documental, dado que en el rótulo se identifica como: "SERIE: CONCILIACIÓN; SUBSERIE: ACTAS; y Rótulo sin fecha de aprobación del SIG.</t>
  </si>
  <si>
    <t xml:space="preserve">No se está siguiendo  lo establecido en las Resoluciones de creación de los comités en cuanto al tiempo de suscripción de las actas.                                       </t>
  </si>
  <si>
    <t>Generar una alerta en calendario google aps para realizar la suscripción de las actas de acuerdo con el tiempo establecido en la Resolución De creación de Comités</t>
  </si>
  <si>
    <t>Verificacion de alertas en el calendario google aps del responsable de cada comité.</t>
  </si>
  <si>
    <t>Subdirector Administrativo, Financiero y de Control Interno Disciplinario / Profesional Especializado Responsable de Presupuesto</t>
  </si>
  <si>
    <t>Se presentan 12 acciones de las 34 acciones formuladas en el Plan de Mejoramiento por procesos en estado vencido, equivalente al 35%, la mayoría de acciones se relacionan con la auditoría de 2016. Este retraso puede estar relacionado con la distribución de cargas de trabajo al interior del proceso y con la falta de  apropiación del ciclo de mejoramiento por los referentes designados. Esta situación incide en la materialización del riesgo del proceso de transversal Mejoramiento Continuo: “Inadecuado tratamiento de las no conformidades, hallazgos, acciones preventivas correctivas y de mejora” y es un incumplimiento del numeral 8.5. MEJORA, 8.5.1. Mejora Continua de la NTCGP 1000:2009 adoptada por la ley 872 de 2003.</t>
  </si>
  <si>
    <t xml:space="preserve">Las acciones correctivas no estan siendo efectivas
las alertas de seguimiento no estan siendo eficaces 
No se están revisando y actualizando los documentos donde se refleje  los cambio normativos y/o la operatividad del proceso, esto  conlleva a que el principio de multitud de cambios de la mejora continua no sea eficiente. 
</t>
  </si>
  <si>
    <t xml:space="preserve">Actualizar los procedimientos, documentos y formatos del  área de Contabilidad </t>
  </si>
  <si>
    <t xml:space="preserve">Seguimiento al Plan de Mejora Auditorioa 2016 </t>
  </si>
  <si>
    <t xml:space="preserve">Profesional Especializado  - Contabilidad </t>
  </si>
  <si>
    <t>Se identificaron las siguientes  situaciones en el PRO-GF-14-14 CAUSACIÓN ÓRDENES DE PAGO que se especifican por registro en el anexo:
Revisada una muestra de comprobantes de egreso 2017, se observa que veintidós  (22) de estos junto con  sus respectivas órdenes de pago, presentan diferencias entre  la fecha que figura en el documento físico y  la fecha del sistema, esto se identificó en  SIAFI (Bitácora de Estados) para cada uno de los registros.  
En esta muestra  en cuatro de las  órdenes de pago revisadas  (Ordenes de pago 25, 26, 27 y 89 de 2017), se identifica que las facturas fueron  radicadas por fuera del tiempo   establecido por las comunicaciones  mensuales vía correo Electrónico que emite  la Subdirección Administrativa y Financiera  (Tesorería)  y por fuera de  la directriz dada en la circular No. 006 del 6/06/2015 emitida por la Dirección General del IDEP, en la cual dice "... el Instituto como mecanismo de control en el registro de sus operaciones con terceros, a partir de la fecha efectuará un cierre mensual para la recepción de solicitudes de desembolso por parte de los supervisores de contrato a la Tesorería del Instituto, teniendo en cuenta que la fecha de la factura o cuenta de cobro del contratista debe estar dentro del rango del primero (01) al décimo octavo (18) día calendario del mes, en coherencia con el Programa Anual de Pagos - PAC; si este último día no es hábil, se debe anticipar la fecha de facturación para el día inmediatamente anterior, en su defecto, tendrá que presentar la factura o la cuenta de cobro en el mes siguiente dentro del mismo rango".
En la muestra revisada se presentan diferencias entre la orden de pago y el comprobante de egreso de entre 12 y 18 días cuando el procedimiento CAUSACIÓN ÓRDENES DE PAGO  PRO-GF-14-14  establece en el numeral de 8. Tiempos  que este se desarrolla en tres (3) días, esto posiblemente a una determinación de tiempos del ciclo del procedimiento que no establece  a que etapa corresponden estos y que incide en la desviación del estándar y una afectación de ciclo tesoral de la entidad.</t>
  </si>
  <si>
    <t xml:space="preserve">No se están revisando y actualizando los documentos donde se refleje  los cambio normativos y/o la operatividad del proceso, esto  conlleva a que el principio de multitud de cambios de la mejora continua no sea eficiente. </t>
  </si>
  <si>
    <t>Actualizar procedimiento PRO-GF-174-14 Causación de orden de pago a tesorería.</t>
  </si>
  <si>
    <t>http://www.idep.edu.co/?q=content/gf-14-proceso-de-gesti%C3%B3n-financiera#overlay-context=</t>
  </si>
  <si>
    <t xml:space="preserve">Profesional Especializado Tesorería </t>
  </si>
  <si>
    <t xml:space="preserve">Se identifica el no cumplimiento de las siguientes políticas de operación del PRO-GF-14-12 REVISIÓN A LOS INFORMES DE EJECUCIÓN FINANCIERA DE LOS RECURSOS ENTREGADOS EN ADMINISTRACIÓN:
"El Contratista deberá entregar los Informes Financieros, de acuerdo con lo establecido por la Guía del IDEP adoptada mediante la Resolución 129 de 2004".  (Esta guía se menciona en la actividad 5 del mismo y no es registrada en la gestión documental del proceso)
"Tratándose de los contratos y convenios interadministrativos relacionados con el área misional del IDEP, estos informes de ejecución, los trimestrales y el final, deben ser suscritos por el (la) supervisor (a) y el (la) Subdirector (a) Académico (a)"
"Todos los contratos y/o convenios que sean financiados mediante recursos financieros de inversión del IDEP, deberán especificar en las cláusulas del contrato el número de informes financieros a presentar y las fechas en las que debe hacerlo" (No se identifico en convenio 18 y 26 de 2016)
"Con base en los informes de ejecución financiera que trimestralmente reporta la Subdirección Administrativa, Financiera y de Control Disciplinario de estos convenios y contratos interadministrativos (o de asociación u otros de similar naturaleza), cada uno (a) de los (las) supervisores (as) de los mismos por parte del IDEP deben elaborar y presentar, también trimestralmente (o como se haya acordado en las minutas correspondientes), a más tardar el quinto día hábil de cada trimestre, a las instancias internas (Subdirecciones y Oficinas Asesoras) y externas competentes, los respectivos informes de ejecución en los términos de la Propuesta Técnico – Económica presentada y aprobada por la entidad contratante o cooperante en cada caso. Además de estos informes de ejecución trimestrales, los (las) supervisores (as) anteriormente referidos deben elaborar y presentar a las instancias internas y externas competentes, a más tardar el quinto día hábil después de la finalización de cada convenio o contrato interadministrativo, el respectivo informe final, con base en el cual se debe realizar la liquidación de cada uno de estos contratos y convenios" ( No se identificaron informes de ejecución trimestrales sino en cada expedientes contractual con periodicidad distinta)
El incumplimiento de estas políticas incide en la gestión contractual dado que no se evidencia uniformidad en las clausulas y presentación de informes financieros, esta situación puede asociarse a la no actualización de lineamientos documentales del proceso  que requieren de  falta de escenarios entre dependencias para la determinación de lineamientos unificados y trasversales al proceso de Gestión Financiera.
</t>
  </si>
  <si>
    <t xml:space="preserve">Fusionar el procedimiento PRO-GF-14-05  Análisis de Información Financiera con el procedimiento  PRO-GF-14-11 Gestión Contable , el cual se denominara Gestión Contable. </t>
  </si>
  <si>
    <t>Expedir acto administrativo  que derogue la resolución  No 129  de 2004 , con el fin de actualizar el procedimiento de revisión a los informes de ejecución financiera de los recursos entregados en la administración .</t>
  </si>
  <si>
    <t>Resolución publicada  \\192.168.1.252\resoluciones</t>
  </si>
  <si>
    <t>Profesional Especializado  - Contabilidad y Oficina Asesora Jurídica</t>
  </si>
  <si>
    <t>Diferencias en la información de partidas conciliatorias entre Tesorería y Contabilidad.  Sin soportes</t>
  </si>
  <si>
    <t>1. Falta de autocontrol, transparencia y honestidad del profesional del àrea de tesorería.
2. Insuficientes controles  al rol de tesorero.
3. Insuficientes puntos de control  para el reporte de ordenes de pago (D216/17 Art 9) y ordenes de pagos de recursos propios.
4. Falta de reporte de informes diarios de bancos por parte del área de Tesorería.
5. Incumplimiento del manual de funciones.
6. Falta de mecanismos de comunicación requeridos de acuerdo a los lineamientos establecidos por la Corporación Transparencia por Colombia.
7. Enfoque principalmente orientado hacia el Subsistema de gestiòn de calidad desde las auditorias realizadas por Control Interno y no hacia la operatividad del área.
8. Insuficiente documentación en el SIG del proceso de Gestión financiera (Tesorería).
9.  Falta de aplicación de controles en el Sistema de Información SIAFI e inexistencia de perfiles definidos en el mismo.
10. Comunicación limitada con proveedores .</t>
  </si>
  <si>
    <t>Interponer denuncias en los órganos de control que corresponda (Fiscalía, Contraloría, Personería)</t>
  </si>
  <si>
    <t>Oficios radicados</t>
  </si>
  <si>
    <t>Directora General</t>
  </si>
  <si>
    <r>
      <rPr>
        <b/>
        <sz val="10"/>
        <color indexed="8"/>
        <rFont val="Arial"/>
        <family val="2"/>
      </rPr>
      <t>06/04/2018:</t>
    </r>
    <r>
      <rPr>
        <sz val="10"/>
        <color indexed="8"/>
        <rFont val="Arial"/>
        <family val="2"/>
      </rPr>
      <t xml:space="preserve">  06/04/2018: El subdirector Administrativo, Financiero y de Control Disciplinario, presento ante la Fiscalía General de la Nación denuncia por presunto peculado por apropiación en contra del Ex funcionario Juan Francisco Reyes, la cual quedo suscrita mediante radicado Interno N° 2660 de fecha 30/01/2018. La Oficina Asesora de Control Interno (OCI) con radicado N° 000171 del 14/02/2018,  presento informe preliminar de auditoría especial ante la Contraloría de Bogotá. El cual quedo suscrito mediante radicado interno N° 000215 de fecha 31/01/2018, La directora General mediante radicado Interno N°  000124 del 05/02/2018, ofició a la Personería de Bogotá, sobre el particular y sobre la apertura del proceso disciplinario Interno, igualmente se le comunico la anterior situación a la Contraloría  de Bogotá mediante radicado Interno N° 000171 de 14/02/2018. 
Finalmente el 23/02/2018, el Subdirector Administrativo, Financiero y de Control Disciplinario, presento ampliación de la denuncia ante la Fiscalía General de la Nación suministrando Información del Banco de Bogotá en la que se precisan valores trasladados en el 2017 de la cuenta cuyo titular es el IDEP. </t>
    </r>
  </si>
  <si>
    <t>25/04/2018: Se realizó seguimiento al cumplimiento de éstas acciones por parte de la OCI y quedan documentados en actas de fecha 01, 08 y 15 de marzo de 2018.</t>
  </si>
  <si>
    <t>Acta de Control Interno de fecha 01, 08 y 15 de marzo de 2018</t>
  </si>
  <si>
    <t xml:space="preserve">Realizar los trámites respectivos con la aseguradora </t>
  </si>
  <si>
    <t xml:space="preserve">Correo electrónico </t>
  </si>
  <si>
    <t>Subdirector Adminsitrativo y Financiero</t>
  </si>
  <si>
    <t>25/04/2018: Se realizó seguimiento al cumplimiento de éstas acciones por parte de la OCI y quedan documentados en actas de fecha 01, 08 y 15 de marzo de 2018</t>
  </si>
  <si>
    <t xml:space="preserve">Realizar una auditoría especial al proceso de Gestion Financiera </t>
  </si>
  <si>
    <t>Informe de auditoría</t>
  </si>
  <si>
    <t>Jefe Oficina Control Interno</t>
  </si>
  <si>
    <r>
      <rPr>
        <b/>
        <sz val="10"/>
        <color indexed="8"/>
        <rFont val="Arial"/>
        <family val="2"/>
      </rPr>
      <t xml:space="preserve">09/04/2018: </t>
    </r>
    <r>
      <rPr>
        <sz val="10"/>
        <color indexed="8"/>
        <rFont val="Arial"/>
        <family val="2"/>
      </rPr>
      <t>Se realizó Auditoria Especial de Proceso de Gestión Financiera, cuyo objeto fue la verificacion de los giros efectuados por parte de la Tesoreria de la Entidad durante el año 2017, el informe Preliminar fue radicado mediante N° 000215 el 31/01/2018.</t>
    </r>
  </si>
  <si>
    <t xml:space="preserve">Formular cronograma de trabajo con las actividades necesarias para lograr la depuración contable del año 2017 </t>
  </si>
  <si>
    <t>Cronograma de trabajo</t>
  </si>
  <si>
    <t>Profesional Especializado Contabilidad 222-04
Técnico Operativo 314-01 Contabilidad
Técnico Operativo 314-01 Tesorería
Profesional Tesorero General 201-04</t>
  </si>
  <si>
    <r>
      <rPr>
        <b/>
        <sz val="10"/>
        <color indexed="8"/>
        <rFont val="Arial"/>
        <family val="2"/>
      </rPr>
      <t xml:space="preserve">06/04/2018: </t>
    </r>
    <r>
      <rPr>
        <sz val="10"/>
        <color indexed="8"/>
        <rFont val="Arial"/>
        <family val="2"/>
      </rPr>
      <t xml:space="preserve">
Se formulo y se presento para abrobaciòn ante el nivel Directivo ( Directora, Sub Aministrativo, Jefe OAP, Jefe OCI) el Plan Anual de Sostenibilidad Contable- Tesoreria 2018. a la fecha se encuentra en proceso de Ejecuciòn </t>
    </r>
  </si>
  <si>
    <t>Solicitar a la Tesoreria Distrital asesoría para el establecimiento de controles efectivos para el área de tesoreria de la entidad de acuerdo a la normativa.</t>
  </si>
  <si>
    <t>Profesional Especializado 
Contabilidad 222-04</t>
  </si>
  <si>
    <r>
      <rPr>
        <b/>
        <sz val="10"/>
        <color indexed="8"/>
        <rFont val="Arial"/>
        <family val="2"/>
      </rPr>
      <t xml:space="preserve">06/04/2018: </t>
    </r>
    <r>
      <rPr>
        <sz val="10"/>
        <color indexed="8"/>
        <rFont val="Arial"/>
        <family val="2"/>
      </rPr>
      <t xml:space="preserve">
Se solicito al Asesor de la Dirección Distrital de contabilidad Dr José Antonio Zambrano, nos referenciara  con un funcionario de la Dirección Distrital de Tesorería, con el fin de realizar una mesa de trabajo con el Tesorero (a) de la entidad y el Subdirector Administrativo,</t>
    </r>
  </si>
  <si>
    <t>Presentar al Comité técnico de sostenibilidad  contable los resultados de las actividades establecidas en el cronograma</t>
  </si>
  <si>
    <t>Acta del comité de sostenibilidad contable</t>
  </si>
  <si>
    <t>Secretario Técnico del comité de sostenibilidad contable 
Técnico Operativo 314-01 Contabilidad</t>
  </si>
  <si>
    <t>Incluir dentro del orden del día del Comité técnico de sostenibilidad contable la presentación de los avances en la depuración de la información contable.</t>
  </si>
  <si>
    <t>Secretario Técnico del comité de sostenibilidad contable 
Técnico Operativo 314-01 Contabilidad
Técnico Operativo 314-01 Tesorería
Profesional Tesorero General 201-04</t>
  </si>
  <si>
    <t>Elaborar e implementar un protocolo de manejo de cuentas por parte de la Tesorería</t>
  </si>
  <si>
    <t>Protocolo de manejo de cuentas por parte de la Tesorería</t>
  </si>
  <si>
    <t>Revisión de los procedimientos 
PRO-GF-14-06 Conciliaciones bancarias y contables
PRO-GF-14-11 Gestión Contable
PRO-GF-14-12 Revisión a los informes de ejecución financiera de los recursos entregados en administración
PRO-GF-14-14 Causación de Órdenes de Pago
PRO-GF-14-15 Programación Mensualizada de Caja PAC</t>
  </si>
  <si>
    <t>Procedimientos</t>
  </si>
  <si>
    <t>Contratista Subdirección administrativa, Financiera y CID</t>
  </si>
  <si>
    <r>
      <rPr>
        <b/>
        <sz val="10"/>
        <color indexed="8"/>
        <rFont val="Arial"/>
        <family val="2"/>
      </rPr>
      <t>09/04/2018:</t>
    </r>
    <r>
      <rPr>
        <sz val="10"/>
        <color indexed="8"/>
        <rFont val="Arial"/>
        <family val="2"/>
      </rPr>
      <t xml:space="preserve"> Una vez revisados los procedimientos de Contabilidad y Tesoreria del Proceso de Gestion Financiera,  se pudo verificar que ellos cumplen con los controles necesarios para la operatividad del Proceso, sin embargo los dumentos fueron actualizados  en cuanto a:  la Normatividad Legal Vigente y forma . 
* PRO-GF-14-06 Conciliaciones bancarias y contables.  Fecha de aporbacion  26/03/2018.
* PRO-GF-14-11 Gestión Contable.   Fecha de Aprobacion 26/03/2018.
*PRO-GF-14-12 Revisión a los informes de ejecución financiera de los recursos entregados en administración. Fecha de Aprobacion 26/03/2018.
*PRO-GF-14-14 Causación de Órdenes de Pago. Fecha de Aprobación 23/06/2018
*PRO-GF-14-15 Programación Mensualizada de Caja PAC. Este documento No fue necesario actualizarlo, esta conforme a la operatividad del proceso.</t>
    </r>
  </si>
  <si>
    <t xml:space="preserve">Revisión y actualizar el mapa de riesgos del proceso Gestión Financiera con sus respectivos puntos de control  </t>
  </si>
  <si>
    <t>Mapa de riesgos</t>
  </si>
  <si>
    <t xml:space="preserve">Revisar  y actualizar el manual de políticas contables
MN-GF-14-01 Manual de políticas y prácticas contables. </t>
  </si>
  <si>
    <t>Manual de políticas contables</t>
  </si>
  <si>
    <t>Profesional Especializado Contabilidad 222-04</t>
  </si>
  <si>
    <r>
      <rPr>
        <b/>
        <sz val="10"/>
        <color indexed="8"/>
        <rFont val="Arial"/>
        <family val="2"/>
      </rPr>
      <t xml:space="preserve">06/04/2018: </t>
    </r>
    <r>
      <rPr>
        <sz val="10"/>
        <color indexed="8"/>
        <rFont val="Arial"/>
        <family val="2"/>
      </rPr>
      <t>El Manual MN-GF-14-01 Manual de Políticas Contables NICSP , Se encuentra actualizado y Publicado en el Aula Maloca SIG, con fecha de aprobaciòn de 15/01/2018</t>
    </r>
  </si>
  <si>
    <t>24/4/2018:  Esta actividad se encuentra cumplida y se da cierre a la misma.</t>
  </si>
  <si>
    <t>http://www.idep.edu.co/sites/default/files/MN_GF_14_01MANUAL_POLITICAS_IDEP_V2.pdf</t>
  </si>
  <si>
    <t>Implementar la generación del informe diario de bancos de tesorería  y documentar como punto de control la aprobación por parte del Subdirector Administrativo y Financiero. Esta actividad se incluirá  dentro del documento operativo que corresponda.</t>
  </si>
  <si>
    <t>Documento operativo</t>
  </si>
  <si>
    <t>Profesional Especializado Contabilidad 222-04
Técnico Operativo 314-01 Contabilidad
Técnico Operativo 314-01 Tesorería
Profesional Tesorero General 201-04
Contratista Subdirección administrativa, Financiera y CID</t>
  </si>
  <si>
    <t>Revisar políticas de seguridad de la información que consideren:
- Establecimiento de perfiles y niveles de autorización  para crear, aprobar, validar y/o anular documentos en el  Sistema Administrativo y Finaciero  SIAFI, de acuerdo a lo definido por la Subdirección administrativa, Financiera y CID.
- Implementar los controles necesarios mejorar la seguridad de la información en los equipos desde los cuales se realicen transacciones de la entidad.</t>
  </si>
  <si>
    <t>Subdirección administrativa, Financiera y CID
Contratista Oficina Asesora de Planeación</t>
  </si>
  <si>
    <t>Realizar el Protocolo de Seguridad para el área de Tesorería.</t>
  </si>
  <si>
    <t>Protocolo de Seguridad</t>
  </si>
  <si>
    <t xml:space="preserve">Realizar circularización de saldos a diciembre 31 de 2017 de proveedores cuyos contratos estén sin liquidar. </t>
  </si>
  <si>
    <t>Técnico Operativo 314-01 Contabilidad</t>
  </si>
  <si>
    <t>Ejecución del Plan Anticorrupción y Atención al Ciudadano - PAAC, en su componente "Iniciativas adicionales del PAAC": 
- Socialización  del ideario ético de la entidad asociado al código de buen gobierno.</t>
  </si>
  <si>
    <t>PAAC</t>
  </si>
  <si>
    <t>Subdirección administrativa, Financiera y CID
Subdirección académica
Oficina Asesora Jurídica</t>
  </si>
  <si>
    <t>Ejecución del Plan Anticorrupción y Atención al Ciudadano - PAAC, en su componente "Atención al ciudadano": 
- Crear canales de comunicación requeridos de acuerdo a los lineamientos establecidos por la Corporación Transparencia por Colombia.</t>
  </si>
  <si>
    <t>Oficina Asesora de Planeación
Subdirección administrativa, Financiera y CID
Subdirección académica</t>
  </si>
  <si>
    <t>Ejecución de las actividades del Plan de mejoramiento del Indice de transparencia:
- Establecimiento de políticas antisoborno, antitrámites y antipiratería.</t>
  </si>
  <si>
    <t>Subdirección administrativa, Financiera y CID
Subdirección académica
Oficina Ases</t>
  </si>
  <si>
    <t>24/04/2018: Hilda Yamile Morales Laverde - Jefe OCI.</t>
  </si>
  <si>
    <t>31 de Mayo de 2018</t>
  </si>
  <si>
    <r>
      <rPr>
        <b/>
        <sz val="10"/>
        <color indexed="8"/>
        <rFont val="Arial"/>
        <family val="2"/>
      </rPr>
      <t>09/04/2018:</t>
    </r>
    <r>
      <rPr>
        <sz val="10"/>
        <color indexed="8"/>
        <rFont val="Arial"/>
        <family val="2"/>
      </rPr>
      <t xml:space="preserve"> La SAFYCD, se encuentra validando los ajustes realizados por el proceso de gestion tecnologica y tesoreria con el fin de remitir ultima version a la OAP. Para su revision aprobacion y formalizacion en el Aula Maloca SIG
</t>
    </r>
  </si>
  <si>
    <t>http://www.idep.edu.co/sites/default/files/IN-GF-14-05_Protocolo_de_Seguridad_V1.</t>
  </si>
  <si>
    <r>
      <rPr>
        <b/>
        <sz val="10"/>
        <color indexed="8"/>
        <rFont val="Arial"/>
        <family val="2"/>
      </rPr>
      <t xml:space="preserve">09/04/2018:  </t>
    </r>
    <r>
      <rPr>
        <sz val="10"/>
        <color indexed="8"/>
        <rFont val="Arial"/>
        <family val="2"/>
      </rPr>
      <t xml:space="preserve">El día 6 de febrero inicia la revisión de los controles con el proveedor del SIAFI.
PRIMERA SEMANA DE ABRIL.
</t>
    </r>
  </si>
  <si>
    <r>
      <rPr>
        <b/>
        <sz val="10"/>
        <color indexed="8"/>
        <rFont val="Arial"/>
        <family val="2"/>
      </rPr>
      <t>23/11/2017:</t>
    </r>
    <r>
      <rPr>
        <sz val="10"/>
        <color indexed="8"/>
        <rFont val="Arial"/>
        <family val="2"/>
      </rPr>
      <t xml:space="preserve"> Actividad progrmada para ejecutarse a partir del segundo trimestre del 2018  
</t>
    </r>
    <r>
      <rPr>
        <b/>
        <sz val="10"/>
        <color indexed="8"/>
        <rFont val="Arial"/>
        <family val="2"/>
      </rPr>
      <t>26/03/2018:</t>
    </r>
    <r>
      <rPr>
        <sz val="10"/>
        <color indexed="8"/>
        <rFont val="Arial"/>
        <family val="2"/>
      </rPr>
      <t xml:space="preserve"> Se elaboro el Sistema Integrado de Conservación (SIC)  se incluyo el Plan de conservación documental  como un componente .Acuerdo 006 de 2014 ARTÍCULO 4. COMPONENTES DEL SISTEMA INTEGRADO DE CONSERVACIÓN - SIC. En virtud de la naturaleza de los diferentes tipos de información y/o documentos, los componentes del SIC son:
a). Plan de Conservación Documental: aplica a documentos de archivo creados en medios físicos y/o análogos.
 b). Plan de Preservación Digital a largo plazo: aplica a documentos digitales y/o electrónicos de archivo.
De acuerdo con lo anterior en la elaboración del Sistema integrado de conservación para el Instituto se tomo como punto de partida el plan de conservación documental publicado desde el 2015 y se desarrollo el sistema conforme a la guía práctica para las entidades del Distrito Capital: PROGRAMAS DEL SISTEMA INTEGRADO DE CONSERVACION”.
El documento se encuentra en revisión por parte de los miembros del comité interno de Archivos que sesiono el 20 de marzo de 2018. El cual será publicado y adoptado por el instituto una vez sea aprobado por el comité.
</t>
    </r>
    <r>
      <rPr>
        <b/>
        <sz val="10"/>
        <color indexed="8"/>
        <rFont val="Arial"/>
        <family val="2"/>
      </rPr>
      <t xml:space="preserve">04/07/2018 </t>
    </r>
    <r>
      <rPr>
        <sz val="10"/>
        <color indexed="8"/>
        <rFont val="Arial"/>
        <family val="2"/>
      </rPr>
      <t xml:space="preserve">El sistema integrado de conservación se actualizo y se publico en el siguiente link http://www.idep.edu.co/sites/default/files/PL-GD-07-03_Sistema_Integrado_de_Conservacion_V1. El 26 de junio de 2018. </t>
    </r>
  </si>
  <si>
    <r>
      <t xml:space="preserve">Se realizará envío a 31 de Julio  de 2017 de acuerdo a lo manifestado por La profesional especializada  referente del proceso de Gestión Documental 
12/10/2017: Rad 531 y anexos 
</t>
    </r>
    <r>
      <rPr>
        <sz val="10"/>
        <color indexed="8"/>
        <rFont val="Arial"/>
        <family val="2"/>
      </rPr>
      <t xml:space="preserve">
10/04/2018: Respuesta informe de seguimiento al Plan Archivístico rad 455 del 28/03/2018 Archivo General de la Nación
</t>
    </r>
    <r>
      <rPr>
        <b/>
        <sz val="10"/>
        <color indexed="8"/>
        <rFont val="Arial"/>
        <family val="2"/>
      </rPr>
      <t xml:space="preserve">25/07/2018: </t>
    </r>
    <r>
      <rPr>
        <sz val="10"/>
        <color indexed="8"/>
        <rFont val="Arial"/>
        <family val="2"/>
      </rPr>
      <t>Certificado de inscripción en el Registro Único de Series Documentales radicado en el IDEP bajo en # 944 del 04/07/2018</t>
    </r>
  </si>
  <si>
    <r>
      <t xml:space="preserve">28/07/2017: Diana Karina Ruiz P.
12/10/2017: Diana Karina Ruiz-Jefe de OCI
Alix del Pilar Hurtado Pedraza-Técnico Operativo OCI 
</t>
    </r>
    <r>
      <rPr>
        <b/>
        <sz val="10"/>
        <color indexed="8"/>
        <rFont val="Arial"/>
        <family val="2"/>
      </rPr>
      <t>25</t>
    </r>
    <r>
      <rPr>
        <b/>
        <sz val="10"/>
        <color indexed="8"/>
        <rFont val="Arial"/>
        <family val="2"/>
      </rPr>
      <t xml:space="preserve">/07/2018: </t>
    </r>
    <r>
      <rPr>
        <sz val="10"/>
        <color indexed="8"/>
        <rFont val="Arial"/>
        <family val="2"/>
      </rPr>
      <t xml:space="preserve">Alix del Pilar Hurtado Pedraza, Técnico Operativo (E )
</t>
    </r>
  </si>
  <si>
    <r>
      <t xml:space="preserve">12/10/2017: Diana Karina Ruiz-Jefe de OCI
Alix del Pilar Hurtado Pedraza-Técnico Operativo OCI
20/12/2017: Diana Ruiz
</t>
    </r>
    <r>
      <rPr>
        <b/>
        <sz val="10"/>
        <color indexed="8"/>
        <rFont val="Arial"/>
        <family val="2"/>
      </rPr>
      <t xml:space="preserve">
</t>
    </r>
    <r>
      <rPr>
        <sz val="10"/>
        <color indexed="8"/>
        <rFont val="Arial"/>
        <family val="2"/>
      </rPr>
      <t xml:space="preserve">10/04/2018: Alix del Pilar Hurtado Pedraza, Técnico Operativo (E )
</t>
    </r>
    <r>
      <rPr>
        <b/>
        <sz val="10"/>
        <color indexed="8"/>
        <rFont val="Arial"/>
        <family val="2"/>
      </rPr>
      <t>25/07/2018:</t>
    </r>
    <r>
      <rPr>
        <sz val="10"/>
        <color indexed="8"/>
        <rFont val="Arial"/>
        <family val="2"/>
      </rPr>
      <t xml:space="preserve"> Alix del Pilar Hurtado Pedraza, Técnico Operativo (E )</t>
    </r>
  </si>
  <si>
    <t xml:space="preserve">28/07/2017:
Se revisa documento de trabajo con la clasificación documental (Cuadro de Clasificación Documental preliminar)   a aprobar en Comité de Archivo.
Las fichas de  Fichas de Valoración Documental se encuentran diseñadas (versión preliminar) de acuerdo a las disposición final establecida en la Tabla de Retención Documental  y el formato FICHA DE VALORACIÓN DOCUMENTAL Y DISPOSICIÓN FINAL Código: FT-GD-07-22.
Estos documentos son socializados y aprobados en Comité de Archivo de 28 de Julio de 2017.
12/10/2017: Se realizaron los ajuestes solicitados por la la Secretaria Técnica del Consejo Distrital de Archivos de Bogotá D.C
Se recibieron los ajustes por parte de la  Secretaria Técnica del Consejo Distrital de Archivos de Bogotá D.C, mediante radicado IDEP1239 del 25 de Septiembre de 2017. Posteriormente se analizaron los ajustes y se  proyectó la TRD definitiva para ser presentada en el Comité de Archivo  que se realizará en Octubre de 2017, para ser enviadas a  este ente  para la correspondiente Convalidación.
Se cierra acción.
</t>
  </si>
  <si>
    <r>
      <t xml:space="preserve">Informe de Seguimiento Plan de Mejoramiento por procesos y Plan de Mejoramiento Archivistico (PRO-MIC-03-03 Planes de Mejoramiento, Acciones Correctivas, Preventivas y de Mejora)
Fecha de Seguimiento: 28 de Julio de 2017
</t>
    </r>
    <r>
      <rPr>
        <b/>
        <sz val="10"/>
        <color indexed="8"/>
        <rFont val="Arial"/>
        <family val="2"/>
      </rPr>
      <t xml:space="preserve">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25/07/2018: </t>
    </r>
    <r>
      <rPr>
        <sz val="10"/>
        <color indexed="8"/>
        <rFont val="Arial"/>
        <family val="2"/>
      </rPr>
      <t>Certificado de inscripción en el Registro Único de Series Documentales radicado en el IDEP bajo en # 944 del 04/07/2018</t>
    </r>
  </si>
  <si>
    <r>
      <t xml:space="preserve">28/07/2017: 
Se revisó la versión preliminar del documento respuesta a los ajustes solicitados:
1.Confrontación organigrama-TRD: Se realizo ajuste conforme el organigrama vigente y se elaboran (6) TRD.
2. Relación serie-Funciones: Se revisa TRD Subdirección Administrativa Financiera y de Control Disciplinario con un único responsable de acuerdo a estructura orgánico funcional.
3.Cuadro de caracterización documental: Se diligenciaron (6) cuadros de caracterización documental conforme la norma técnica NTD-SIG 001:2011
4. Denominación y conformación de Series  Documentales : Se encuentra en revisión la Denominación y conformación de Series  Documentales elaborada por los referentes del proceso de Gestión Documental.
5.Codificación: Se revisó documento de trabajo donde se determinan la codificación de las series y subseries documentales con la corrección.
6.Introduccion: Se encuentra el proyecto documento a presentar en Comite de Archivo del mes de Julio de 2017.
7. Valoración Primaria: La profesional especializada  referente del proceso de Gestión Documental presenta el cuadro de clasificación documental y la definición de disposición final  de documentos asociada, junto con el análisis de normatividad que debe relacionarse con cada uno de estos.
8.Valoración Secundaria: La profesional especializada  referente del proceso de Gestión Documental  presenta la identificación de sereis misionales definitiva.
Frente a las 5  tareas  propuestas para la actividad se desarrollaron 4 con corte a la fecha de seguimiento (28 de Julio de 2017) equivalente al 80%. El envío de TRD se encuentra para finalizar a 31 de Julio de 2017.
Deben realizarse de forma posterior a la aprobación,  un mecanismo de  socialización  frente a los ajustes y las implicaciones por proceso, donde puede involucrarse el mecanismo IN-EC-16-01 Instructivos para el tratamiento de alertas en la gestión de procesos
12/10/2017: Se realizaron los ajuestes solicitados por la la Secretaria Técnica del Consejo Distrital de Archivos de Bogotá D.C.
Se recibieron los ajustes por parte de la  Secretaria Técnica del Consejo Distrital de Archivos de Bogotá D.C, mediante radicado IDEP 1239 del 25 de Septiembre de 2017. Posteriormente se analizaron los ajustes y se  proyectó la TRD definitiva para ser presentada en el Comité de Archivo  que se realizará en Octubre de 2017, para ser enviadas a  este ente  para la correspondiente Convalidación.  Se cierra acción.
</t>
    </r>
    <r>
      <rPr>
        <b/>
        <i/>
        <sz val="9.5"/>
        <color indexed="8"/>
        <rFont val="Arial"/>
        <family val="2"/>
      </rPr>
      <t xml:space="preserve">
</t>
    </r>
  </si>
  <si>
    <r>
      <t xml:space="preserve">28/07/2017:
Se revisaron actas de comité de archivo de 2017 donde se socializa el plan de mejoramiento archivístico y se construye con base en este  el cronograma de mesas de trabajo por dependencias.  Se revisaron los listados de asistencia de las mesas realizadas y las Tablas de Retención Preliminares a aprobar en Comité de Archivo de Julio de 2017.
Se recomienda mayor socialización sobre el mecanismo de consulta compartida  Z:\AVANCES TABLA DE RETENCION para realizar actualizaciones simultaneas frente a las  modificaciones del modelo de procesos de la entidad, lo que agilizaría las actividades  posteriores de Plan de Mejoramiento Archivístico y complementarlo con los soportes registrados en cada tarea de las acción.
12/10/2017: Se realizaron las  mesas de trabajo por dependencaia y posterior a la radicacion de loas observaciones dela Secretaría Tecnica del Consejo Distrital de Archivos de Bogotá, se presentará en el primer comité directivo de Octubre de 2017.  Se cierra acción.
Se cierra acción.
</t>
    </r>
    <r>
      <rPr>
        <b/>
        <sz val="9.5"/>
        <color indexed="8"/>
        <rFont val="Arial"/>
        <family val="2"/>
      </rPr>
      <t xml:space="preserve">
</t>
    </r>
  </si>
  <si>
    <r>
      <t xml:space="preserve">28/07/2017:
Los procesos se han  publicado progresivamente en el SItio WEB Maloca AulaSIG  en el mes de Julio de 2017 y se construyó versión preliminar de las TRD para aprobación en el Comité Interno de Archivo, que fue  celebrado el 28 de Julio de 2017.
Se recomienda continuar con los controles sistemáticos de actualización del modelo de operación y establecer mesas articuladas entre el Comité de Sistema Integrado de Gestión y Comité de Archivo para retroalimentar los dos subsistemas asociados (Subsistema de Gestión de Calidad y Subsistema de Gestión Ambiental) frente a las actividades restantes del presente Plan de Mejora.
12/10/2017: Se realizo el 28 de julio de 2017 y se programa para primera semana de octubre  despues de los ajustes radicados.
Se cierra acción.
</t>
    </r>
    <r>
      <rPr>
        <b/>
        <sz val="9.5"/>
        <color indexed="8"/>
        <rFont val="Arial"/>
        <family val="2"/>
      </rPr>
      <t xml:space="preserve">
25/07/2018
NOTA: </t>
    </r>
    <r>
      <rPr>
        <sz val="9.5"/>
        <color indexed="8"/>
        <rFont val="Arial"/>
        <family val="2"/>
      </rPr>
      <t>Con comunicado radicado No. 944 del 04/07/2018, el Archivo General e la Nación, remitió certificado en donde notifica que se realizó inscripción de las TRD del IDEP con el Rgistro Único de Series Documentales bajo el número TRD-82.</t>
    </r>
  </si>
  <si>
    <r>
      <t xml:space="preserve">28/07/2017:
Se realizará envío a 31 de Julio  de 2017 de acuerdo a lo manifestado por La profesional especializada  referente del proceso de Gestión Documental.
12/10/2017:  Se radicaron 1ra vez el 31/07/2017 bajo el radicado IDEP No. 00531 y  se espera realizar la entrega de los  ajustes en octubre de 2017 . 
Se cierra acción.
</t>
    </r>
    <r>
      <rPr>
        <sz val="9.5"/>
        <color indexed="8"/>
        <rFont val="Arial"/>
        <family val="2"/>
      </rPr>
      <t>10/04/2018</t>
    </r>
    <r>
      <rPr>
        <b/>
        <sz val="9.5"/>
        <color indexed="8"/>
        <rFont val="Arial"/>
        <family val="2"/>
      </rPr>
      <t xml:space="preserve">
NOTA: </t>
    </r>
    <r>
      <rPr>
        <sz val="9.5"/>
        <color indexed="8"/>
        <rFont val="Arial"/>
        <family val="2"/>
      </rPr>
      <t xml:space="preserve"> la Secretaría Técnica del Consejo Distrital de Archivo de General de la Nación Bogotá Nación con oficio No. 455 del 28/03/2018 generó observaciones presentadas al seguimiento de plan de mejoramiento. 
Por lo tanto la OCI continuará realizando seguimiento hasta que se convaliden las tablas de retención documental en cumplimiento de la acción No. 05 ya que a pesar de haberse cumplido, la misma no fue efectiva. 
</t>
    </r>
    <r>
      <rPr>
        <b/>
        <sz val="9.5"/>
        <color indexed="8"/>
        <rFont val="Arial"/>
        <family val="2"/>
      </rPr>
      <t xml:space="preserve">25/07/2018
NOTA: </t>
    </r>
    <r>
      <rPr>
        <sz val="9.5"/>
        <color indexed="8"/>
        <rFont val="Arial"/>
        <family val="2"/>
      </rPr>
      <t xml:space="preserve">Con comunicado radicado No. 944 del 04/07/2018, el Archivo General e la Nación, remitió certificado en donde notifica que se realizó inscripción de las TRD del IDEP con el Rgistro Único de Series Documentales bajo el número </t>
    </r>
    <r>
      <rPr>
        <b/>
        <sz val="9.5"/>
        <color indexed="8"/>
        <rFont val="Arial"/>
        <family val="2"/>
      </rPr>
      <t xml:space="preserve">TRD-82.
</t>
    </r>
  </si>
  <si>
    <r>
      <t xml:space="preserve">Informe de Seguimiento Plan de Mejoramiento por procesos y Plan de Mejoramiento Archivistico (PRO-MIC-03-03 Planes de Mejoramiento, Acciones Correctivas, Preventivas y de Mejora)
Fecha de Seguimiento: 28 de Julio de 2017.
12/10/2017: Hoja de verificación de expedientes
Expediente laboral y FUID asociado, los cuales pueden ser consultados en el archivo de gestión.
</t>
    </r>
    <r>
      <rPr>
        <sz val="10"/>
        <color indexed="8"/>
        <rFont val="Arial"/>
        <family val="2"/>
      </rPr>
      <t xml:space="preserve">10/04/2018: Respuesta informe de seguimiento al Plan Archivístico rad 455 del 28/03/2018 Archivo General de la Nación.
No se aportan nuevas evidencias.
</t>
    </r>
    <r>
      <rPr>
        <b/>
        <sz val="10"/>
        <color indexed="8"/>
        <rFont val="Arial"/>
        <family val="2"/>
      </rPr>
      <t xml:space="preserve">25/07/2018: </t>
    </r>
    <r>
      <rPr>
        <sz val="10"/>
        <color indexed="8"/>
        <rFont val="Arial"/>
        <family val="2"/>
      </rPr>
      <t>Comunicado del Archivo General de la Nación radicado en el IDEP bajo el No. 1014 del 17/07/2018</t>
    </r>
  </si>
  <si>
    <r>
      <t xml:space="preserve">26/03/2018.
Acta de comité interno de Archivos No.1 del 20/03/2018
Z:\PROCEDIMIENTOS_GD\SISTEMA INTEGRADO DE CONSERVACION
</t>
    </r>
    <r>
      <rPr>
        <b/>
        <sz val="10"/>
        <color indexed="8"/>
        <rFont val="Arial"/>
        <family val="2"/>
      </rPr>
      <t xml:space="preserve">04/07/2018 </t>
    </r>
    <r>
      <rPr>
        <sz val="10"/>
        <color indexed="8"/>
        <rFont val="Arial"/>
        <family val="2"/>
      </rPr>
      <t>http://www.idep.edu.co/sites/default/files/PL-GD-07-03_Sistema_Integrado_de_Conservacion_</t>
    </r>
  </si>
  <si>
    <r>
      <t xml:space="preserve">10/04/2018: En Comité de Archivo No. 01 que se realizó el 20 de marzo de 2018, se presento el documento denominado "Sistema Integrado de Conservación", el cual se remitió por correo electrónico para su revisión. Se encuentra pendiente su aprobación y publicación
</t>
    </r>
    <r>
      <rPr>
        <b/>
        <sz val="10"/>
        <rFont val="Arial"/>
        <family val="2"/>
      </rPr>
      <t xml:space="preserve">25/07/2018: </t>
    </r>
    <r>
      <rPr>
        <sz val="10"/>
        <rFont val="Arial"/>
        <family val="2"/>
      </rPr>
      <t xml:space="preserve">Con fecha del 26/06/2018, se aprobó la versión 1 del  PL-GD-07-03 SISTEMA INTEGRADO DE CONSERVACIÓN, el cual se encuentra publicado en la página web enlace de Maloca AulaSIG, http://www.idep.edu.co/sites/default/files/PL-GD-07-03_Sistema_Integrado_de_Conservacion_V1.pdf.
</t>
    </r>
    <r>
      <rPr>
        <b/>
        <sz val="10"/>
        <rFont val="Arial"/>
        <family val="2"/>
      </rPr>
      <t xml:space="preserve">NOTA: </t>
    </r>
    <r>
      <rPr>
        <sz val="10"/>
        <rFont val="Arial"/>
        <family val="2"/>
      </rPr>
      <t>La Oficina de Control Interno, CIERRA ESTA ACCIÓN, teniendo en cuenta que se han realizado la formulación del del Sistema Integrado de Consevación,  sin embargo recomienda tener en cuenta las observaciones presentadas al seguimiento de plan de mejoramiento que radicó El Archivo General de la Nación n el IDEP bajo el No. 1014 del 17/07/2018respecto a este hallazgo.</t>
    </r>
  </si>
  <si>
    <r>
      <rPr>
        <sz val="10"/>
        <rFont val="Arial"/>
        <family val="2"/>
      </rPr>
      <t xml:space="preserve">10/04/2018: Acta de Comité de Archivo y documento preliminar denominado "Sistema Integrado de Conservación"
</t>
    </r>
    <r>
      <rPr>
        <b/>
        <sz val="10"/>
        <rFont val="Arial"/>
        <family val="2"/>
      </rPr>
      <t xml:space="preserve">25/07/2018: </t>
    </r>
    <r>
      <rPr>
        <sz val="10"/>
        <rFont val="Arial"/>
        <family val="2"/>
      </rPr>
      <t>http://www.idep.edu.co/sites/default/files/PL-GD-07-03_Sistema_Integrado_de_Conservacion_V1.pdf</t>
    </r>
  </si>
  <si>
    <r>
      <t xml:space="preserve">12/10/2017: se realizaron los ajustes de las tablas de valoración documental. Se determinaron tres periodos  hasta 2007, para realizar las tablas correspondientes de acuerdo a los cambios de estructura organica y frente a estos se dispone de una proyección de tablas e identificación de inventarios en estado natural. 
20/12/2017:Se identifican los ajustes realizados a partir de  los requerimientos solicitados por la Secretaria Técnica en el concepto de revisión, evaluación y convalidación de la Tabla de Valoración Documental del Instituto para La investigación Educativa y el Desarrollo Pedagógico IDEP. Radicado No. 1-2016-5183 de fecha 10/02/2016. Estos fueron socializadas en Comité de Archivo del 12 de diciembre de 2017 y donde se ajustó la evolución orgánica de la entidad y se establecen 3 periodos, se realizó un inventario documental para cada periodo, Se identifican los distintos ajustes de valoración  primaria y secundaria.  Se cierra acción 
</t>
    </r>
    <r>
      <rPr>
        <sz val="9.5"/>
        <color indexed="8"/>
        <rFont val="Arial"/>
        <family val="2"/>
      </rPr>
      <t xml:space="preserve">10/04/2018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9.5"/>
        <color indexed="8"/>
        <rFont val="Arial"/>
        <family val="2"/>
      </rPr>
      <t xml:space="preserve">
25/07/2018
NOTA:  La Oficina de Control Interno recomienda tener en cuenta las observaciones dadas por el Archivo General de la Nación respecto al seguimiento al Plan de Mejoramiento Archivistico, el cual fue radicado en el IDEP bajo el No. 1014 del 17/07/2018</t>
    </r>
  </si>
  <si>
    <r>
      <t xml:space="preserve">12/10/2017: se realizaron los ajustes de las tablas de valoración documental. Se determinaron tres periodos  hasta 2007, para realizar las tablas correspondientes de acuerdo a los cambios de estructura organica y frente a estos se dispone de una proyección de tablas e identificación de inventarios en estado natural.
20/12/2017::Se identifican los ajustes realizados a partir de  los requerimientos solicitados por la Secretaria Técnica en el concepto de revisión, evaluación y convalidación de la Tabla de Valoración Documental del Instituto para La investigación Educativa y el Desarrollo Pedagógico IDEP. Radicado No. 1-2016-5183 de fecha 10/02/2016. Estos fueron socializadas en Comité de Archivo del 12 de diciembre de 2017 y donde se ajustó la evolución orgánica de la entidad y se establecen 3 periodos, se realizó un inventario documental para cada periodo, Se identifican los distintos ajustes de valoración  primaria y secundaria. Se verifican como anexos 341 folios con CD radicados (Rad 924 de 2017 IDEP) como soporte para concepto de convalidación de Tablas de Valoración Documental. Se cierra acción
</t>
    </r>
    <r>
      <rPr>
        <b/>
        <sz val="9.5"/>
        <color indexed="8"/>
        <rFont val="Arial"/>
        <family val="2"/>
      </rPr>
      <t>10/04/2018</t>
    </r>
    <r>
      <rPr>
        <sz val="9.5"/>
        <color indexed="8"/>
        <rFont val="Arial"/>
        <family val="2"/>
      </rPr>
      <t xml:space="preserve">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t>
    </r>
    <r>
      <rPr>
        <b/>
        <sz val="9.5"/>
        <color indexed="8"/>
        <rFont val="Arial"/>
        <family val="2"/>
      </rPr>
      <t xml:space="preserve">
25/07/2018
NOTA:  La Oficina de Control Interno recomienda tener en cuenta las observaciones dadas por el Archivo General de la Nación respecto al seguimiento al Plan de Mejoramiento Archivistico, el cual fue radicado en el IDEP bajo el No. 1014 del 17/07/2018.
</t>
    </r>
  </si>
  <si>
    <r>
      <t xml:space="preserve">20/12/2017: Se celebró comité de archivo el 12 de diciembre de 2017 donde se aprobaron las Tablas de Valoración Documental y se   desarrollaron los siguientes puntos: 1. Se socializó a los asistentes al Comité Interno de Archivo los ajustes solicitados por la Secretaria Técnica en el concepto de revisión, evaluación y convalidación de la Tabla de Valoración Documental del Instituto para La investigación Educativa y el Desarrollo Pedagógico IDEP. Radicado No. 1-2016-5183 de fecha 10/02/2016. 2. La Profesional especializada 222-03 presentó al Comité Interno de Archivo el cuadro de respuestas que se entregará al archivo de Bogotá. A cada observación realizada se da una respuesta de lo que la Entidad realizo frente a esa observación. Presentó la estructura de los tres períodos contemplados para la presentación de  la Tabla de valoración Documental con sus respectivos anexos  cuadro de clasificación documental e inventario documental. 3. Adicionalmente presentó un cuadro de disposición final y tiempos de retención documental para las series, subseries y asuntos identificados en el inventario documental del fondo acumulado del Instituto y que quedaran plasmados en las Tablas de valoración Documental y en las fichas de valoración documental. 4. Finalmente informóque las Tablas de Valoración Documental con sus respectivos anexos  serán enviados nuevamente  a la secretaria técnica para revisión y convalidación el 15 de diciembre de 2017. (Fuente Acta de Comité).  Se cierra acción.
</t>
    </r>
    <r>
      <rPr>
        <b/>
        <sz val="9.5"/>
        <color indexed="8"/>
        <rFont val="Arial"/>
        <family val="2"/>
      </rPr>
      <t>10/04/2018</t>
    </r>
    <r>
      <rPr>
        <sz val="9.5"/>
        <color indexed="8"/>
        <rFont val="Arial"/>
        <family val="2"/>
      </rPr>
      <t xml:space="preserve">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9.5"/>
        <color indexed="8"/>
        <rFont val="Arial"/>
        <family val="2"/>
      </rPr>
      <t xml:space="preserve">25/07/2018
NOTA:  La Oficina de Control Interno recomienda tener en cuenta las observaciones dadas por el Archivo General de la Nación respecto al seguimiento al Plan de Mejoramiento Archivistico, el cual fue radicado en el IDEP bajo el No. 1014 del 17/07/2018
</t>
    </r>
    <r>
      <rPr>
        <sz val="9.5"/>
        <color indexed="8"/>
        <rFont val="Arial"/>
        <family val="2"/>
      </rPr>
      <t xml:space="preserve">
</t>
    </r>
    <r>
      <rPr>
        <b/>
        <sz val="10"/>
        <color indexed="8"/>
        <rFont val="Arial"/>
        <family val="2"/>
      </rPr>
      <t/>
    </r>
  </si>
  <si>
    <r>
      <t xml:space="preserve">20/12/2017: Se radicaron Tablas de Valoración Documental bajo radicado 924 de 2017 IDEP , para su posterior tramite de convalidación en Secretaría Técnica del Consejo Distrital de Archivos de Bogotá D.C.. Se  cierra acción
</t>
    </r>
    <r>
      <rPr>
        <b/>
        <sz val="9.5"/>
        <color indexed="8"/>
        <rFont val="Arial"/>
        <family val="2"/>
      </rPr>
      <t>10/04/2018</t>
    </r>
    <r>
      <rPr>
        <sz val="9.5"/>
        <color indexed="8"/>
        <rFont val="Arial"/>
        <family val="2"/>
      </rPr>
      <t xml:space="preserve">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9.5"/>
        <color indexed="8"/>
        <rFont val="Arial"/>
        <family val="2"/>
      </rPr>
      <t xml:space="preserve">25/07/2018
NOTA:  La Oficina de Control Interno recomienda tener en cuenta las observaciones dadas por el Archivo General de la Nación respecto al seguimiento al Plan de Mejoramiento Archivistico, el cual fue radicado en el IDEP bajo el No. 1014 del 17/07/2018
</t>
    </r>
  </si>
  <si>
    <r>
      <t xml:space="preserve">Identificación de Tablas por periodo de Estructura Organica
proyección de tablas de valoración
Inventarios en estado natural. Radicado 924 de 2017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25/07/2018: </t>
    </r>
    <r>
      <rPr>
        <sz val="10"/>
        <color indexed="8"/>
        <rFont val="Arial"/>
        <family val="2"/>
      </rPr>
      <t>Respuesta informe de  seguimiento al Plan de Mejoramiento Archivistico, el cual fue radicado en el IDEP bajo el No. 1014 del 17/07/2018  Archivo General de la Nación</t>
    </r>
  </si>
  <si>
    <r>
      <t xml:space="preserve">Identificación de Tablas por periodo de Estructura Organica
proyección de tablas de valoración
Inventarios en estado natural. Radicado 924 de 2017
</t>
    </r>
    <r>
      <rPr>
        <sz val="10"/>
        <color indexed="8"/>
        <rFont val="Arial"/>
        <family val="2"/>
      </rPr>
      <t xml:space="preserve">
10/04/2018: Respuesta informe de seguimiento al Plan Archivístico rad 455 del 28/03/2018 Archivo General de la Nación
</t>
    </r>
    <r>
      <rPr>
        <b/>
        <sz val="10"/>
        <color indexed="8"/>
        <rFont val="Arial"/>
        <family val="2"/>
      </rPr>
      <t xml:space="preserve">25/07/2018: </t>
    </r>
    <r>
      <rPr>
        <sz val="10"/>
        <color indexed="8"/>
        <rFont val="Arial"/>
        <family val="2"/>
      </rPr>
      <t xml:space="preserve">Respuesta informe de  seguimiento al Plan de Mejoramiento Archivistico, el cual fue radicado en el IDEP bajo el No. 1014 del 17/07/2018  Archivo General de la Nación
</t>
    </r>
  </si>
  <si>
    <r>
      <t xml:space="preserve">Acta de comité 12 de diciembre de 2017
Radicado 924 de 2017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
25/07/2018:</t>
    </r>
    <r>
      <rPr>
        <sz val="10"/>
        <color indexed="8"/>
        <rFont val="Arial"/>
        <family val="2"/>
      </rPr>
      <t xml:space="preserve"> Respuesta informe de  seguimiento al Plan de Mejoramiento Archivistico, el cual fue radicado en el IDEP bajo el No. 1014 del 17/07/2018  Archivo General de la Nación</t>
    </r>
  </si>
  <si>
    <r>
      <t xml:space="preserve">Radicado 924 de 2017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25/07/2018: </t>
    </r>
    <r>
      <rPr>
        <sz val="10"/>
        <color indexed="8"/>
        <rFont val="Arial"/>
        <family val="2"/>
      </rPr>
      <t>Respuesta informe de  seguimiento al Plan de Mejoramiento Archivistico, el cual fue radicado en el IDEP bajo el No. 1014 del 17/07/2018  Archivo General de la Nación</t>
    </r>
  </si>
  <si>
    <r>
      <t xml:space="preserve">28/07/2017: Diana Karina Ruiz P.
12/10/2017: Diana Karina Ruiz-Jefe de OCI
Alix del Pilar Hurtado Pedraza-Técnico Operativo OCI
</t>
    </r>
    <r>
      <rPr>
        <sz val="10"/>
        <color indexed="8"/>
        <rFont val="Arial"/>
        <family val="2"/>
      </rPr>
      <t xml:space="preserve">10/04/2018: Alix del Pilar Hurtado Pedraza, Técnico Operativo (E )
</t>
    </r>
    <r>
      <rPr>
        <b/>
        <sz val="10"/>
        <color indexed="8"/>
        <rFont val="Arial"/>
        <family val="2"/>
      </rPr>
      <t xml:space="preserve">
25/07/2018</t>
    </r>
    <r>
      <rPr>
        <sz val="10"/>
        <color indexed="8"/>
        <rFont val="Arial"/>
        <family val="2"/>
      </rPr>
      <t>: Alix del Pilar Hurtado Pedraza, Técnico Operativo (E )</t>
    </r>
  </si>
  <si>
    <r>
      <t xml:space="preserve">Alix del Pilar Hurtado Pedraza-Técnico Operativo OCI12/10/2017: Diana Karina Ruiz-Jefe de OCI
Alix del Pilar Hurtado Pedraza-Técnico Operativo OCI
20/12/2017: Diana Ruiz
</t>
    </r>
    <r>
      <rPr>
        <sz val="10"/>
        <color indexed="8"/>
        <rFont val="Arial"/>
        <family val="2"/>
      </rPr>
      <t xml:space="preserve">10/04/2018: Alix del Pilar Hurtado Pedraza, Técnico Operativo (E )
</t>
    </r>
    <r>
      <rPr>
        <b/>
        <sz val="10"/>
        <color indexed="8"/>
        <rFont val="Arial"/>
        <family val="2"/>
      </rPr>
      <t xml:space="preserve">
25/07/2018:</t>
    </r>
    <r>
      <rPr>
        <sz val="10"/>
        <color indexed="8"/>
        <rFont val="Arial"/>
        <family val="2"/>
      </rPr>
      <t xml:space="preserve"> Alix del Pilar Hurtado Pedraza, Técnico Operativo (E )</t>
    </r>
  </si>
  <si>
    <r>
      <t xml:space="preserve">20/12/2017: Diana Ruiz
</t>
    </r>
    <r>
      <rPr>
        <sz val="10"/>
        <color indexed="8"/>
        <rFont val="Arial"/>
        <family val="2"/>
      </rPr>
      <t xml:space="preserve">
10/04/2018: Alix del Pilar Hurtado Pedraza, Técnico Operativo (E )
</t>
    </r>
    <r>
      <rPr>
        <b/>
        <sz val="10"/>
        <color indexed="8"/>
        <rFont val="Arial"/>
        <family val="2"/>
      </rPr>
      <t xml:space="preserve">
25/07/2018</t>
    </r>
    <r>
      <rPr>
        <sz val="10"/>
        <color indexed="8"/>
        <rFont val="Arial"/>
        <family val="2"/>
      </rPr>
      <t>: Alix del Pilar Hurtado Pedraza, Técnico Operativo (E )</t>
    </r>
  </si>
  <si>
    <r>
      <t xml:space="preserve">20/12/2017: Diana Ruiz
</t>
    </r>
    <r>
      <rPr>
        <b/>
        <sz val="10"/>
        <color indexed="8"/>
        <rFont val="Arial"/>
        <family val="2"/>
      </rPr>
      <t xml:space="preserve">
</t>
    </r>
    <r>
      <rPr>
        <sz val="10"/>
        <color indexed="8"/>
        <rFont val="Arial"/>
        <family val="2"/>
      </rPr>
      <t xml:space="preserve">10/04/2018: Alix del Pilar Hurtado Pedraza, Técnico Operativo (E )
</t>
    </r>
    <r>
      <rPr>
        <b/>
        <sz val="10"/>
        <color indexed="8"/>
        <rFont val="Arial"/>
        <family val="2"/>
      </rPr>
      <t xml:space="preserve">
25/07/2018</t>
    </r>
    <r>
      <rPr>
        <sz val="10"/>
        <color indexed="8"/>
        <rFont val="Arial"/>
        <family val="2"/>
      </rPr>
      <t>: Alix del Pilar Hurtado Pedraza, Técnico Operativo (E )</t>
    </r>
  </si>
  <si>
    <r>
      <t xml:space="preserve">28/07/2017: Diana Karina Ruiz P.
12/10/2017: Diana Karina Ruiz-Jefe de OCI
Alix del Pilar Hurtado Pedraza-Técnico Operativo OCI
</t>
    </r>
    <r>
      <rPr>
        <sz val="10"/>
        <color indexed="8"/>
        <rFont val="Arial"/>
        <family val="2"/>
      </rPr>
      <t>10/04/2018</t>
    </r>
    <r>
      <rPr>
        <b/>
        <sz val="10"/>
        <color indexed="8"/>
        <rFont val="Arial"/>
        <family val="2"/>
      </rPr>
      <t>:</t>
    </r>
    <r>
      <rPr>
        <sz val="10"/>
        <color indexed="8"/>
        <rFont val="Arial"/>
        <family val="2"/>
      </rPr>
      <t xml:space="preserve"> Alix del Pilar Hurtado Pedraza, Técnico Operativo (E )
</t>
    </r>
    <r>
      <rPr>
        <b/>
        <sz val="10"/>
        <color indexed="8"/>
        <rFont val="Arial"/>
        <family val="2"/>
      </rPr>
      <t>25/07/2018</t>
    </r>
    <r>
      <rPr>
        <sz val="10"/>
        <color indexed="8"/>
        <rFont val="Arial"/>
        <family val="2"/>
      </rPr>
      <t>: Alix del Pilar Hurtado Pedraza, Técnico Operativo (E )</t>
    </r>
  </si>
  <si>
    <r>
      <t xml:space="preserve">10/04/2018: Alix del Pilar Hurtado Pedraza, Técnico Operativo (E )
</t>
    </r>
    <r>
      <rPr>
        <b/>
        <sz val="10"/>
        <color indexed="8"/>
        <rFont val="Arial"/>
        <family val="2"/>
      </rPr>
      <t>25/07/2018:</t>
    </r>
    <r>
      <rPr>
        <sz val="10"/>
        <color indexed="8"/>
        <rFont val="Arial"/>
        <family val="2"/>
      </rPr>
      <t xml:space="preserve"> Alix del Pilar Hurtado Pedraza, Técnico Operativo (E )</t>
    </r>
  </si>
  <si>
    <r>
      <t xml:space="preserve">24/4/2018:  Se encuentra pendiente su aprobación y publicación.
</t>
    </r>
    <r>
      <rPr>
        <b/>
        <sz val="10"/>
        <color indexed="8"/>
        <rFont val="Arial"/>
        <family val="2"/>
      </rPr>
      <t>01/06/2018:</t>
    </r>
    <r>
      <rPr>
        <sz val="10"/>
        <color indexed="8"/>
        <rFont val="Arial"/>
        <family val="2"/>
      </rPr>
      <t xml:space="preserve"> En Maloca AulaSIG se encuentra publicado el documento denominado “PROTOCOLO DE SEGURIDAD Y MANEJO DE CUENTAS – TESORERÍA”, con fecha de aprobación del 02/05/2018. Se cierra la acción</t>
    </r>
  </si>
  <si>
    <r>
      <t xml:space="preserve">http://www.idep.edu.co/?q=content/gf-14-proceso-de-gesti%C3%B3n-financiera#overlay-context=
</t>
    </r>
    <r>
      <rPr>
        <b/>
        <sz val="10"/>
        <color indexed="8"/>
        <rFont val="Arial"/>
        <family val="2"/>
      </rPr>
      <t xml:space="preserve">19/07/2018:  </t>
    </r>
    <r>
      <rPr>
        <sz val="10"/>
        <color indexed="8"/>
        <rFont val="Arial"/>
        <family val="2"/>
      </rPr>
      <t xml:space="preserve">http://www.idep.edu.co/?q=content/gf-14-proceso-de-gesti%C3%B3n-financiera#overlay-context= </t>
    </r>
  </si>
  <si>
    <r>
      <t xml:space="preserve">24/04/2018: Hilda Yamile Morales Laverde - Jefe OCI.
01/06/2018:   Hilda Yamile Morales Laverde, Jefe Oficina Control Interno 
</t>
    </r>
    <r>
      <rPr>
        <b/>
        <sz val="10"/>
        <rFont val="Arial"/>
        <family val="2"/>
      </rPr>
      <t xml:space="preserve">
25/07/2018</t>
    </r>
    <r>
      <rPr>
        <sz val="10"/>
        <rFont val="Arial"/>
        <family val="2"/>
      </rPr>
      <t>: Alix del Pilar Hurtado P., Técnico Operativo (E ) OCI</t>
    </r>
  </si>
  <si>
    <r>
      <t xml:space="preserve">28/07/2017: Una vez realizado el reconteo (Hoja de trabajo denominada Soporte seguimiento  HV), se identifica que  13 expedientes de 37 historias laborales se encuentran diligenciados de acuerdo al Formato FT-GD-07-19 Hoja de Control de Expedientes que debe adecuarse a los lineamientos de la  Circular Externa No. 04 de 2003, que trae el formato guía anexo.  
12/10/2017: Se realizó la verificación  de los 37 expedientes laborales de funcionarios activos con la hoja de control  por cada uno de ellos y la foliación respectiva.  Se encuentra implementado el  Formato FT-GD-07-19 Hoja de Control de Expedientes que debe adecuarse a los lineamientos de la  Circular Externa No. 04 de 2003, que trae el formato guía anexo. Ya existe el FUID de los expedientes mencionados y se encuentra actualizado. Se cierra acción.
</t>
    </r>
    <r>
      <rPr>
        <sz val="9.5"/>
        <color indexed="8"/>
        <rFont val="Arial"/>
        <family val="2"/>
      </rPr>
      <t xml:space="preserve">10/04/2018
NOTA:   La Oficina de Control Interno, dió cierre a esta acción teniendo en cuenta que se realizó  la validación  y organización de 37 historias laborales  de los funcionarios activos, sin embargo,  se deben tenier en cuenta las observaciones presentadas al seguimiento de plan de mejoramiento que radicó la Coordinación Grupo de Inspección y Vigilancia dle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9.5"/>
        <color indexed="8"/>
        <rFont val="Arial"/>
        <family val="2"/>
      </rPr>
      <t>25/07/2018</t>
    </r>
    <r>
      <rPr>
        <sz val="9.5"/>
        <color indexed="8"/>
        <rFont val="Arial"/>
        <family val="2"/>
      </rPr>
      <t xml:space="preserve">
</t>
    </r>
    <r>
      <rPr>
        <b/>
        <sz val="9.5"/>
        <color indexed="8"/>
        <rFont val="Arial"/>
        <family val="2"/>
      </rPr>
      <t>Con comunicado del Archivo General de la Nación respecto al seguimiento al Plan de Mejoramiento Archivistico, el cual fue radicado en el IDEP bajo el No. 1014 del 17/07/2018, se da por superado el hallazgo</t>
    </r>
    <r>
      <rPr>
        <sz val="9.5"/>
        <color indexed="8"/>
        <rFont val="Arial"/>
        <family val="2"/>
      </rPr>
      <t>.</t>
    </r>
  </si>
  <si>
    <t>Materialización del riesgo "Tener ataques informáticos a bases de datos, red de comunicaciones, sistemas de información y/o página web de la entidad", donde se detectó un virus de tipo ransomware, denominado GANDCRAB en una versión reciente, que en la práctica lo que hace es secuestrar archivos mediante el cifrado de los mismos. Este virus afectó las siguientes unidades:
1.    Unidades Z de los usuarios: Andrea Bustamante, Ana María Caro, Ana Alexandra Díaz, Adriana Díaz Izquierdo y Abdonina Guevara.
2.    Carpetas compartidas denominadas Académica, Administrativa (Contabilidad, PIGA, SAFyCD, Servicios Generales, Talento Humano y Tesorería) y Control Interno (2014 hasta la carpeta Planeación).
3.    Sistema operativo del Sistema de Información HUMANO.</t>
  </si>
  <si>
    <t>* Debilidad en la aplicación de los controles establecidos en el mapa de riesgos
* Debilidad y falta de documentación en los controles existentes para evitar ataques informáticos a las bases de datos, red de comunicaciones, sistemas de información y/o página web .
*  Falta de lineamientos o procedimientos documentados de seguridad y privacidad de la información.
* Falta de capacitaciones y/o socializaciones efectivas de lineamientos para preservar la seguridad y privacidad de la información a funcionarios y contratistas de la entidad.</t>
  </si>
  <si>
    <t>Eliminar el virus detectado del dominio y como medida preventiva se desconectaron los discos externos que almacenan la información de las unidades Z y del Centro de Documentación, razón por la cual en este momento ningún usuario puede visibilizar su unidad Z. Lo correspondiente a lo almacenado en el disco externo Centro de documentación fue restablecido el martes 25 de septiembre.
Paralelamente se inició la realización de un nuevo backup de las unidades Z en un disco externo y una vez finalice este proceso serán activadas nuevamente dichas unidades en la red interna del IDEP, con lo cual esperamos que el jueves 27 de septiembre tengan acceso a sus unidades Z.</t>
  </si>
  <si>
    <t>Profesionales y/o contratistas del proceso Gestión tecnológica.</t>
  </si>
  <si>
    <t>Servicio reestablecido</t>
  </si>
  <si>
    <t>Analizar y calificar nuevamente el riesgo en el mapa de riesgos vigente, donde se evaluarà nuevamente el riesgo inherente, los controles existentes y el riesgo residual.</t>
  </si>
  <si>
    <t>Mapa de riesgos del proceso actualizado</t>
  </si>
  <si>
    <t>Procedimiento documentado, aprobado, publicado e implementado.</t>
  </si>
  <si>
    <t>Plan de contingencia tecnológica actualizado y publicado</t>
  </si>
  <si>
    <t>Realizar una socialización efectiva a funcionarios y contratistas del IDEP sobre los procedimientos establecidos en seguridad y privacidad de la información</t>
  </si>
  <si>
    <t>Evidencias de la realización de la socialización</t>
  </si>
  <si>
    <t>Verificar la restricción al acceso de páginas que puedan afectar la seguridad de la información de la entidad y descarga de software, en todos los equipos de la entidad.</t>
  </si>
  <si>
    <t>Registro de la verificación (planillas, fotografias, etc)</t>
  </si>
  <si>
    <t>Fortalecer el perfil del profesional nombrado como "Oficial de Seguridad de la Informaciòn" mediante capacitaciones referentes al riesgo en cuestión.</t>
  </si>
  <si>
    <t xml:space="preserve">Evidencias de la capacitación </t>
  </si>
  <si>
    <t xml:space="preserve">Fortalecer los recursos existentes para la realización de Backups </t>
  </si>
  <si>
    <t>Backups realizados</t>
  </si>
  <si>
    <t>Informe ejecutivo de seguimiento y evaluación a la gestión de los riesgos de los procesos y el seguimiento al mapa de riesgos de corrupción.
(…)Materialización del un riesgo de gestión tecnológica, teniendo en cuenta que el 31 de agosto de la vigencia, fueron apagados los servidores por posible interrupción del servicio de energía, suspendiendo el servicio web y micrositios. Este evento se ha presentado en dos oportunidades durante la presente vigencia, en el seguimiento reportado por el líder, no se informa sobre el avance de la acción propuesta en cuanto a la documentación del procedimiento "Gestión de la continuidad del negocio" y aplicación del control definido como PL-GT- 12-02 Plan de Contingencia Tecnológica.</t>
  </si>
  <si>
    <t>Los equipos fueron apagados de manera preventiva ante una alerta emitida por la Subdirección Administrativa por la posible suspensión del servicio de energía generada por una pago extemporaneo del servicio. Por lo cual, se decidió apagar los servidores de manera controlada para evitar traumatismos mayores y afectaciones prolongadas en la prestación del servicio. Por lo tanto la causa identificada es pago extemporaneo del servicio.</t>
  </si>
  <si>
    <t>Teniendo en cuenta que la gestión de los pagos de los servicios públicos no son responsabilidad del proceso Gestión tecnológica, la acción a ejecutar respecto a la materialización de este riesgo será: Informar al proceso Gestión Financiera en las mesas de trabajo para la actualización del Mapa de riesgos según la nueva metodología del DAFP,  la necesidad considerar un control en el mapa de riesgo de dicho proceso acerca de la posibilidad de Interrupción en la prestación de servicio de energía por pagos extemporaneos.</t>
  </si>
  <si>
    <t>Mapa de riesgos actualizados</t>
  </si>
  <si>
    <t xml:space="preserve">Incluir en el mapa de riesgos del proceso Gestión Tecnológica la causa "Interrupción en la prestación de servicio de energía por pagos extemporaneos" con el factor de riesgo "Interno - Financieros". </t>
  </si>
  <si>
    <t>Servicios reestablecidos</t>
  </si>
  <si>
    <t>Incluir en el mapa de riesgos de Gestión tecnologica, el seguimiento  sobre el avance de la acción propuesta en cuanto a la documentación del procedimiento "Gestión de la continuidad del negocio" y aplicación del control definido como PL-GT- 12-02 Plan de Contingencia Tecnológica, en el reporte de seguimiento del tercer cuatrimestre de 2018 .</t>
  </si>
  <si>
    <t>Acta No. 1 de reunión 5 abril de 2016 (Expediente Contractual)12 de octubre de 2016: correo electrónico enviado por el profesional de soporte SIAFI del Idep. 06 de abril de 2016: Prórroga Contrato 034.
12 de julio de 2017: Comunicación externa 469 del 07 de julio de 2017
24/11/2017: Actas de capacitación en el módulo de metas e indicadores del sistema de información SIAFI suscritas con el proveedor del software y los personas capacitadas.
Acceso al módulo de metas e indicadores a través del recurso compartido "S" en la carpeta GOOBI de SIAFI.
Actas de seguimiento al contrato. Seguimiento a indicadores en SIG
Módulo  en producción
Módulo  en producción 
Pantallazo del aplicativo GOOBI</t>
  </si>
  <si>
    <r>
      <rPr>
        <b/>
        <sz val="10"/>
        <color indexed="8"/>
        <rFont val="Arial"/>
        <family val="2"/>
      </rPr>
      <t>02/04/2018</t>
    </r>
    <r>
      <rPr>
        <sz val="10"/>
        <color indexed="8"/>
        <rFont val="Arial"/>
        <family val="2"/>
      </rPr>
      <t xml:space="preserve"> Se realizo seguimiento a los datos enviados a traves de correo electronico por la funcionaria responsable de la radicacion.
</t>
    </r>
    <r>
      <rPr>
        <b/>
        <sz val="10"/>
        <color indexed="8"/>
        <rFont val="Arial"/>
        <family val="2"/>
      </rPr>
      <t xml:space="preserve">04/07/2018 </t>
    </r>
    <r>
      <rPr>
        <sz val="10"/>
        <color indexed="8"/>
        <rFont val="Arial"/>
        <family val="2"/>
      </rPr>
      <t xml:space="preserve">Se realizo seguimiento a los datos enviados a traves de correo electronico por la funcionaria responsable de la radicacion el 04/07/.2018
</t>
    </r>
    <r>
      <rPr>
        <b/>
        <sz val="10"/>
        <color indexed="8"/>
        <rFont val="Arial"/>
        <family val="2"/>
      </rPr>
      <t xml:space="preserve">01/10/2018 </t>
    </r>
    <r>
      <rPr>
        <sz val="10"/>
        <color indexed="8"/>
        <rFont val="Arial"/>
        <family val="2"/>
      </rPr>
      <t>Se realizo seguimiento a los datos enviados a traves de correo electronico por la funcionaria responsable de la radicacion el 04/07/.2018</t>
    </r>
  </si>
  <si>
    <r>
      <rPr>
        <b/>
        <sz val="10"/>
        <color indexed="8"/>
        <rFont val="Arial"/>
        <family val="2"/>
      </rPr>
      <t>02/04/2018:</t>
    </r>
    <r>
      <rPr>
        <sz val="10"/>
        <color indexed="8"/>
        <rFont val="Arial"/>
        <family val="2"/>
      </rPr>
      <t xml:space="preserve">
 FT-GD-07-03 Préstamo de Expediente (documento fisico )http://www.idep.edu.co/?q=content/gd-07-proceso-de-gesti%C3%B3n-documental#overlay-context=
</t>
    </r>
    <r>
      <rPr>
        <b/>
        <sz val="10"/>
        <color indexed="8"/>
        <rFont val="Arial"/>
        <family val="2"/>
      </rPr>
      <t>1/10/2018</t>
    </r>
    <r>
      <rPr>
        <sz val="10"/>
        <color indexed="8"/>
        <rFont val="Arial"/>
        <family val="2"/>
      </rPr>
      <t xml:space="preserve"> formato  FT-GD-07-03 Préstamo de Expedientes</t>
    </r>
  </si>
  <si>
    <t>Mapa de riesgos actualizado</t>
  </si>
  <si>
    <t>Correos electrónicos remitidos por el Subdirector Administrativo, Financiero y de Control Disciplinario</t>
  </si>
  <si>
    <t>Se solicita  retirar estas actividades de la matriz del plan  de mejoraiento del proceso Gestión financiera teniendo en cuenta que dichas actividades no son competencia de este proceso</t>
  </si>
  <si>
    <r>
      <rPr>
        <b/>
        <sz val="10"/>
        <rFont val="Arial"/>
        <family val="2"/>
      </rPr>
      <t xml:space="preserve">09/04/2018: </t>
    </r>
    <r>
      <rPr>
        <sz val="10"/>
        <rFont val="Arial"/>
        <family val="2"/>
      </rPr>
      <t xml:space="preserve">
El 5 de febrero se informó a la aseguradora vía correo electrónico y se realizó reunión con el representante de la aseguradora el 6 de febrero. 
</t>
    </r>
    <r>
      <rPr>
        <b/>
        <sz val="10"/>
        <rFont val="Arial"/>
        <family val="2"/>
      </rPr>
      <t xml:space="preserve">05/10/218:  </t>
    </r>
    <r>
      <rPr>
        <sz val="10"/>
        <rFont val="Arial"/>
        <family val="2"/>
      </rPr>
      <t>El IDEP con oficio radicado No. 00106-816-000676 del 31/07/2018 se dio respuesta a solicitud de la aseguradora  JARGU SAS Corredores de Seguros con relación al Siniestro Caso 6123 delito peculado por apropiación en contra del Señor Juan Francisco Eduardo Salcedo Reyes - Póliza de Manejo No. 980-64-994-000000201-Aseguradora Solidaria de Colombia Radicado 00284 del 26 de febrero de 2018 No. HT76295, donde se aclaró que el señor extesorero presuntamente se apropió de $123,765,541 de los cuales $37.256.719 los devolvió en el primer trimestre de 2015 y en junio 30 de 2017. Al saldo de $86.508.822 se aplicaron los $69.881.015 quedando un saldo pendiente de capital de $16.627.807 más el lucro cesante.</t>
    </r>
  </si>
  <si>
    <r>
      <rPr>
        <b/>
        <sz val="10"/>
        <rFont val="Arial"/>
        <family val="2"/>
      </rPr>
      <t xml:space="preserve">09/04/2018: </t>
    </r>
    <r>
      <rPr>
        <sz val="10"/>
        <rFont val="Arial"/>
        <family val="2"/>
      </rPr>
      <t xml:space="preserve">
Se REALIZO CIRCULARIZACION DE SALDOS A PROVEEDORES, ACTUALIZAR LIQUIDACION DE CONTRATOS.   PENDIENTE CONFIRMAR CASOS PARTICULARES.  -  
</t>
    </r>
  </si>
  <si>
    <t xml:space="preserve">Listado de mesas ayuda solicitadas después del evento. </t>
  </si>
  <si>
    <t>N:\2018\10. PLAN MEJORAMIENTO POR PROCESOS\04.Seguimiento 30_09_2018\Soportes Seguimiento P.M. por procesos a 30_Sep\GF</t>
  </si>
  <si>
    <r>
      <t xml:space="preserve">10/04/2018: Alix del Pilar Hurtado Pedraza, Técnico Operativo (E )
25/07/2018: Alix del Pilar Hurtado Pedraza, Técnico Operativo (E )
</t>
    </r>
    <r>
      <rPr>
        <b/>
        <sz val="10"/>
        <color indexed="8"/>
        <rFont val="Arial"/>
        <family val="2"/>
      </rPr>
      <t>22/10/2018:</t>
    </r>
    <r>
      <rPr>
        <sz val="10"/>
        <color indexed="8"/>
        <rFont val="Arial"/>
        <family val="2"/>
      </rPr>
      <t xml:space="preserve"> Alix del Pilar Hurtado Pedraza, Técnico Operativo (E )</t>
    </r>
  </si>
  <si>
    <t xml:space="preserve">06/10/2017: Evidencias Citadas en el seguimiento y a solicitud del interesado.
24/11/2017: http://www.idep.edu.co/?q=content/gf-14-proceso-de-gesti%C3%B3n-financiera#overlay-context=
06/04/2018: http://www.idep.edu.co/?q=content/gf-14-proceso-de-gesti%C3%B3n-financiera#overlay-context=
24/11/2017: http://www.idep.edu.co/?q=content/gf-14-proceso-de-gesti%C3%B3n-financiera#overlay-context=
</t>
  </si>
  <si>
    <t>24/11/2017: http://www.idep.edu.co/sites/default/files/PRO-GF-14-14%20Causacion_ordenes_de_pago_V4_1.pdf#overlay-context=content/gf-14-proceso-de-gesti%25C3%25B3n-financiera%3Fq%3Dcontent/gf-14-proceso-de-gesti%25C3%25B3n-financiera
06/04/2018: el Procedimiento se encuentra publicado en el siguiente link: http://www.idep.edu.co/sites/default/files/PRO-GF-14-14_Causacion_ordenes_pago_V5.pdf
05/10/2018: El procedimiento se encuentra actualizado en http://www.idep.edu.co/?q=content/gf-14-proceso-de-gesti%C3%B3n-financiera#overlay-context=</t>
  </si>
  <si>
    <t>24/11/2017: http://www.idep.edu.co/sites/default/files/PRO-GF-14-11%20Gestio%CC%81n%20Contable_V4.pdf
06/04/2018: http://www.idep.edu.co/sites/default/files/PRO-GF-14-11_Gestion_Contable_V5.pdf</t>
  </si>
  <si>
    <t>06/04/2018: Correo Institucional dirigido a la OAJ</t>
  </si>
  <si>
    <t xml:space="preserve">09/04/2018: 
El 5 de febrero se informó a la aseguradora vía correo electrónico y se realizó reunión con el representante de la aseguradora el 6 de febrero. </t>
  </si>
  <si>
    <t xml:space="preserve">06/04/2018:
 Actas de Comité Tecnico de Sostenibilidad Contable 2018. </t>
  </si>
  <si>
    <t xml:space="preserve">06/04/2018: 
Actas de Comité Tecnico de Sostenibilidad Contable 2018. </t>
  </si>
  <si>
    <t>09/04/2018: 
http://www.idep.edu.co/?q=content/gf-14-proceso-de-gesti%C3%B3n-financiera#overlay-context=</t>
  </si>
  <si>
    <t>09/04/2018: 
http://www.idep.edu.co/sites/default/files/MN_GF_14_01MANUAL_POLITICAS_IDEP_V2.pdf</t>
  </si>
  <si>
    <r>
      <rPr>
        <sz val="10"/>
        <color indexed="8"/>
        <rFont val="Arial"/>
        <family val="2"/>
      </rPr>
      <t xml:space="preserve">09/04/2018: 
*Radicado N° 2660 de fecha 30/01/2018.
*Radicado N° 000171 del 14/02/2018
*Radicado N° 000215 de fecha 31/01/2018
*Radiacdo N°  000124 del 05/02/2018
*Radicado N° 000171 de 14/02/2018.
</t>
    </r>
  </si>
  <si>
    <r>
      <rPr>
        <sz val="10"/>
        <color indexed="8"/>
        <rFont val="Arial"/>
        <family val="2"/>
      </rPr>
      <t>09/04/2018: 
*Radicado N° 000215 del 31/01/2018.</t>
    </r>
  </si>
  <si>
    <r>
      <rPr>
        <sz val="10"/>
        <color indexed="8"/>
        <rFont val="Arial"/>
        <family val="2"/>
      </rPr>
      <t>06/04/2018: 
se encuentra como soporte en el expediente de Actas de Comité de Sostenibilidad Contable de la Vigencia 2018.</t>
    </r>
  </si>
  <si>
    <r>
      <rPr>
        <sz val="10"/>
        <color indexed="8"/>
        <rFont val="Arial"/>
        <family val="2"/>
      </rPr>
      <t>06/04/2018: 
Correo Institucional de Fecha 06/02/2018.</t>
    </r>
  </si>
  <si>
    <r>
      <t xml:space="preserve">25/4/2018:  Se realizó la actualización de procedimientos y se encuetran publicados en la página web.   
</t>
    </r>
    <r>
      <rPr>
        <b/>
        <sz val="10"/>
        <color indexed="8"/>
        <rFont val="Arial"/>
        <family val="2"/>
      </rPr>
      <t xml:space="preserve">19/07/2018: </t>
    </r>
    <r>
      <rPr>
        <sz val="10"/>
        <color indexed="8"/>
        <rFont val="Arial"/>
        <family val="2"/>
      </rPr>
      <t xml:space="preserve">No se reportó seguimiento por parte del líder del proceso de Gestión Financiera. Sin embargo, revisado Maloca AulaSIG, se evidencia que en el mes de marzo de 2018, se actualizaron los siguientes procedimientos:
* PRO-GF-14-06 Conciliaciones bancarias y contables.  Fecha de aporbacion  26/03/2018.
* PRO-GF-14-11 Gestión Contable.   Fecha de Aprobacion 26/03/2018.
*PRO-GF-14-12 Revisión a los informes de ejecución financiera de los recursos entregados en administración. Fecha de Aprobacion 26/03/2018.
*PRO-GF-14-14 Causación de Órdenes de Pago. Fecha de Aprobación 23/06/2018
 El procedimiento PRO-GF-14-15 Programación Mensualizada de Caja PAC. se encuentra en su versión 4 del 19/07/2017. SE CIERRA LA ACCIÓN
</t>
    </r>
  </si>
  <si>
    <r>
      <t xml:space="preserve">24/4/2018:  Esta actividad se encuentra sin avance y vencida.
</t>
    </r>
    <r>
      <rPr>
        <b/>
        <sz val="10"/>
        <color indexed="8"/>
        <rFont val="Arial"/>
        <family val="2"/>
      </rPr>
      <t xml:space="preserve">01/06/2018: </t>
    </r>
    <r>
      <rPr>
        <sz val="10"/>
        <color indexed="8"/>
        <rFont val="Arial"/>
        <family val="2"/>
      </rPr>
      <t xml:space="preserve">Revisado en Maloca AulaSIG,  se encuentra publicado el documento denominado “PROTOCOLO DE SEGURIDAD Y MANEJO DE CUENTAS – TESORERÍA”, con fecha de aprobación del 02/05/2018, en donde se evidencia la implementación de controles necesarios para mejorar  la seguridad de la información en los equipos desde los cuales se realicen transacciones de la entidad.
1) En acta del  23/03/2018, se definen perfiles en SIAFI, así:
</t>
    </r>
    <r>
      <rPr>
        <i/>
        <u/>
        <sz val="10"/>
        <color indexed="8"/>
        <rFont val="Arial"/>
        <family val="2"/>
      </rPr>
      <t xml:space="preserve">Perfil Tesorero: </t>
    </r>
    <r>
      <rPr>
        <i/>
        <sz val="10"/>
        <color indexed="8"/>
        <rFont val="Arial"/>
        <family val="2"/>
      </rPr>
      <t xml:space="preserve"> </t>
    </r>
    <r>
      <rPr>
        <sz val="10"/>
        <color indexed="8"/>
        <rFont val="Arial"/>
        <family val="2"/>
      </rPr>
      <t xml:space="preserve">Se Quito definitivamente el permiso de “anulación” para todo el módulo tesoral. A su vez se asignaron estos permisos al Subdirector Administrativo
</t>
    </r>
    <r>
      <rPr>
        <i/>
        <u/>
        <sz val="10"/>
        <color indexed="8"/>
        <rFont val="Arial"/>
        <family val="2"/>
      </rPr>
      <t>Perfil Subdirector Adm</t>
    </r>
    <r>
      <rPr>
        <sz val="10"/>
        <color indexed="8"/>
        <rFont val="Arial"/>
        <family val="2"/>
      </rPr>
      <t xml:space="preserve">: Se quitaron los permisos de “Creación”, “Modificación” y “Firma” del módulo tesoral. A su vez se asignó el permiso de “Anulación”
La solicitud de anulación se realizará vía correo electrónico por el Tesorero General explicando los motivos de la solicitud y se efectuará por el Subdirector Administrativo.  
La Oficina de Control Interno, realizará revisión en SIAFI, con el fin de verificar el cumplimiento de los roles y permisos establecidos
</t>
    </r>
    <r>
      <rPr>
        <b/>
        <sz val="10"/>
        <color indexed="8"/>
        <rFont val="Arial"/>
        <family val="2"/>
      </rPr>
      <t xml:space="preserve">25/07/2018: </t>
    </r>
    <r>
      <rPr>
        <sz val="10"/>
        <color indexed="8"/>
        <rFont val="Arial"/>
        <family val="2"/>
      </rPr>
      <t>Revisado en Goobi, se evidencia que se encuentra parametrizados los perfiles del Tesorero y el Subdirector Administrativo de acuerdo a lo establecido en el acta del 23/03/2018</t>
    </r>
  </si>
  <si>
    <r>
      <t>24/4/2018:  Se aportó como evidencia la confirmación de saldos de Corporación Magisterio y se verificó las liquidaciones de los contratos.  Se continua con el seguimiento de ésta acción.
01/06/2018: Se encuentra pendiente anexar los soportes de los correos efectuados. 
19/07/2018: Cotinúa pendiente el anexar los soportes de los correos efectuados respecto a la circularización realizada con los supervisores.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18/10/2018: </t>
    </r>
    <r>
      <rPr>
        <sz val="10"/>
        <rFont val="Arial"/>
        <family val="2"/>
      </rPr>
      <t xml:space="preserve">El 16 de febrero de 2018 se reimitió correo a los supervisores de contratos por parte de la Subdirección Administrativa y Financiera con el fin verificar la efectividad de los pagos a febrero de 2018, así mismo, la liquidación de los contratos de la vigencia de 2017. Producto de la circularización se presentó inquietudes respecto al contrato 106 de 2017, del cual se hizo claridad con la remisión del acta de liquidación de este. 
</t>
    </r>
  </si>
  <si>
    <r>
      <t xml:space="preserve">24/4/2018:  Se inicia el seguimiento el segundo semestre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
</t>
    </r>
    <r>
      <rPr>
        <b/>
        <sz val="10"/>
        <rFont val="Arial"/>
        <family val="2"/>
      </rPr>
      <t xml:space="preserve">
18/10/2018: </t>
    </r>
    <r>
      <rPr>
        <sz val="10"/>
        <rFont val="Arial"/>
        <family val="2"/>
      </rPr>
      <t xml:space="preserve">Teniendo en cuenta que esta acción no guarda relación con el  proceso de Gestión Financiera, es necesario el retiro por no ser competencia de la Subdirección.  </t>
    </r>
  </si>
  <si>
    <r>
      <t>24/4/2018:  Se inicia el seguimiento el segundo semestre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18/10/2018: </t>
    </r>
    <r>
      <rPr>
        <sz val="10"/>
        <rFont val="Arial"/>
        <family val="2"/>
      </rPr>
      <t xml:space="preserve">Teniendo en cuenta que esta acción no guarda relación con el  proceso de Gestión Financiera, es necesario el retiro por no ser competencia de la Subdirección.  </t>
    </r>
  </si>
  <si>
    <r>
      <t xml:space="preserve">24/04/2018: Hilda Yamile Morales Laverde - Jefe OCI.
</t>
    </r>
    <r>
      <rPr>
        <b/>
        <sz val="10"/>
        <rFont val="Arial"/>
        <family val="2"/>
      </rPr>
      <t xml:space="preserve">19/07/2018: </t>
    </r>
    <r>
      <rPr>
        <sz val="10"/>
        <rFont val="Arial"/>
        <family val="2"/>
      </rPr>
      <t>Alix del Pilar Hurtado P., Técnico Operativo (E ) OCI</t>
    </r>
  </si>
  <si>
    <r>
      <t xml:space="preserve">24/04/2018: Hilda Yamile Morales Laverde - Jefe OCI.
</t>
    </r>
    <r>
      <rPr>
        <b/>
        <sz val="10"/>
        <rFont val="Arial"/>
        <family val="2"/>
      </rPr>
      <t xml:space="preserve">
</t>
    </r>
    <r>
      <rPr>
        <sz val="10"/>
        <rFont val="Arial"/>
        <family val="2"/>
      </rPr>
      <t xml:space="preserve">01/06/2018:   Hilda Yamile Morales Laverde, Jefe Oficina Control Interno </t>
    </r>
  </si>
  <si>
    <r>
      <t xml:space="preserve">24/04/2018: Hilda Yamile Morales Laverde - Jefe OCI.
</t>
    </r>
    <r>
      <rPr>
        <b/>
        <sz val="10"/>
        <rFont val="Arial"/>
        <family val="2"/>
      </rPr>
      <t xml:space="preserve">
</t>
    </r>
    <r>
      <rPr>
        <sz val="10"/>
        <rFont val="Arial"/>
        <family val="2"/>
      </rPr>
      <t xml:space="preserve">19/07/2018: Alix del Pilar Hurtado P., Técnico Operativo (E ) OCI
</t>
    </r>
    <r>
      <rPr>
        <b/>
        <sz val="10"/>
        <rFont val="Arial"/>
        <family val="2"/>
      </rPr>
      <t>19/10/2018:</t>
    </r>
    <r>
      <rPr>
        <sz val="10"/>
        <rFont val="Arial"/>
        <family val="2"/>
      </rPr>
      <t xml:space="preserve"> Sandra Milena Bonilla R._ Contratista de Apoyo Profesional_ OCI</t>
    </r>
  </si>
  <si>
    <t xml:space="preserve">http://www.idep.edu.co/sites/default/files/IN-GF-14-05_Protocolo_de_Seguridad_V1.
Acta No. 2 del 23/03/2018 Plan de Mejoramiento proceso Financiero
</t>
  </si>
  <si>
    <r>
      <t xml:space="preserve">24/04/2018: Hilda Yamile Morales Laverde - Jefe OCI.
19/07/2018: Alix del Pilar Hurtado P., Técnico Operativo (E ) OCI
</t>
    </r>
    <r>
      <rPr>
        <b/>
        <sz val="10"/>
        <rFont val="Arial"/>
        <family val="2"/>
      </rPr>
      <t>19/10/2018:</t>
    </r>
    <r>
      <rPr>
        <sz val="10"/>
        <rFont val="Arial"/>
        <family val="2"/>
      </rPr>
      <t xml:space="preserve"> Sandra Milena Bonilla R._ Contratista de Apoyo Profesional_ OCI</t>
    </r>
  </si>
  <si>
    <r>
      <t xml:space="preserve">24/04/2018: Hilda Yamile Morales Laverde - Jefe OCI.
</t>
    </r>
    <r>
      <rPr>
        <b/>
        <sz val="10"/>
        <rFont val="Arial"/>
        <family val="2"/>
      </rPr>
      <t xml:space="preserve">
</t>
    </r>
    <r>
      <rPr>
        <sz val="10"/>
        <rFont val="Arial"/>
        <family val="2"/>
      </rPr>
      <t xml:space="preserve">19/07/2018: Alix del Pilar Hurtado P., Técnico Operativo (E ) OCI
</t>
    </r>
    <r>
      <rPr>
        <b/>
        <sz val="10"/>
        <rFont val="Arial"/>
        <family val="2"/>
      </rPr>
      <t xml:space="preserve">
19/10/2018:</t>
    </r>
    <r>
      <rPr>
        <sz val="10"/>
        <rFont val="Arial"/>
        <family val="2"/>
      </rPr>
      <t xml:space="preserve"> Sandra Milena Bonilla R._ Contratista de Apoyo Profesional_ OCI</t>
    </r>
  </si>
  <si>
    <r>
      <t xml:space="preserve">24/04/2018: Hilda Yamile Morales Laverde - Jefe OCI.
01/06/2018:   Hilda Yamile Morales Laverde, Jefe Oficina Control Interno 
19/07/2018: Alix del Pilar Hurtado P., Técnico Operativo (E ) OCI
</t>
    </r>
    <r>
      <rPr>
        <b/>
        <sz val="10"/>
        <rFont val="Arial"/>
        <family val="2"/>
      </rPr>
      <t>19/10/2018:</t>
    </r>
    <r>
      <rPr>
        <sz val="10"/>
        <rFont val="Arial"/>
        <family val="2"/>
      </rPr>
      <t xml:space="preserve"> Sandra Milena Bonilla R._ Contratista de Apoyo Profesional_ OCI</t>
    </r>
  </si>
  <si>
    <t>TOTAL  
HALLAZGOS</t>
  </si>
  <si>
    <t>Durante el mes de noviembre se revisó y ajustó el mapa de riesgos del proceso de Divulgación y comunicación,  cuyos cambios  se  registraron en el acta de reunión del 28 de noviembre que reposan en el archivo de gestión de la Subdirección académica. Frente los riesgos  de Usufructo mal intencionado de publicaciones producidas por el IDEP para el interés particular y ajo nivel de publicidad de la información (transparencia activa) , se propone desde el líder formular una acción de mejora  preventiva que permita mitigar la ocurrencia de los riesgos  identificado así como fortalecer su control.</t>
  </si>
  <si>
    <t>Información insuficiente a usuarios y partes interesadas acerca de la gratuidad de los productos y servicios del IDEP.
Colusión por parte de los Directivos, Funcionarios y/o contratistas que intervienen en la los procesos de distribución de publicaciones</t>
  </si>
  <si>
    <t>Realizar una campaña de información a usuarios y partes interesadas acerca de la gratuidad de los productos y servicios del IDEP, para mejorar  los niveles de publicidad de la información del IDEP a usuarios y partes interesadas.</t>
  </si>
  <si>
    <t xml:space="preserve">Publicación en la Pagina Web del IDEP de la campaña realizada,  ( enlace) 
Elaboración y envío  de campaña virtual a través de la generación de correos masivos a las bases de datos de usuarios del IDEP </t>
  </si>
  <si>
    <t>Subdirectora Académica 
Asesor de la Dirección general (Líder proceso comunicaciones)</t>
  </si>
  <si>
    <t>Durante el mes de noviembre se revisó y ajustó el mapa de riesgos del proceso de Divulgación y comunicación,  cuyos cambios  se  registraron en el acta de reunión del 28 de noviembre que reposan en el archivo de gestión de la Subdirección académica. Frente al riesgo de Uso indebido de las imágenes y textos para favorecer o desfavorecer a una marca o a un tercero, los controles que se tienen  se califican moderados, por esto se propone desde el líder formular una acción de mejora  preventiva que permita mitigar la ocurrencia del riesgo  anticorrupción identificado.</t>
  </si>
  <si>
    <t>Omisión en la aplicación del manual de imagen institucional
Colusión por parte de los Directivos, Funcionarios y/o contratistas que intervienen en la los procesos de comunicación y divulgación.
Controles ineficientes a los requisitos que deben cumplir las publicaciones.</t>
  </si>
  <si>
    <t xml:space="preserve">Elaborar una lista de chequeo para la verificación y seguimiento del cumplimiento de los criterios  del manual de imagen de la Alcaldía de Bogotá, para la publicación de imágenes y /o textos </t>
  </si>
  <si>
    <t>Publicación de la lista de chequeo en el SIG así como su incorporación  en la caracterización del  proceso de Divulgación y comunicación
Matriz diligenciada  con la verificación de los criterios de  las imágenes y/o textos que  se han publicado</t>
  </si>
  <si>
    <t>Durante el mes de noviembre se revisó y ajustó el mapa de riesgos del proceso de Divulgación y comunicación,  cuyos cambios  se  registraron en el acta de reunión del 28 de noviembre que reposan en el archivo de gestión de la Subdirección académica. Frente al riesgo de Información de las convocatorias   sea divulgada y socializada de manera parcial, inoportuna y/o desactualizada a la comunidad, los controles que se tienen  se califican moderados, por esto se propone desde el líder formular una acción de mejora  preventiva que permita mitigar la ocurrencia del riesgo identificado.</t>
  </si>
  <si>
    <t>La fuente que produce la información en la entidad no la entrega a tiempo.
Falta de oportunidad en el envío de la información a las partes interesadas por los canales institucionales del IDEP (página web, correo electrónico masivo)</t>
  </si>
  <si>
    <t xml:space="preserve">Elaborar una matriz de seguimiento  de la información de las convocatorias que se publica  en los canales institucionales del IDEP. </t>
  </si>
  <si>
    <t xml:space="preserve">Matriz diligenciada  con el seguimiento de la información publicada de las convocatorias </t>
  </si>
  <si>
    <t>Durante el mes de noviembre se revisó y ajustó el mapa de riesgos del proceso de Divulgación y comunicación,  cuyos cambios  se  registraron en el acta de reunión del 28 de noviembre que reposan en el archivo de gestión de la Subdirección académica. Frente al riesgo de Retrasos o demoras en los tiempos de entrega de publicaciones a los usuarios y partes interesadas, los controles que se tienen  se califican moderados, por esto se propone desde el líder formular una acción correctiva que permita mitigar la ocurrencia del riesgo identificado, puesto que su materialización corresponde a  factores externos al IDEP.</t>
  </si>
  <si>
    <t>Incumplimiento en los tiempos estimados de impresión por parte de la Imprenta Distrital.
Retrasos en la entrega de contenidos e insumos producto de los proyectos que apoya y promueve el IDEP.
Falta de consentimientos informados de los autores y/o participantes de los estudios desarrollados del IDEP</t>
  </si>
  <si>
    <t>Suscribir un documento entre la Imprenta Distrital y el IDEP   con el fin de establecer los acuerdos necesarios  para cumplir con  los procesos de impresión de las publicaciones del IDEP.</t>
  </si>
  <si>
    <t>Documento suscrito entre el IDEP y la Imprenta distrital</t>
  </si>
  <si>
    <t xml:space="preserve">Subdirectora Académica 
Profesional Especializado 222-105 de la subdirección académica </t>
  </si>
  <si>
    <t>Durante el mes de noviembre se revisó y ajustó el mapa de riesgos del proceso de Atención al ciudadano,  cuyos cambios  se  registraron en el acta de reunión del 28 de noviembre que reposan en el archivo de gestión de la Subdirección académica. Frente al riesgo de manipular información que solicita el ciudadano a la entidad por interés particular, los controles que se tienen  se califican moderados, por esto se propone desde el líder formular una acción de mejora  preventiva que permita mitigar la ocurrencia del riesgo  anticorrupción identificado.</t>
  </si>
  <si>
    <t xml:space="preserve">Colusión por parte de los Directivos, Funcionarios y/o contratistas que intervienen en los diferentes procesos que incluyen acciones de dar respuesta a los ciudadanos
Evitar perjuicio a particulares por acciones indebidas en el desarrollo de las funciones asignadas.
Favorecimiento un particular o a un tercero
</t>
  </si>
  <si>
    <t>Actualizar los formatos de tratamiento para usos de los consentimientos y asentimientos de la política de tratamiento de datos ​que se tienen en el SIG</t>
  </si>
  <si>
    <t xml:space="preserve">Documentos Actualizados en el SIG del IDEP </t>
  </si>
  <si>
    <t>Subdirectora Académica</t>
  </si>
  <si>
    <t>Durante el mes de noviembre se revisó y ajustó el mapa de riesgos del proceso de Atención al ciudadano,  cuyos cambios  se  registraron en el acta de reunión del 28 de noviembre que reposan en el archivo de gestión de la Subdirección académica. Frente al riesgo de Usuarios atendidos de manera inoportuna, ineficaz, ineficiente, indigna y/o sin calidez, los controles que se tienen  se califican moderados, por esto se propone desde el líder formular una acción de mejora  preventiva que permita mitigar la ocurrencia del riesgo  identificado.</t>
  </si>
  <si>
    <t>Desconocimiento de la información institucional por parte de los funcionarios del instituto.
Un servicio deficiente por parte de funcionarios que tienen asignada la responsabilidad.
Inadecuada caracterización de usuarios y partes interesadas que permitan conocer las necesidades y expectativas de los usuarios.</t>
  </si>
  <si>
    <t>Hacer una campaña virtual a los  servidores públicos  para sensibilizar la necesidad de atender  a los usuarios de manera oportuna, eficaz, eficiente, digna y/o con calidez, divulgando el contenido del Manual de atención al ciudadano del instituto para la investigación educativa y el desarrollo pedagógico - IDEP</t>
  </si>
  <si>
    <t>Campaña virtual enviada a los correos electrónicos  de los servidores públicos y su divulgación en el boletín interno del IDEP</t>
  </si>
  <si>
    <t>Subdirectora Académica
Asesor Dirección General ( Líder del proceso de comunicaciones)</t>
  </si>
  <si>
    <t>Durante el mes de noviembre se revisó y ajustó el mapa de riesgos del proceso de Investigación y desarrollo pedagógico,  cuyos cambios  se  registraron en el acta de reunión del 27 de noviembre que reposan en el archivo de gestión de la Subdirección académica. Frente al riesgo de productos resultado de los proyectos de IyDP con plagio,  se propone desde el líder formular una acción de mejora  preventiva que permita mitigar la ocurrencia del riesgo identificado.</t>
  </si>
  <si>
    <t>Inadecuada utilización de herramientas tecnológicas que permitan la identificación de plagio en los documentos
Desconocimiento de las normas de referencia ión o citas de autor
Falta de integridad del contratista o funcionario.</t>
  </si>
  <si>
    <t>Documentar  el uso de la herramienta tecnológica que permite identificar plagio</t>
  </si>
  <si>
    <t xml:space="preserve">Documento  instructivo para el uso de la herramienta tecnológica anti plagio con la que cuente el IDEP  formalizado en el SIG en el proceso de Investigación y desarrollo pedagógico. </t>
  </si>
  <si>
    <t>Durante el mes de noviembre se revisó y ajustó el mapa de riesgos del proceso de Investigación y desarrollo pedagógico,  cuyos cambios  se  registraron en el acta de reunión del 27 de noviembre que reposan en el archivo de gestión de la Subdirección académica. Frente al riesgo de retiro anticipado de los participantes de los proyectos de Investigación y Desarrollo Pedagógico,  se propone desde el líder formular una acción de mejora  preventiva que permita mitigar la ocurrencia del riesgo identificado.</t>
  </si>
  <si>
    <t>Limitación de tiempo por parte de los interesados por múltiples actividades en las instituciones educativas.
Desarticulación entre las diferentes actividades que realiza el Instituto con los usuarios y partes interesadas.
Falta de motivación o interés en los proyectos desarrollados</t>
  </si>
  <si>
    <t>Socializar los lineamientos de las  guías  GU-IDP-04-01 Proyectos de Investigación y GU-IDP-04-02 Proyectos Desarrollo Pedagógico, especialmente en los temas relacionados con  la suscripción de actas de compromiso, las formas en que se puede realizar acompañamiento para prevenir este riesgo y  finalmente los tipos de incentivos académicos que pueden otorgarse a los participantes de los proyectos.</t>
  </si>
  <si>
    <t>Lista de asistencia de la socialización realizada a los funcionarios de la Subdirección Académica</t>
  </si>
  <si>
    <t>06/30/2019</t>
  </si>
  <si>
    <t>Se realizó la consulta a cuatro (4) funcionarios responsables de actividades sobre el cumplimiento de los lineamientos establecidos en las  guías GU-IDP-04-02 Proyectos Desarrollo Pedagógica y GU-IDP-04-01 Proyectos de Investigación específicamente del numeral 9. A lo cual se evidencio que tan solo una funcionaria esta dando cumplimiento a la organización de la carpeta del proyecto utilizando Google Drive</t>
  </si>
  <si>
    <t>No hay conocimiento  por  funcionarios y/o contratistas  de la subdirección académica , de los aspectos propuestos en las guías GU-IDP-04-02 Proyectos Desarrollo Pedagógica y GU-IDP-04-01 Proyectos de Investigación</t>
  </si>
  <si>
    <t>Socialización de los lineamientos de la GU-IDP-04-02 Proyectos Desarrollo Pedagógica y GU-IDP-04-01 Proyectos de Investigación</t>
  </si>
  <si>
    <t xml:space="preserve">De acuerdo al cronograma establecido en la ficha técnica, para el segundo semestre se estableció un 30 % de avance; en el POA se reporto n 0,30 de cumplimiento para este trimestre, no obstante estos datos solo cruza con el reposte del PEDI.
Se presenta diferencias en los datos reportados en los tres instrumentos de validación, tanto en la meta proyectada como en el avance reportado, no es consistente la medida de evaluación del indicador .
Homogeneidad para la presentación de los diferentes instrumentos de evaluación a la gestión. </t>
  </si>
  <si>
    <t xml:space="preserve">No hay una presentación clara en las metas y el  avance (unidad de medida  y metodología de medición)  por cada estudio, en los instrumentos de indicadores  de gestión, plan operativo anual y fichas de proyectos. </t>
  </si>
  <si>
    <t xml:space="preserve">Revisión y modificación de los indicadores para el proceso de Investigación y Desarrollo Pedagógico  con el fin de alinear la medición entre  los instrumentos de planeación como el POA, los indicadores de Gestión del proceso y fichas de proyectos. </t>
  </si>
  <si>
    <t xml:space="preserve">Hoja de vida de los indicadores formulados para el proceso 
Plan Operativo Anual con porcentajes programados acordes a los indicadores del proceso </t>
  </si>
  <si>
    <t>De la revisión efectuada se observó que se presentan diferencias en el cronograma establecido en el POA y en la documentación que reposasen el expediente de las siguientes fichas: Sistema de monitoreo al cumplimiento de los estándares de calidad de educación inicial, Estudio investigación e innovación- un marco de referencia para el premio ala investigación educativa y reconocimiento docente</t>
  </si>
  <si>
    <t>No es claro los criterios para formular las fichas de proyectos de investigación o desarrollo pedagógico en la dependencia
No se evidencia una actividad  en el Plan operativo anual de la Subdirección Académica, el cual tiene ficha de proyecto pero su seguimiento se encuentra  reportado dentro de otra ficha de proyecto</t>
  </si>
  <si>
    <t xml:space="preserve">Actualizar el procedimiento PRO-IDP-04-01 Formulación de Proyectos de Investigación y Desarrollo Pedagógico, con el fin de  establecer los criterios para la elaboración o no de la de Ficha de proyectos de investigación o desarrollo  pedagógico. </t>
  </si>
  <si>
    <t>Documento de procedimiento PRO-IDP-04-01 Formulación de Proyectos de Investigación y Desarrollo Pedagógico actualizado  a la vigencia 2019</t>
  </si>
  <si>
    <t xml:space="preserve">Se presentan diferencias en las metas establecidas según el cronograma que reposa en la ficha técnica y los instrumentos de indicadores de gestión . </t>
  </si>
  <si>
    <t xml:space="preserve">Se presenta un error en la sumatoria del cronograma planeado </t>
  </si>
  <si>
    <t>Elaborar un cuadro de control  general de seguimiento  a los porcentajes de ejecución de las fichas de los proyectos de investigación o desarrollo pedagógico</t>
  </si>
  <si>
    <t>Cuadro de seguimiento diligenciado</t>
  </si>
  <si>
    <t>Q:\TABLA DE VALORACION_NOVIEMBRE-2018\TVD_IDEP_CD_13_11_2018 concepto técnico</t>
  </si>
  <si>
    <r>
      <t xml:space="preserve">Actividad quese realizara una vez se tengan convalidadas las Tablas de Retención Documental  
06/10/2017: Actividad en desarrollado , la cual se implementara una vez se tengan aprobadas las tablas de retencion Documental.  
23/10/2017:Actividad programada para el 2018 una vez se envien los ajustes solicitados para la convalidacion definitiva  
</t>
    </r>
    <r>
      <rPr>
        <b/>
        <sz val="10"/>
        <rFont val="Arial"/>
        <family val="2"/>
      </rPr>
      <t>26/03/2018</t>
    </r>
    <r>
      <rPr>
        <b/>
        <sz val="10"/>
        <color indexed="8"/>
        <rFont val="Arial"/>
        <family val="2"/>
      </rPr>
      <t xml:space="preserve">. </t>
    </r>
    <r>
      <rPr>
        <sz val="10"/>
        <color indexed="8"/>
        <rFont val="Arial"/>
        <family val="2"/>
      </rPr>
      <t xml:space="preserve">El 12 de enero se recibió concepto de la Secretaría Técnica del Consejo Distrital de Archivos en la que se propone al consejo  la convalidación en firme de la TRD en la primera sesión del 2018.
Se está esperando el acuerdo de convalidación emitido por el Consejo Distrital de Archivos de Bogotá .
</t>
    </r>
    <r>
      <rPr>
        <b/>
        <sz val="10"/>
        <color indexed="8"/>
        <rFont val="Arial"/>
        <family val="2"/>
      </rPr>
      <t>25/07/2018</t>
    </r>
    <r>
      <rPr>
        <sz val="10"/>
        <color indexed="8"/>
        <rFont val="Arial"/>
        <family val="2"/>
      </rPr>
      <t xml:space="preserve">   El 29 de junio de se informo a todos los funcionarios y contratistas del Instituto la convalidación de las Tablas de Retención Documental así como su adopción e implementación a través de alerta informativa. 
Para el segundo semestre se programaron las jornadas de sensibilización con las dependencias y el acompañamiento para la implementación de la Tabla de Retención documental para la vigencia  2018.
</t>
    </r>
    <r>
      <rPr>
        <b/>
        <sz val="10"/>
        <color indexed="8"/>
        <rFont val="Arial"/>
        <family val="2"/>
      </rPr>
      <t>11/12/2018</t>
    </r>
    <r>
      <rPr>
        <sz val="10"/>
        <color indexed="8"/>
        <rFont val="Arial"/>
        <family val="2"/>
      </rPr>
      <t xml:space="preserve"> Se realizo acompañamiento a las seis(6 dependecias del instituto para realizar la implementacion de las Tablas de Retencion en cada Una para la vigencia 2018: se realizo identificacion de las series documentales, rotulacion de las carpetas.Inventario unico documental. por parte del lider del proceso se realizo matriz de seguimiento a cada dependencia.</t>
    </r>
  </si>
  <si>
    <r>
      <rPr>
        <b/>
        <sz val="10"/>
        <color indexed="8"/>
        <rFont val="Arial"/>
        <family val="2"/>
      </rPr>
      <t xml:space="preserve">06/03/2018.
</t>
    </r>
    <r>
      <rPr>
        <sz val="10"/>
        <color indexed="8"/>
        <rFont val="Arial"/>
        <family val="2"/>
      </rPr>
      <t>Rad No.2-2018-580 del 15/01/2018
Q:\TRD_COVALIDADA_2018\IMPLEMENTACIÓN TRD</t>
    </r>
  </si>
  <si>
    <r>
      <rPr>
        <b/>
        <sz val="10"/>
        <color indexed="8"/>
        <rFont val="Arial"/>
        <family val="2"/>
      </rPr>
      <t>23/11/2017</t>
    </r>
    <r>
      <rPr>
        <sz val="10"/>
        <color indexed="8"/>
        <rFont val="Arial"/>
        <family val="2"/>
      </rPr>
      <t xml:space="preserve">: Actividad progrmada para ejecutarse a partir del segundo trimestre del 2018  
</t>
    </r>
    <r>
      <rPr>
        <b/>
        <sz val="10"/>
        <color indexed="8"/>
        <rFont val="Arial"/>
        <family val="2"/>
      </rPr>
      <t>26/03/201</t>
    </r>
    <r>
      <rPr>
        <sz val="10"/>
        <color indexed="8"/>
        <rFont val="Arial"/>
        <family val="2"/>
      </rPr>
      <t xml:space="preserve">8: Las  actividades aprobadas  dentro del SIC  se ejecutaran a partir del segundo trimestre  de 2018.
</t>
    </r>
    <r>
      <rPr>
        <b/>
        <sz val="10"/>
        <color indexed="8"/>
        <rFont val="Arial"/>
        <family val="2"/>
      </rPr>
      <t>04/07/2018</t>
    </r>
    <r>
      <rPr>
        <sz val="10"/>
        <color indexed="8"/>
        <rFont val="Arial"/>
        <family val="2"/>
      </rPr>
      <t xml:space="preserve"> debido a que el Sistema Integrado de Conservacion se aprobo y publico el 26 de junio de 2018. las actidades se reprograman para el tercer periodo
</t>
    </r>
    <r>
      <rPr>
        <b/>
        <sz val="10"/>
        <color indexed="8"/>
        <rFont val="Arial"/>
        <family val="2"/>
      </rPr>
      <t>11/12/2018</t>
    </r>
    <r>
      <rPr>
        <sz val="10"/>
        <color indexed="8"/>
        <rFont val="Arial"/>
        <family val="2"/>
      </rPr>
      <t xml:space="preserve"> Se elaboro acto administrativo de Aprobacion del Sistema Integado de conservacion.  Se elaboro  el instructivo de saneamiento ambiental y documental, y la planilla de control de limpieza de los depositos de archivo del instituto </t>
    </r>
  </si>
  <si>
    <r>
      <rPr>
        <b/>
        <sz val="10"/>
        <color indexed="8"/>
        <rFont val="Arial"/>
        <family val="2"/>
      </rPr>
      <t>26/03/2018.</t>
    </r>
    <r>
      <rPr>
        <sz val="10"/>
        <color indexed="8"/>
        <rFont val="Arial"/>
        <family val="2"/>
      </rPr>
      <t xml:space="preserve">
Z:\PROCEDIMIENTOS_GD\SISTEMA INTEGRADO DE CONSERVACION
</t>
    </r>
    <r>
      <rPr>
        <b/>
        <sz val="10"/>
        <color indexed="8"/>
        <rFont val="Arial"/>
        <family val="2"/>
      </rPr>
      <t>04/07/2018</t>
    </r>
    <r>
      <rPr>
        <sz val="10"/>
        <color indexed="8"/>
        <rFont val="Arial"/>
        <family val="2"/>
      </rPr>
      <t xml:space="preserve">
http://www.idep.edu.co/sites/default/files/PL-GD-07-03_Sistema_Integrado_de_Conservacion_
http://www.idep.edu.co/?q=content/gd-07-proceso-de-gesti%C3%B3n-documental#overlay-context=</t>
    </r>
  </si>
  <si>
    <r>
      <rPr>
        <b/>
        <sz val="10"/>
        <color indexed="8"/>
        <rFont val="Arial"/>
        <family val="2"/>
      </rPr>
      <t>02/04/2018</t>
    </r>
    <r>
      <rPr>
        <sz val="10"/>
        <color indexed="8"/>
        <rFont val="Arial"/>
        <family val="2"/>
      </rPr>
      <t xml:space="preserve">. Se verifico el diligenciamiento del formato el cual se encuentra de acuerdo a la operatividad del proceso y  normatividad legal vigente.
</t>
    </r>
    <r>
      <rPr>
        <b/>
        <sz val="10"/>
        <color indexed="8"/>
        <rFont val="Arial"/>
        <family val="2"/>
      </rPr>
      <t xml:space="preserve">11/12/2018 </t>
    </r>
    <r>
      <rPr>
        <sz val="10"/>
        <color indexed="8"/>
        <rFont val="Arial"/>
        <family val="2"/>
      </rPr>
      <t xml:space="preserve">Se verifico el diligenciamiento del formato el cual se encuentra de acuerdo a la operatividad del proceso y  normatividad legal vigente.
</t>
    </r>
  </si>
  <si>
    <r>
      <rPr>
        <b/>
        <sz val="10"/>
        <color indexed="8"/>
        <rFont val="Arial"/>
        <family val="2"/>
      </rPr>
      <t>26/03/2018</t>
    </r>
    <r>
      <rPr>
        <sz val="10"/>
        <color indexed="8"/>
        <rFont val="Arial"/>
        <family val="2"/>
      </rPr>
      <t xml:space="preserve">.  El 15 de febrero se realizo  la capacitación programada referente a la operatividad del  Procedimiento PRO-GD-07-08 "Gestión y trámite de las comunicaciones oficiales"  el cual se encuentra publicado en la Maloca Aula SIG. 
</t>
    </r>
    <r>
      <rPr>
        <b/>
        <sz val="10"/>
        <color indexed="8"/>
        <rFont val="Arial"/>
        <family val="2"/>
      </rPr>
      <t>10/08/2018</t>
    </r>
    <r>
      <rPr>
        <sz val="10"/>
        <color indexed="8"/>
        <rFont val="Arial"/>
        <family val="2"/>
      </rPr>
      <t xml:space="preserve"> La actualizacion de los indicadores se realizara en el cuarto trimestre
</t>
    </r>
    <r>
      <rPr>
        <b/>
        <sz val="10"/>
        <color indexed="8"/>
        <rFont val="Arial"/>
        <family val="2"/>
      </rPr>
      <t>11/12/2018</t>
    </r>
    <r>
      <rPr>
        <sz val="10"/>
        <color indexed="8"/>
        <rFont val="Arial"/>
        <family val="2"/>
      </rPr>
      <t xml:space="preserve"> Teniendo en cuenta el proceso de actualizacion que se ha dado con la convalidacion y aprobacion de las tablas de retencion del instituto asi como la implementacion para la vigencia 2018,  el ajuste realizado al proceso de gestion documental y a los procedimientos es necesario reformular los indicadores de gestion para este Proceso. por tal razon para la vigencia 2019 se formularan  los indicadores de gestion acordes a la actualizacion del proceso de gestion documental en la entidad.
</t>
    </r>
  </si>
  <si>
    <r>
      <rPr>
        <b/>
        <sz val="10"/>
        <color indexed="8"/>
        <rFont val="Arial"/>
        <family val="2"/>
      </rPr>
      <t xml:space="preserve">03/04/2018 </t>
    </r>
    <r>
      <rPr>
        <sz val="10"/>
        <color indexed="8"/>
        <rFont val="Arial"/>
        <family val="2"/>
      </rPr>
      <t xml:space="preserve">Se realizo la revision a los indicadores de gestion. Los cuales seran actualizados en el segundo trimestre 
</t>
    </r>
    <r>
      <rPr>
        <b/>
        <sz val="10"/>
        <color indexed="8"/>
        <rFont val="Arial"/>
        <family val="2"/>
      </rPr>
      <t>04/07/2018</t>
    </r>
    <r>
      <rPr>
        <sz val="10"/>
        <color indexed="8"/>
        <rFont val="Arial"/>
        <family val="2"/>
      </rPr>
      <t xml:space="preserve"> los indicadores fiueron actualizados conforme a la solicitud de la Oficina asesora de planeacion
</t>
    </r>
    <r>
      <rPr>
        <b/>
        <sz val="10"/>
        <color indexed="8"/>
        <rFont val="Arial"/>
        <family val="2"/>
      </rPr>
      <t>01/10/2018</t>
    </r>
    <r>
      <rPr>
        <sz val="10"/>
        <color indexed="8"/>
        <rFont val="Arial"/>
        <family val="2"/>
      </rPr>
      <t xml:space="preserve"> la actualizacion de los indicadores se realizara en el cuarto trimestre
</t>
    </r>
    <r>
      <rPr>
        <b/>
        <sz val="10"/>
        <color indexed="8"/>
        <rFont val="Arial"/>
        <family val="2"/>
      </rPr>
      <t xml:space="preserve">11/12/2018 </t>
    </r>
    <r>
      <rPr>
        <sz val="10"/>
        <color indexed="8"/>
        <rFont val="Arial"/>
        <family val="2"/>
      </rPr>
      <t xml:space="preserve">Teniendo en cuenta el proceso de actualizacion que se ha dado con la convalidacion y aprobacion de las tablas de retencion del instituto asi como la implementacion para la vigencia 2018,  el ajuste realizado al proceso de gestion documental y a los procedimientos es necesario reformular los indicadores de gestion para este Proceso.
para la vigencia 2 Se formularan los indicadores de gestion acordes a la actualizacion del proceso de gestion documental en la entidad. </t>
    </r>
  </si>
  <si>
    <r>
      <t xml:space="preserve">Actividad quese realizara una vez se tengan convalidadas las Tablas de Valoracion Documental 
06/10/2017: Actividad en desarrollado , la cual se implementara una vez se tengan convalidadas las Tablas de Valoración Documental. 
</t>
    </r>
    <r>
      <rPr>
        <b/>
        <sz val="10"/>
        <color rgb="FF000000"/>
        <rFont val="Arial"/>
        <family val="2"/>
      </rPr>
      <t>23/11/2017</t>
    </r>
    <r>
      <rPr>
        <sz val="10"/>
        <color rgb="FF000000"/>
        <rFont val="Arial"/>
        <family val="2"/>
      </rPr>
      <t xml:space="preserve">: Actividad progrmada para el 2019 una vez se convaliden las Tablas de valoracion Documental
</t>
    </r>
    <r>
      <rPr>
        <b/>
        <sz val="10"/>
        <color rgb="FF000000"/>
        <rFont val="Arial"/>
        <family val="2"/>
      </rPr>
      <t xml:space="preserve">11/12/2018 </t>
    </r>
    <r>
      <rPr>
        <sz val="10"/>
        <color rgb="FF000000"/>
        <rFont val="Arial"/>
        <family val="2"/>
      </rPr>
      <t>El 19 de noviembre se recibio de la secretaria tecnica del consejo Distrital de Archivos de Bogota concepto de viabilidad de convalidacion de las TVD</t>
    </r>
  </si>
  <si>
    <t>Falta por implementar planes de ayuda mutua ante amenazas de interés común.</t>
  </si>
  <si>
    <t>En el plan de emergencias interno no se han documentado planes de ayuda mutua.</t>
  </si>
  <si>
    <t>Actualizar el plan interno de emergencias e incluir un item para describir el plan de ayuda mutua.</t>
  </si>
  <si>
    <t>Plan Interno de Emergencias actualizado y publicado</t>
  </si>
  <si>
    <t>Subdirector Administrativo, Financiero y de Control Disciplinario y profesional de apoyo al SG-SST</t>
  </si>
  <si>
    <t>Es necesario documentar los mecanismos de medición de mortalidad por accidentes de trabajo o enfermedades laborales, como mínimo una vez al año.</t>
  </si>
  <si>
    <t>No se tiene formulado el indicador de mortalidad de accidentes de trabajo.
No se ha realizado medición de la mortalidad por accidentes de trabajo o enfermedades laborales.</t>
  </si>
  <si>
    <t>Formular el indicador de mortalidad por accidentes de trabajo</t>
  </si>
  <si>
    <t>Hoja de vida del indicador aprobada y publicada</t>
  </si>
  <si>
    <t>No se han estructurado programas de prevención</t>
  </si>
  <si>
    <t>No se cuenta con programa(s) de prevención enfocados a los riesgos prioritarios.</t>
  </si>
  <si>
    <t>Formular e implementar un programa de prevención con la asesoría  de la ARL.</t>
  </si>
  <si>
    <t>Programa de prevención aprobado y publicado.
Registros de asistencia, piezas de comunicación y/o registro fotográfico de actividades desarrolladas en relación al programa</t>
  </si>
  <si>
    <t>La Entidad no cuenta con las fichas toxicológicas de los productos químicos utilizados</t>
  </si>
  <si>
    <t>No se evidencian las fichas toxicológicas de los productos químicos utilizados por los servidores de la Entidad.</t>
  </si>
  <si>
    <t>Realizar un inventario de los productos químicos utilizados en la Entidad y suministrar las fichas toxicologicas a quienes los manipulan.</t>
  </si>
  <si>
    <t>Inventario de los productos químicos y fichas toxicologicas</t>
  </si>
  <si>
    <t>No se evidencia la comunicación de  las responsabilidades específicas en Seguridad y Salud en el trabajo (SST) para todos los niveles de la organización</t>
  </si>
  <si>
    <t>Las responsabilidades especificas en seguridad y salud en el trabajo establecidas en el  Plan de Seguridad y Salud en el Trabajo no se han comunicado a cada nivel de la entidad</t>
  </si>
  <si>
    <t>Comunicar las responsabilidades especificas en Seguridad y Salud en el Trabajo a todos los niveles de la entidad.</t>
  </si>
  <si>
    <t>Piezas de comunicación interna y documento soporte de la entrega de las responsabilidades en SST.</t>
  </si>
  <si>
    <t>Los trabajadores no realizan auto-reporte de condiciones de trabajo riesgosas</t>
  </si>
  <si>
    <t>No se ha socializado e implementado el formato de auto-reporte de condiciones de salud y trabajo</t>
  </si>
  <si>
    <t>Socializar el formato de auto-reporte de condiciones de salud y trabajo y promover su implementación en los servidores de la Entidad.</t>
  </si>
  <si>
    <t>Piezas de comunicación interna y/o listados de asistencia</t>
  </si>
  <si>
    <r>
      <t xml:space="preserve">20/01/2017 Se realizó la actualización del formato de acta de comité técnico de sostenibilidad en lo relacionado con la serie documental y se esta dando cumplimiento en los tiempos para su suscripción
06/10/2017:Desde el área de Presupuesto se han efectuado en la presente vigencia cuatro (4) comités de seguimieto presupuestal y dos (2)  comités de emergencia sobre los cuales se tienen las respectivas actas debidamente firmadas. No obstante, teniendo en cuenta la observación generada, es importante revisar los tiempos establecidos para la formalización de las respectivas actas teniendo en cuenta el tiempo que se requiere para proyección de las mismas, envío a los integrantes del comité para su revisión y ajustes pertinentes y posterior corrección y formalización de las mismas. por lo anterior es preciso aclarar que no es viable generar una alerta en calendario google aps para realizar la suscripción de las actas de acuerdo con el tiempo establecido en la Resolución de creación de Comités, esto no implica que el proceso de Gestion Financiera -Presupuesto  no este suscribiendo formalizando las actas de comite. comoevidencia las actas se encuentan debidamente archivas en el respectivo expediente. 
asi mismo  por parate de Contabilidad los aspectos mencionados se corrigieron a partir de las observaciones levantadas por la Oficina de Control Interno, no obstante el expediente anual se folia en su totalidad una vez cerradas las actas de la vigencia, y previo a su remisión al archivo general de la entidad.
Por lo anterior se solicita el cierre de la no conformidad  puesto que se han desarrollado las acciones para eliminar las causas de la no conformidad.
24/11/2017: A partir de esta observación se está dando cumplimiento a los tiempos establecidos en la resolución de creación del Comité Técnico de Sostenibilidad Contable, para lo pertinente a la generación de las actas de Comité y su suscripción por parte de los integrantes, adicionalmente las mismas se están diligenciando según el formato existente en la Maloca Aula SIG, y una vez se incorporan al expediente documental se proceden a foliar.
</t>
    </r>
    <r>
      <rPr>
        <b/>
        <sz val="10"/>
        <rFont val="Arial"/>
        <family val="2"/>
      </rPr>
      <t xml:space="preserve">
06/04/2018:</t>
    </r>
    <r>
      <rPr>
        <sz val="10"/>
        <rFont val="Arial"/>
        <family val="2"/>
      </rPr>
      <t xml:space="preserve"> Se han venido remitiendo las actas de Comite  a través del correo electrónico, para su correspondiente revisión y aprobación, en caso de que hayan observaciones se procede a modificar el acta e imprimirlas para firmas. Pendiente  las alertas en calendarios Google.
</t>
    </r>
    <r>
      <rPr>
        <b/>
        <sz val="10"/>
        <rFont val="Arial"/>
        <family val="2"/>
      </rPr>
      <t xml:space="preserve">05/10/2018: </t>
    </r>
    <r>
      <rPr>
        <sz val="10"/>
        <rFont val="Arial"/>
        <family val="2"/>
      </rPr>
      <t xml:space="preserve"> Igualmente se presentó proyecto de resolución modificatoria al funcionamiento del Comité Técnico de Sostenibilidad Contable, la cual ya fue verirficada por la Oficina Asesora Jurídica y la Oficina de Control Interno y en el momento se encuentra en proceso de ajuste según observaciones y recomendaciones de dichas oficinas, para su posterior firma y publicación.  Con corte al tercer trimestre se encuentra en proceso de elaboraciòn un acta que corresponde a la reunión llevada a cabo el 26 de septiembre de 2018. 
</t>
    </r>
    <r>
      <rPr>
        <b/>
        <sz val="10"/>
        <rFont val="Arial"/>
        <family val="2"/>
      </rPr>
      <t xml:space="preserve">05/12/2018: </t>
    </r>
    <r>
      <rPr>
        <sz val="10"/>
        <rFont val="Arial"/>
        <family val="2"/>
      </rPr>
      <t>Con Resolución No. 147 del 05/12/2018 se modificó el funcionamiento del Comite Técnico de Sostenibilidad del Sistema Contable del Instituto, con el fin de dar cumplimiento al nuevo marco normativo contable, se incorporaron algunas funciones de carácter transitorio, se modificó la periodicidad de las reuniones y  se eliminaron los términos para la elaboración de las actas del comite (Artículo 12 numeral 4). A la fecha las actas se encuentran al día debidamente firmadas y archivadas. El Acta No. 13 de la reunión llevada a cabo el 28 de noviembre de 2018, está en trámite de elaboración.</t>
    </r>
  </si>
  <si>
    <r>
      <t xml:space="preserve">06/10/2017: Se llevó a cabo la actualización de los procedimientos, documentos y formatos del  área de Contabilidad, los mismos se encuentran en proceso de revision final  y posterior publicacion en la MALOCA SIG.
24/11/2017: El inventario Documental del Proceso de Gestión Financiera se encuentra en estado de actulaización 
</t>
    </r>
    <r>
      <rPr>
        <b/>
        <sz val="10"/>
        <rFont val="Arial"/>
        <family val="2"/>
      </rPr>
      <t xml:space="preserve">06/04/2018. </t>
    </r>
    <r>
      <rPr>
        <sz val="10"/>
        <rFont val="Arial"/>
        <family val="2"/>
      </rPr>
      <t xml:space="preserve">No se puede cambiar la línea de acción, dado que el hallazgo no es claro, no obstante se realizo la actualización de los Procedimientos Contables con el fin de mejorar la responsabilidad de  actividades ,  Cargas de trabajo dentro del área contable.
 </t>
    </r>
    <r>
      <rPr>
        <b/>
        <sz val="10"/>
        <rFont val="Arial"/>
        <family val="2"/>
      </rPr>
      <t>25/09/2018:</t>
    </r>
    <r>
      <rPr>
        <sz val="10"/>
        <rFont val="Arial"/>
        <family val="2"/>
      </rPr>
      <t xml:space="preserve"> Los Procedimientos PRO-GF-14-14 Causación de Órdenes de Pago,  PRO-GF-14-06 Conciliaciones bancarias contables, y los formatos FT-GF-14-24 Planilla de autorización de pagos diferentes a la CUD y FT-GF-14-16 Formato conciliación bancaria contable, se encuentran actualizados y publicados en el Aula Maloca SIG, con fecha de Aprobación 25/09/2018.         
</t>
    </r>
    <r>
      <rPr>
        <b/>
        <sz val="10"/>
        <rFont val="Arial"/>
        <family val="2"/>
      </rPr>
      <t>05/10/2018:</t>
    </r>
    <r>
      <rPr>
        <sz val="10"/>
        <rFont val="Arial"/>
        <family val="2"/>
      </rPr>
      <t xml:space="preserve">  Mediante resolución No. 094 de 2018, se adoptó la guía para la presentación de los informes de ejecución financiera de los convenios suscritos por concepto de recursos entregados en administración (transferencia o recursos propios); con base en esta resolución se culmina el proceso de actualización del procedimiento PRO-GF-14-12 Revisión a los informes de ejecución financiera de los recursos entregados en administración.                                                                                                                                                                                                                                                                            </t>
    </r>
    <r>
      <rPr>
        <b/>
        <sz val="10"/>
        <rFont val="Arial"/>
        <family val="2"/>
      </rPr>
      <t>30/11/2018 y 03/12/2018:</t>
    </r>
    <r>
      <rPr>
        <sz val="10"/>
        <rFont val="Arial"/>
        <family val="2"/>
      </rPr>
      <t xml:space="preserve"> Se realizó la actualización de los Procedimientos: PRO-GF-14-11, Gestión Contable, PRO-GF-14-02 Modificación Presupuestal, PRO-GF-14-01 Ejecución Presupuestal, PRO-GF-14-03 Cierre Presupuestal y PRO-GF-14-15 Programación mensualizada de Caja PAC. Así mismo se solicito la creación de los siguientes formatos: Conciliación de Almacén y Conciliación entre Presupuesto-Contabilidad y Tesorería,  los cuales ya fueron enviados a la Oficina Asesora de Planeación para su revisión y publicación en  el Aula Maloca SIG.                         
                                                                                                                                                                                                                                                         </t>
    </r>
    <r>
      <rPr>
        <b/>
        <sz val="10"/>
        <rFont val="Arial"/>
        <family val="2"/>
      </rPr>
      <t>05/12/2018</t>
    </r>
    <r>
      <rPr>
        <sz val="10"/>
        <rFont val="Arial"/>
        <family val="2"/>
      </rPr>
      <t>: Esta acción está en seguimiento por parte de la Oficina de Control Interno. Revisados los libros auxiliares de contabilidad con corte a noviembre 30 de 2018, no se evidencian saldos por concepto de recursos entregados en administración, por lo tanto no ha sido necesario la aplicación del procedimiento, formato y guía.</t>
    </r>
  </si>
  <si>
    <r>
      <t xml:space="preserve">24/11/2017: El procedimiento fue actualizado con fecha de aprobacion 19/07/2017
</t>
    </r>
    <r>
      <rPr>
        <b/>
        <sz val="10"/>
        <rFont val="Arial"/>
        <family val="2"/>
      </rPr>
      <t>06/04/2018</t>
    </r>
    <r>
      <rPr>
        <sz val="10"/>
        <rFont val="Arial"/>
        <family val="2"/>
      </rPr>
      <t xml:space="preserve">: El Porcedimiento PRO-GF-14-14 Causación de Órdenes de Pago,  se encuentra actualizado y publicado en el Aula Maloca SIG, con fecha de Aprobaciòn 23/03/2018. vesion 05                                                                                                                                                                     
</t>
    </r>
    <r>
      <rPr>
        <b/>
        <sz val="10"/>
        <rFont val="Arial"/>
        <family val="2"/>
      </rPr>
      <t>05/10/2018</t>
    </r>
    <r>
      <rPr>
        <sz val="10"/>
        <rFont val="Arial"/>
        <family val="2"/>
      </rPr>
      <t xml:space="preserve">: El Procedimiento PRO-GF-14-14 Causación de Órdenes de Pago,  se actualizó de manera general, se incluyeron puntos de control, se incorporó el formato "Planilla autorización pagos diferentes a la CUD", se modificaron los tiempos y se actualizaron las políticas de operación; se encuentra publicado en la página Web de la Entidad, en el link de  Maloca Aula SIG, con fecha de Aprobación 25/09/2018. versión 06.
                                                                                                                                                                                                                                                 </t>
    </r>
    <r>
      <rPr>
        <b/>
        <sz val="10"/>
        <rFont val="Arial"/>
        <family val="2"/>
      </rPr>
      <t>30/11/2018 y 03/12/2018:</t>
    </r>
    <r>
      <rPr>
        <sz val="10"/>
        <rFont val="Arial"/>
        <family val="2"/>
      </rPr>
      <t xml:space="preserve"> Se realizó la actualización de los Procedimientos: PRO-GF-14-11, Gestión Contable, PRO-GF-14-02 Modificación Presupuestal, PRO-GF-14-01 Ejecución Presupuestal, PRO-GF-14-03 Cierre Presupuestal y PRO-GF-14-15 Programación mensualizada de Caja PAC. Así mismo se solicito la creación de los siguientes formatos: Conciliación de Almacén y Conciliación entre Presupuesto-Contabilidad y Tesorería,  los cuales ya fueron enviados a la Oficina Asesora de Planeación para su revisión y publicación en  el Aula Maloca SIG.      
                                                                                                                                                                                                                                                   </t>
    </r>
    <r>
      <rPr>
        <b/>
        <sz val="10"/>
        <rFont val="Arial"/>
        <family val="2"/>
      </rPr>
      <t>05/12/2018:</t>
    </r>
    <r>
      <rPr>
        <sz val="10"/>
        <rFont val="Arial"/>
        <family val="2"/>
      </rPr>
      <t xml:space="preserve"> Esta acción está en seguimiento por parte de la Oficina de Control Interno. Dentro del periodo de evaluación se aplicó lo establecido en el procedimiento PRO-GF-14-14 Causación de Órdenes de Pago, con lo relacionado a: Se registraron las operaciones en el sistema financiero de la entidad, respetando la fecha de la operación, una vez fueron atendidas las fallas del sistema previamiente reportadas por correo electrónico a la Oficina Asesora de Planeación; teniendo en cuenta la disponibilidad de recursos, se dio cumplimiento al cronograma de radicación de cuentas para pago; se efectuó control a las fechas de emisión y vencimiento de las facturas para pago.</t>
    </r>
  </si>
  <si>
    <r>
      <t xml:space="preserve">24/11/2017: El Procedimiento PRO-GF-14-05 Analisis de Información Financiera Fue eliminado y la informacion quedo contenida dentro del procedimiento PRO-GF-14-11 Gestión Contable con fecha de paobación 20/11/2017
</t>
    </r>
    <r>
      <rPr>
        <b/>
        <sz val="10"/>
        <rFont val="Arial"/>
        <family val="2"/>
      </rPr>
      <t xml:space="preserve">
06/04/2018</t>
    </r>
    <r>
      <rPr>
        <sz val="10"/>
        <rFont val="Arial"/>
        <family val="2"/>
      </rPr>
      <t xml:space="preserve">: El Procedimiento PRO-GF-14-05 Análisis de Información Financiera Fue eliminado y la información quedo contenida dentro del procedimiento PRO-GF-14-11 Gestión Contable con fecha de aprobación 20/11/2017, se revisaron y actualizaron las políticas de operación y la normatividad legal vigente. 
</t>
    </r>
    <r>
      <rPr>
        <b/>
        <sz val="10"/>
        <rFont val="Arial"/>
        <family val="2"/>
      </rPr>
      <t xml:space="preserve">
05/10/2018:</t>
    </r>
    <r>
      <rPr>
        <sz val="10"/>
        <rFont val="Arial"/>
        <family val="2"/>
      </rPr>
      <t xml:space="preserve"> Mediante resolución No. 094 de 2018, se adoptó la guía para la presentación de los informes de ejecución financiera de los convenios suscritos por concepto de recursos entregados en administración (transferencia o recursos propios); con base en esta resolución se culmina el proceso de actualización del procedimiento PRO-GF-14-12 Revisión a los informes de ejecución financiera de los recursos entregados en administración. Se solicita el cierre de la acción.                                        
                                                                                                                                                                                                                                                 </t>
    </r>
    <r>
      <rPr>
        <b/>
        <sz val="10"/>
        <rFont val="Arial"/>
        <family val="2"/>
      </rPr>
      <t>30/11/2018 y 03/12/2018:</t>
    </r>
    <r>
      <rPr>
        <sz val="10"/>
        <rFont val="Arial"/>
        <family val="2"/>
      </rPr>
      <t xml:space="preserve"> Se realizó la actualización de los Procedimientos: PRO-GF-14-11, Gestión Contable, PRO-GF-14-02 Modificación Presupuestal, PRO-GF-14-01 Ejecución Presupuestal, PRO-GF-14-03 Cierre Presupuestal y PRO-GF-14-15 Programación mensualizada de Caja PAC. Así mismo se solicito la creación de los siguientes formatos: Conciliación de Almacén y Conciliación entre Presupuesto-Contabilidad y Tesorería,  los cuales ya fueron enviados a la Oficina Asesora de Planeación para su revisión y publicación en  el Aula Maloca SIG.             </t>
    </r>
    <r>
      <rPr>
        <b/>
        <sz val="10"/>
        <rFont val="Arial"/>
        <family val="2"/>
      </rPr>
      <t xml:space="preserve">
                                                                                                                                                                                                                                                      05/12/2018</t>
    </r>
    <r>
      <rPr>
        <sz val="10"/>
        <rFont val="Arial"/>
        <family val="2"/>
      </rPr>
      <t>: Esta acción está en seguimiento por parte de la Oficina de Control Interno. Revisados los libros auxiliares de contabilidad con corte a noviembre 30 de 2018, no se evidencian saldos por concepto de recursos entregados en administración, por lo tanto no ha sido necesario la aplicación del procedimiento, formato y guía.</t>
    </r>
  </si>
  <si>
    <r>
      <t xml:space="preserve">24/11/2017 Infortunadamente se solicitó el original de la Resolución al Archivo General de la entidad, no obstante el mismo no se encontró.Pendiente Tramite 
</t>
    </r>
    <r>
      <rPr>
        <b/>
        <sz val="10"/>
        <rFont val="Arial"/>
        <family val="2"/>
      </rPr>
      <t xml:space="preserve">06/04/2018: </t>
    </r>
    <r>
      <rPr>
        <sz val="10"/>
        <rFont val="Arial"/>
        <family val="2"/>
      </rPr>
      <t xml:space="preserve">La resolución se encuentra en revisión por parte de la Oficina Asesora Jurídica.
</t>
    </r>
    <r>
      <rPr>
        <b/>
        <sz val="10"/>
        <rFont val="Arial"/>
        <family val="2"/>
      </rPr>
      <t>05/10/2018:</t>
    </r>
    <r>
      <rPr>
        <sz val="10"/>
        <rFont val="Arial"/>
        <family val="2"/>
      </rPr>
      <t xml:space="preserve"> Mediante resolución No. 094 de 2018, se adoptó la guía para la presentación de los informes de ejecución financiera de los convenios suscritos por concepto de recursos entregados en administración (transferencia o recursos propios); con base en esta resolución se culmina el proceso de actualización del procedimiento PRO-GF-14-12 Revisión a los informes de ejecución financiera de los recursos entregados en administración. Se solicita el cierre de la acción.
</t>
    </r>
    <r>
      <rPr>
        <b/>
        <sz val="10"/>
        <rFont val="Arial"/>
        <family val="2"/>
      </rPr>
      <t>05/12/2018:</t>
    </r>
    <r>
      <rPr>
        <sz val="10"/>
        <rFont val="Arial"/>
        <family val="2"/>
      </rPr>
      <t xml:space="preserve"> Esta acción está en seguimiento por parte de la Oficina de Control Interno. Revisados los libros auxiliares de contabilidad con corte a noviembre 30 de 2018, no se evidencian saldos por concepto de recursos entregados en administración, por lo tanto no ha sido necesario la aplicación del procedimiento, formato y guía.</t>
    </r>
  </si>
  <si>
    <r>
      <rPr>
        <b/>
        <sz val="10"/>
        <rFont val="Arial"/>
        <family val="2"/>
      </rPr>
      <t xml:space="preserve">06/04/2018: </t>
    </r>
    <r>
      <rPr>
        <sz val="10"/>
        <rFont val="Arial"/>
        <family val="2"/>
      </rPr>
      <t xml:space="preserve">
Se presento en comité de fecha 01/03/2018,  el  Proyecto del Plan Anual de Sostenibilidad Contable - Tesorería 2018, En comité de fecha 13/03/2018, se presento avance de las actividades planteadas en el Plan
  </t>
    </r>
    <r>
      <rPr>
        <b/>
        <sz val="10"/>
        <rFont val="Arial"/>
        <family val="2"/>
      </rPr>
      <t xml:space="preserve">                                                                                                                                                                                                                                               25/09/2018:</t>
    </r>
    <r>
      <rPr>
        <sz val="10"/>
        <rFont val="Arial"/>
        <family val="2"/>
      </rPr>
      <t xml:space="preserve"> De acuerdo al Plan Anual de Sostenibilidad Contable - Tesorería 2018, se presentó ante comité, durante abril, mayo, junio y septiembre la depuración contable de las partidas conciliatorias, quedando subsanadas con las fichas técnicas que aprobó el comité. El día 24/09/2018 se presentaron las últimas fichas técnicas, con el fin de sanear las partidas conciliatorias del año 2017.                                                                                                                                                        </t>
    </r>
    <r>
      <rPr>
        <b/>
        <sz val="10"/>
        <rFont val="Arial"/>
        <family val="2"/>
      </rPr>
      <t xml:space="preserve">                                                                                                                                                                                              05/10/2018</t>
    </r>
    <r>
      <rPr>
        <sz val="10"/>
        <rFont val="Arial"/>
        <family val="2"/>
      </rPr>
      <t xml:space="preserve">: 
De acuerdo al Plan Anual de Sostenibilidad Contable - Tesorería 2018, se presentó ante el Comité Técnico de Sostenibilidad Contable 44 fichas para depurar las partidas conciliatorias en bancos a 31 de diciembre de 2017, aprobadas por el Comité según consta en actas  de las reuniones del13-03-2018; 24-04-2018; 10-05-2018; 23-05/2018; 08-06-2018; y 27-09-2018.
A 30 de septiembre de 2018 los saldos de Bancos de Tesorería y Extractos Bancarios son consistentes y se encuentran depuradas en 100% las partidas de elevada antiguedad. Se solicita el cierre de la acción.
                                                                                                                                                                                                                                                       </t>
    </r>
    <r>
      <rPr>
        <b/>
        <sz val="10"/>
        <rFont val="Arial"/>
        <family val="2"/>
      </rPr>
      <t>28/11/2018:</t>
    </r>
    <r>
      <rPr>
        <sz val="10"/>
        <rFont val="Arial"/>
        <family val="2"/>
      </rPr>
      <t xml:space="preserve"> De acuerdo al Plan Anual de Sostenibilidad Contable - Tesorería 2018, se presentó ante comité, el consolidado de vigencias 2015, 2016 y 2017 correspondientes a la revisión de movimientos bancarios, contables y presupuestales, soportados mediante las fichas técnicas que soportan las transacciones más significativas.    
                                                                                                                                                                                                                                                       </t>
    </r>
    <r>
      <rPr>
        <b/>
        <sz val="10"/>
        <rFont val="Arial"/>
        <family val="2"/>
      </rPr>
      <t xml:space="preserve">05/12/2018: </t>
    </r>
    <r>
      <rPr>
        <sz val="10"/>
        <rFont val="Arial"/>
        <family val="2"/>
      </rPr>
      <t>Esta acción está en seguimiento por parte de la Oficina de Control Interno. La Versión 4 del formato de Concilliación Bancaria Contable, se comenzó a utilizar a partir de la elaboración de las conciliaciones del mes de septiembre de 2018.</t>
    </r>
  </si>
  <si>
    <r>
      <rPr>
        <b/>
        <sz val="10"/>
        <rFont val="Arial"/>
        <family val="2"/>
      </rPr>
      <t xml:space="preserve">06/04/2018: </t>
    </r>
    <r>
      <rPr>
        <sz val="10"/>
        <rFont val="Arial"/>
        <family val="2"/>
      </rPr>
      <t xml:space="preserve">
En comité de fecha 13/03/2018 se presento avance de las actividades planteadas en el Plan Anual de Sotenibilidad -Contable -Tesoreria 2018 .                                                                               
</t>
    </r>
    <r>
      <rPr>
        <b/>
        <sz val="10"/>
        <rFont val="Arial"/>
        <family val="2"/>
      </rPr>
      <t>25/09/2018:</t>
    </r>
    <r>
      <rPr>
        <sz val="10"/>
        <rFont val="Arial"/>
        <family val="2"/>
      </rPr>
      <t xml:space="preserve"> De acuerdo al Plan Anual de Sostenibilidad Contable - Tesorería 2018, se presentó ante comité, durante abril, mayo, junio y septiembre la depuración contable de las partidas conciliatorias, quedando subsanadas con las fichas técnicas que aprobó el comité. El día 24/09/2018 se presentaron las últimas fichas técnicas, con el fin de sanear las partidas conciliatorias del año 2017.  
 </t>
    </r>
    <r>
      <rPr>
        <b/>
        <sz val="10"/>
        <rFont val="Arial"/>
        <family val="2"/>
      </rPr>
      <t xml:space="preserve">05/10/2018: </t>
    </r>
    <r>
      <rPr>
        <sz val="10"/>
        <rFont val="Arial"/>
        <family val="2"/>
      </rPr>
      <t xml:space="preserve">
Durante la vigencia fiscal 2018, el Comité Técnico de Sostenibilidad Contable se ha reunido 10 vences, para las cuales se han elaborado las respectivas actas, donde se ha informado la gestiòn sobre depuración de partidas conciliatorias en bancos y seguimiento al proceso de implementación del nuevo marco normativo contable a través del sistema de información SIAFI, a continuación se describen los temas tratados en cada reunion:
- Acta No. 1 reuniòn del 14/02/2018: Presentación de los estados contables a diciembre 31 de 2017.
- Acta No. 2 reunión del 1/03/2018: Informe de gestiòn sobre depuración de partidas conciliatorias en bancos y seguimiento al proceso de implementación del nuevo marco normativo contable a través del sistema de información SIAFI. Contabilización recursos girados de los bancos del IDEP a la cuenta personal del señor Juan Francisco Eduardo Salcedo Reyes por $106,980,285.
-  Acta No. 3 reuniòn del 13/03/2018:  Informe de gestiòn sobre depuración de partidas conciliatorias en bancos y seguimiento al proceso de implementación del nuevo marco normativo contable a través del sistema de información SIAFI. Presentación fichas de saneamiento contable No.1 a la No. 4 para depuración partidas conciliatorias de bancos.
- Acta No. 4 reunión del 24/04/2018:  Informe de gestiòn sobre depuración de partidas conciliatorias en bancos y seguimiento al proceso de implementación del nuevo marco normativo contable a través del sistema de información SIAFI.  Presentación fichas de saneamiento contable No.5 a la No. 11 para depuración partidas conciliatorias de bancos. También se informó sobre los trámites adelantados para la preparación y presentación de la información de saldos iniciales a 1 de enero de 2018, así como del reporte de la información del 1 de enero a 31 de marzo de 2018 con destino a la Contaduria General de la Nación.
- Acta No. 5 reunión del 10/05/2018: Informe de gestión sobre depuración de partidas conciliatorias en bancos y seguimiento al proceso de implementación del nuevo marco normativo contable a través del sistema de información SIAFI.  Presentación fichas de saneamiento contable No.12 a la No. 26 para depuración partidas conciliatorias de bancos. Se informó sobre los inconvenientes presentados en la plataforma CHIP de la Contaduría General de la Nación para el cargue de la matriz de saldos iniciales a 1 de enero de 2018.
- Acta No. 6 renión del 23/05/2018. Informe de gestión sobre depuración de partidas conciliatorias en bancos y seguimiento al proceso de implementación del nuevo marco normativo contable a través del sistema de información SIAFI.  Presentación fichas de saneamiento contable No.27 a la No. 31 para depuración partidas conciliatorias de bancos. De otra parte se informó que el aplicativo CHIP está realizando ajustes para el reconocimiento de las cuentas del nuevo catálogo de la Reslución 620 de 2015.
- Acta No. 7 reunión del 8/06/2018:  Informe de gestión sobre depuración de partidas conciliatorias en bancos y seguimiento al proceso de implementación del nuevo marco normativo contable a través del sistema de información SIAFI.  Presentación fichas de saneamiento contable No.32  a la No. 33 para depuración partidas conciliatorias de bancos. De otra parte se informó que aún continúan los inconvenientes con la plataforma CHIP de la Contaduría General de la Nación para el reporte de saldos iniciales a 1 de enero de 2018 y los movimientos del trimestre enero a marzo de 2018. La Contaduría  con Resolución 159 del 29/05/2018 dio un nuevo plazo para la presentación de la información hasta el 30 de junio de 2018.
- Acta No. 8 reunión del 27/07/2018: Inconvenientes para la presentación estados contables del Instituto con corte al segundo semestre de 2018 a la Contaduría General de la Nación.
- Acta No. 9 reunión del 11/09/2018: Presentación informe de la revisión financiera del año 2017 por parte de la Contratista María Fernanda Moreno Muñoz.
- Acta No. 10 reunión del 24/09/2018:  Informe de gestión sobre depuración de partidas conciliatorias en bancos y seguimiento al proceso de implementación del nuevo marco normativo contable a través del sistema de información SIAFI.  Presentación fichas de saneamiento contable No.34  a la No. 45.  A 30 de septiembre de 2018 los saldos de Bancos de Tesorería y Extractos Bancarios son consistentes y se encuentran depuradas en 100% las partidas de elevada antiguedad. Se solicita el cierre de la acción.
                                                                                                                                                                           </t>
    </r>
    <r>
      <rPr>
        <b/>
        <sz val="10"/>
        <rFont val="Arial"/>
        <family val="2"/>
      </rPr>
      <t>28/11/2018:</t>
    </r>
    <r>
      <rPr>
        <sz val="10"/>
        <rFont val="Arial"/>
        <family val="2"/>
      </rPr>
      <t xml:space="preserve"> De acuerdo al Plan Anual de Sostenibilidad Contable - Tesorería 2018, se presentó ante comité, el consolidado de vigencias 2015, 2016 y 2017 correspondientes a la revisión de movimientos bancarios, contables y presupuestales, soportados mediante las fichas técnicas que soportan las transacciones más significativas.
</t>
    </r>
    <r>
      <rPr>
        <b/>
        <sz val="10"/>
        <rFont val="Arial"/>
        <family val="2"/>
      </rPr>
      <t>05/12/2018:</t>
    </r>
    <r>
      <rPr>
        <sz val="10"/>
        <rFont val="Arial"/>
        <family val="2"/>
      </rPr>
      <t xml:space="preserve"> Esta acción está en seguimiento por parte de la Oficina de Control Interno.</t>
    </r>
  </si>
  <si>
    <r>
      <t xml:space="preserve">Se realizò reuniòn con tesoreria para establecer las politicas de seguridad, se tiene en borrador para articularlo con la circular de la SDH de febrero de 2018.  Documento final  para el  20 al 23 por parte de planeación.
05/10/2018:  Se elaboró el instructivo IN-GF-14-05-Protocolo de Seguridad y Manejo Cuentas deTesoreria, aprobado el 02/05/2018 y publicado en la página web institucional en el link Maloka Aula SIG.
</t>
    </r>
    <r>
      <rPr>
        <b/>
        <sz val="10"/>
        <rFont val="Arial"/>
        <family val="2"/>
      </rPr>
      <t>05/12/2018:</t>
    </r>
    <r>
      <rPr>
        <sz val="10"/>
        <rFont val="Arial"/>
        <family val="2"/>
      </rPr>
      <t xml:space="preserve"> Esta acción está en seguimiento por parte de la Oficina de Control Interno.</t>
    </r>
  </si>
  <si>
    <r>
      <rPr>
        <b/>
        <sz val="10"/>
        <rFont val="Arial"/>
        <family val="2"/>
      </rPr>
      <t>09/04/2018:</t>
    </r>
    <r>
      <rPr>
        <sz val="10"/>
        <rFont val="Arial"/>
        <family val="2"/>
      </rPr>
      <t xml:space="preserve">  Inició el 5 de febrero con los funcinarios de la Subdirección Financiera, se entregara seguimiento del Mapa de Riesgo de acuerdo al Cronograma de la OAP. 
</t>
    </r>
    <r>
      <rPr>
        <b/>
        <sz val="10"/>
        <rFont val="Arial"/>
        <family val="2"/>
      </rPr>
      <t>05/10/2018:</t>
    </r>
    <r>
      <rPr>
        <sz val="10"/>
        <rFont val="Arial"/>
        <family val="2"/>
      </rPr>
      <t xml:space="preserve">  Se realizó Seguimiento y Evaluación del Mapa de Riesgos Institucional y de Corrupción por Procesos con corte al 31 de Agosto de 2018, donde se indicó que para mitigar los riesgos se actualizaron los procedimientos PRO-GF-14-06 "Conciliaciones Bancarias Contables", así como el formato y el procedimiento PRO-GF-14-14 "Causación de Órdenes de Pago", en cada uno ellos se implementaron puntos de control.
</t>
    </r>
    <r>
      <rPr>
        <b/>
        <sz val="10"/>
        <rFont val="Arial"/>
        <family val="2"/>
      </rPr>
      <t>05/12/2018:</t>
    </r>
    <r>
      <rPr>
        <sz val="10"/>
        <rFont val="Arial"/>
        <family val="2"/>
      </rPr>
      <t xml:space="preserve"> Esta acción está en seguimiento por parte de la Oficina de Control Interno.                                                                                                                                                                                                                                                                                                                                                                        </t>
    </r>
    <r>
      <rPr>
        <b/>
        <sz val="10"/>
        <rFont val="Arial"/>
        <family val="2"/>
      </rPr>
      <t>07/12/2018</t>
    </r>
    <r>
      <rPr>
        <sz val="10"/>
        <rFont val="Arial"/>
        <family val="2"/>
      </rPr>
      <t xml:space="preserve">: Se presentó el seguimiento y actualización al mapa de riesgos ante la Oficina Asesora de Planeación, previa verificación por parte de los responsables del proceso de Gestión Financiera
</t>
    </r>
  </si>
  <si>
    <r>
      <rPr>
        <b/>
        <sz val="10"/>
        <rFont val="Arial"/>
        <family val="2"/>
      </rPr>
      <t xml:space="preserve">09/04/2018: </t>
    </r>
    <r>
      <rPr>
        <sz val="10"/>
        <rFont val="Arial"/>
        <family val="2"/>
      </rPr>
      <t xml:space="preserve">
15 DE MARZO. DOCUMENTO DEFINITIVO.
</t>
    </r>
    <r>
      <rPr>
        <b/>
        <sz val="10"/>
        <rFont val="Arial"/>
        <family val="2"/>
      </rPr>
      <t>05/10/2018</t>
    </r>
    <r>
      <rPr>
        <sz val="10"/>
        <rFont val="Arial"/>
        <family val="2"/>
      </rPr>
      <t xml:space="preserve">: Se generó del sistema GOOBI a 28/09/2018 el informe de Estado de Caja y Bancos, donde se reflejan los saldos y movimientos de bancos consolidado. Este reporte se generará semanalmente y se remitirá al Subdirector Administrativo y Financiero y de CID. Se inicia a partir de esta fecha, porque ya se finalizó la depuración de las partidas conciliatorias en bancos de elevada antiguedad, las cuales se pueden evidenciar en las actas del Comité Técnico de Sostenibilidad Contable y en el expediente de fichas de saneamiento contable de la vigencia 2018. 
</t>
    </r>
    <r>
      <rPr>
        <b/>
        <sz val="10"/>
        <rFont val="Arial"/>
        <family val="2"/>
      </rPr>
      <t>05/12/2018</t>
    </r>
    <r>
      <rPr>
        <sz val="10"/>
        <rFont val="Arial"/>
        <family val="2"/>
      </rPr>
      <t xml:space="preserve">: El Informe de Estado de Caja y Bancos generado por el sistema financiero del IDEP está saliendo correcto. Se está imprimiendo, firmando (tesorero) y escaneando al finalizar el mes y se está remitiendo junto con los documentos para la elaboraciónn de la conciliación bancaria; de otra parte se está presentando mensualmente al Comité Directivo informe de saldos de cuentas bancarias. </t>
    </r>
  </si>
  <si>
    <t>Revisión del mapa de riesgos del proceso. Respecto al riesgo "Disponibilidad y control de documentos del Sistema Integrado de Gestión del IDEP inadecuados o ineficientes", se determina que es necesario verificar que la información publicada en la Maloca SIG, corresponda a lo descrito en el Listado maestro de documentos, para garantizar que la información publicada es la vigente y correcta.</t>
  </si>
  <si>
    <t>Verificar que la información publicada en la Maloca SIG corresponda al Listado maestro de documentos que se realizará en el mes de febrero de 2019.</t>
  </si>
  <si>
    <t>Maloca SIG y Listado Maestro de Documentos a febrero 28 de 2019</t>
  </si>
  <si>
    <t>Contratista SIG - OAP</t>
  </si>
  <si>
    <t>Control del riesgo mencionado suceptible de mejora</t>
  </si>
  <si>
    <t>Revisión del mapa de riesgos del proceso. Respecto al riesgo "Formulación y seguimiento a instrumentos de gestión de manera ineficiente, inadecuada y/o inoportuna", se determina que es necesario hacer más acompañamiento a los procesos para la formulación de sus intrumentos de gestión, para que queden correctamente formulados y alineados a la gestión general del IDEP</t>
  </si>
  <si>
    <t>Acompañar en la formulación de los instrumentos de gestión a los procesos que así lo requieran o soliciten.</t>
  </si>
  <si>
    <t>Listados de asistencia</t>
  </si>
  <si>
    <r>
      <t xml:space="preserve">20/01/2017: Se revisará y ajustará la valoracion de probabilidad e impacto de los riesgos del proceso  y los controles relacionados con la OAP durante el primer trimestre de 2017.
07/04/2017: Se revisará y ajustará la valoracion de probabilidad e impacto de los riesgos del proceso  y los controles relacionados con la OAP durante el segundo trimestre de 2017.
06/10/2017:  Mediante  correo electronico del 10 de julio de 2017 a laOficina Asesora de Planeación  al Sistema Integrado de Gestión la solicitud de modifricación del indicador se ajusto la valoración del riesgo.
23/11/2017: Mediante correo electronico de Fecha 23/11/2017, se solicito a la OAP la publñicacion en la Maloca SIG, la modificacion del riesgo " "Pérdida de bienes del inventario del Instituto. "
Por lo anterior se solcita el cierre del hallazgo.
</t>
    </r>
    <r>
      <rPr>
        <b/>
        <sz val="10"/>
        <color indexed="8"/>
        <rFont val="Arial"/>
        <family val="2"/>
      </rPr>
      <t xml:space="preserve">
</t>
    </r>
    <r>
      <rPr>
        <sz val="10"/>
        <color indexed="8"/>
        <rFont val="Arial"/>
        <family val="2"/>
      </rPr>
      <t xml:space="preserve">04/04/2018: Una vez recibidas las cinco (5) respuestas de IDE Instituciones Distritales, se procedió a contactarnos con los responsables de las mismas, algunas ya no se encontraban interesadas, se continúo con el contacto por orden de registro de respuesta. El colegio ESC Normal Distrital María Montessori" el cual se encuentra en proceso de suscripción del acta de entrega de estos bienes en el mes de abril del 2018. 
</t>
    </r>
    <r>
      <rPr>
        <b/>
        <sz val="10"/>
        <color indexed="8"/>
        <rFont val="Arial"/>
        <family val="2"/>
      </rPr>
      <t>09/07/2018</t>
    </r>
    <r>
      <rPr>
        <sz val="10"/>
        <color indexed="8"/>
        <rFont val="Arial"/>
        <family val="2"/>
      </rPr>
      <t xml:space="preserve"> En el mes de julio del 2018, se solicitará la refolmulación de la acción de mejora de acuerdo a la reunión planteada.
</t>
    </r>
    <r>
      <rPr>
        <b/>
        <sz val="10"/>
        <color indexed="8"/>
        <rFont val="Arial"/>
        <family val="2"/>
      </rPr>
      <t>13/12/2018:</t>
    </r>
    <r>
      <rPr>
        <sz val="10"/>
        <color indexed="8"/>
        <rFont val="Arial"/>
        <family val="2"/>
      </rPr>
      <t xml:space="preserve"> Se elaboró el formato y se envío por correo electrónico para que revise el formato propuesto en el sentido de temas jurídico y si es viable o no, para dar cumplimiento a la actividad antes citada.  Asi mismo, se actualizó el Mapa de Riesgo en el nuevo formato en el que se evaluaron y ponderaron los controles respectivos.</t>
    </r>
  </si>
  <si>
    <r>
      <t xml:space="preserve">22/11/2017: Se envio a la OAP ; Solicitud  ASUNTO " Solicitud para el Admnistrador del Sisitema de Informacion SIAFI, Documento de Almacen y Servicios Publicos." Mediante Memorando con Radicado 001658 de fecha 23/11/2017.
</t>
    </r>
    <r>
      <rPr>
        <b/>
        <sz val="10"/>
        <color indexed="8"/>
        <rFont val="Arial"/>
        <family val="2"/>
      </rPr>
      <t>04/04/2018:</t>
    </r>
    <r>
      <rPr>
        <sz val="10"/>
        <color indexed="8"/>
        <rFont val="Arial"/>
        <family val="2"/>
      </rPr>
      <t xml:space="preserve"> A la fecha el aplicativo continua con la misma versión, el concluir con esta actividad depende de otra áreas, sin embargo los registros que se realizan desde el Aplicativo en el modulo correspondiente a Almacén se generan en la fecha actual, tal como se puede verificar en el aplicativo.
</t>
    </r>
    <r>
      <rPr>
        <b/>
        <sz val="10"/>
        <color indexed="8"/>
        <rFont val="Arial"/>
        <family val="2"/>
      </rPr>
      <t xml:space="preserve">13/12/2018 </t>
    </r>
    <r>
      <rPr>
        <sz val="10"/>
        <color indexed="8"/>
        <rFont val="Arial"/>
        <family val="2"/>
      </rPr>
      <t>Se actualizaron los Proceso y Procedimiento y se dejo como Politica de Operación lo siguiente: "Los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 Se envio formato a la Oficina Asesora de Presupuesto para lo pertinente.</t>
    </r>
  </si>
  <si>
    <r>
      <t xml:space="preserve">06/10/2017: En el IV Trimestre se realizará el respectivo requirimiento.
23/11/2017:Se envio a la OAP ; Solicitud ASUNTO: " Solicitud para el Admnistrador del Sisitema de Informacion SIAFI, Documento de Almacen y Servicios Publicos." Mediante Memorando con Radicado 001658 de fecha 23/11/2017.
</t>
    </r>
    <r>
      <rPr>
        <b/>
        <sz val="10"/>
        <color indexed="8"/>
        <rFont val="Arial"/>
        <family val="2"/>
      </rPr>
      <t xml:space="preserve">
04/04/2018</t>
    </r>
    <r>
      <rPr>
        <sz val="10"/>
        <color indexed="8"/>
        <rFont val="Arial"/>
        <family val="2"/>
      </rPr>
      <t xml:space="preserve">: A la fecha el aplicativo continua con la misma version, el concluir con esta actividad depende de otra áreas, sin embargo los registros que se realizan desde el Aplicativo en el modulo correspondiente a Almacén se generan en la fecha actual, tal como se puede verificar en el aplicativo.
</t>
    </r>
    <r>
      <rPr>
        <b/>
        <sz val="10"/>
        <color indexed="8"/>
        <rFont val="Arial"/>
        <family val="2"/>
      </rPr>
      <t>01/06/2018:</t>
    </r>
    <r>
      <rPr>
        <sz val="10"/>
        <color indexed="8"/>
        <rFont val="Arial"/>
        <family val="2"/>
      </rPr>
      <t xml:space="preserve"> Se reformulará la acción de mejora teniendo en cuenta que la propuesta inicialmente no permite subsanar la no conformidad.
</t>
    </r>
    <r>
      <rPr>
        <b/>
        <sz val="10"/>
        <color indexed="8"/>
        <rFont val="Arial"/>
        <family val="2"/>
      </rPr>
      <t>13/12/2018</t>
    </r>
    <r>
      <rPr>
        <sz val="10"/>
        <color indexed="8"/>
        <rFont val="Arial"/>
        <family val="2"/>
      </rPr>
      <t xml:space="preserve"> Se actualizaron los Proceso y Procedimiento de GRF y se dejo como Politica de Operación lo siguiente: "Los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 Se envio formato a la Oficina Asesora de Presupuesto para lo pertinente.</t>
    </r>
  </si>
  <si>
    <r>
      <rPr>
        <b/>
        <sz val="10"/>
        <color rgb="FF000000"/>
        <rFont val="Arial"/>
        <family val="2"/>
      </rPr>
      <t xml:space="preserve">27/10/2018 </t>
    </r>
    <r>
      <rPr>
        <sz val="10"/>
        <color rgb="FF000000"/>
        <rFont val="Arial"/>
        <family val="2"/>
      </rPr>
      <t xml:space="preserve">Se realizó la acción y se reestableció el servicio.                                        </t>
    </r>
    <r>
      <rPr>
        <b/>
        <sz val="10"/>
        <color rgb="FF000000"/>
        <rFont val="Arial"/>
        <family val="2"/>
      </rPr>
      <t xml:space="preserve">05/12/2018: </t>
    </r>
  </si>
  <si>
    <t xml:space="preserve">Documentar el procedimiento "Gestión de incidentes de seguridad de la información y protección contra códigos maliciosos", se debe indicar cómo se realiza la protección contra códigos maliciosos teniendo en cuenta, que controles utiliza (hardware o software), como se instalan y se actualizan las plataformas de detección, definición de procedimientos o instructivos específicos sobre el modo de operación de la plataforma, reporte y recuperación de ataques contra software malicioso, implementación de procedimientos para recolectar información de manera regular </t>
  </si>
  <si>
    <t xml:space="preserve">Incluir en el plan de contingencia tecnológica las acciones inmediatas a ejecutar  ante la materialización del riesgo y la observación para que se deje evidencia de la apicación del mismo. </t>
  </si>
  <si>
    <r>
      <rPr>
        <b/>
        <sz val="10"/>
        <color rgb="FF000000"/>
        <rFont val="Arial"/>
        <family val="2"/>
      </rPr>
      <t xml:space="preserve">07/12/2108: </t>
    </r>
    <r>
      <rPr>
        <sz val="10"/>
        <color rgb="FF000000"/>
        <rFont val="Arial"/>
        <family val="2"/>
      </rPr>
      <t xml:space="preserve">Se realizó seguimiento el 25/10/2018 por parte del líder del proceso y el equipo de tecnología en donde se concluye actualizar en el plan de contingencia lo correspondiente para la recuperación de información de las carpetas z y de oficina y para  el apagado de hiperconvergencia. </t>
    </r>
  </si>
  <si>
    <t>Plan de contingencia actualizado,  se solicitó publicación dentro del SIG el día 16/12/2018</t>
  </si>
  <si>
    <r>
      <rPr>
        <b/>
        <sz val="10"/>
        <color rgb="FF000000"/>
        <rFont val="Arial"/>
        <family val="2"/>
      </rPr>
      <t xml:space="preserve">05/12/2018: </t>
    </r>
    <r>
      <rPr>
        <sz val="10"/>
        <color rgb="FF000000"/>
        <rFont val="Arial"/>
        <family val="2"/>
      </rPr>
      <t xml:space="preserve">se realiza socialización el 26/10/2018 a funcionarios y contratistas  sobre recomendaciones en seguridad de la información, una vez se tengan documentados los procedimientos establecidos en el MSPI se realizará la socialización correspondiente,  actividad que se reprograma para la siguiente vigencia.   </t>
    </r>
  </si>
  <si>
    <t>Listado de asistencia y presentación realizada</t>
  </si>
  <si>
    <r>
      <rPr>
        <b/>
        <sz val="10"/>
        <color rgb="FF000000"/>
        <rFont val="Arial"/>
        <family val="2"/>
      </rPr>
      <t xml:space="preserve">07/12/2108: </t>
    </r>
    <r>
      <rPr>
        <sz val="10"/>
        <color rgb="FF000000"/>
        <rFont val="Arial"/>
        <family val="2"/>
      </rPr>
      <t>Se realizó seguimiento el 25/10/2018 por parte del líder del proceso y el equipo de tecnología en donde se concluye que  esta actividad no se ejecutará debido a la falta de recurso humano para realizar esta verficación, por tal razón se elimina esta acción.</t>
    </r>
  </si>
  <si>
    <r>
      <rPr>
        <b/>
        <sz val="10"/>
        <color rgb="FF000000"/>
        <rFont val="Arial"/>
        <family val="2"/>
      </rPr>
      <t xml:space="preserve">07/12/2108: </t>
    </r>
    <r>
      <rPr>
        <sz val="10"/>
        <color rgb="FF000000"/>
        <rFont val="Arial"/>
        <family val="2"/>
      </rPr>
      <t xml:space="preserve">Se realizó seguimiento el 25/10/2018 por parte del líder del proceso y el equipo de tecnología en donde se concluye que esta acción por la manera en que fue planteada no es clara razón por la cual se elimina. </t>
    </r>
  </si>
  <si>
    <r>
      <rPr>
        <b/>
        <sz val="10"/>
        <color rgb="FF000000"/>
        <rFont val="Arial"/>
        <family val="2"/>
      </rPr>
      <t xml:space="preserve">07/12/2108: </t>
    </r>
    <r>
      <rPr>
        <sz val="10"/>
        <color rgb="FF000000"/>
        <rFont val="Arial"/>
        <family val="2"/>
      </rPr>
      <t xml:space="preserve">Se realizó seguimiento el 25/10/2018 por parte del líder del proceso y el equipo de tecnología en donde se concluye que  esta actividad  no se ejecutará,  teniendo en cuenta que no se tienen recursos disponibles </t>
    </r>
  </si>
  <si>
    <r>
      <rPr>
        <b/>
        <sz val="10"/>
        <color rgb="FF000000"/>
        <rFont val="Arial"/>
        <family val="2"/>
      </rPr>
      <t>05/12/2018:</t>
    </r>
    <r>
      <rPr>
        <sz val="10"/>
        <color rgb="FF000000"/>
        <rFont val="Arial"/>
        <family val="2"/>
      </rPr>
      <t xml:space="preserve"> Teniendo en cuenta la revisión realizada  el 25/10/2018 por el líder del proceso y el equipo de tecnología  se reformula  la acción propuesta inicialmente en el siguiente sentido "Actualizar el PL-GT-12-02 Plan de Contingencia Tecnológica" </t>
    </r>
    <r>
      <rPr>
        <b/>
        <u/>
        <sz val="10"/>
        <color rgb="FF000000"/>
        <rFont val="Arial"/>
        <family val="2"/>
      </rPr>
      <t xml:space="preserve">Avance: </t>
    </r>
    <r>
      <rPr>
        <sz val="10"/>
        <color rgb="FF000000"/>
        <rFont val="Arial"/>
        <family val="2"/>
      </rPr>
      <t xml:space="preserve">El Plan de contingencia se actualizó y se incluyó lo referente al apagado de la Hiperconvengencia y lo correspondiente a la recuperación de las carpetas Z y las carpetas compartidas. </t>
    </r>
  </si>
  <si>
    <t>PL-GT-12-02 Plan de Contingencia Tecnológica</t>
  </si>
  <si>
    <r>
      <rPr>
        <b/>
        <sz val="10"/>
        <color rgb="FF000000"/>
        <rFont val="Arial"/>
        <family val="2"/>
      </rPr>
      <t>05/12/2018:</t>
    </r>
    <r>
      <rPr>
        <sz val="10"/>
        <color rgb="FF000000"/>
        <rFont val="Arial"/>
        <family val="2"/>
      </rPr>
      <t xml:space="preserve"> La OAP envió  el día 26 de noviembre correo electrónico al líder de este proceso Gestión Financiera solicitando se incluyera en el mismo un control  para el pago oportuno del servicio de energía y el seguimiento al registro en la empresa de energía Codensa. Se obtuvo respuesta del líder del proceso el 27/11/2018 en donde se informa que "Según lo evaluado por la Tesorería y Servicios Generales los inconvenientes por aplicación de los pagos de Codensa se presentaron por el hecho de consolidar el pago del servicio de todas las oficinas en un solo pago . Para lo cual se decidió efectuar los pagos de forma individual por oficina,  teniendo en cuenta que los pagos si se realizan de manera oportuna por parte de la Subdirección  Adminsitrativa</t>
    </r>
  </si>
  <si>
    <t>Correo electrónico remitido al líder del proceso Gestión Financiera</t>
  </si>
  <si>
    <t>Seguimiento realizado a la matriz de riesgos del proceso puntualmente al riesgo" Interrupción en la prestación de servicios tecnológicos a usuarios internos y externos en la entidad" en donde se evalúa la efectividad de uno de los controles establecidos actualmente como  "Realizar seguimiento a los acuerdos de nivel de servicio establecido con cada uno de los proveedores de los sistemas de información" y se determina que al continuar en zona de riesgo alta se debe fortalecer este control.</t>
  </si>
  <si>
    <t>Necesidad de fortalecer controles existentes</t>
  </si>
  <si>
    <t xml:space="preserve">Validar el cumplimiento de los acuerdos de servicio establecidos con los proveedores  durante la ejecución del contrato,  no limitarlo a la autorización del pago </t>
  </si>
  <si>
    <r>
      <rPr>
        <b/>
        <sz val="11"/>
        <color rgb="FF000000"/>
        <rFont val="Calibri"/>
        <family val="2"/>
      </rPr>
      <t>10/12/2018:</t>
    </r>
    <r>
      <rPr>
        <sz val="11"/>
        <color rgb="FF000000"/>
        <rFont val="Calibri"/>
        <family val="2"/>
      </rPr>
      <t xml:space="preserve"> Esta actividad se ejecutará en la siguiente vigencia</t>
    </r>
  </si>
  <si>
    <r>
      <rPr>
        <b/>
        <sz val="10"/>
        <color rgb="FF000000"/>
        <rFont val="Arial"/>
        <family val="2"/>
      </rPr>
      <t xml:space="preserve">20/12/2018: </t>
    </r>
    <r>
      <rPr>
        <sz val="10"/>
        <color rgb="FF000000"/>
        <rFont val="Arial"/>
        <family val="2"/>
      </rPr>
      <t xml:space="preserve">Sandra Milena Bonilla R._ Contratista Apoyo Profesional OCI. </t>
    </r>
  </si>
  <si>
    <r>
      <rPr>
        <b/>
        <sz val="11"/>
        <color rgb="FF000000"/>
        <rFont val="Calibri"/>
        <family val="2"/>
      </rPr>
      <t>20/12/2018:</t>
    </r>
    <r>
      <rPr>
        <sz val="11"/>
        <color rgb="FF000000"/>
        <rFont val="Calibri"/>
        <family val="2"/>
      </rPr>
      <t xml:space="preserve"> Sandra Milena Bonilla R._ Contratista Apoyo Profesional OCI. </t>
    </r>
  </si>
  <si>
    <r>
      <rPr>
        <b/>
        <sz val="11"/>
        <color rgb="FF000000"/>
        <rFont val="Calibri"/>
        <family val="2"/>
      </rPr>
      <t>20/12/2018</t>
    </r>
    <r>
      <rPr>
        <sz val="11"/>
        <color rgb="FF000000"/>
        <rFont val="Calibri"/>
        <family val="2"/>
      </rPr>
      <t xml:space="preserve">: Sandra Milena Bonilla R._ Contratista Apoyo Profesional OCI. </t>
    </r>
  </si>
  <si>
    <t xml:space="preserve">20/12/2018: Sandra Milena Bonilla R._ Contratista Apoyo Profesional OCI. </t>
  </si>
  <si>
    <r>
      <rPr>
        <b/>
        <sz val="10"/>
        <color rgb="FF000000"/>
        <rFont val="Arial"/>
        <family val="2"/>
      </rPr>
      <t>20/12/2018:</t>
    </r>
    <r>
      <rPr>
        <sz val="10"/>
        <color rgb="FF000000"/>
        <rFont val="Arial"/>
        <family val="2"/>
      </rPr>
      <t xml:space="preserve"> Sandra Milena Bonilla R._ Contratista Apoyo Profesional OCI. </t>
    </r>
  </si>
  <si>
    <r>
      <rPr>
        <b/>
        <sz val="11"/>
        <color rgb="FF000000"/>
        <rFont val="Calibri"/>
        <family val="2"/>
      </rPr>
      <t xml:space="preserve">20/12/2018: </t>
    </r>
    <r>
      <rPr>
        <sz val="11"/>
        <color rgb="FF000000"/>
        <rFont val="Calibri"/>
        <family val="2"/>
      </rPr>
      <t xml:space="preserve">Sandra Milena Bonilla R._ Contratista Apoyo Profesional OCI. </t>
    </r>
  </si>
  <si>
    <r>
      <rPr>
        <b/>
        <sz val="10"/>
        <color rgb="FF000000"/>
        <rFont val="Arial"/>
        <family val="2"/>
      </rPr>
      <t>20/12/2018:</t>
    </r>
    <r>
      <rPr>
        <sz val="10"/>
        <color rgb="FF000000"/>
        <rFont val="Arial"/>
        <family val="2"/>
      </rPr>
      <t xml:space="preserve"> Esta acción será objeto de verificación en próximo seguimiento. </t>
    </r>
  </si>
  <si>
    <t>20/12/2018: Sandra Milena Bonilla R._ Contratista Apoyo Profesional O</t>
  </si>
  <si>
    <r>
      <t xml:space="preserve">
</t>
    </r>
    <r>
      <rPr>
        <sz val="9.5"/>
        <color indexed="8"/>
        <rFont val="Arial"/>
        <family val="2"/>
      </rPr>
      <t>10/04/2018: Actividad  que se encuentra en desarrollo, sin embargo, La Oficina de Control Interno recomienda tener en cuenta las observaciones  que el Archivo General de la Nación - Coordinación Grupo de Inspección y Vigilancia dle Sitema Nacional de Archivos , presentó en el informe al seguimiento de plan de mejoramiento Archivístico  que radicó el 28/03/2018 bajo el radicado IDEP 455. Igualemente, esta oficina  continuará realizando seguimiento al cumplimiento de dichas observaciones teniendo en cuenta que se debe enviar el seguimiento del Plan de Mejoramiento Archivístico trimestralmente.</t>
    </r>
    <r>
      <rPr>
        <b/>
        <sz val="9.5"/>
        <color indexed="8"/>
        <rFont val="Arial"/>
        <family val="2"/>
      </rPr>
      <t xml:space="preserve">
</t>
    </r>
    <r>
      <rPr>
        <sz val="9.5"/>
        <color indexed="8"/>
        <rFont val="Arial"/>
        <family val="2"/>
      </rPr>
      <t>25/07/2018</t>
    </r>
    <r>
      <rPr>
        <b/>
        <sz val="9.5"/>
        <color indexed="8"/>
        <rFont val="Arial"/>
        <family val="2"/>
      </rPr>
      <t xml:space="preserve">
</t>
    </r>
    <r>
      <rPr>
        <sz val="9.5"/>
        <color indexed="8"/>
        <rFont val="Arial"/>
        <family val="2"/>
      </rPr>
      <t xml:space="preserve">Archivo General e la Nación remitió certificado en donde notifica que se realizó inscripción de las TRD del IDEP con el Rgistro Único de Series Documentales bajo el número TRD-82. Igualmente, las TRD fueron adoptadas por el IDEP con la resolución No. 060 del 25/05/2018, la cual fue presentada a los funcionarios del IDEP y se programa para el segundo semestre de 2018 jornadas de implementación y organización de los archivos de gestión.
La Oficina de Control Interno recomienda tener en cuenta las observaciones dadas por el Archivo General de la Nación respecto al seguimiento al Plan de Mejoramiento Archivistico, el cual fue radicado en el IDEP bajo el No. 1014 del 17/07/2018
22/10/2018: Se esta adelantado la implementación de las TRD aprobadas,  de acuerdo a cronograma establecido. Igualmente, se realiza seguimiento al nivel de implementación por parte de cada uno de los procesos del Instituto. 
</t>
    </r>
    <r>
      <rPr>
        <b/>
        <sz val="9.5"/>
        <color indexed="8"/>
        <rFont val="Arial"/>
        <family val="2"/>
      </rPr>
      <t xml:space="preserve">21/12/2018:  </t>
    </r>
    <r>
      <rPr>
        <sz val="9.5"/>
        <color indexed="8"/>
        <rFont val="Arial"/>
        <family val="2"/>
      </rPr>
      <t xml:space="preserve"> Con radicado IDEP No. 1778 del 26/11/2018, el archivo General de la Nación envío concepto en el cual  se dá por superado el hallazgo.  </t>
    </r>
  </si>
  <si>
    <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21/12/2018: </t>
    </r>
    <r>
      <rPr>
        <sz val="10"/>
        <color indexed="8"/>
        <rFont val="Arial"/>
        <family val="2"/>
      </rPr>
      <t>Alix del Pilar Hurtado Pedraza, Técnico Operativo (E )</t>
    </r>
  </si>
  <si>
    <r>
      <t>10/04/2018: A</t>
    </r>
    <r>
      <rPr>
        <sz val="10"/>
        <color indexed="8"/>
        <rFont val="Arial"/>
        <family val="2"/>
      </rPr>
      <t xml:space="preserve">ctividad que se desarrollará durante la vigencia 2018
25/07/2018: </t>
    </r>
    <r>
      <rPr>
        <b/>
        <sz val="10"/>
        <color indexed="8"/>
        <rFont val="Arial"/>
        <family val="2"/>
      </rPr>
      <t xml:space="preserve"> </t>
    </r>
    <r>
      <rPr>
        <sz val="10"/>
        <color indexed="8"/>
        <rFont val="Arial"/>
        <family val="2"/>
      </rPr>
      <t xml:space="preserve">Actividad que se encuentra en ejecución.  
La Oficina de Control Interno recomienda tener en cuenta las observaciones dadas por el Archivo General de la Nación respecto al seguimiento al Plan de Mejoramiento Archivistico, el cual fue radicado en el IDEP bajo el No. 1014 del 17/07/2018
22/10/2018:  En Comité Interno de Archivo del 17/05/2018, se aprobó el Sistema Intregrado de Conservación; igualmente con Resolución No. 068 del 25 de Junio de 2018, emitida por la Directora General del IDEP, se aprueba el Sistema Integrado de Conservación - SIG para el IDEP.
Los siguientes documentos se encuentran en revisión: 1) Protocolo Saneamiento Ambiental y Documental y 2) Planilla de Control  Limpieza a los Depósitos de Archivos del IDEP.
</t>
    </r>
    <r>
      <rPr>
        <b/>
        <sz val="10"/>
        <color indexed="8"/>
        <rFont val="Arial"/>
        <family val="2"/>
      </rPr>
      <t xml:space="preserve">21/12/2018: </t>
    </r>
    <r>
      <rPr>
        <sz val="10"/>
        <color indexed="8"/>
        <rFont val="Arial"/>
        <family val="2"/>
      </rPr>
      <t xml:space="preserve">Se revisa en Maloca Aula SIG en donde se evidencia la publicació de los siguientes documetnos: 1)  IN-GD-07-02 INSTRUCTIVO DE SANEAMIENTO AMBIENTAL Y DOCUMENTAL  y 2) FT-GD-07-26 PLANILLA CONTROL DE LIMPIEZA A LOS DÉPOSITOS DE ARCHIVO DEL IDEP, los dos con fecha de aprobación del 20/11/2018.
Igualmente, con radicado IDEP No. 1778 del 26/11/2018, el archivo General de la Nación envío concepto en el cual  se dá por superado el hallazgo.  </t>
    </r>
  </si>
  <si>
    <r>
      <t xml:space="preserve">25/07/2018: Respuesta informe de  seguimiento al Plan de Mejoramiento Archivistico, el cual fue radicado en el IDEP bajo el No. 1014 del 17/07/2018  Archivo General de la Nación
22/10/2018: Evidencias que soportan el avance de esta acción:
  - Correo Aclaración evidencia Concepto Técnico Aprobación - SIC
 - Acta Comité Interno de Archivo del 17/05/2018
  - Resolución No. 068 del 25/06/2008
  - Protocolo Saneamiento Ambiental y Documental
  - Planilla de Control  Limpieza a los Depósitos de Archivos 
</t>
    </r>
    <r>
      <rPr>
        <b/>
        <sz val="10"/>
        <color rgb="FF000000"/>
        <rFont val="Arial"/>
        <family val="2"/>
      </rPr>
      <t xml:space="preserve">21/12/2018: </t>
    </r>
    <r>
      <rPr>
        <sz val="10"/>
        <color rgb="FF000000"/>
        <rFont val="Arial"/>
        <family val="2"/>
      </rPr>
      <t xml:space="preserve">Oficio radicado  IDEP No. 1778 del 26/11/2018, el archivo General de la Nación envío concepto en el cual  se dá por superado el hallazgo.  </t>
    </r>
  </si>
  <si>
    <r>
      <t xml:space="preserve">10/04/2018: Alix del Pilar Hurtado Pedraza, Técnico Operativo (E )
25/07/2018: Alix del Pilar Hurtado Pedraza, Técnico Operativo (E )
</t>
    </r>
    <r>
      <rPr>
        <b/>
        <sz val="10"/>
        <color indexed="8"/>
        <rFont val="Arial"/>
        <family val="2"/>
      </rPr>
      <t xml:space="preserve">
</t>
    </r>
    <r>
      <rPr>
        <sz val="10"/>
        <color indexed="8"/>
        <rFont val="Arial"/>
        <family val="2"/>
      </rPr>
      <t>22/10/2018</t>
    </r>
    <r>
      <rPr>
        <b/>
        <sz val="10"/>
        <color indexed="8"/>
        <rFont val="Arial"/>
        <family val="2"/>
      </rPr>
      <t xml:space="preserve">: </t>
    </r>
    <r>
      <rPr>
        <sz val="10"/>
        <color indexed="8"/>
        <rFont val="Arial"/>
        <family val="2"/>
      </rPr>
      <t xml:space="preserve">Alix del Pilar Hurtado Pedraza, Técnico Operativo (E )
</t>
    </r>
    <r>
      <rPr>
        <b/>
        <sz val="10"/>
        <color indexed="8"/>
        <rFont val="Arial"/>
        <family val="2"/>
      </rPr>
      <t xml:space="preserve">21/12/2018: </t>
    </r>
    <r>
      <rPr>
        <sz val="10"/>
        <color indexed="8"/>
        <rFont val="Arial"/>
        <family val="2"/>
      </rPr>
      <t>Alix del Pilar Hurtado Pedraza, Técnico Operativo (E )</t>
    </r>
  </si>
  <si>
    <r>
      <t xml:space="preserve">10/04/2018: Respuesta informe de seguimiento al Plan Archivístico rad 455 del 28/03/2018 Archivo General de la Nación
25/07/2018: </t>
    </r>
    <r>
      <rPr>
        <sz val="10"/>
        <rFont val="Arial"/>
        <family val="2"/>
      </rPr>
      <t xml:space="preserve"> Cronograma y plan de trabajo para la implementación de las TRD
22/10/2018:  Evidencias que soportan el avance de esta acción:
 - Cronograma y Plan de Trabajo Implementación TRD
 - 2.Estado de Implementación TRD
 - Hojas de control de expedientes de la oficina Asesora Jurídica (4); Oficina Control Interno (8); SAFyCD (6); Subdirecicón Académica (1)
 - Identificación estantería - Registro Fotográfico de: Oficina Control Interno, Sub Administrativa y Subd Académica; Oficina Asesora Jurídica (4)
</t>
    </r>
    <r>
      <rPr>
        <b/>
        <sz val="10"/>
        <rFont val="Arial"/>
        <family val="2"/>
      </rPr>
      <t xml:space="preserve">
21/12/2018: </t>
    </r>
    <r>
      <rPr>
        <sz val="10"/>
        <rFont val="Arial"/>
        <family val="2"/>
      </rPr>
      <t xml:space="preserve">Oficio radicado  IDEP No. 1778 del 26/11/2018, el archivo General de la Nación envío concepto en el cual  se dá por superado el hallazgo. 
</t>
    </r>
  </si>
  <si>
    <t>N:\2018\10. PLAN MEJORAMIENTO POR PROCESOS\05.Seguimiento 21_12_2018\Soportes_Seg_Dic_2018_Plan Mejoramiento\Gestión _Tecnológica</t>
  </si>
  <si>
    <r>
      <rPr>
        <b/>
        <sz val="11"/>
        <color rgb="FF000000"/>
        <rFont val="Calibri"/>
        <family val="2"/>
      </rPr>
      <t>24/12/2018:</t>
    </r>
    <r>
      <rPr>
        <sz val="11"/>
        <color rgb="FF000000"/>
        <rFont val="Calibri"/>
        <family val="2"/>
      </rPr>
      <t xml:space="preserve"> Teniendo en cuenta lo manifestado en el avance, se verificará el cumplimiento de esta actividad en próximo seguimiento. </t>
    </r>
  </si>
  <si>
    <t>24/12/2018: Sandra Milena Bonilla R._ Contratista de Apoyo Profesional_ OCI</t>
  </si>
  <si>
    <r>
      <rPr>
        <b/>
        <sz val="10"/>
        <rFont val="Arial"/>
        <family val="2"/>
      </rPr>
      <t>24/12/2018</t>
    </r>
    <r>
      <rPr>
        <sz val="10"/>
        <rFont val="Arial"/>
        <family val="2"/>
      </rPr>
      <t>: Sandra Milena Bonilla R._ Contratista de Apoyo Profesional_ OCI</t>
    </r>
  </si>
  <si>
    <r>
      <rPr>
        <b/>
        <sz val="10"/>
        <color rgb="FF000000"/>
        <rFont val="Arial"/>
        <family val="2"/>
      </rPr>
      <t xml:space="preserve">24/12/2018: </t>
    </r>
    <r>
      <rPr>
        <sz val="10"/>
        <color rgb="FF000000"/>
        <rFont val="Arial"/>
        <family val="2"/>
      </rPr>
      <t xml:space="preserve">Esta acción será objeto de verificación en próximo seguimiento. </t>
    </r>
  </si>
  <si>
    <r>
      <t xml:space="preserve">28/11/2017: Diana Ruiz
21/12/2017: Diana Ruiz
24/04/2018:  Hilda Yamile Morales Laverde - Jefe OCI. 
01/06/2018:   Hilda Yamile Morales Laverde, Jefe Oficina Control Interno 
</t>
    </r>
    <r>
      <rPr>
        <b/>
        <sz val="10"/>
        <rFont val="Arial"/>
        <family val="2"/>
      </rPr>
      <t>19/07/2018:</t>
    </r>
    <r>
      <rPr>
        <sz val="10"/>
        <rFont val="Arial"/>
        <family val="2"/>
      </rPr>
      <t xml:space="preserve"> Alix del Pilar Hurtado P., Técnico Operativo (E ) OCI
</t>
    </r>
    <r>
      <rPr>
        <b/>
        <sz val="10"/>
        <rFont val="Arial"/>
        <family val="2"/>
      </rPr>
      <t>17/10/2018:</t>
    </r>
    <r>
      <rPr>
        <sz val="10"/>
        <rFont val="Arial"/>
        <family val="2"/>
      </rPr>
      <t xml:space="preserve">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</si>
  <si>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28/11/2017: Diana Ruiz
21/12/2017: Diana Ruiz
12/04/2018:</t>
    </r>
    <r>
      <rPr>
        <b/>
        <sz val="10"/>
        <rFont val="Arial"/>
        <family val="2"/>
      </rPr>
      <t xml:space="preserve"> </t>
    </r>
    <r>
      <rPr>
        <sz val="10"/>
        <rFont val="Arial"/>
        <family val="2"/>
      </rPr>
      <t xml:space="preserve">Alix del Pilar Hurtado Pedraza, Técnico Operativo (E )
01/06/2018:   Hilda Yamile Morales Laverde, Jefe Oficina Control Interno 
</t>
    </r>
    <r>
      <rPr>
        <b/>
        <sz val="10"/>
        <rFont val="Arial"/>
        <family val="2"/>
      </rPr>
      <t xml:space="preserve">19/07/2018: </t>
    </r>
    <r>
      <rPr>
        <sz val="10"/>
        <rFont val="Arial"/>
        <family val="2"/>
      </rPr>
      <t xml:space="preserve">Alix del Pilar Hurtado P., Técnico Operativo (E ) OCI
</t>
    </r>
    <r>
      <rPr>
        <b/>
        <sz val="10"/>
        <rFont val="Arial"/>
        <family val="2"/>
      </rPr>
      <t xml:space="preserve">
22/10/2018</t>
    </r>
    <r>
      <rPr>
        <sz val="10"/>
        <rFont val="Arial"/>
        <family val="2"/>
      </rPr>
      <t xml:space="preserve">: Sandra Milena Bonilla R._ Contratista de Apoyo Profesional_ OCI
</t>
    </r>
    <r>
      <rPr>
        <b/>
        <sz val="10"/>
        <rFont val="Arial"/>
        <family val="2"/>
      </rPr>
      <t>24/12/2018:</t>
    </r>
    <r>
      <rPr>
        <sz val="10"/>
        <rFont val="Arial"/>
        <family val="2"/>
      </rPr>
      <t xml:space="preserve"> Sandra Milena Bonilla R._ Contratista de Apoyo Profesional_ OCI</t>
    </r>
  </si>
  <si>
    <r>
      <t xml:space="preserve">28/11/2017: Diana Ruiz
21/12/2017: Diana Ruiz
12/04/2018: Alix del Pilar Hurtado Pedraza, Técnico Operativo (E )
01/06/2018:   Hilda Yamile Morales Laverde, Jefe Oficina Control Interno 
</t>
    </r>
    <r>
      <rPr>
        <b/>
        <sz val="10"/>
        <rFont val="Arial"/>
        <family val="2"/>
      </rPr>
      <t xml:space="preserve">19/07/2018: </t>
    </r>
    <r>
      <rPr>
        <sz val="10"/>
        <rFont val="Arial"/>
        <family val="2"/>
      </rPr>
      <t xml:space="preserve">Alix del Pilar Hurtado P., Técnico Operativo (E ) OCI
</t>
    </r>
    <r>
      <rPr>
        <b/>
        <sz val="10"/>
        <rFont val="Arial"/>
        <family val="2"/>
      </rPr>
      <t xml:space="preserve">
17/10/2018: </t>
    </r>
    <r>
      <rPr>
        <sz val="10"/>
        <rFont val="Arial"/>
        <family val="2"/>
      </rPr>
      <t>Sandra Milena Bonilla R._ Contratista de Apoyo Profesional_ OCI
17/10/2018: Sandra Milena Bonilla R._ Contratista de Apoyo Profesional_ OCI
24/12/2018: Sandra Milena Bonilla R._ Contratista de Apoyo Profesional_ OCI</t>
    </r>
  </si>
  <si>
    <r>
      <t xml:space="preserve">24/04/2018: Hilda Yamile Morales Laverde - Jefe OCI.
</t>
    </r>
    <r>
      <rPr>
        <b/>
        <sz val="10"/>
        <rFont val="Arial"/>
        <family val="2"/>
      </rPr>
      <t>19/07/2018</t>
    </r>
    <r>
      <rPr>
        <sz val="10"/>
        <rFont val="Arial"/>
        <family val="2"/>
      </rPr>
      <t xml:space="preserve">: Alix del Pilar Hurtado P., Técnico Operativo (E ) OCI
</t>
    </r>
    <r>
      <rPr>
        <b/>
        <sz val="10"/>
        <rFont val="Arial"/>
        <family val="2"/>
      </rPr>
      <t xml:space="preserve">
17/10/2018: </t>
    </r>
    <r>
      <rPr>
        <sz val="10"/>
        <rFont val="Arial"/>
        <family val="2"/>
      </rPr>
      <t xml:space="preserve">Sandra Milena Bonilla R._ Contratista de Apoyo Profesional_ OCI
</t>
    </r>
    <r>
      <rPr>
        <b/>
        <sz val="10"/>
        <rFont val="Arial"/>
        <family val="2"/>
      </rPr>
      <t>24/12/2018:</t>
    </r>
    <r>
      <rPr>
        <sz val="10"/>
        <rFont val="Arial"/>
        <family val="2"/>
      </rPr>
      <t xml:space="preserve"> Sandra Milena Bonilla R._ Contratista de Apoyo Profesional_ OCI</t>
    </r>
  </si>
  <si>
    <r>
      <t xml:space="preserve">24/04/2018: Hilda Yamile Morales Laverde - Jefe OCI.
</t>
    </r>
    <r>
      <rPr>
        <b/>
        <sz val="10"/>
        <rFont val="Arial"/>
        <family val="2"/>
      </rPr>
      <t>19/07/2018:</t>
    </r>
    <r>
      <rPr>
        <sz val="10"/>
        <rFont val="Arial"/>
        <family val="2"/>
      </rPr>
      <t xml:space="preserve"> Alix del Pilar Hurtado P., Técnico Operativo (E ) OCI
</t>
    </r>
    <r>
      <rPr>
        <b/>
        <sz val="10"/>
        <rFont val="Arial"/>
        <family val="2"/>
      </rPr>
      <t xml:space="preserve">
18/10/2018</t>
    </r>
    <r>
      <rPr>
        <sz val="10"/>
        <rFont val="Arial"/>
        <family val="2"/>
      </rPr>
      <t xml:space="preserve">: Sandra Milena Bonilla R._ Contratista de Apoyo Profesional_ OCI
</t>
    </r>
    <r>
      <rPr>
        <b/>
        <sz val="10"/>
        <rFont val="Arial"/>
        <family val="2"/>
      </rPr>
      <t>24/12/2018</t>
    </r>
    <r>
      <rPr>
        <sz val="10"/>
        <rFont val="Arial"/>
        <family val="2"/>
      </rPr>
      <t>: Sandra Milena Bonilla R._ Contratista de Apoyo Profesional_ OCI</t>
    </r>
  </si>
  <si>
    <r>
      <t xml:space="preserve">24/04/2018: Hilda Yamile Morales Laverde - Jefe OCI.
</t>
    </r>
    <r>
      <rPr>
        <b/>
        <sz val="10"/>
        <rFont val="Arial"/>
        <family val="2"/>
      </rPr>
      <t xml:space="preserve">
19/07/2018: </t>
    </r>
    <r>
      <rPr>
        <sz val="10"/>
        <rFont val="Arial"/>
        <family val="2"/>
      </rPr>
      <t xml:space="preserve">Alix del Pilar Hurtado P., Técnico Operativo (E ) OCI
</t>
    </r>
    <r>
      <rPr>
        <b/>
        <sz val="10"/>
        <rFont val="Arial"/>
        <family val="2"/>
      </rPr>
      <t xml:space="preserve">
17/10/2018:</t>
    </r>
    <r>
      <rPr>
        <sz val="10"/>
        <rFont val="Arial"/>
        <family val="2"/>
      </rPr>
      <t xml:space="preserve"> Sandra Milena Bonilla R._ Contratista de Apoyo Profesional_ OCI
</t>
    </r>
    <r>
      <rPr>
        <b/>
        <sz val="10"/>
        <rFont val="Arial"/>
        <family val="2"/>
      </rPr>
      <t xml:space="preserve">24/12/2018: </t>
    </r>
    <r>
      <rPr>
        <sz val="10"/>
        <rFont val="Arial"/>
        <family val="2"/>
      </rPr>
      <t>Sandra Milena Bonilla R._ Contratista de Apoyo Profesional_ OCI</t>
    </r>
  </si>
  <si>
    <r>
      <t xml:space="preserve">Acta de Control Interno de fecha 01, 08 y 15 de marzo de 2018
</t>
    </r>
    <r>
      <rPr>
        <b/>
        <sz val="10"/>
        <rFont val="Arial"/>
        <family val="2"/>
      </rPr>
      <t xml:space="preserve">18/10/2018: </t>
    </r>
    <r>
      <rPr>
        <sz val="10"/>
        <rFont val="Arial"/>
        <family val="2"/>
      </rPr>
      <t>Acta de reunión del Comité de Sostenibilidad Contable del 24 de septiembre de 2018.
24/12/2018:  radicado No. 00106-817-001434 del 29 de noviembre de 2018</t>
    </r>
  </si>
  <si>
    <r>
      <t xml:space="preserve">24/04/2018: Hilda Yamile Morales Laverde - Jefe OCI.
</t>
    </r>
    <r>
      <rPr>
        <b/>
        <sz val="10"/>
        <rFont val="Arial"/>
        <family val="2"/>
      </rPr>
      <t xml:space="preserve">19/07/2018: </t>
    </r>
    <r>
      <rPr>
        <sz val="10"/>
        <rFont val="Arial"/>
        <family val="2"/>
      </rPr>
      <t xml:space="preserve">Alix del Pilar Hurtado P., Técnico Operativo (E ) OCI
</t>
    </r>
    <r>
      <rPr>
        <b/>
        <sz val="10"/>
        <rFont val="Arial"/>
        <family val="2"/>
      </rPr>
      <t xml:space="preserve">
17/10/2018: </t>
    </r>
    <r>
      <rPr>
        <sz val="10"/>
        <rFont val="Arial"/>
        <family val="2"/>
      </rPr>
      <t>Sandra Milena Bonilla R._ Contratista de Apoyo Profesional_ OCI
24/12/2018: Sandra Milena Bonilla R._ Contratista de Apoyo Profesional_ OCI</t>
    </r>
  </si>
  <si>
    <r>
      <t xml:space="preserve">Acta de Control Interno de fecha 01, 08 y 15 de marzo de 2018
</t>
    </r>
    <r>
      <rPr>
        <b/>
        <sz val="10"/>
        <rFont val="Arial"/>
        <family val="2"/>
      </rPr>
      <t xml:space="preserve">
17/10/2018:  </t>
    </r>
    <r>
      <rPr>
        <sz val="10"/>
        <rFont val="Arial"/>
        <family val="2"/>
      </rPr>
      <t xml:space="preserve">Oficio  radicado No. 00106-816-000676 del 31/07/2018
</t>
    </r>
  </si>
  <si>
    <r>
      <t xml:space="preserve">24/04/2018: Hilda Yamile Morales Laverde - Jefe OCI.
</t>
    </r>
    <r>
      <rPr>
        <b/>
        <sz val="10"/>
        <rFont val="Arial"/>
        <family val="2"/>
      </rPr>
      <t xml:space="preserve">19/07/2018: </t>
    </r>
    <r>
      <rPr>
        <sz val="10"/>
        <rFont val="Arial"/>
        <family val="2"/>
      </rPr>
      <t xml:space="preserve">Alix del Pilar Hurtado P., Técnico Operativo (E ) OCI
</t>
    </r>
    <r>
      <rPr>
        <b/>
        <sz val="10"/>
        <rFont val="Arial"/>
        <family val="2"/>
      </rPr>
      <t>18/10/2018:</t>
    </r>
    <r>
      <rPr>
        <sz val="10"/>
        <rFont val="Arial"/>
        <family val="2"/>
      </rPr>
      <t xml:space="preserve">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</si>
  <si>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 xml:space="preserve">24/04/2018: Hilda Yamile Morales Laverde - Jefe OCI.
</t>
    </r>
    <r>
      <rPr>
        <b/>
        <sz val="10"/>
        <rFont val="Arial"/>
        <family val="2"/>
      </rPr>
      <t xml:space="preserve">19/07/2018: </t>
    </r>
    <r>
      <rPr>
        <sz val="10"/>
        <rFont val="Arial"/>
        <family val="2"/>
      </rPr>
      <t xml:space="preserve">AlIx del Pilar Hurtado P., Técnico Operativo (E ) OCI
</t>
    </r>
    <r>
      <rPr>
        <b/>
        <sz val="10"/>
        <rFont val="Arial"/>
        <family val="2"/>
      </rPr>
      <t>18/10/2018:</t>
    </r>
    <r>
      <rPr>
        <sz val="10"/>
        <rFont val="Arial"/>
        <family val="2"/>
      </rPr>
      <t xml:space="preserve">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</si>
  <si>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t xml:space="preserve">24/12/2018: Teniendo en cuenta las fechas establecidas para la ejecución de esta actividad, en pròximo seguimiento se verificará el cumplimiento de la misma.  </t>
  </si>
  <si>
    <r>
      <rPr>
        <b/>
        <sz val="10"/>
        <color rgb="FF000000"/>
        <rFont val="Arial"/>
        <family val="2"/>
      </rPr>
      <t xml:space="preserve">20/12/2018: </t>
    </r>
    <r>
      <rPr>
        <sz val="10"/>
        <color rgb="FF000000"/>
        <rFont val="Arial"/>
        <family val="2"/>
      </rPr>
      <t xml:space="preserve">En atención a las fechas establecidas para la ejecución de esta actividad,  será objeto de verificación en próximo seguimiento. </t>
    </r>
  </si>
  <si>
    <r>
      <t>2</t>
    </r>
    <r>
      <rPr>
        <b/>
        <sz val="11"/>
        <color rgb="FF000000"/>
        <rFont val="Calibri"/>
        <family val="2"/>
      </rPr>
      <t>0/12/2018:</t>
    </r>
    <r>
      <rPr>
        <sz val="11"/>
        <color rgb="FF000000"/>
        <rFont val="Calibri"/>
        <family val="2"/>
      </rPr>
      <t xml:space="preserve"> En atención a las fechas establecidas para la ejecución de esta actividad , será objeto de verificación en próximo seguimiento. </t>
    </r>
  </si>
  <si>
    <r>
      <rPr>
        <b/>
        <sz val="11"/>
        <color rgb="FF000000"/>
        <rFont val="Calibri"/>
        <family val="2"/>
      </rPr>
      <t>20/12/2018:</t>
    </r>
    <r>
      <rPr>
        <sz val="11"/>
        <color rgb="FF000000"/>
        <rFont val="Calibri"/>
        <family val="2"/>
      </rPr>
      <t xml:space="preserve"> En atención a las fechas establecidas para la ejecución de esta actividad , será objeto de verificación en próximo seguimiento. </t>
    </r>
  </si>
  <si>
    <r>
      <rPr>
        <b/>
        <sz val="11"/>
        <color rgb="FF000000"/>
        <rFont val="Calibri"/>
        <family val="2"/>
      </rPr>
      <t xml:space="preserve">20/12/2018: </t>
    </r>
    <r>
      <rPr>
        <sz val="11"/>
        <color rgb="FF000000"/>
        <rFont val="Calibri"/>
        <family val="2"/>
      </rPr>
      <t xml:space="preserve">En atención a las fechas establecidas para la ejecución de esta actividad , será objeto de verificación en próximo seguimiento. </t>
    </r>
  </si>
  <si>
    <r>
      <t xml:space="preserve">10/04/2018: Respuesta informe de seguimiento al Plan Archivístico rad 455 del 28/03/2018 Archivo General de la Nación
25/07/2018: Respuesta informe de  seguimiento al Plan de Mejoramiento Archivistico, el cual fue radicado en el IDEP bajo el No. 1014 del 17/07/2018  Archivo General de la Nación
22/10/2018: 
- Radicado No. 1053 del 24/07/2018
 - Radicado 901 del 19/10/2018
</t>
    </r>
    <r>
      <rPr>
        <b/>
        <sz val="10"/>
        <color indexed="8"/>
        <rFont val="Arial"/>
        <family val="2"/>
      </rPr>
      <t xml:space="preserve">
26/12/2018: </t>
    </r>
    <r>
      <rPr>
        <sz val="10"/>
        <color indexed="8"/>
        <rFont val="Arial"/>
        <family val="2"/>
      </rPr>
      <t xml:space="preserve">
 1) Concepto Técnico - TVD - Nov-2018
 2) Plan de Trabajo Intervención TVD
 3) TVD  Periodos:
    - 1994 a 1996
    - 1996  a 2000
    - 2000 a 2007
 4) Plan de Trabajo Intervención  TVD</t>
    </r>
  </si>
  <si>
    <r>
      <t xml:space="preserve">20/12/2017: Diana Ruiz
</t>
    </r>
    <r>
      <rPr>
        <sz val="10"/>
        <color indexed="8"/>
        <rFont val="Arial"/>
        <family val="2"/>
      </rP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26/10/2018: </t>
    </r>
    <r>
      <rPr>
        <sz val="10"/>
        <color indexed="8"/>
        <rFont val="Arial"/>
        <family val="2"/>
      </rPr>
      <t>Alix del Pilar Hurtado Pedraza, Técnico Operativo (E )</t>
    </r>
  </si>
  <si>
    <r>
      <t xml:space="preserve">10/04/2018 </t>
    </r>
    <r>
      <rPr>
        <sz val="10"/>
        <color indexed="8"/>
        <rFont val="Arial"/>
        <family val="2"/>
      </rPr>
      <t xml:space="preserve">Teniendo en cuenta que a la fecha no se encuentra publicado el seguimiento a los indicadores reportados del primer trimestre y que esta acción tiene fecha de vencimiento el 31/12/2018, La Oficina de Control Interno  realizará seguimiento a la información reportada en los indicadores.
25/07/2018: Información que es reportada en el seguimiento de los indicadores del proceso de gestión documental.  Teniendo en cuenta que esta actividad se vence el 31/12/2018, la Oficina de Control Interno contiuará realizando seguimiento.
22/10/2018: Información que se encuentra reportada en el seguimiento a indicadores del proceso de Gestión Documental con corte 30/09/2018.
</t>
    </r>
    <r>
      <rPr>
        <b/>
        <sz val="10"/>
        <color indexed="8"/>
        <rFont val="Arial"/>
        <family val="2"/>
      </rPr>
      <t xml:space="preserve">26/12/2018: </t>
    </r>
    <r>
      <rPr>
        <sz val="10"/>
        <color indexed="8"/>
        <rFont val="Arial"/>
        <family val="2"/>
      </rPr>
      <t xml:space="preserve">Información que se encuentra reportada en el seguimiento a indicadores dle proceso de Gestión Documental correspondiente al cuarto trimestre de 2018. </t>
    </r>
  </si>
  <si>
    <r>
      <t xml:space="preserve">25/07/2018: </t>
    </r>
    <r>
      <rPr>
        <sz val="10"/>
        <color indexed="8"/>
        <rFont val="Arial"/>
        <family val="2"/>
      </rPr>
      <t xml:space="preserve">Maloca AulaSIG: http://www.idep.edu.co/?q=content/indicadores-de-gesti%C3%B3n
22/10/2018: Seguimiento indicadores proceso Gestión Documental tercer trimestre 2018
http://www.idep.edu.co/?q=content/indicadores-de-gesti%C3%B3n
</t>
    </r>
    <r>
      <rPr>
        <b/>
        <sz val="10"/>
        <color indexed="8"/>
        <rFont val="Arial"/>
        <family val="2"/>
      </rPr>
      <t xml:space="preserve">26/12/2018 </t>
    </r>
    <r>
      <rPr>
        <sz val="10"/>
        <color indexed="8"/>
        <rFont val="Arial"/>
        <family val="2"/>
      </rPr>
      <t xml:space="preserve">Hoja de vida indicadores proceso Gestión Documental seguimiento cuarto trimestre de 2018
</t>
    </r>
  </si>
  <si>
    <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
26/12/2018: </t>
    </r>
    <r>
      <rPr>
        <sz val="10"/>
        <color indexed="8"/>
        <rFont val="Arial"/>
        <family val="2"/>
      </rPr>
      <t>Alix del Pilar Hurtado Pedraza, Técnico Operativo (E )</t>
    </r>
  </si>
  <si>
    <r>
      <t xml:space="preserve">10/04/2018: </t>
    </r>
    <r>
      <rPr>
        <sz val="10"/>
        <color indexed="8"/>
        <rFont val="Arial"/>
        <family val="2"/>
      </rPr>
      <t xml:space="preserve">http://www.idep.edu.co/sites/default/files/7.IndicadoresGD_2017_IV.pdf 
http://www.idep.edu.co/?q=content/indicadores-de-gesti%C3%B3n
25/07/2018: Maloca AulaSIG: http://www.idep.edu.co/?q=content/indicadores-de-gesti%C3%B3n
22/10/2018: http://www.idep.edu.co/?q=content/indicadores-de-gesti%C3%B3n
</t>
    </r>
    <r>
      <rPr>
        <b/>
        <sz val="10"/>
        <color indexed="8"/>
        <rFont val="Arial"/>
        <family val="2"/>
      </rPr>
      <t>26/12/2018:</t>
    </r>
    <r>
      <rPr>
        <sz val="10"/>
        <color indexed="8"/>
        <rFont val="Arial"/>
        <family val="2"/>
      </rPr>
      <t xml:space="preserve"> Hoja de vida indicadores proceso Gestión Documental seguimiento cuarto trimestre de 2018</t>
    </r>
  </si>
  <si>
    <t xml:space="preserve">Prórroga al contrato No. 34 del 24/03/2017
16/10/2018:  Pantallazos tomados del sistema de información GOOBI de los módulos: Planeación de Recursos_Metas e Indicadores_Orgaznización de parámetros del sistema_Banco de Proyectos_ Detalle por rubros presupuestales_ "Relaciones de equivalencia entre catálogos y/o dominios" </t>
  </si>
  <si>
    <r>
      <t>29/07/2016- Diana Karina Jefe OCI
05/11/2016: Diana Ruiz Jefe OCI
25/01/2017: Diana Karina Jefe OCI
19/04/2017: Nadia Pineda-Contratista OCI
27/07/2017: Diana Ruiz Jefe OCI
10/10/2017: Nadia Pineda Sarmiento-Contratista OCI
29/11/2017: Nadia Aixa Pineda Sarmiento-Contratista OCI
12/04/2018:  Alix del Pilar Hurtado - Técnico Operativo OCI. 
25/07/2018: Alix d</t>
    </r>
    <r>
      <rPr>
        <b/>
        <sz val="10"/>
        <rFont val="Arial"/>
        <family val="2"/>
      </rPr>
      <t>el P</t>
    </r>
    <r>
      <rPr>
        <sz val="10"/>
        <rFont val="Arial"/>
        <family val="2"/>
      </rPr>
      <t>ilar Hurtado P., Técnico Operativo (E ) OCI
16/10/2018: Sandra Milena Bonilla R._ Contratista de Apoyo Profesional_ OCI
24</t>
    </r>
    <r>
      <rPr>
        <b/>
        <sz val="10"/>
        <rFont val="Arial"/>
        <family val="2"/>
      </rPr>
      <t>/12/2018</t>
    </r>
    <r>
      <rPr>
        <sz val="10"/>
        <rFont val="Arial"/>
        <family val="2"/>
      </rPr>
      <t>: Sandra Milena Bonilla R._ Contratista de Apoyo Profesional_ OCI</t>
    </r>
  </si>
  <si>
    <r>
      <t xml:space="preserve">27/01/2017: Nadia Aixa Pineda Sarmiento-Contratista OCI
21/04/2017: Alix del Pilar Hurtado P.
11/10/2017: Diana Ruiz-Jefe de Oficina de Control Interno
28/11/2017:  Diana Ruiz
22/12/2017: Diana Ruiz
12/04/2018:  Hilda Yamile Morales Laverde -Jefe Oficina de Control Interno. 
01/06/2018: Hilda Yamile Morales Laverde, Jefe Oficina Control Interno
19/07/2018: Alix del Pilar Hurtado P., Técnico Operativo (E ) OCI
18/10/2018: Sandra Milena Bonilla R._ Contratista de Apoyo Profesional_ OCI
</t>
    </r>
    <r>
      <rPr>
        <b/>
        <sz val="10"/>
        <rFont val="Arial"/>
        <family val="2"/>
      </rPr>
      <t xml:space="preserve">
24/12/2018</t>
    </r>
    <r>
      <rPr>
        <sz val="10"/>
        <rFont val="Arial"/>
        <family val="2"/>
      </rPr>
      <t>: Sandra Milena Bonilla R._ Contratista de Apoyo Profesional_ OCI</t>
    </r>
  </si>
  <si>
    <r>
      <t xml:space="preserve">16/10/2018: Sandra Milena Bonilla R._ Contratista de Apoyo Profesional_ OCI
</t>
    </r>
    <r>
      <rPr>
        <b/>
        <sz val="10"/>
        <rFont val="Arial"/>
        <family val="2"/>
      </rPr>
      <t>24/12/2018:</t>
    </r>
    <r>
      <rPr>
        <sz val="10"/>
        <rFont val="Arial"/>
        <family val="2"/>
      </rPr>
      <t xml:space="preserve"> Sandra Milena Bonilla R._ Contratista de Apoyo Profesional_ OCI</t>
    </r>
  </si>
  <si>
    <r>
      <t xml:space="preserve">10/04/2018: </t>
    </r>
    <r>
      <rPr>
        <sz val="10"/>
        <color indexed="8"/>
        <rFont val="Arial"/>
        <family val="2"/>
      </rPr>
      <t xml:space="preserve">Revisado el formado aportado por el responsable de esta acción, se evidencia que se esta dando cumplimiento al diligenciamiento del mismo.  Dado que esta acción tiene fecha de vencimiento diciembre de 2018, la Oficina de Control Interno seguirá realizando revisión al cumplimiento de esta acción.
25/078/2018: No se presenta avance por parte del responsable del proceso de Gestión Documental.
22/10/2018: Se esta diligenciando el formato correspondiente. Teniendo en cuenta que la acción tiene fecha de vencimiento el 31/12/2018, la Oficina de Control Interno continuará realizando seguimiento a su cumplimiento.
</t>
    </r>
    <r>
      <rPr>
        <b/>
        <sz val="10"/>
        <color indexed="8"/>
        <rFont val="Arial"/>
        <family val="2"/>
      </rPr>
      <t xml:space="preserve">26/12/2018: </t>
    </r>
    <r>
      <rPr>
        <sz val="10"/>
        <color indexed="8"/>
        <rFont val="Arial"/>
        <family val="2"/>
      </rPr>
      <t>Se reviso la carpeta de Préstamo de expedientes, en donde se evidencia que se esta diligenciando debidamente el formato. Se cierra la acción</t>
    </r>
  </si>
  <si>
    <r>
      <t xml:space="preserve">10/04/2018: </t>
    </r>
    <r>
      <rPr>
        <sz val="10"/>
        <color indexed="8"/>
        <rFont val="Arial"/>
        <family val="2"/>
      </rPr>
      <t xml:space="preserve">formato  FT-GD-07-03 Préstamo de Expedientes
22/10/2018:  formato FT-GD-07-03 Préstamo de Expedientes diligenciado
</t>
    </r>
    <r>
      <rPr>
        <b/>
        <sz val="10"/>
        <color indexed="8"/>
        <rFont val="Arial"/>
        <family val="2"/>
      </rPr>
      <t xml:space="preserve">
26/12/2018:</t>
    </r>
    <r>
      <rPr>
        <sz val="10"/>
        <color indexed="8"/>
        <rFont val="Arial"/>
        <family val="2"/>
      </rPr>
      <t xml:space="preserve">  formato FT-GD-07-03 Préstamo de Expedientes diligenciado</t>
    </r>
  </si>
  <si>
    <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26/12/2018: </t>
    </r>
    <r>
      <rPr>
        <sz val="10"/>
        <color indexed="8"/>
        <rFont val="Arial"/>
        <family val="2"/>
      </rPr>
      <t>Alix del Pilar Hurtado Pedraza, Técnico Operativo (E )</t>
    </r>
  </si>
  <si>
    <r>
      <t xml:space="preserve">16/10/2018: </t>
    </r>
    <r>
      <rPr>
        <sz val="10"/>
        <rFont val="Arial"/>
        <family val="2"/>
      </rPr>
      <t xml:space="preserve">Acción progamada a realizarse durante el mes de octubre de 2018.
</t>
    </r>
    <r>
      <rPr>
        <b/>
        <sz val="10"/>
        <rFont val="Arial"/>
        <family val="2"/>
      </rPr>
      <t xml:space="preserve">24/12/2018: </t>
    </r>
    <r>
      <rPr>
        <sz val="10"/>
        <rFont val="Arial"/>
        <family val="2"/>
      </rPr>
      <t xml:space="preserve">Teniendo la ampliación de tiempo para continuar con la ejecución de esta actividad por parte del líder del proceso, se realizará la verificación respectiva en próximo seguimiento. </t>
    </r>
  </si>
  <si>
    <r>
      <rPr>
        <sz val="10"/>
        <rFont val="Arial"/>
        <family val="2"/>
      </rPr>
      <t>16/10/2018:</t>
    </r>
    <r>
      <rPr>
        <b/>
        <sz val="10"/>
        <rFont val="Arial"/>
        <family val="2"/>
      </rPr>
      <t xml:space="preserve"> </t>
    </r>
    <r>
      <rPr>
        <sz val="10"/>
        <rFont val="Arial"/>
        <family val="2"/>
      </rPr>
      <t xml:space="preserve">Sandra Milena Bonilla R._ Contratista de Apoyo Profesional_ OCI
</t>
    </r>
    <r>
      <rPr>
        <b/>
        <sz val="10"/>
        <rFont val="Arial"/>
        <family val="2"/>
      </rPr>
      <t>24/12/2018:</t>
    </r>
    <r>
      <rPr>
        <sz val="10"/>
        <rFont val="Arial"/>
        <family val="2"/>
      </rPr>
      <t xml:space="preserve"> Sandra Milena Bonilla R._ Contratista de Apoyo Profesional_ OCI</t>
    </r>
  </si>
  <si>
    <r>
      <rPr>
        <sz val="10"/>
        <rFont val="Arial"/>
        <family val="2"/>
      </rPr>
      <t xml:space="preserve">16/10/2018: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</si>
  <si>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 xml:space="preserve">16/10/2018: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</si>
  <si>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 xml:space="preserve">16/10/2018: Sandra Milena Bonilla R._ Contratista de Apoyo Profesional_ OCI
</t>
    </r>
    <r>
      <rPr>
        <b/>
        <sz val="10"/>
        <rFont val="Arial"/>
        <family val="2"/>
      </rPr>
      <t xml:space="preserve">
24/12/2018: </t>
    </r>
    <r>
      <rPr>
        <sz val="10"/>
        <rFont val="Arial"/>
        <family val="2"/>
      </rPr>
      <t>Sandra Milena Bonilla R._ Contratista de Apoyo Profesional_ OCI</t>
    </r>
  </si>
  <si>
    <r>
      <t xml:space="preserve">16/10/2018: Sandra Milena Bonilla R._ Contratista de Apoyo Profesional_ OCI
</t>
    </r>
    <r>
      <rPr>
        <b/>
        <sz val="10"/>
        <rFont val="Arial"/>
        <family val="2"/>
      </rPr>
      <t xml:space="preserve">24/12/2018: </t>
    </r>
    <r>
      <rPr>
        <sz val="10"/>
        <rFont val="Arial"/>
        <family val="2"/>
      </rPr>
      <t>Sandra Milena Bonilla R._ Contratista de Apoyo Profesional_ OCI</t>
    </r>
  </si>
  <si>
    <r>
      <t xml:space="preserve">20/12/2017: Actividad en desarrollo.
</t>
    </r>
    <r>
      <rPr>
        <sz val="9.5"/>
        <color indexed="8"/>
        <rFont val="Arial"/>
        <family val="2"/>
      </rPr>
      <t>10/04/2018: Actividad  que se encuentra programada para desarrollarse en la vigencia 2019.
La Oficina de Control Interno recomienda tener en cuenta las observaciones  que el Archivo General de la Nación - Coordinación Grupo de Inspección y Vigilancia dle Sitema Nacional de Archivos , presentó en el informe al seguimiento de plan de mejoramiento Archivístico  que radicó el 28/03/2018 con mel número 455. Igualemente, esta oficina  continuará realizando seguimiento al cumplimiento de dichas observaciones teniendo en cuenta que se debe enviar el seguimiento del Plan de Mejoramiento Archivístico trimestralmente.
25/07/2018:</t>
    </r>
    <r>
      <rPr>
        <b/>
        <sz val="9.5"/>
        <color indexed="8"/>
        <rFont val="Arial"/>
        <family val="2"/>
      </rPr>
      <t xml:space="preserve"> </t>
    </r>
    <r>
      <rPr>
        <sz val="9.5"/>
        <color indexed="8"/>
        <rFont val="Arial"/>
        <family val="2"/>
      </rPr>
      <t xml:space="preserve">No se presenta avance por parte del líder del proceso.  
A la fecha de corte 30/06/2018, no se evidencian avances de la acción.
La Oficina de Control Interno recomienda tener en cuenta las observaciones dadas por el Archivo General de la Nación respecto al seguimiento al Plan de Mejoramiento Archivistico, el cual fue radicado en el IDEP bajo el No. 1014 del 17/07/2018
22/10/2018: Con radicado No. 1053 del 24/07/2018, el archivo general emitió "Concepto de revisión y evaluación sobre los ajustes de la tabla de valoración documentaI - TVD del IDEP".  
El IDEP con radicado No.  901 del 19/10/2018, envía al Consejo Distrital de Archivo de Bogotá, envía el documento con los ajustes realizados a la Tabla de Valoración Documental del IDEP.
</t>
    </r>
    <r>
      <rPr>
        <b/>
        <sz val="9.5"/>
        <color indexed="8"/>
        <rFont val="Arial"/>
        <family val="2"/>
      </rPr>
      <t xml:space="preserve">
26/12/2018:  </t>
    </r>
    <r>
      <rPr>
        <sz val="9.5"/>
        <color indexed="8"/>
        <rFont val="Arial"/>
        <family val="2"/>
      </rPr>
      <t xml:space="preserve">Con radicado No. 1703  del  19/11/2018, la Secretaría Técnica del  Consejo Distrital de Archivo de Bogotá, D.C., envió el concepto técnico de revisión y evaluación de la TVD, la cual fue aprobada.  
La Oficina de Control Interno recomienda tener en cuenta las observaciones dadas por el Archivo General de la Nación respecto al seguimiento al Plan de Mejoramiento Archivístico, el cual fue radicado en el IDEP  bajo el  No. 1778 del 26/11/2018.
</t>
    </r>
  </si>
  <si>
    <t>ACCIONES ELIMINADAS</t>
  </si>
  <si>
    <t>Eliminada</t>
  </si>
  <si>
    <t>ELIMINADAS</t>
  </si>
  <si>
    <r>
      <t>10/04/2018</t>
    </r>
    <r>
      <rPr>
        <sz val="10"/>
        <color indexed="8"/>
        <rFont val="Arial"/>
        <family val="2"/>
      </rPr>
      <t xml:space="preserve">:  se reporta por parte del responsable de la acción, el listado de asistencia a la capacitación "Procedimiento gestión y trámite de las comunicaciones oficiales" realizada el 15 de febrero de 2018, en donde se evidencia la asistencia de  la funcionaria responsable de la ventanilla de radicación. En donde se evidencia el cumplimiento de esta acción.
Una vez revisada la identificación de la causa se observa por parte de ésta Oficina que ésta no corresponde a la formulación de la no conformidad, toda vez que esta se genero por cuanto se observaron inconsistencias en la información reportada en el seguimiento de indicadores.   
En cuanto a la formulación de acciones correctivas la actividad No. 01 y 03 no permite eliminar de fondo la no conformidad, por lo tanto se debe revisar y formular acciones que subsanen de manera eficaz la misma. 
25/07/2018: No se presento avance por parte del responsable del proceso de Gestión Documental.  ESTA ACCIÓN SE ENCUENTRA VENCIDA
22/10/2018: Acción que se encuentra vencida.  No se reporta avance por parte del Líder del proceso. No se ha tenido en cuenta la recomendación de la Oficina de Control Interno realizara en el seguimiento del mes de abril de 2018.
</t>
    </r>
    <r>
      <rPr>
        <b/>
        <sz val="10"/>
        <color indexed="8"/>
        <rFont val="Arial"/>
        <family val="2"/>
      </rPr>
      <t xml:space="preserve">26/12/2018: </t>
    </r>
    <r>
      <rPr>
        <sz val="10"/>
        <color indexed="8"/>
        <rFont val="Arial"/>
        <family val="2"/>
      </rPr>
      <t>La Oficina de Control Interno reitera la recomendación de la reformulación de esta acción.  Una vez se actualice en el plan de mejoramiento del proceso, se procederá a cerrar esta actividad.</t>
    </r>
  </si>
  <si>
    <r>
      <t>10/04/2018: Alix del Pilar Hurtado Pedraza, Técnico Operativo (E )
25/07/2018: Alix del Pilar Hurtado Pedraza, Técnico Operativo (E )
22/10/2018:</t>
    </r>
    <r>
      <rPr>
        <b/>
        <sz val="10"/>
        <color indexed="8"/>
        <rFont val="Arial"/>
        <family val="2"/>
      </rPr>
      <t xml:space="preserve"> </t>
    </r>
    <r>
      <rPr>
        <sz val="10"/>
        <color indexed="8"/>
        <rFont val="Arial"/>
        <family val="2"/>
      </rPr>
      <t xml:space="preserve">Alix del Pilar Hurtado Pedraza, Técnico Operativo (E )
</t>
    </r>
    <r>
      <rPr>
        <b/>
        <sz val="10"/>
        <color indexed="8"/>
        <rFont val="Arial"/>
        <family val="2"/>
      </rPr>
      <t xml:space="preserve">26/12/2018: </t>
    </r>
    <r>
      <rPr>
        <sz val="10"/>
        <color indexed="8"/>
        <rFont val="Arial"/>
        <family val="2"/>
      </rPr>
      <t>Alix del Pilar Hurtado Pedraza, Técnico Operativo (E )</t>
    </r>
  </si>
  <si>
    <r>
      <t xml:space="preserve">10/04/2018 </t>
    </r>
    <r>
      <rPr>
        <sz val="10"/>
        <color indexed="8"/>
        <rFont val="Arial"/>
        <family val="2"/>
      </rPr>
      <t>Revisada la hoja de vida de los indicadores del  proceso de Gestión Documental objeto del hallazgo, es decir de la vigencia 2017, y los que se encuentran formulados para la vigencia 2018, se evidencia que a la fecha de seguimiento no han sido ajustados de acuerdo a la observación emitida en el informe de auditoria.  Continúa en seguimiento por parte de ésta Oficina. 
25/07/2018:   Revisado en Maloca Aula SIG los indicadores del proceso de Gestión Documental con seguimiento a 30/06/2018, se evidencia que no fueron ajustados de acuerdo a la acción planteada y a lo reportado por el lider del proceso. Estos  fueron presentados (iguales a los anteriores) en el nuevo formato establecido por el SIG.  ACCIÓN VENCIDA.
22/10/2018:</t>
    </r>
    <r>
      <rPr>
        <b/>
        <sz val="10"/>
        <color indexed="8"/>
        <rFont val="Arial"/>
        <family val="2"/>
      </rPr>
      <t xml:space="preserve"> </t>
    </r>
    <r>
      <rPr>
        <sz val="10"/>
        <color indexed="8"/>
        <rFont val="Arial"/>
        <family val="2"/>
      </rPr>
      <t xml:space="preserve">ACCIÓN QUE SE ENCUENTRA VENCIDA desde el mes de febrero. Se revisa en Maloca Aula SIG, el seguimiento a los indicadores del proceso de Gestión Documental con corte 30/09/2018 y se evidencia que no han sido actualizados.
</t>
    </r>
    <r>
      <rPr>
        <b/>
        <sz val="10"/>
        <color indexed="8"/>
        <rFont val="Arial"/>
        <family val="2"/>
      </rPr>
      <t xml:space="preserve">26/12/2018: </t>
    </r>
    <r>
      <rPr>
        <sz val="10"/>
        <color indexed="8"/>
        <rFont val="Arial"/>
        <family val="2"/>
      </rPr>
      <t xml:space="preserve">Revisada la hoja de vida de los indicadores del Proceso de Gestión Documental, se formularon dos (2) nuevos indicadores, así:
1) </t>
    </r>
    <r>
      <rPr>
        <i/>
        <sz val="10"/>
        <color indexed="8"/>
        <rFont val="Arial"/>
        <family val="2"/>
      </rPr>
      <t xml:space="preserve">Porcentaje de respuestas de las PQRS  con observaciones de acuerdo a la evaluación de oportunidad, coherencia, claridad y/o calidez de los informes del Sistema Distrital de Quejas y Soluciones
</t>
    </r>
    <r>
      <rPr>
        <sz val="10"/>
        <color indexed="8"/>
        <rFont val="Arial"/>
        <family val="2"/>
      </rPr>
      <t>2)</t>
    </r>
    <r>
      <rPr>
        <i/>
        <sz val="10"/>
        <color indexed="8"/>
        <rFont val="Arial"/>
        <family val="2"/>
      </rPr>
      <t xml:space="preserve"> Porcentaje de requerimientos atendidos oportunamente
Se cierra la acción.
</t>
    </r>
  </si>
  <si>
    <r>
      <rPr>
        <sz val="10"/>
        <rFont val="Arial"/>
        <family val="2"/>
      </rPr>
      <t>16/10/2018:</t>
    </r>
    <r>
      <rPr>
        <b/>
        <sz val="10"/>
        <rFont val="Arial"/>
        <family val="2"/>
      </rPr>
      <t xml:space="preserve"> </t>
    </r>
    <r>
      <rPr>
        <sz val="10"/>
        <rFont val="Arial"/>
        <family val="2"/>
      </rPr>
      <t xml:space="preserve">Acción progamada a realizarse durante el mes de octubre de 2018.
</t>
    </r>
    <r>
      <rPr>
        <b/>
        <sz val="10"/>
        <rFont val="Arial"/>
        <family val="2"/>
      </rPr>
      <t xml:space="preserve">24/12/2018: </t>
    </r>
    <r>
      <rPr>
        <sz val="10"/>
        <rFont val="Arial"/>
        <family val="2"/>
      </rPr>
      <t>Teniendo en cuenta lo reportado por el líder del proceso, se procede a eliminar esta acción.</t>
    </r>
  </si>
  <si>
    <r>
      <rPr>
        <sz val="10"/>
        <rFont val="Arial"/>
        <family val="2"/>
      </rPr>
      <t xml:space="preserve">16/10/2018: Acción progamada a realizarse durante el mes de octubre de 2018.
</t>
    </r>
    <r>
      <rPr>
        <b/>
        <sz val="10"/>
        <rFont val="Arial"/>
        <family val="2"/>
      </rPr>
      <t xml:space="preserve">24/12/2018: </t>
    </r>
    <r>
      <rPr>
        <sz val="10"/>
        <rFont val="Arial"/>
        <family val="2"/>
      </rPr>
      <t>Teniendo en cuenta lo reportado por el líder del proceso, se procede a eliminar esta acción.</t>
    </r>
  </si>
  <si>
    <r>
      <rPr>
        <sz val="10"/>
        <rFont val="Arial"/>
        <family val="2"/>
      </rPr>
      <t xml:space="preserve">16/10/2018: Acción progamada a realizarse durante el mes de octubre de 2018.
</t>
    </r>
    <r>
      <rPr>
        <b/>
        <sz val="10"/>
        <rFont val="Arial"/>
        <family val="2"/>
      </rPr>
      <t xml:space="preserve">
24/12/2018: </t>
    </r>
    <r>
      <rPr>
        <sz val="10"/>
        <rFont val="Arial"/>
        <family val="2"/>
      </rPr>
      <t>Teniendo en cuenta lo reportado por el líder del proceso, se procede a eliminar esta acción.</t>
    </r>
  </si>
  <si>
    <r>
      <t xml:space="preserve">El contrato tuvo una prórroga de 2 meses y finaliza el 15 de mayo de 2016, sin embargo la asistencia especializada en Gestión de Indicadores se dará en el marco de la capacitación en el uso del módulo de gestión de indicadores. Se realizó una revisión con el contratista y el supervisor del contrato sobre el cumplimiento de las obligaciones, por lo cual se estableció que el contratista ha prestado asistencia de acuerdo a los requerimientos hechos por los funcionarios del instituto a excepción de la gestión de indicadores que hace referencia a un modulo que aún no se encuentra en producción.
12 de octubre de 2016: se solicitó  al proveedor de Soporte IT-GOP capacitación de SIAFI del proceso de planeación metas e indicadores - incidencia.
20 de enero de 2017: La OAP ha realizado gestión con el proveedor de SIAFI, para lograr la capacitación en el módulo de Metas e Indicadores, la sesión está programada para el mes de marzo de 2016.  
07 de abril de 2017: El contratista solicitó prórroga al contrato 034 para realizar esta actividad, la cual fue concedida por 4 meses y finaliza el 25 de julio de 2017. Dentro de la prórroga se modificaron las obligaciones especificas y se incluyó la elaboración de un Plan de Acción para la capacitación del modulo de Metas e Indicadores. A la fecha, se esta revisando el Plan de acción por parte de la OAP.
12 de julio de 2017: La OAP aprobó  el Plan de Acción remitido por el contratista. Mediante comunicación externa 469 del 07 de julio, se ha requerido respuesta del contratista respecto al inició de las actividades de capacitación que tenian como fecha de inicio 04 de julio de 2017. A la fecha se esta a la espera de realizar reunión de trabajo con el contratista.
30 de septiembre de 2017: El 25 de julio de 2017 se realizó una prórroga de 45 dias al contrato 034 de 2016, a solicitud del proveedor a fin de cumplir con el plan de acción que estaba en curso. Sin embargo este plazo fue ampliado nuevamente a solicitud del proveedor y el 08 de septiembre se firmó una nueva prórroga por 27 dias dias la cual vence el 05 de octubre de 2017.
24/11/2017: En el mes de octubre el módulo de metas e indicadores del sistema de información SIAFI se recibió y se puso en funcionamiento, el proveedor realizó capacitaciones a funcionarios y contratistas de la Oficina Asesora de Planeación. La OAP envió al proveedor la información de los indicadores para ser cargados en el módulo. La OAP ya tiene nuevo contrato con el proveedor de SIAFI (ITGOP) legalizado el día 23 de noviembre de 2017, por lo tanto se espera seguir en la gestión de parametrizar y utilizar el módulo de indicadores para la vigencia 2018. 
</t>
    </r>
    <r>
      <rPr>
        <sz val="9.5"/>
        <color indexed="8"/>
        <rFont val="Arial"/>
        <family val="2"/>
      </rPr>
      <t>30-03-2018</t>
    </r>
    <r>
      <rPr>
        <b/>
        <sz val="9.5"/>
        <color indexed="8"/>
        <rFont val="Arial"/>
        <family val="2"/>
      </rPr>
      <t>:</t>
    </r>
    <r>
      <rPr>
        <sz val="9.5"/>
        <color indexed="8"/>
        <rFont val="Arial"/>
        <family val="2"/>
      </rPr>
      <t xml:space="preserve"> A la fecha se ha adelantado el  correspondiente seguimiento por parte del líder del proceso  para determinar la  puesta en  producción del módulo de metas e indicadores en Goobi. 
04-07-2018: La instalación de GOOBI en modo producción se realizó por parte del proveedor IT GOP a partir del 16 de junio de 2018, a la fecha se ha realizado el proceso de conversión  y migración de la información, parametrización y asignación de permisos y el día miércoles 20 de junio el proveedor IT GOP inició el proceso de capacitación con los funcionarios para el manejo de los diferentes módulos de GOOBI. Se tiene previsto la capacitación del módulo "Metas e Indicadores" en el siguiente trimestre. 
TERCER TRIMESTRE: Una vez entró en producción la versión GOOBI, esto es a partir del 21 de junio de 2018, el proveedor prestó servicio de asistencia presencial a través del Ingeniero Jorge Luis Montañez, quien trabajó con el profesional especializado de la Oficina Asesora de Planeación, Martha Quintero, el día 18 de septiembre de 2018 en las instalaciones del IDEP, enesa sesión se configuró en el aplicativo Goobi las metas que el IDEP tienen en su plan de acción para la vigencia 2018 y se realizó la asociación del presupuesto asignado  a cada una de las metas.  
</t>
    </r>
    <r>
      <rPr>
        <b/>
        <sz val="9.5"/>
        <color indexed="8"/>
        <rFont val="Arial"/>
        <family val="2"/>
      </rPr>
      <t xml:space="preserve">12/12/2018: </t>
    </r>
    <r>
      <rPr>
        <sz val="9.5"/>
        <color indexed="8"/>
        <rFont val="Arial"/>
        <family val="2"/>
      </rPr>
      <t xml:space="preserve">  A pesar de los avances logrados en la implementación del móduolo Metas e Indicadores en la versión GOOBI, el proveedor en la propuesta de servicios radicada con el número 1828 del 7 de diciembre de 2018, manfiesta que "Se advierte que la funcionalidad de gestión de personal e indicadores, a pesar de que se encuentra instalada la versión Goobi 2018, aún no se encuentra en producción porque está pendiente de la liberación de una actualización" Por esta razón, el uso del módulo se dará una vez el proveedor libere la actualización a la que hace referencia. 
</t>
    </r>
  </si>
  <si>
    <r>
      <rPr>
        <b/>
        <sz val="10"/>
        <color rgb="FF000000"/>
        <rFont val="Arial"/>
        <family val="2"/>
      </rPr>
      <t>20/12/2018</t>
    </r>
    <r>
      <rPr>
        <sz val="10"/>
        <color rgb="FF000000"/>
        <rFont val="Arial"/>
        <family val="2"/>
      </rPr>
      <t xml:space="preserve">: Esta acción será objeto de verificación en próximo seguimiento. </t>
    </r>
  </si>
  <si>
    <t>N:\2018\10. PLAN MEJORAMIENTO POR PROCESOS\05.Seguimiento 21_12_2018\Soportes_Seg_Dic_2018_Plan Mejoramiento\Gestión _Tecnológica.
http://www.idep.edu.co/sites/default/files/PL-GT-12-02_Plan_Contingencia_Tecno_V7.pdf</t>
  </si>
  <si>
    <r>
      <t xml:space="preserve">05/10/2018 Ya se realizó la acción         
                                                                                                                                            </t>
    </r>
    <r>
      <rPr>
        <b/>
        <sz val="10"/>
        <color rgb="FF000000"/>
        <rFont val="Arial"/>
        <family val="2"/>
      </rPr>
      <t xml:space="preserve">05/12/2018: </t>
    </r>
    <r>
      <rPr>
        <sz val="10"/>
        <color rgb="FF000000"/>
        <rFont val="Arial"/>
        <family val="2"/>
      </rPr>
      <t>Se incluyó la causa "Interrupción en la prestación de servicio de energía por pagos extemporaneos" en la nueva matriz de mapa de riesgos del proceso,  sinembargo  se recibe respuesta del líder del proceso  Gestión Financiera el 27/11/2018 en donde se informa que "Según lo evaluado por la Tesorería y Servicios Generales los inconvenientes por aplicación de los pagos de Codensa se presentaron por el hecho de consolidar el pago del servicio de todas las oficinas en un solo pago", para lo cual a partir de la fecha se  efectuarán  los pagos de forma individual por oficina,  teniendo en cuenta que los pagos si se realizan de manera oportuna por parte de la Subdirección  Adminsitrativa</t>
    </r>
  </si>
  <si>
    <t>http://www.idep.edu.co/sites/default/files/PL-GT-12-02_Plan_Contingencia_Tecno_V7.pdf</t>
  </si>
  <si>
    <r>
      <rPr>
        <b/>
        <sz val="11"/>
        <color rgb="FF000000"/>
        <rFont val="Arial"/>
        <family val="2"/>
      </rPr>
      <t>24/12/2018:</t>
    </r>
    <r>
      <rPr>
        <sz val="11"/>
        <color rgb="FF000000"/>
        <rFont val="Arial"/>
        <family val="2"/>
      </rPr>
      <t xml:space="preserve"> Esta acción será objeto de verificación en próximo seguimiento. </t>
    </r>
  </si>
  <si>
    <r>
      <rPr>
        <b/>
        <sz val="11"/>
        <color rgb="FF000000"/>
        <rFont val="Arial"/>
        <family val="2"/>
      </rPr>
      <t>24/12/2018</t>
    </r>
    <r>
      <rPr>
        <sz val="11"/>
        <color rgb="FF000000"/>
        <rFont val="Arial"/>
        <family val="2"/>
      </rPr>
      <t xml:space="preserve">: Esta acción será objeto de verificación en próximo seguimiento. </t>
    </r>
  </si>
  <si>
    <r>
      <t xml:space="preserve">27/01/2017: El acta de 25 de octubre  de 2016 se elaboró un mes y cinco días después,  hasta el 30 de noviembre de 2016. Continúa abierta vencida.
21/04/2017: No presenta seguimiento por parte del líder del proceso y/o responsable
27/07/2017: No presenta seguimiento por parte del líder del proceso y/o responsable. No se evidencia alerta de google calendar.
10/10/2017: Se sigue presentando la situacion. Para cierre condicional debe generar una nueva acción con la justificación tecnica o juridica. Continua abierta.
28/11/2017: Una vez revisado comité de 3 de noviembre de 2017 a la fecha no se ha suscrito, se remitió a los integrantes el 27 de noviembre para revisión. Continua abierta.
21/12/2017: Continua abierta por continuarse prsenetando esta situación.
24/04/2018:  La acción se encuentra vencida desde el mes de diciembre de 2016, a la fecha de seguimiento no se presenta ningún avance frente a la generación de alertas en google apps por lo anterior la acción planteada no ha sido efectiva ni eficaz.  En cuanto al cumplimiento de la Resolución No. 157 de 2010 establece "Elaborar el acta de cada sesión del Comité, cuyo texto para aprobación debe enviar vía correo electrónio institucional a cada participante dentro de los tres (3) días hábiles siguientes a la fecha de realización de la reunión correspondiente"  la última acta de comité se remitió el 23 de abril de 2018 y el comité se realizó el 13 de marzo.  Por lo anterior la acción formulada no ha sido eficaz ni efectiva, se recomienda solicita reformular nuevamente la acción de tal manera que permita subsanar la no conformidad. 
01/06/2018: Dado que la acción no ha sido efectiva se propone revisar el contenido de la Resolución y ajustarla incluyendo la normatividad inherente nuevo marco normativo contable. Dicho ajuste y revisión se realizará antes de finalizar el mes de julio, para posteriormente su seguimiento y cierre por parte de la OCI.
19/07/2018:  No se reportaron avances por parte del líder del proceso. Igualmente, a la fecha de corte de este seguimiento, no se evidencia la formalización de la resolución, compromiso adquirido en reunión de seguimiento al plan de  mejoramiento del proceso de Gestión Financiera realizada el 01/06/2018.
NOTA: La Oficina de Control Interno, durante el mes de Agosto, realizará visita administrativa al área de contabilidad, con el fin de verificar los documentos que soporten la gestión adelantada en cumplimiento a las acciones planteadas.
</t>
    </r>
    <r>
      <rPr>
        <sz val="10"/>
        <rFont val="Arial"/>
        <family val="2"/>
      </rPr>
      <t xml:space="preserve">17/10/2018: En el tercer seguimiento a la implementación del Nuevo Marco Normativo Contable realizado durante el mes de agosto de 2018, se evidenció la inobservancia del artículo tercero de la Resolución 157 de 2010 en cuanto al término fijado para la elaboración de las actas de las reuniones del Comité de Sostenibilidad Contable, el cual no debe superar los 6 días hábiles; nuevamente se ratifica el no cumplimiento de la resolución vigente, según lo informado en el avance de esta acción y lo confirmado en reunión del Comité del 16 de octubre, teniendo en cuenta que a la fecha están pendientes de formalizar las tres (3) últimas actas.   Es importante resaltar que hasta tanto no se apruebe la modificación de la Resolución en comento se debe dar cumplimiento a las fechas establecidas. 
</t>
    </r>
    <r>
      <rPr>
        <b/>
        <sz val="10"/>
        <rFont val="Arial"/>
        <family val="2"/>
      </rPr>
      <t xml:space="preserve">24/12/2018: </t>
    </r>
    <r>
      <rPr>
        <sz val="10"/>
        <rFont val="Arial"/>
        <family val="2"/>
      </rPr>
      <t xml:space="preserve">En el artículo 11 numeral 4 de la Resolución 147 de 2018 se estableció la elaboración de las actas de la sesiones y presentarlas para la aprobación del comité, no se definió dentro de está términos para elaboración ni firma como lo indica el avance reportado por la SAF, de acuerdo con el último seguimiento realizado a la implementación de las NICSP y la sostenibilidad de la información contable radicado No. 00106-817-001434 del 29 de noviembre de 2018  se pudo confirmar que las actas de los comités de sostenibilidad contable se encontraban al día. </t>
    </r>
  </si>
  <si>
    <r>
      <rPr>
        <b/>
        <sz val="10"/>
        <color rgb="FF000000"/>
        <rFont val="Arial"/>
        <family val="2"/>
      </rPr>
      <t>05/10/2018 S</t>
    </r>
    <r>
      <rPr>
        <sz val="10"/>
        <color rgb="FF000000"/>
        <rFont val="Arial"/>
        <family val="2"/>
      </rPr>
      <t xml:space="preserve">e realizó  el análisis de causas,  efectos y los controles existentes para lo cual se formulan las nuevas acciones a ejecutar  dentrol del plan de mejoramiento.       
                                                                                                                                                                                                                      </t>
    </r>
    <r>
      <rPr>
        <b/>
        <sz val="10"/>
        <color rgb="FF000000"/>
        <rFont val="Arial"/>
        <family val="2"/>
      </rPr>
      <t>05/12/2018</t>
    </r>
    <r>
      <rPr>
        <sz val="10"/>
        <color rgb="FF000000"/>
        <rFont val="Arial"/>
        <family val="2"/>
      </rPr>
      <t>: Se actualiza en el mes de noviembre la matriz de riesgos del proceso de acuerdo a la nueva metodología del DAFP en donde el riesgo residual después de aplicar controles continúa en zona de riesgo alto por lo que se hace necesario dar cumplimiento a las acciones definidas para fortalecer los controles. En el seguimiento realizado el 25/10/2018 por parte del líder y equipo de tecnología  se eliminó  la causa "Fallas en la realización de bacupks "</t>
    </r>
  </si>
  <si>
    <r>
      <t xml:space="preserve">29/07/2016: La asistencia especializada en Gestión de Indicadores se presentó en una socialización genérica y a la fecha no ha entrado en producción. Continua abierta y vencida
05/11/10: A la fecha no ha entrado en producción, se encuentra en trámite en el contrato actual IT GOP. Continua abierta y vencida
25/01/2017: A la fecha no ha entrado en producción, se encuentra en trámite en el contrato actual IT GOP. Continua abierta y vencida. Se solicita corregir fechas del seguimiento de capacitacion 2016 a 2017.
19/04/2017: De acuerdo al seguimiento del líder del proceso, el contratista solicitó prórroga para realizar esta actividad. Modificación No. 1 al contrato 034 de 2016 del 24/03/2017, en la prórroga se establece el compromiso de resolver todas las incidencias presentadas el 25 de Marzo. Continúa Abierta.
27/07/2017: Se encuentra como actividad pendiente en el marco de la segunda prórroga del  contrato No. 34 de 2016  IT GOP S.A.S, que se extiende hasta septiembre de 2017. Por lo tanto la acción Continua Abierta.
10/10/2017: Se encuentra como actividad pendiente en el marco de la segunda prórroga del  contrato No. 34 de 2016  IT GOP S.A.S, que vence el próximo mes de Octubre tal como lo establece el líder del proceso. Por lo tanto la acción Continua Abierta
29/11/2017: Se revisa como evidencia listado de asistencia, del 5/10/2017, cuyo tema fue: Instrucción básica metas e indicadores en Goobi, realizada por la empresa IT GOP SAS, a funcionarios y contratistas de la Oficina asesora de planeación, se envío información al proveedor para ser cargada en el Módulo de Gestión de indicadores y verificar su funcionamiento, </t>
    </r>
    <r>
      <rPr>
        <b/>
        <sz val="10"/>
        <rFont val="Arial"/>
        <family val="2"/>
      </rPr>
      <t>se da cierre condicional a esta acción</t>
    </r>
    <r>
      <rPr>
        <sz val="10"/>
        <rFont val="Arial"/>
        <family val="2"/>
      </rPr>
      <t xml:space="preserve"> sujeto a la puesta en producción del módulo de indicadores y a la verificación permanente de su funcionamiento.
12/04/2018:  A la fecha de seguimiento sigue pendiente la puesta en producción del módulo de indicadores; teniendo en cuenta que ésta acción está en ejecución desde diciembre de 2015, se recomienda evaluar y reformular la acción, puesto que la misma no ha sido efectiva ni eficaz.</t>
    </r>
    <r>
      <rPr>
        <b/>
        <sz val="10"/>
        <rFont val="Arial"/>
        <family val="2"/>
      </rPr>
      <t xml:space="preserve">
</t>
    </r>
    <r>
      <rPr>
        <sz val="10"/>
        <rFont val="Arial"/>
        <family val="2"/>
      </rPr>
      <t xml:space="preserve">25/07/2018: A la fecha no se evidencia avance  físico frente a la acción formulada. 
Se reitera la observación del seguimiento del 12/04/2018. </t>
    </r>
    <r>
      <rPr>
        <b/>
        <sz val="10"/>
        <rFont val="Arial"/>
        <family val="2"/>
      </rPr>
      <t xml:space="preserve">
</t>
    </r>
    <r>
      <rPr>
        <sz val="10"/>
        <rFont val="Arial"/>
        <family val="2"/>
      </rPr>
      <t xml:space="preserve">16/10/2018: Se verificó con la Profesional Especializada de Planeación lo informado en el avance, se observó  en el módulo denominado "Relaciones de equivalencia entre catálogos y/o dominios" el desglose de los rubros presupuestales, sin embargo, a la fecha de esta verificación, en este módulo no se observa el respectivo registro o enlace de las cifras presupuestales.
</t>
    </r>
    <r>
      <rPr>
        <b/>
        <sz val="10"/>
        <rFont val="Arial"/>
        <family val="2"/>
      </rPr>
      <t xml:space="preserve">26/12/2018:  </t>
    </r>
    <r>
      <rPr>
        <sz val="10"/>
        <rFont val="Arial"/>
        <family val="2"/>
      </rPr>
      <t xml:space="preserve">Según lo reportado por el líder del proceso con corte a 12/12/2018 esta actividad no presentó un avance con respecto al anterior seguimiento. </t>
    </r>
  </si>
  <si>
    <r>
      <t>10/04/2018</t>
    </r>
    <r>
      <rPr>
        <b/>
        <sz val="10"/>
        <rFont val="Arial"/>
        <family val="2"/>
      </rPr>
      <t xml:space="preserve">:  </t>
    </r>
    <r>
      <rPr>
        <sz val="10"/>
        <rFont val="Arial"/>
        <family val="2"/>
      </rPr>
      <t>Revisado el mapa de riesgos se documentó a 31 de diciembre de 2017 el riesgo "pérdida de bienes del inventario del instituto" con tres controles y una calificación de riesgo residual "bajo",  lo que no es coherente teniendo en cuenta la materialización del mismo; ahora bien, en la formulación del plan de mejoramiento se da por fecha de finalización de la actividad diciembre de 2016, en el reporte del seguimiento se evidencia que solo hasta noviembre de 2017 se solicitó a la OAP la modficación del riesgo y se solicita el cierre del hallazgo.   En el seguimiento efectuado a abril de 2018 se documenta un seguimiento frente a la gestión de un proceso de bajas que no se relaciona con la identificación del riesgo, una vez se realice el avance correspondiete al primer trimestre del  mapa de riesgos  se evaluara la efectividad de los controles establecidos;  por lo tanto ésta actividad continua en seguimiento. 
Se recomienda su revisión y ajuste.
01/06/2018: Se reformulará la acción de mejora teniendo en cuenta que la misma no permite subsanar la no conformidad.
19/07/2018: No se ha dado cumplimiento al compromiso  adquirido en reunión de seguimiento al plan de  mejoramiento del proceso de Recursos Físicos y Ambiental realizada el 01/06/2018
16/10/2018: Se planteo mediante correo electronico una propuesta para reformular la acción mediante correo electrónico del 8 de agosto del 2018. Se enviará la acción reformulada en el mes de octubre del 2018 una vez revIsada y concertada con el Subdirector Administrativo, Financiero y de Control Disciplinario.
18/10/2018:</t>
    </r>
    <r>
      <rPr>
        <b/>
        <sz val="10"/>
        <rFont val="Arial"/>
        <family val="2"/>
      </rPr>
      <t xml:space="preserve"> </t>
    </r>
    <r>
      <rPr>
        <sz val="10"/>
        <rFont val="Arial"/>
        <family val="2"/>
      </rPr>
      <t xml:space="preserve">Se aportó correo electrónico del 9 de agosto de 2018 con el proyecto de reformulación del Plan de Mejoramiento por procesos de Recursos físicos, pendiente de validación por porte de la Subdirección Administrativa y Financiera. Acción continua en seguimiento. 
</t>
    </r>
    <r>
      <rPr>
        <b/>
        <sz val="10"/>
        <rFont val="Arial"/>
        <family val="2"/>
      </rPr>
      <t xml:space="preserve">24/12/2018: </t>
    </r>
    <r>
      <rPr>
        <sz val="10"/>
        <rFont val="Arial"/>
        <family val="2"/>
      </rPr>
      <t>Verificado el consolidado de mapa de riesgos y de corrupción aprobado al 16 de noviembre de 2018, se observa que respecto al riesgo de "</t>
    </r>
    <r>
      <rPr>
        <i/>
        <sz val="10"/>
        <rFont val="Arial"/>
        <family val="2"/>
      </rPr>
      <t xml:space="preserve">Pérdida de bienes y/o elementos de Propiedad, Planta y Equipo e Inventarios del Instituto."  </t>
    </r>
    <r>
      <rPr>
        <sz val="10"/>
        <rFont val="Arial"/>
        <family val="2"/>
      </rPr>
      <t>se establecieron dos (2) controles detectivos: Monitoreo a través de cámaras de video las 24 horas, administradas por la OAP; el procedimiento PRO-GRF-11-01 Egresos o salidas definitivas de bienes aprobado el 11_07_2017 y dos (2) preventivos así: Registro en el sistema de información el cual asigna un número de placa para identificación y control del bien y la renovación de las pólizas anualmente.</t>
    </r>
  </si>
  <si>
    <r>
      <rPr>
        <sz val="11"/>
        <rFont val="Calibri"/>
        <family val="2"/>
      </rPr>
      <t xml:space="preserve">Acta No. 1 del 06/12/2018 suscrita por funcionarios de la Subdirección Administrativa y Financiera. </t>
    </r>
    <r>
      <rPr>
        <u/>
        <sz val="11"/>
        <rFont val="Calibri"/>
        <family val="2"/>
      </rPr>
      <t xml:space="preserve">
Tercer seguimiento mapa de riesgos 2018 enviado por la OAP.</t>
    </r>
  </si>
  <si>
    <r>
      <t xml:space="preserve">16/10/2018: El servicio fue restablecido, sin embargo, se han venido presentado fallas al ingresar a las unidades en red, por tal razón es necesario continuar con el seguimiento de esta acción. 
</t>
    </r>
    <r>
      <rPr>
        <b/>
        <sz val="10"/>
        <rFont val="Arial"/>
        <family val="2"/>
      </rPr>
      <t xml:space="preserve">24/12/2018: </t>
    </r>
    <r>
      <rPr>
        <sz val="10"/>
        <rFont val="Arial"/>
        <family val="2"/>
      </rPr>
      <t>Desde el último suceso reportado por la OAP de materialización del riesgo respecto a la seguridad y privacidad de la información, no se han reportado por parte de la OAP eventos de ataques informáticos hasta la fecha, por lo anterior se cierra la acción.</t>
    </r>
  </si>
  <si>
    <r>
      <t xml:space="preserve">16/10/2018: Se confirmó que en la actualización del mapa de riesgos del Proceso de Gestión Tecnológica se incluyeron (2) acciones para el manejo del riesgo: "Interrupción en la prestación de servicios tecnológicos a usuarios internos y externos en la entidad " con periodo de ejecuión en el mes de octubre. Así mismo, para el riesgo:"Tener ataques informáticos a bases de datos, red de comunicaciones, sistemas de información y/o página web de la entidad." se adicionaron (3) acciones con periodo de ejecución del 28/09/2018 al 30/11/2018, por lo tanto, se hace necesario, continuar con el seguimiento de esta acción. 
</t>
    </r>
    <r>
      <rPr>
        <b/>
        <sz val="10"/>
        <rFont val="Arial"/>
        <family val="2"/>
      </rPr>
      <t xml:space="preserve">24/12/2018: </t>
    </r>
    <r>
      <rPr>
        <sz val="10"/>
        <rFont val="Arial"/>
        <family val="2"/>
      </rPr>
      <t>Se publicó actualización del  mapa de riesgos aprobado el 16 de noviembre de 2018. Respecto al riesgo "</t>
    </r>
    <r>
      <rPr>
        <i/>
        <sz val="10"/>
        <rFont val="Arial"/>
        <family val="2"/>
      </rPr>
      <t xml:space="preserve">Tener ataques informáticos a bases de datos, red de comunicaciones, sistemas de información y/o página web de la entidad." </t>
    </r>
    <r>
      <rPr>
        <sz val="10"/>
        <rFont val="Arial"/>
        <family val="2"/>
      </rPr>
      <t xml:space="preserve">se establecieron dos (2) controles preventivos: Restricción en  la instalación de programas no autorizados y descargas de software y Realizar revisiones periódicas para asegurar que todos los equipos tengan instalado el antivirus.  Se cierra la acción y se monitorea a través de los controles establecidos en el mapa de riesgos. </t>
    </r>
  </si>
  <si>
    <t xml:space="preserve">http://www.idep.edu.co/?q=content/mapa-de-riesgos-por-proceso
Mapa de riesgos reportada por parte de la OAP en el mes de diciembre. </t>
  </si>
  <si>
    <r>
      <rPr>
        <sz val="10"/>
        <rFont val="Arial"/>
        <family val="2"/>
      </rPr>
      <t xml:space="preserve">16/10/2018: Acción progamada a realizarse de octubre a noviembre de 2018.
</t>
    </r>
    <r>
      <rPr>
        <b/>
        <sz val="10"/>
        <rFont val="Arial"/>
        <family val="2"/>
      </rPr>
      <t xml:space="preserve">24/12/2018: </t>
    </r>
    <r>
      <rPr>
        <sz val="10"/>
        <rFont val="Arial"/>
        <family val="2"/>
      </rPr>
      <t>Revisado en Maloca Aula SIG,  se encuentra publicado  PL-GT-12-02 PLAN DE CONTINGENCIA TECNOLÓGICA IDEP  con fecha de aprobación 20/12/2018.
Por lo anterior se da por cumplida la actividad y se cierra.</t>
    </r>
  </si>
  <si>
    <r>
      <rPr>
        <sz val="10"/>
        <rFont val="Arial"/>
        <family val="2"/>
      </rPr>
      <t xml:space="preserve">16/10/2018: Se verificó en la actualización al Mapa de Riesgos por procesos con corte a 30/09/2018 que dentro del Proceso de Gestión Tecnológica se incluyeron (2) acciones para el manejo del riesgo: "Interrupción en la prestación de servicios tecnológicos a usuarios internos y externos en la entidad " con un periodo de ejecución del 1 al 30 de octubre de 2018.
</t>
    </r>
    <r>
      <rPr>
        <b/>
        <sz val="10"/>
        <rFont val="Arial"/>
        <family val="2"/>
      </rPr>
      <t xml:space="preserve">24/12/2018: </t>
    </r>
    <r>
      <rPr>
        <sz val="10"/>
        <rFont val="Arial"/>
        <family val="2"/>
      </rPr>
      <t>Verificado el CONSOLIDADO MAPA DE RIESGOS INSTITUCIONAL Y DE CORRUPCIÓN POR PROCESO aprobado el 16/11/2018 se incluyó como una causa del riesgo "</t>
    </r>
    <r>
      <rPr>
        <i/>
        <sz val="10"/>
        <rFont val="Arial"/>
        <family val="2"/>
      </rPr>
      <t xml:space="preserve">Interrupción en la prestación de servicios tecnológicos a usuarios internos y externos en la entidad " </t>
    </r>
    <r>
      <rPr>
        <sz val="10"/>
        <rFont val="Arial"/>
        <family val="2"/>
      </rPr>
      <t xml:space="preserve">la Interrupción en la prestación de servicio de energía por pagos extemporaneos, y como controles de este riesgo se definió un control detectivo y tres preventivos los cuales quedaron bajo responsabilidad de personal de la OAP.  Se cierra la acción y se monitorea desde el mapa de riesgos por proceso. </t>
    </r>
  </si>
  <si>
    <t>http://www.idep.edu.co/?q=content/mapa-de-riesgos-por-proceso
Mapa de Riesgos enviado por parte de la OAP en el mes de diciembre de 2018</t>
  </si>
  <si>
    <r>
      <rPr>
        <sz val="10"/>
        <rFont val="Arial"/>
        <family val="2"/>
      </rPr>
      <t xml:space="preserve">16/10/2018: Acción en ejecución desde el 1/10/2018 hasta el 15/12/2018.
</t>
    </r>
    <r>
      <rPr>
        <b/>
        <sz val="10"/>
        <rFont val="Arial"/>
        <family val="2"/>
      </rPr>
      <t>24/12/2018</t>
    </r>
    <r>
      <rPr>
        <sz val="10"/>
        <rFont val="Arial"/>
        <family val="2"/>
      </rPr>
      <t>: Revisado en Maloca Aula SIG,  se encuentra publicado  PL-GT-12-02 PLAN DE CONTINGENCIA TECNOLÓGICA IDEP  con fecha de aprobación 20/12/2018, en donde en el control de cambios se evidencia la actualización reportada por el líder del proceso.  Por lo anterior se cierra la acción.</t>
    </r>
  </si>
  <si>
    <r>
      <rPr>
        <sz val="10"/>
        <rFont val="Arial"/>
        <family val="2"/>
      </rPr>
      <t xml:space="preserve">16/10/2018: Acción progamada a realizarse durante el mes de octubre de 2018.
</t>
    </r>
    <r>
      <rPr>
        <b/>
        <sz val="10"/>
        <rFont val="Arial"/>
        <family val="2"/>
      </rPr>
      <t xml:space="preserve">24/12/2018: </t>
    </r>
    <r>
      <rPr>
        <sz val="10"/>
        <rFont val="Arial"/>
        <family val="2"/>
      </rPr>
      <t>Teniendo lo manifestado por la Subdirección Administrativa y Financiera, de igual forma que dentro del mapa de riesgos del proceso de Gestión Tecnológica se incluyó como causa la "</t>
    </r>
    <r>
      <rPr>
        <i/>
        <sz val="10"/>
        <rFont val="Arial"/>
        <family val="2"/>
      </rPr>
      <t xml:space="preserve">Interrupción en la prestación de servicio de energía por pagos extemporaneos", </t>
    </r>
    <r>
      <rPr>
        <sz val="10"/>
        <rFont val="Arial"/>
        <family val="2"/>
      </rPr>
      <t xml:space="preserve">de igual forma, se definieron los respectivos controles a cargo de personal de la Oficina Asesora de Planeación, se continuará realizando el seguimiento de acuerdo con los controles establecidos dentro de la mapa de riesgos del proceso asociado a la Gestión Tecnológica.    
Esta acción se cierra y se monitorea desde el mapa de riesgos por proceso. </t>
    </r>
  </si>
  <si>
    <r>
      <t xml:space="preserve">28/11/2017: Frente  al halalzgo se recomienda revisar si  la acción corresponde a las causas raiz del hallazgo; ya que este se refiere al vencimiento de acciones de mejora mientras la acción plantea: Actualizar los procedimientos, documentos y formatos del  área de Contabilidad.
22/12/2017: la acción no responde a las causas del hallazgo, se recomienda revisar y reformular linea de acción en términos de por qué se presentan retrasos en el cierre de acciones.
24/04/2018: </t>
    </r>
    <r>
      <rPr>
        <b/>
        <sz val="10"/>
        <rFont val="Arial"/>
        <family val="2"/>
      </rPr>
      <t xml:space="preserve"> </t>
    </r>
    <r>
      <rPr>
        <sz val="10"/>
        <rFont val="Arial"/>
        <family val="2"/>
      </rPr>
      <t>De acuerdo al seguimiento efectuado por parte del responsable del proceso, se informa que el hallazgo no es claro y que se realizó la actualización de procedimientos.  No obstante en el seguimiento efectuado por parte de la OCI el día 28/11/2017 y el 22/12/2017, hace hincapié a que el hallazgo es por el vencimiento en las fechas establecidas para ejecutar las acciones de mejora.  
Teniendo en cuenta que la acción formulada no subsana la no conformidad que es el incumplimiento en las acciones de mejora, se solicita reformular la acción por cuanto la que inicialmente se planteó no fue eficaz ni efectiva. 
01/06/2018: Se propone por parte del contador de la Entidad revisar las acciones vencidas con el fin de reformular actividades en pro de subsanar los hallazgos en un tiempo no mayor a seis meses para posterior cierre por parte de la OCI.
19/07/2018: No se reportaron avances por parte del líder del proceso. Igualmente, a la fecha de corte de este seguimiento,  no se evidencia la reformulación de actividades,  compromiso adquirido en reunión de seguimiento al plan de  mejoramiento del proceso de Gestión Financiera realizada el 01/06/2018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17/10/2018</t>
    </r>
    <r>
      <rPr>
        <b/>
        <sz val="10"/>
        <rFont val="Arial"/>
        <family val="2"/>
      </rPr>
      <t xml:space="preserve">: </t>
    </r>
    <r>
      <rPr>
        <sz val="10"/>
        <rFont val="Arial"/>
        <family val="2"/>
      </rPr>
      <t xml:space="preserve">De acuerdo a la información suministrada por la Oficina Asesora de Planeación y verificado en Maloca Aula SIG, se evidencia que se actualizó el </t>
    </r>
    <r>
      <rPr>
        <i/>
        <sz val="10"/>
        <rFont val="Arial"/>
        <family val="2"/>
      </rPr>
      <t>PRO-GF-14-12 Revisión a los informes de ejecución financiera de los recursos entregados en Administración;</t>
    </r>
    <r>
      <rPr>
        <sz val="10"/>
        <rFont val="Arial"/>
        <family val="2"/>
      </rPr>
      <t xml:space="preserve"> El Formato FT-14-22 Informe de Ejecución Financiera se encuentra actualizado desde marzo de 2018 y la Guía para la presentación de informes de Ejecución Financiera fue adoptado con la resolución 94 emitida el 13/09/2018. Teniendo en cuenta lo anterior, esta acción continúa en seguimiento.  </t>
    </r>
    <r>
      <rPr>
        <sz val="10"/>
        <color rgb="FFFF0000"/>
        <rFont val="Arial"/>
        <family val="2"/>
      </rPr>
      <t xml:space="preserve">
</t>
    </r>
    <r>
      <rPr>
        <b/>
        <sz val="10"/>
        <rFont val="Arial"/>
        <family val="2"/>
      </rPr>
      <t xml:space="preserve">24/12/2018: </t>
    </r>
    <r>
      <rPr>
        <sz val="10"/>
        <rFont val="Arial"/>
        <family val="2"/>
      </rPr>
      <t xml:space="preserve"> Se actualizó la "GUÍA PARA LA PRESENTACIÓN DE LOS INFORMES DE EJECUCIÓN FINANCIERA DE LOS CONVENIOS  SUSCRITOS POR CONCEPTO DE
RECURSOS ENTREGADOS EN ADMINISTRACIÓN (TRANSFERENCIA O RECURSOS PROPIOS), el 22 de octubre de 2018; se encuentra publicado en el link: http://www.idep.edu.co/sites/default/files/GU-GF-14-01_Guia_Informes_ejec_financiera_v1.pdf.  Esta acción se da por cumplida y se cierra. </t>
    </r>
  </si>
  <si>
    <r>
      <t>28/11/2017; Aunque el procedimiento fue actualizado una vez revisados registros aleatorios de septiembre, octubre y noviembre de 2017 la situación descrita en el hallazgos se sigue presentando. Se recomienda revisar si deben plantearse otras acciones que subsanen esta diferencia.
21/12/2017: Continua en el estado del último segumiento. 
24/04/2018:</t>
    </r>
    <r>
      <rPr>
        <b/>
        <sz val="10"/>
        <rFont val="Arial"/>
        <family val="2"/>
      </rPr>
      <t xml:space="preserve"> </t>
    </r>
    <r>
      <rPr>
        <sz val="10"/>
        <rFont val="Arial"/>
        <family val="2"/>
      </rPr>
      <t xml:space="preserve"> La acción formulada no subsana el hallazgo y/o no conformidad, toda vez que esté se generó por diferencias en los registros de las ordenes de pago en la fecha del documento físico y del sistema; por la extemporaneidad en la radicación de facturas y diferencias entre la orden de pago y el comprobante de egreso de 12 y 18 días, según el procedimiento.
La causa identificada no guarda relación con las observaciones formuladas por parte de ésta oficina;  se evidencia que en la modificación del procedimiento se retiraron los tiempos para su  ejecución.  Por lo tanto ésta oficina considera que la acción no es efectiva ni eficaz y no permite subsanar de fondo las observaciones en el desarrollo de la auditoría efectuada, por lo tanto se solicita revisar y formular una nueva acción. 
01/06/2018: Se reformulará la acción de mejora teniendo en cuenta la no conformidad
19/07/2018: No se reportaron avances por parte del líder del proceso. Igualmente, a la fecha de corte de este seguimiento, no se evidencia la reformulación de la acción de mejora,  compromiso adquirido en reunión de seguimiento al plan de  mejoramiento del proceso de Gestión Financiera realizada el 01/06/2018.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
17/10/2018: Verificado el enlace http://www.idep.edu.co/sites/default/files/PRO-GF-14-14_Causacion_ordenes_pago_V6.pdf, se observa que la Versión 6 del procedimiento PRO-GF-14-14 CAUSACIÓN ÓRDENES DE PAGO fue aprobada el 25/09/2018,  esta acción continua en seguimiento, con el fin de verificar la aplicabilidad del procedimiento y cierre en el próximo seguimiento.</t>
    </r>
    <r>
      <rPr>
        <sz val="10"/>
        <color rgb="FF0070C0"/>
        <rFont val="Arial"/>
        <family val="2"/>
      </rPr>
      <t xml:space="preserve">  
 </t>
    </r>
    <r>
      <rPr>
        <b/>
        <sz val="10"/>
        <rFont val="Arial"/>
        <family val="2"/>
      </rPr>
      <t xml:space="preserve">
24/12/2018: </t>
    </r>
    <r>
      <rPr>
        <sz val="10"/>
        <rFont val="Arial"/>
        <family val="2"/>
      </rPr>
      <t xml:space="preserve"> Esta actividad se da por cumplida.</t>
    </r>
  </si>
  <si>
    <r>
      <t xml:space="preserve">28/11/2017: El seguimiento NO corresponde a la acción planteada ya que el procedimiento  PRO-GF-14-12 Revisión a los informes de ejecución financiera de los recursos entregados en administración, continua vigente. 
21/12/2017: El seguimiento NO corresponde a la acción planteada ya que el procedimiento  PRO-GF-14-12 Revisión a los informes de ejecución financiera de los recursos entregados en administración, continua vigente. 
12/04/2018: El seguimiento realizado no corresponde al hallazgo establecido al procedimiento  PRO-GF-14-12   Revisión a los informes de ejecución financiera de los recursos entregados en administración.  Sin embargo, la Oficina de Control Interno revisó dicho procedimiento en su versión 5 del  26/03/2018, en donde se enuncia en los apartes: Documentos internos, actividad No. 4 y políticas de operación, la  </t>
    </r>
    <r>
      <rPr>
        <i/>
        <sz val="10"/>
        <rFont val="Arial"/>
        <family val="2"/>
      </rPr>
      <t xml:space="preserve">"Guía de ejecucion financiera adoptada por el IDEP" , </t>
    </r>
    <r>
      <rPr>
        <sz val="10"/>
        <rFont val="Arial"/>
        <family val="2"/>
      </rPr>
      <t>no se evidencia publicada en Maloca Aula SIG dentro de los documentos que hacen asociados al proceso. La acción no ha sido efectiva ni eficaz.
01/06/2018: La guía se encuentra en revisión por parte de los supervisores de convenios, con el fin de que sea aprobada para su posterior publicación.
19/07/2018: No se reportaron avances por parte del líder del proceso. Igualmente, a la fecha del seguimiento, no se evidencia la aprobación y publicación de la guía.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
17/10/2018:  De acuerdo a la información suministrada por la Oficina Asesora de Planeación y verificado en Maloca Aula SIG, se evidencia que se actualizó el PRO-GF-14-12 Revisión a los informes de ejecución financiera de los recursos entregados en Administración; El Formato FT-14-22 Informe de Ejecución Financiera se encuentra actualizado desde marzo de 2018 y la Guía para la presentación de informes de Ejecución Financiera fue adoptado con la resolución 94 emitida el 13/09/2018. Teniendo en cuenta lo anterior, esta acción continúa en seguimiento.  </t>
    </r>
    <r>
      <rPr>
        <sz val="10"/>
        <color rgb="FFFF0000"/>
        <rFont val="Arial"/>
        <family val="2"/>
      </rPr>
      <t xml:space="preserve">
</t>
    </r>
    <r>
      <rPr>
        <sz val="10"/>
        <rFont val="Arial"/>
        <family val="2"/>
      </rPr>
      <t xml:space="preserve">
</t>
    </r>
    <r>
      <rPr>
        <b/>
        <sz val="10"/>
        <rFont val="Arial"/>
        <family val="2"/>
      </rPr>
      <t>24/12/2018:</t>
    </r>
    <r>
      <rPr>
        <sz val="10"/>
        <rFont val="Arial"/>
        <family val="2"/>
      </rPr>
      <t xml:space="preserve">  Esta actividad se da por cumplida y se cierra. </t>
    </r>
  </si>
  <si>
    <r>
      <t>28/11/2017: Acción en desarrollo
21/12/2017: Acción en desarrollo se encuentra pendiente el trámite 
12/04/2018</t>
    </r>
    <r>
      <rPr>
        <b/>
        <sz val="10"/>
        <rFont val="Arial"/>
        <family val="2"/>
      </rPr>
      <t xml:space="preserve">: </t>
    </r>
    <r>
      <rPr>
        <sz val="10"/>
        <rFont val="Arial"/>
        <family val="2"/>
      </rPr>
      <t>A la fecha no se evidencia el acto administrativo  que derogue la resolución  No 129  de 2004, acción vencida desde diciembre de 2017.
01/06/2018</t>
    </r>
    <r>
      <rPr>
        <b/>
        <sz val="10"/>
        <rFont val="Arial"/>
        <family val="2"/>
      </rPr>
      <t>:</t>
    </r>
    <r>
      <rPr>
        <sz val="10"/>
        <rFont val="Arial"/>
        <family val="2"/>
      </rPr>
      <t xml:space="preserve"> A la fecha no se evidencia el acto administrativo  que derogue la resolución  No 129  de 2004.
19/07/2018: No se reportaron avances por parte del líder del proceso. Igualmente, a la fecha de corte de este seguimiento, no se evidencia el acto administrativo que derogue la resolución 129 de 2004.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17/10/2018: </t>
    </r>
    <r>
      <rPr>
        <sz val="10"/>
        <rFont val="Arial"/>
        <family val="2"/>
      </rPr>
      <t xml:space="preserve">Verificado la carpeta \\192.168.1.20\Resoluciones\2018 se evidencia la Resolución 94 con la cual se adopta la Guía de presentación de informes de ejecución financiera aprobada el 13/09/2018.   Se continuará con el seguimiento con el fin de evidenciar su aplicación.
</t>
    </r>
    <r>
      <rPr>
        <b/>
        <sz val="10"/>
        <rFont val="Arial"/>
        <family val="2"/>
      </rPr>
      <t>24/12/2018:</t>
    </r>
    <r>
      <rPr>
        <sz val="10"/>
        <rFont val="Arial"/>
        <family val="2"/>
      </rPr>
      <t xml:space="preserve">  Esta acción se cierra por el cumplimiento de la misma.</t>
    </r>
  </si>
  <si>
    <r>
      <t>25/04/2018: Se realizó seguimiento al cumplimiento de éstas acciones por parte de la OCI y quedan documentados en actas de fecha 01, 08 y 15 de marzo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
17/10/2018:</t>
    </r>
    <r>
      <rPr>
        <b/>
        <sz val="10"/>
        <rFont val="Arial"/>
        <family val="2"/>
      </rPr>
      <t xml:space="preserve"> </t>
    </r>
    <r>
      <rPr>
        <sz val="10"/>
        <rFont val="Arial"/>
        <family val="2"/>
      </rPr>
      <t xml:space="preserve">Mediante Oficio  radicado No. 00106-816-000676 del 31/07/2018 se dió claridad a JARGU S.A. corredores de seguros de la presunta apropiación del extesorero y se le indicó los valores devueltos por el exfuncionario, de esta comunicación el Instituto no ha obtenido respuesta por parte JARGU Seguros.   Se continua con el seguimiento.
</t>
    </r>
    <r>
      <rPr>
        <b/>
        <sz val="10"/>
        <rFont val="Arial"/>
        <family val="2"/>
      </rPr>
      <t>24/12/2018:</t>
    </r>
    <r>
      <rPr>
        <sz val="10"/>
        <rFont val="Arial"/>
        <family val="2"/>
      </rPr>
      <t xml:space="preserve">  No se reportó avance para el trimestre por parte del responsable del proceso. </t>
    </r>
  </si>
  <si>
    <r>
      <t xml:space="preserve">25/04/2018: Se realizó seguimiento al cumplimiento de éstas acciones por parte de la OCI y quedan documentados en actas de fecha 01, 08 y 15 de marzo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
</t>
    </r>
    <r>
      <rPr>
        <b/>
        <sz val="10"/>
        <rFont val="Arial"/>
        <family val="2"/>
      </rPr>
      <t xml:space="preserve">
</t>
    </r>
    <r>
      <rPr>
        <sz val="10"/>
        <rFont val="Arial"/>
        <family val="2"/>
      </rPr>
      <t>17/10/2018</t>
    </r>
    <r>
      <rPr>
        <b/>
        <sz val="10"/>
        <rFont val="Arial"/>
        <family val="2"/>
      </rPr>
      <t>:</t>
    </r>
    <r>
      <rPr>
        <sz val="10"/>
        <rFont val="Arial"/>
        <family val="2"/>
      </rPr>
      <t xml:space="preserve"> Según lo informado en Comité de Sostenibilidad Contable del 24 de septiembre de 2018, las partidas conciliatorias con corte a dic/31/2017 se encuentras conciliadas al 100% y teniendo en cuenta que la Versión 4 del formato de Concilliación Bancaria Contable fue aprobada el 25/09/2018 esta acción seguirá siendo objeto de seguimiento. 
</t>
    </r>
    <r>
      <rPr>
        <b/>
        <sz val="10"/>
        <rFont val="Arial"/>
        <family val="2"/>
      </rPr>
      <t xml:space="preserve">24/12/2018: </t>
    </r>
    <r>
      <rPr>
        <sz val="10"/>
        <rFont val="Arial"/>
        <family val="2"/>
      </rPr>
      <t xml:space="preserve">En el Comité de Sostenibilidad Financiero y Contable, se presentó el consolidado de vigencias 2015, 2016 y 2017 correspondientes a la revisión de movimientos bancarios, contables y presupuestales, soportados mediante las fichas técnicas que soportan las transacciones más significativas.  Por la anterior se da por cumplida ésta actividad. </t>
    </r>
  </si>
  <si>
    <t xml:space="preserve">12/04/2018: Se recomienda establecer el periodo de desarrollo de esta acción
19/07/2018: No se reportaron avances por parte del líder del proceso. Continúa sin establecerse el periodo de desarrollo de esta acción
NOTA: La Oficina de Control Interno, durante el mes de Agosto, realizará visita administrativa al área de contabilidad, con el fin de verificar los documentos que soporten la gestión adelantada en cumplimiento a las acciones planteadas.
17/10/2018: Verificada el enlace institucional_ Gestión Documental SIG http://www.idep.edu.co/sites/default/files/IN-GF-14-05_Protocolo_de_Seguridad_V1.pdfse observa la Versión 1 del Protocolo de Seguridad y Manejo de Cuentas _Tesorería aprobado el 02/05/2018.   Esta acción continua en seguimiento con el fin de verificar su cumplimiento y cierre en el próximo informe. 
24/12/2018:  Esta actividad se cierra,  se continuará con el seguimiento desde el plan de mejoramiento institucional. </t>
  </si>
  <si>
    <r>
      <t>25/4/2018:  Esta actividad se encuentra en ejecución.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18/10/2018</t>
    </r>
    <r>
      <rPr>
        <b/>
        <sz val="10"/>
        <rFont val="Arial"/>
        <family val="2"/>
      </rPr>
      <t xml:space="preserve">: </t>
    </r>
    <r>
      <rPr>
        <sz val="10"/>
        <rFont val="Arial"/>
        <family val="2"/>
      </rPr>
      <t xml:space="preserve">De acuerdo con el seguimiento realizado al mapa de riesgos con corte a 31 de agosto, del cual se emitió Informe radicado con el No. 00106-817-001135 del 25 de septiembre de 2018, esta acción continúa en seguimiento.  
</t>
    </r>
    <r>
      <rPr>
        <b/>
        <sz val="10"/>
        <rFont val="Arial"/>
        <family val="2"/>
      </rPr>
      <t>24/12/2018</t>
    </r>
    <r>
      <rPr>
        <sz val="10"/>
        <rFont val="Arial"/>
        <family val="2"/>
      </rPr>
      <t>: Verificada el CONSOLIDADO MAPA DE RIESGOS INSTITUCIONAL Y DE CORRUPCIÓN POR PROCESO aprobado el 16 de noviembre de 2018 se estableció para el riesgo "Manejo indebido de recursos públicos." se definió un control de detectivo a través del procedimiento PRO-GF-14-06 "Conciliaciones Bancarias Contables", y dos (2) controles preventivos  a través del procedimiento PRO-GF-14-14 "Causación de Órdenes de Pago" así como la aplicación de los controles a través del Protocolo de Seguridad y Manejo de Cuentas de Tesorería IN- GF -14- 05, por lo tanto se cierra esta acción.</t>
    </r>
  </si>
  <si>
    <r>
      <t>24/4/2018:  Esta actividad se encuentra ejecución se realizará seguimiento en el siguiente trimestre por parte de ésta Oficina.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
18/10/2018:</t>
    </r>
    <r>
      <rPr>
        <b/>
        <sz val="10"/>
        <rFont val="Arial"/>
        <family val="2"/>
      </rPr>
      <t xml:space="preserve"> </t>
    </r>
    <r>
      <rPr>
        <sz val="10"/>
        <rFont val="Arial"/>
        <family val="2"/>
      </rPr>
      <t xml:space="preserve">Según lo informado por el área de Tesorería, a  la fecha se ha generado un reporte con corte al 28/09/2018, sin embargo, los reportes correspondientes al 5 y 12 de octubre no se generaron por inconvenientes con el sistema de información GOOBI. De igual forma, hasta el momento no se ha definido el procedimiento en el cual se incluirá este punto de control.  
</t>
    </r>
    <r>
      <rPr>
        <b/>
        <sz val="10"/>
        <rFont val="Arial"/>
        <family val="2"/>
      </rPr>
      <t xml:space="preserve">
24/12/2018: </t>
    </r>
    <r>
      <rPr>
        <sz val="10"/>
        <rFont val="Arial"/>
        <family val="2"/>
      </rPr>
      <t xml:space="preserve"> Se da por cumplida esta acción y se cierra. </t>
    </r>
  </si>
  <si>
    <t xml:space="preserve">06/10/2017: Evidencias Citadas en el seguimiento y a solicitud del interesado
24/11/2017:Expediente documental de Actas de Comité Técnico de Sostenibilidad Contable
0604/2018: Correo Institucional remitido a los integrantes de Comité. 
</t>
  </si>
  <si>
    <r>
      <t xml:space="preserve">Correo de fecha 23 de abril de 2018 remitiendo el acta del 13 de marzo para revisión de los integrantes del comité. 
</t>
    </r>
    <r>
      <rPr>
        <b/>
        <sz val="10"/>
        <rFont val="Arial"/>
        <family val="2"/>
      </rPr>
      <t xml:space="preserve">17/10/2018: </t>
    </r>
    <r>
      <rPr>
        <sz val="10"/>
        <rFont val="Arial"/>
        <family val="2"/>
      </rPr>
      <t xml:space="preserve">A la fecha se encuentra formalizada y firmada hasta el acta No. 7 del 8 de junio de 2018, a partir de esta acta se encontraron pendientes de firma actas hasta la reunión del Comité Sostenibilidad Contable del 16 de Octubre de 2018. 
</t>
    </r>
    <r>
      <rPr>
        <b/>
        <sz val="10"/>
        <rFont val="Arial"/>
        <family val="2"/>
      </rPr>
      <t xml:space="preserve">
24/12/2018:</t>
    </r>
    <r>
      <rPr>
        <sz val="10"/>
        <rFont val="Arial"/>
        <family val="2"/>
      </rPr>
      <t xml:space="preserve">   Resolución 147 DEL 05/12/2018, carpeta compartida "Resoluciones IDEP - 2018"</t>
    </r>
  </si>
  <si>
    <r>
      <t xml:space="preserve">27/01/2017: Diana Ruiz- Jefe OC
21/04/2017: Alix del Pilar Hurtado P.
27/07/2017: Diana Ruiz
10/10/2017: Diana Ruiz
28/11/2017: Diana Ruiz
21/12/2017: Diana Ruiz
</t>
    </r>
    <r>
      <rPr>
        <b/>
        <sz val="10"/>
        <rFont val="Arial"/>
        <family val="2"/>
      </rPr>
      <t xml:space="preserve">
</t>
    </r>
    <r>
      <rPr>
        <sz val="10"/>
        <rFont val="Arial"/>
        <family val="2"/>
      </rPr>
      <t xml:space="preserve">24/04/2018:   Hilda Yamile Morales Laverde - Jefe OCI. 
01/06/2018:   Hilda Yamile Morales Laverde, Jefe Oficina Control Interno 
</t>
    </r>
    <r>
      <rPr>
        <b/>
        <sz val="10"/>
        <rFont val="Arial"/>
        <family val="2"/>
      </rPr>
      <t xml:space="preserve">
19/07/2018: Alix del Pilar Hurtado P., Técnico Operativo (E ) OCI
17/10/2018: Sandra Milena Bonilla R._ Contratista de Apoyo Profesional_ OCI</t>
    </r>
    <r>
      <rPr>
        <sz val="10"/>
        <rFont val="Arial"/>
        <family val="2"/>
      </rPr>
      <t xml:space="preserve">
</t>
    </r>
    <r>
      <rPr>
        <b/>
        <sz val="10"/>
        <rFont val="Arial"/>
        <family val="2"/>
      </rPr>
      <t xml:space="preserve">24/12/2018: </t>
    </r>
    <r>
      <rPr>
        <sz val="10"/>
        <rFont val="Arial"/>
        <family val="2"/>
      </rPr>
      <t>Sandra Milena Bonilla R._ Contratista de Apoyo Profesional_ OCI</t>
    </r>
  </si>
  <si>
    <r>
      <t xml:space="preserve">http://www.idep.edu.co/?q=content/gf-14-proceso-de-gesti%C3%B3n-financiera#overlay-context=
</t>
    </r>
    <r>
      <rPr>
        <sz val="11"/>
        <rFont val="Calibri"/>
        <family val="2"/>
      </rPr>
      <t>24/12/2018:  http://www.idep.edu.co/sites/default/files/GU-GF-14-01_Guia_Informes_ejec_financiera_v1.pdf</t>
    </r>
  </si>
  <si>
    <r>
      <t xml:space="preserve">28/11/2017: Diana Ruiz
24/04/2018:  Hilda Yamile Morales Laverde - Jefe OCI
01/06/2018:   Hilda Yamile Morales Laverde, Jefe Oficina Control Interno 
19/07/2018: Alix del Pilar Hurtado P., Técnico Operativo (E ) OCI
17/10/2018: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</si>
  <si>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rPr>
        <b/>
        <sz val="10"/>
        <rFont val="Arial"/>
        <family val="2"/>
      </rPr>
      <t xml:space="preserve">2/12/018:  </t>
    </r>
    <r>
      <rPr>
        <sz val="10"/>
        <rFont val="Arial"/>
        <family val="2"/>
      </rPr>
      <t>http://www.idep.edu.co/sites/default/files/PRO-GF-14-14_Causacion_ordenes_pago_V6.pdf</t>
    </r>
  </si>
  <si>
    <r>
      <rPr>
        <sz val="10"/>
        <rFont val="Arial"/>
        <family val="2"/>
      </rPr>
      <t xml:space="preserve">12/04/2017: 
http://www.idep.edu.co/?q=content/gf-14-proceso-de-gesti%C3%B3n-financiera#overlay-context=
http://www.idep.edu.co/sites/default/files/PRO_GF_14_12_Revision_Informes_V5.pdf
23/10/2018: http://www.idep.edu.co/?q=content/gf-14-proceso-de-gesti%C3%B3n-financiera#overlay-context=
</t>
    </r>
    <r>
      <rPr>
        <b/>
        <sz val="10"/>
        <rFont val="Arial"/>
        <family val="2"/>
      </rPr>
      <t xml:space="preserve">24/12/2018:  </t>
    </r>
    <r>
      <rPr>
        <sz val="10"/>
        <rFont val="Arial"/>
        <family val="2"/>
      </rPr>
      <t>http://www.idep.edu.co/sites/default/files/PRO_GF_14_12_Revision_Informes_V6.pdf</t>
    </r>
  </si>
  <si>
    <t xml:space="preserve">17/10/2018: \\192.168.1.20\Resoluciones\2018
</t>
  </si>
  <si>
    <r>
      <t>25/04/2018: Se realizó seguimiento al cumplimiento de éstas acciones por parte de la OCI y quedan documentados en actas de fecha 01, 08 y 15 de marzo de 2018
19/07/2018: No se reportaron avances por parte del líder del proceso. Sin embargo,en el marco del Comité de Sostenibilidad Financiera y Contable, se han presentado los avances al cronograma de actividades.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18/10/2018: Según lo informado en Comité de Sostenibilidad Contable del 24 de septiembre de 2018, las partidas conciliatorias con corte a dic/31/2017 se encuentran conciliadas al 100% y teniendo en cuenta que la Versión 4 del formato de Concilliación Bancaria Contable fue aprobada el 25/09/2018 esta acción seguirá siendo objeto de seguimiento. </t>
    </r>
    <r>
      <rPr>
        <sz val="10"/>
        <color rgb="FF0070C0"/>
        <rFont val="Arial"/>
        <family val="2"/>
      </rPr>
      <t xml:space="preserve">
</t>
    </r>
    <r>
      <rPr>
        <b/>
        <sz val="10"/>
        <rFont val="Arial"/>
        <family val="2"/>
      </rPr>
      <t>24/12/2018:</t>
    </r>
    <r>
      <rPr>
        <b/>
        <sz val="10"/>
        <color rgb="FF0070C0"/>
        <rFont val="Arial"/>
        <family val="2"/>
      </rPr>
      <t xml:space="preserve"> </t>
    </r>
    <r>
      <rPr>
        <sz val="10"/>
        <color rgb="FF0070C0"/>
        <rFont val="Arial"/>
        <family val="2"/>
      </rPr>
      <t xml:space="preserve"> </t>
    </r>
    <r>
      <rPr>
        <sz val="10"/>
        <rFont val="Arial"/>
        <family val="2"/>
      </rPr>
      <t>Según lo reportado en el avance y lo observado en el infome de seguimiento a la implementación de NICSP y a la sostenibilidad de la información contable radicado No. 00106-817-001434 del 29 de noviembre de 2018, se da por cerrada esta acción y se realizará seguimiento a través del plan de mejoramiento institucional.</t>
    </r>
  </si>
  <si>
    <r>
      <t>Acta de Control Interno de fecha 01, 08 y 15 de marzo de 2018
17/10/2018:</t>
    </r>
    <r>
      <rPr>
        <b/>
        <sz val="10"/>
        <rFont val="Arial"/>
        <family val="2"/>
      </rPr>
      <t xml:space="preserve"> </t>
    </r>
    <r>
      <rPr>
        <sz val="10"/>
        <rFont val="Arial"/>
        <family val="2"/>
      </rPr>
      <t xml:space="preserve">Acta de Comité de Sostenibilidad Contable del 24/09/2018 y http://www.idep.edu.co/?q=content/gf-14-proceso-de-gesti%C3%B3n-financiera#overlay-context= Formatos_ FT-GF-14-16 Formato de Conciliación Bancaria, 
</t>
    </r>
    <r>
      <rPr>
        <b/>
        <sz val="10"/>
        <rFont val="Arial"/>
        <family val="2"/>
      </rPr>
      <t>24/12/2018</t>
    </r>
    <r>
      <rPr>
        <sz val="10"/>
        <rFont val="Arial"/>
        <family val="2"/>
      </rPr>
      <t>:  Actas del Comité de la vigencia 2018.</t>
    </r>
  </si>
  <si>
    <r>
      <t xml:space="preserve">17/10/2018:http://www.idep.edu.co/sites/default/files/IN-GF-14-5_Protocolo_de_Seguridad_V1.pdf
</t>
    </r>
    <r>
      <rPr>
        <b/>
        <sz val="10"/>
        <rFont val="Arial"/>
        <family val="2"/>
      </rPr>
      <t xml:space="preserve">
24/12/2018:</t>
    </r>
    <r>
      <rPr>
        <sz val="10"/>
        <rFont val="Arial"/>
        <family val="2"/>
      </rPr>
      <t xml:space="preserve"> http://www.idep.edu.co/sites/default/files/IN-GF-14-05_Protocolo_de_Seguridad_V1.pdf</t>
    </r>
  </si>
  <si>
    <r>
      <t>18/10/2018:</t>
    </r>
    <r>
      <rPr>
        <b/>
        <sz val="10"/>
        <rFont val="Arial"/>
        <family val="2"/>
      </rPr>
      <t xml:space="preserve"> </t>
    </r>
    <r>
      <rPr>
        <sz val="10"/>
        <rFont val="Arial"/>
        <family val="2"/>
      </rPr>
      <t xml:space="preserve">Informe Ejecutivo de seguimiento y evaluación a la gestión de los riesgos de los procesos y el seguimiento al mapa de riesgos de corrupción radicado No. 00106-817-001135 del 25 de septiembre de 2018 y http://www.idep.edu.co/?q=content/mapa-de-riesgos-por-proceso.
</t>
    </r>
    <r>
      <rPr>
        <b/>
        <sz val="10"/>
        <rFont val="Arial"/>
        <family val="2"/>
      </rPr>
      <t xml:space="preserve">24/12/2018: 
</t>
    </r>
    <r>
      <rPr>
        <sz val="10"/>
        <rFont val="Arial"/>
        <family val="2"/>
      </rPr>
      <t>Seguimiento Mapa de Riesgos enviado por correo electrónico por la OAP</t>
    </r>
  </si>
  <si>
    <r>
      <rPr>
        <b/>
        <sz val="11"/>
        <rFont val="Calibri"/>
        <family val="2"/>
      </rPr>
      <t xml:space="preserve">26/12/2018: </t>
    </r>
    <r>
      <rPr>
        <u/>
        <sz val="11"/>
        <rFont val="Calibri"/>
        <family val="2"/>
      </rPr>
      <t>http://www.idep.edu.co/sites/default/files/PRO-GT-12-05%20Mantenimiento%20de%20Infraestructura%20tecnolo%CC%81gica_V7.pdf</t>
    </r>
  </si>
  <si>
    <r>
      <t xml:space="preserve">Memorando consultado en SIAFI
Acta de reunión de seguimiento al plan de mejoramiento por procesos de Recursos Físicos y Ambiental del 01/06/2018.
</t>
    </r>
    <r>
      <rPr>
        <b/>
        <sz val="10"/>
        <rFont val="Arial"/>
        <family val="2"/>
      </rPr>
      <t xml:space="preserve">26/12/2018: </t>
    </r>
    <r>
      <rPr>
        <sz val="10"/>
        <rFont val="Arial"/>
        <family val="2"/>
      </rPr>
      <t>http://www.idep.edu.co/sites/default/files/PRO-GRF-11-01_Egresos%20o%20salidas%20de%20bienes_0.pdf#overlay-context=content/grf-11-proceso-de-gesti%25C3%25B3n-de-recursos-f%25C3%25ADsicos%3Fq%3Dcontent/grf-11-proceso-de-gesti%25C3%25B3n-de-recursos-f%25C3%25ADsicos</t>
    </r>
  </si>
  <si>
    <r>
      <t xml:space="preserve"> Solicitud para el Admnistrador del Sistema de Informacion SIAFI, Documento de Almacen y Servicios Publicos." Mediante Memorando con Radicado 001658
</t>
    </r>
    <r>
      <rPr>
        <b/>
        <sz val="10"/>
        <rFont val="Arial"/>
        <family val="2"/>
      </rPr>
      <t xml:space="preserve">26/12/2018: </t>
    </r>
    <r>
      <rPr>
        <sz val="10"/>
        <rFont val="Arial"/>
        <family val="2"/>
      </rPr>
      <t>http://www.idep.edu.co/sites/default/files/PRO-GRF-11-02_%20Ingresos%20o%20Altas%20de%20Amac%C3%A9n_0.pdf#overlay-context=content/grf-11-proceso-de-gesti%25C3%25B3n-de-recursos-f%25C3%25ADsicos%3Fq%3Dcontent/grf-11-proceso-de-gesti%25C3%25B3n-de-recursos-f%25C3%25ADsicos</t>
    </r>
  </si>
  <si>
    <r>
      <rPr>
        <sz val="10"/>
        <rFont val="Arial"/>
        <family val="2"/>
      </rPr>
      <t>04/04/2018: No se gestó avance durante el primer trimestre de 2018 para la acción formulada.
01/06/2018: Se reformulará la acción de mejora teniendo en cuenta que la propuesta inicialmente no permite subsanar la no conformidad-.
19/07/2018: No se reportaron avances por parte del líder del proceso. 
No se evidencia  la reformulación de la acción,  compromiso  adquirido en reunión de seguimiento al plan de  mejoramiento del proceso de Recursos Físicos y Ambiental realizada el 01/06/2018</t>
    </r>
    <r>
      <rPr>
        <b/>
        <sz val="10"/>
        <rFont val="Arial"/>
        <family val="2"/>
      </rPr>
      <t xml:space="preserve">
</t>
    </r>
    <r>
      <rPr>
        <sz val="10"/>
        <rFont val="Arial"/>
        <family val="2"/>
      </rPr>
      <t xml:space="preserve">18/10/2018: No se reportó la reformulación de la acción ni  plazos de ejecución, de igual forma, no se reportó avance de los compromisos adquiridos en reunión de seguimiento al Plan de mejoramiento por procesos  Recursos Físicos y Ambiental realizada el 01/06/2018. 
</t>
    </r>
    <r>
      <rPr>
        <b/>
        <sz val="10"/>
        <rFont val="Arial"/>
        <family val="2"/>
      </rPr>
      <t xml:space="preserve">26/12/2018:  </t>
    </r>
    <r>
      <rPr>
        <sz val="10"/>
        <rFont val="Arial"/>
        <family val="2"/>
      </rPr>
      <t>A la fecha de seguimiento por parte de la Oficina de Control Interno no se evidencia en  Maloca Aula SIG la inclusión de la política a que se hace  referencia en el seguimiento; el procedimiento GRF-GT-11-01 EGRESOS O SALIDAS DEFINITIVAS DE BIENES se encuentra en la versión 5 del 11/07/2017.   Por lo anterior se recomienda actualizar la actividad en el plan de mejoramiento por procesos y una vez se actualice la información en la página se reporte en el próximo seguimiento; se hace la observación que la OCI realizó seguimiento a las actividades reportadas, no obstante que la fecha se encuentra vencida en la primera acción formulada.</t>
    </r>
  </si>
  <si>
    <r>
      <t>28/11/2017:  Se presenta  avance de la acción  que continua en desarrollo. Se recomienda realizar seguimiento a la solicitud a la OAP en distintos escenarios como comités o mesas de trabajo.
22/12/2017: Se verifica solicitud yel referente técnico de la OAP informa que este requerimiento se escaló al proveedor de SIAFI  pero que debe tenerse en cuenta que si se deja la fecha estática habrian restricciones en distintas transacciones y cambios del proceso por lo que el líder del proceso debe tomar la decisión y como proceder si la fecha queda automatizada, por lo tanto continua en el estado actual.
28/04/2018:  La Jefe de la OAP manifiesta que el sistema permite realizar de manera automática la asignación de fecha en los documentos, sin embargo se aclara que una vez habilitada esta configuración, tiene implicación en los cierres de cada mes, dado que por ejemplo si este cierre coincide con un fin de semana, el usuario no podría cambiar la fecha de los documentos que no registró en el mes anterior. IT GOP queda a la espera de la decisión de la entidad sobre la configuración de este requerimiento. La incidencia se cierra, cuando la entidad se pronuncie al respecto, se creará una nueva incidencia.  Por lo anterior continua en seguimiento la acción.
01/06/2018: Se reformulará la acción de mejora teniendo en cuenta que la propuesta inicialmente no permite subsanar la no conformidad-.
19/07/2018: No se reportaron avances por parte del líder del proceso. No se evidencia  la reformulación de la acción,  compromiso  adquirido en reunión de seguimiento al plan de  mejoramiento del proceso de Recursos Físicos y Ambiental realizada el 01/06/2018</t>
    </r>
    <r>
      <rPr>
        <b/>
        <sz val="10"/>
        <rFont val="Arial"/>
        <family val="2"/>
      </rPr>
      <t xml:space="preserve">
</t>
    </r>
    <r>
      <rPr>
        <sz val="10"/>
        <rFont val="Arial"/>
        <family val="2"/>
      </rPr>
      <t xml:space="preserve">18/10/2018: No se reportó la reformulación de la acción ni  plazos de ejecución, de igual forma, no se reportó avance de los compromisos adquiridos en reunión de seguimiento al Plan de mejoramiento por procesos  Recursos Físicos y Ambiental realizada el 01/06/2018. 
</t>
    </r>
    <r>
      <rPr>
        <b/>
        <sz val="10"/>
        <rFont val="Arial"/>
        <family val="2"/>
      </rPr>
      <t xml:space="preserve">26/12/2018:  </t>
    </r>
    <r>
      <rPr>
        <sz val="10"/>
        <rFont val="Arial"/>
        <family val="2"/>
      </rPr>
      <t>A la fecha de seguimiento por parte de la Oficina de Control Interno no se evidencia en  Maloca Aula SIG, la inclusión de la política a que se hace  referencia en el seguimiento; el procedimiento PRO-GRF-11-02 INGRESO O ALTAS DE ALMACEN se encuentra en la versión 5 del 13/07/2017.  Por lo anterior se recomienda actualizar la actividad en el plan de mejoramiento por procesos y una vez se actualice la información en la página se reporte en el próximo seguimiento; se hace la observación que la OCI realizó seguimiento a las actividades reportadas, no obstante que la fecha se encuentra vencida en la primera acción formulada.</t>
    </r>
  </si>
  <si>
    <r>
      <rPr>
        <b/>
        <sz val="10"/>
        <rFont val="Arial"/>
        <family val="2"/>
      </rPr>
      <t xml:space="preserve">05/12/2018: </t>
    </r>
    <r>
      <rPr>
        <sz val="10"/>
        <rFont val="Arial"/>
        <family val="2"/>
      </rPr>
      <t xml:space="preserve">Se realizó seguimiento  el 25/10/2018 por parte del líder del proceso y el equipo de tecnología en donde se ajusta la actividad en el sentido de: Incluir  en el procedimiento de mantenimiento a la infraestructura tecnlógica  PRO-GT-12-05  la política de operación " </t>
    </r>
    <r>
      <rPr>
        <b/>
        <sz val="10"/>
        <rFont val="Arial"/>
        <family val="2"/>
      </rPr>
      <t>Para minimizar el riesgo de afectación de los servicios tecnológicos frente a la seguridad y privacidad de la información causados por ataques informáticos y la ejecución de códigos maliciosos,  desde el proceso GT se cuenta  con  herramientas como licencias tipo Firewall y antivirus en los servidores y equipos de cómputo"</t>
    </r>
  </si>
  <si>
    <r>
      <t xml:space="preserve">16/10/2018: Acción progamada a realizarse durante el mes de octubre de 2018.
</t>
    </r>
    <r>
      <rPr>
        <b/>
        <sz val="10"/>
        <rFont val="Arial"/>
        <family val="2"/>
      </rPr>
      <t>26/12/2018:</t>
    </r>
    <r>
      <rPr>
        <sz val="10"/>
        <rFont val="Arial"/>
        <family val="2"/>
      </rPr>
      <t xml:space="preserve"> Teniendo en cuenta el seguimiento por parte del líder del proceso en donde se ajusta la actividad, a la fecha del seguimiento por parte de la Oficina de Control Interno, no se evidencia en Maloca Aula SIG la actualización del procedimiento  PRO-GT-12-05 MANTENIMIENTO DE INFRAESTRUCTURA TECNOLÓGICA (versión 7 con fecha de aprobación del 29/09/2017).
Igualmente se recomienda actualizar la actividad ajustada en el Plan de Mejoramiento del Proceso</t>
    </r>
  </si>
  <si>
    <r>
      <rPr>
        <sz val="10"/>
        <rFont val="Arial"/>
        <family val="2"/>
      </rPr>
      <t xml:space="preserve">16/10/2018: Sandra Milena Bonilla R._ Contratista de Apoyo Profesional_ OCI
</t>
    </r>
    <r>
      <rPr>
        <b/>
        <sz val="10"/>
        <rFont val="Arial"/>
        <family val="2"/>
      </rPr>
      <t xml:space="preserve">
26/12/2018: </t>
    </r>
    <r>
      <rPr>
        <sz val="10"/>
        <rFont val="Arial"/>
        <family val="2"/>
      </rPr>
      <t>Sandra Milena Bonilla R._ Contratista de Apoyo Profesional_ OCI</t>
    </r>
  </si>
  <si>
    <r>
      <t xml:space="preserve">28/11/2017: Diana Ruiz
22/12/2017: Diana Ruiz
24/04/2018:   Hilda Yamile Morales Laverde - Jefe OCI. 
01/06/2018: Hilda Yamile Morales Laverde, Jefe Oficina Control Interno
16/10/2018: Sandra Milena Bonilla R._ Contratista de Apoyo Profesional_ OCI
</t>
    </r>
    <r>
      <rPr>
        <b/>
        <sz val="10"/>
        <rFont val="Arial"/>
        <family val="2"/>
      </rPr>
      <t xml:space="preserve">
26/12/2018:</t>
    </r>
    <r>
      <rPr>
        <sz val="10"/>
        <rFont val="Arial"/>
        <family val="2"/>
      </rPr>
      <t xml:space="preserve"> Sandra Milena Bonilla R._ Contratista de Apoyo Profesional_ OCI</t>
    </r>
  </si>
  <si>
    <r>
      <t>28/11/2017: Diana Ruiz
22/12/2017: Diana Ruiz
24/04/2018:  Hilda Yamile Morales Laverde - Jefe OCI. 
01/06/2018: Hilda Yamile Morales Laverde, Jefe Oficina Control Interno
19/07/2018: Alix del Pilar Hurtado P., Técnico Operativo (E ) OCI</t>
    </r>
    <r>
      <rPr>
        <b/>
        <sz val="10"/>
        <rFont val="Arial"/>
        <family val="2"/>
      </rPr>
      <t xml:space="preserve">
</t>
    </r>
    <r>
      <rPr>
        <sz val="10"/>
        <rFont val="Arial"/>
        <family val="2"/>
      </rPr>
      <t xml:space="preserve">
16/10/2018</t>
    </r>
    <r>
      <rPr>
        <b/>
        <sz val="10"/>
        <rFont val="Arial"/>
        <family val="2"/>
      </rPr>
      <t xml:space="preserve">: </t>
    </r>
    <r>
      <rPr>
        <sz val="10"/>
        <rFont val="Arial"/>
        <family val="2"/>
      </rPr>
      <t xml:space="preserve">Sandra Milena Bonilla R._ Contratista de Apoyo Profesional_ OCI
</t>
    </r>
    <r>
      <rPr>
        <b/>
        <sz val="10"/>
        <rFont val="Arial"/>
        <family val="2"/>
      </rPr>
      <t>26/12/2018:</t>
    </r>
    <r>
      <rPr>
        <sz val="10"/>
        <rFont val="Arial"/>
        <family val="2"/>
      </rPr>
      <t xml:space="preserve"> Sandra Milena Bonilla R._ Contratista de Apoyo Profesional_ OCI</t>
    </r>
  </si>
  <si>
    <r>
      <t>18/10/2018:</t>
    </r>
    <r>
      <rPr>
        <b/>
        <sz val="10"/>
        <rFont val="Arial"/>
        <family val="2"/>
      </rPr>
      <t xml:space="preserve"> </t>
    </r>
    <r>
      <rPr>
        <sz val="10"/>
        <rFont val="Arial"/>
        <family val="2"/>
      </rPr>
      <t xml:space="preserve">Soporte O:\2018\10. PLAN MEJORAMIENTO POR PROCESOS\04.Seguimiento 30_09_2018\Soportes Seguimiento P.M. por procesos a 
</t>
    </r>
    <r>
      <rPr>
        <b/>
        <sz val="10"/>
        <rFont val="Arial"/>
        <family val="2"/>
      </rPr>
      <t>24/12/2018:</t>
    </r>
    <r>
      <rPr>
        <sz val="10"/>
        <rFont val="Arial"/>
        <family val="2"/>
      </rPr>
      <t xml:space="preserve">  Soportes enviados por correo electrónico por la Tesorera General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</si>
</sst>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240A]d&quot; de &quot;mmmm&quot; de &quot;yyyy"/>
    <numFmt numFmtId="165" formatCode="_(* #,##0_);_(* \(#,##0\);_(* &quot;-&quot;??_);_(@_)"/>
    <numFmt numFmtId="166" formatCode="0.0%"/>
  </numFmts>
  <fonts count="79" x14ac:knownFonts="1">
    <font>
      <sz val="11"/>
      <color rgb="FF000000"/>
      <name val="Calibri"/>
      <family val="2"/>
    </font>
    <font>
      <sz val="11"/>
      <color theme="1"/>
      <name val="Calibri"/>
      <family val="2"/>
      <scheme val="minor"/>
    </font>
    <font>
      <sz val="12"/>
      <name val="Arial"/>
      <family val="2"/>
    </font>
    <font>
      <sz val="11"/>
      <name val="Calibri"/>
      <family val="2"/>
    </font>
    <font>
      <b/>
      <sz val="25"/>
      <name val="Arial"/>
      <family val="2"/>
    </font>
    <font>
      <sz val="16"/>
      <name val="Arial"/>
      <family val="2"/>
    </font>
    <font>
      <sz val="18"/>
      <name val="Arial"/>
      <family val="2"/>
    </font>
    <font>
      <b/>
      <sz val="12"/>
      <name val="Arial"/>
      <family val="2"/>
    </font>
    <font>
      <b/>
      <sz val="18"/>
      <name val="Arial"/>
      <family val="2"/>
    </font>
    <font>
      <sz val="10"/>
      <name val="Arial"/>
      <family val="2"/>
    </font>
    <font>
      <b/>
      <sz val="16"/>
      <name val="Arial"/>
      <family val="2"/>
    </font>
    <font>
      <sz val="11"/>
      <name val="Arial"/>
      <family val="2"/>
    </font>
    <font>
      <b/>
      <sz val="11"/>
      <name val="Arial"/>
      <family val="2"/>
    </font>
    <font>
      <b/>
      <sz val="10"/>
      <name val="Arial"/>
      <family val="2"/>
    </font>
    <font>
      <sz val="11"/>
      <name val="Calibri"/>
      <family val="2"/>
    </font>
    <font>
      <b/>
      <sz val="30"/>
      <name val="Arial"/>
      <family val="2"/>
    </font>
    <font>
      <sz val="10"/>
      <color indexed="8"/>
      <name val="Arial"/>
      <family val="2"/>
    </font>
    <font>
      <b/>
      <sz val="10"/>
      <color indexed="8"/>
      <name val="Arial"/>
      <family val="2"/>
    </font>
    <font>
      <sz val="15"/>
      <name val="Arial"/>
      <family val="2"/>
    </font>
    <font>
      <b/>
      <sz val="11"/>
      <name val="Calibri"/>
      <family val="2"/>
    </font>
    <font>
      <i/>
      <sz val="10"/>
      <color indexed="8"/>
      <name val="Arial"/>
      <family val="2"/>
    </font>
    <font>
      <sz val="9.5"/>
      <color indexed="8"/>
      <name val="Arial"/>
      <family val="2"/>
    </font>
    <font>
      <b/>
      <sz val="9.5"/>
      <name val="Arial"/>
      <family val="2"/>
    </font>
    <font>
      <sz val="9.5"/>
      <name val="Calibri"/>
      <family val="2"/>
    </font>
    <font>
      <b/>
      <i/>
      <sz val="9.5"/>
      <color indexed="8"/>
      <name val="Arial"/>
      <family val="2"/>
    </font>
    <font>
      <b/>
      <sz val="9.5"/>
      <color indexed="8"/>
      <name val="Arial"/>
      <family val="2"/>
    </font>
    <font>
      <i/>
      <u/>
      <sz val="10"/>
      <color indexed="8"/>
      <name val="Arial"/>
      <family val="2"/>
    </font>
    <font>
      <sz val="11"/>
      <color theme="1"/>
      <name val="Calibri"/>
      <family val="2"/>
      <scheme val="minor"/>
    </font>
    <font>
      <u/>
      <sz val="11"/>
      <color theme="10"/>
      <name val="Calibri"/>
      <family val="2"/>
    </font>
    <font>
      <sz val="18"/>
      <color rgb="FF000000"/>
      <name val="Calibri"/>
      <family val="2"/>
    </font>
    <font>
      <b/>
      <sz val="10"/>
      <color rgb="FF000000"/>
      <name val="Calibri"/>
      <family val="2"/>
    </font>
    <font>
      <b/>
      <sz val="8"/>
      <color rgb="FF000000"/>
      <name val="Arial"/>
      <family val="2"/>
    </font>
    <font>
      <b/>
      <sz val="14"/>
      <color rgb="FF000000"/>
      <name val="Arial"/>
      <family val="2"/>
    </font>
    <font>
      <b/>
      <u/>
      <sz val="13"/>
      <color rgb="FF0000FF"/>
      <name val="Arial"/>
      <family val="2"/>
    </font>
    <font>
      <sz val="11"/>
      <color rgb="FFFF0000"/>
      <name val="Arial"/>
      <family val="2"/>
    </font>
    <font>
      <b/>
      <sz val="15"/>
      <color rgb="FFFFFFFF"/>
      <name val="Arial Black"/>
      <family val="2"/>
    </font>
    <font>
      <u/>
      <sz val="13"/>
      <color rgb="FF0000FF"/>
      <name val="Arial"/>
      <family val="2"/>
    </font>
    <font>
      <b/>
      <sz val="15"/>
      <color rgb="FFFF0000"/>
      <name val="Arial"/>
      <family val="2"/>
    </font>
    <font>
      <b/>
      <sz val="12"/>
      <color rgb="FFFF0000"/>
      <name val="Arial"/>
      <family val="2"/>
    </font>
    <font>
      <b/>
      <sz val="14"/>
      <color rgb="FFFFFFFF"/>
      <name val="Arial"/>
      <family val="2"/>
    </font>
    <font>
      <b/>
      <sz val="16"/>
      <color rgb="FFFFFFFF"/>
      <name val="Arial"/>
      <family val="2"/>
    </font>
    <font>
      <sz val="11"/>
      <color rgb="FFFFFFFF"/>
      <name val="Calibri"/>
      <family val="2"/>
    </font>
    <font>
      <b/>
      <sz val="18"/>
      <color rgb="FF000000"/>
      <name val="Arial"/>
      <family val="2"/>
    </font>
    <font>
      <sz val="10"/>
      <color rgb="FF000000"/>
      <name val="Arial"/>
      <family val="2"/>
    </font>
    <font>
      <b/>
      <sz val="10"/>
      <color rgb="FF000000"/>
      <name val="Arial"/>
      <family val="2"/>
    </font>
    <font>
      <b/>
      <sz val="10"/>
      <color rgb="FFFF0000"/>
      <name val="Arial"/>
      <family val="2"/>
    </font>
    <font>
      <sz val="10"/>
      <color rgb="FFFF0000"/>
      <name val="Arial"/>
      <family val="2"/>
    </font>
    <font>
      <sz val="11"/>
      <color rgb="FF000000"/>
      <name val="Arial"/>
      <family val="2"/>
    </font>
    <font>
      <sz val="10"/>
      <color rgb="FF000000"/>
      <name val="Calibri"/>
      <family val="2"/>
    </font>
    <font>
      <b/>
      <sz val="12"/>
      <color rgb="FF000000"/>
      <name val="Arial"/>
      <family val="2"/>
    </font>
    <font>
      <b/>
      <sz val="19"/>
      <color rgb="FF000000"/>
      <name val="Arial"/>
      <family val="2"/>
    </font>
    <font>
      <b/>
      <sz val="11"/>
      <color rgb="FF000000"/>
      <name val="Arial"/>
      <family val="2"/>
    </font>
    <font>
      <b/>
      <sz val="12"/>
      <color rgb="FFFFFFFF"/>
      <name val="Arial"/>
      <family val="2"/>
    </font>
    <font>
      <b/>
      <sz val="15"/>
      <color rgb="FF000000"/>
      <name val="Arial"/>
      <family val="2"/>
    </font>
    <font>
      <b/>
      <sz val="13"/>
      <color rgb="FF000000"/>
      <name val="Arial"/>
      <family val="2"/>
    </font>
    <font>
      <sz val="16"/>
      <color theme="1"/>
      <name val="Arial"/>
      <family val="2"/>
    </font>
    <font>
      <b/>
      <sz val="11"/>
      <color rgb="FF000000"/>
      <name val="Calibri"/>
      <family val="2"/>
    </font>
    <font>
      <sz val="9.5"/>
      <color rgb="FF000000"/>
      <name val="Calibri"/>
      <family val="2"/>
    </font>
    <font>
      <sz val="9.5"/>
      <color rgb="FF000000"/>
      <name val="Arial"/>
      <family val="2"/>
    </font>
    <font>
      <b/>
      <sz val="36"/>
      <color rgb="FF0070C0"/>
      <name val="Calibri"/>
      <family val="2"/>
    </font>
    <font>
      <b/>
      <sz val="16"/>
      <color rgb="FFFFFFFF"/>
      <name val="Arial Black"/>
      <family val="2"/>
    </font>
    <font>
      <u/>
      <sz val="18"/>
      <color theme="10"/>
      <name val="Calibri"/>
      <family val="2"/>
    </font>
    <font>
      <sz val="12"/>
      <color rgb="FF000000"/>
      <name val="Arial"/>
      <family val="2"/>
    </font>
    <font>
      <u/>
      <sz val="20"/>
      <color theme="10"/>
      <name val="Calibri"/>
      <family val="2"/>
    </font>
    <font>
      <b/>
      <u/>
      <sz val="12"/>
      <color rgb="FFFFFFFF"/>
      <name val="Arial"/>
      <family val="2"/>
    </font>
    <font>
      <b/>
      <sz val="16"/>
      <color rgb="FF000000"/>
      <name val="Arial"/>
      <family val="2"/>
    </font>
    <font>
      <sz val="16"/>
      <color rgb="FF000000"/>
      <name val="Arial"/>
      <family val="2"/>
    </font>
    <font>
      <u/>
      <sz val="20"/>
      <color rgb="FF0563C1"/>
      <name val="Calibri"/>
      <family val="2"/>
    </font>
    <font>
      <b/>
      <sz val="14"/>
      <color rgb="FF003366"/>
      <name val="Arial"/>
      <family val="2"/>
    </font>
    <font>
      <b/>
      <sz val="18"/>
      <color rgb="FFFFFFFF"/>
      <name val="Arial"/>
      <family val="2"/>
    </font>
    <font>
      <u/>
      <sz val="11"/>
      <name val="Calibri"/>
      <family val="2"/>
    </font>
    <font>
      <i/>
      <sz val="10"/>
      <name val="Arial"/>
      <family val="2"/>
    </font>
    <font>
      <sz val="10"/>
      <color rgb="FF0070C0"/>
      <name val="Arial"/>
      <family val="2"/>
    </font>
    <font>
      <b/>
      <sz val="12"/>
      <color theme="0"/>
      <name val="Arial"/>
      <family val="2"/>
    </font>
    <font>
      <b/>
      <sz val="11"/>
      <color theme="0"/>
      <name val="Calibri"/>
      <family val="2"/>
    </font>
    <font>
      <b/>
      <u/>
      <sz val="10"/>
      <color rgb="FF000000"/>
      <name val="Arial"/>
      <family val="2"/>
    </font>
    <font>
      <b/>
      <sz val="18"/>
      <color rgb="FF000000"/>
      <name val="Calibri"/>
      <family val="2"/>
    </font>
    <font>
      <b/>
      <sz val="10"/>
      <color rgb="FF0070C0"/>
      <name val="Arial"/>
      <family val="2"/>
    </font>
    <font>
      <b/>
      <u/>
      <sz val="12"/>
      <name val="Arial"/>
      <family val="2"/>
    </font>
  </fonts>
  <fills count="36">
    <fill>
      <patternFill patternType="none"/>
    </fill>
    <fill>
      <patternFill patternType="gray125"/>
    </fill>
    <fill>
      <patternFill patternType="solid">
        <fgColor rgb="FF99CCFF"/>
        <bgColor rgb="FF99CCFF"/>
      </patternFill>
    </fill>
    <fill>
      <patternFill patternType="solid">
        <fgColor rgb="FFC0C0C0"/>
        <bgColor rgb="FFC0C0C0"/>
      </patternFill>
    </fill>
    <fill>
      <patternFill patternType="solid">
        <fgColor rgb="FFFFFFFF"/>
        <bgColor rgb="FFFFFFFF"/>
      </patternFill>
    </fill>
    <fill>
      <patternFill patternType="solid">
        <fgColor rgb="FF00B0F0"/>
        <bgColor rgb="FF00B0F0"/>
      </patternFill>
    </fill>
    <fill>
      <patternFill patternType="solid">
        <fgColor rgb="FF92D050"/>
        <bgColor rgb="FF92D050"/>
      </patternFill>
    </fill>
    <fill>
      <patternFill patternType="solid">
        <fgColor rgb="FF9966FF"/>
        <bgColor rgb="FF9966FF"/>
      </patternFill>
    </fill>
    <fill>
      <patternFill patternType="solid">
        <fgColor rgb="FFFF9900"/>
        <bgColor rgb="FFFF9900"/>
      </patternFill>
    </fill>
    <fill>
      <patternFill patternType="solid">
        <fgColor theme="0" tint="-0.249977111117893"/>
        <bgColor rgb="FFC0C0C0"/>
      </patternFill>
    </fill>
    <fill>
      <patternFill patternType="solid">
        <fgColor theme="0" tint="-0.249977111117893"/>
        <bgColor rgb="FFFFFFFF"/>
      </patternFill>
    </fill>
    <fill>
      <patternFill patternType="solid">
        <fgColor theme="0" tint="-0.249977111117893"/>
        <bgColor rgb="FF003366"/>
      </patternFill>
    </fill>
    <fill>
      <patternFill patternType="solid">
        <fgColor theme="0" tint="-0.249977111117893"/>
        <bgColor indexed="64"/>
      </patternFill>
    </fill>
    <fill>
      <patternFill patternType="solid">
        <fgColor rgb="FF339966"/>
        <bgColor rgb="FF339966"/>
      </patternFill>
    </fill>
    <fill>
      <patternFill patternType="solid">
        <fgColor rgb="FFFF0000"/>
        <bgColor indexed="64"/>
      </patternFill>
    </fill>
    <fill>
      <patternFill patternType="solid">
        <fgColor theme="5" tint="-0.24994659260841701"/>
        <bgColor indexed="64"/>
      </patternFill>
    </fill>
    <fill>
      <patternFill patternType="solid">
        <fgColor rgb="FF92D050"/>
        <bgColor indexed="64"/>
      </patternFill>
    </fill>
    <fill>
      <patternFill patternType="solid">
        <fgColor rgb="FFDADADA"/>
        <bgColor rgb="FFDADADA"/>
      </patternFill>
    </fill>
    <fill>
      <patternFill patternType="solid">
        <fgColor theme="0"/>
        <bgColor indexed="64"/>
      </patternFill>
    </fill>
    <fill>
      <patternFill patternType="solid">
        <fgColor rgb="FF003366"/>
        <bgColor rgb="FF003366"/>
      </patternFill>
    </fill>
    <fill>
      <patternFill patternType="solid">
        <fgColor rgb="FF969696"/>
        <bgColor rgb="FF969696"/>
      </patternFill>
    </fill>
    <fill>
      <patternFill patternType="solid">
        <fgColor rgb="FFFFC000"/>
        <bgColor rgb="FF99CC00"/>
      </patternFill>
    </fill>
    <fill>
      <patternFill patternType="solid">
        <fgColor rgb="FFFFC000"/>
        <bgColor indexed="64"/>
      </patternFill>
    </fill>
    <fill>
      <patternFill patternType="solid">
        <fgColor rgb="FFFF0000"/>
        <bgColor rgb="FF008000"/>
      </patternFill>
    </fill>
    <fill>
      <patternFill patternType="solid">
        <fgColor rgb="FF00B050"/>
        <bgColor rgb="FF003366"/>
      </patternFill>
    </fill>
    <fill>
      <patternFill patternType="solid">
        <fgColor rgb="FF00B050"/>
        <bgColor indexed="64"/>
      </patternFill>
    </fill>
    <fill>
      <patternFill patternType="solid">
        <fgColor rgb="FFFFFF00"/>
        <bgColor rgb="FFFFFF00"/>
      </patternFill>
    </fill>
    <fill>
      <patternFill patternType="solid">
        <fgColor rgb="FF333399"/>
        <bgColor rgb="FF333399"/>
      </patternFill>
    </fill>
    <fill>
      <patternFill patternType="solid">
        <fgColor rgb="FF99CC00"/>
        <bgColor rgb="FF99CC00"/>
      </patternFill>
    </fill>
    <fill>
      <patternFill patternType="solid">
        <fgColor rgb="FF33CCCC"/>
        <bgColor rgb="FF33CCCC"/>
      </patternFill>
    </fill>
    <fill>
      <patternFill patternType="solid">
        <fgColor theme="4" tint="-0.249977111117893"/>
        <bgColor rgb="FF003366"/>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5" tint="-0.249977111117893"/>
        <bgColor rgb="FF003366"/>
      </patternFill>
    </fill>
  </fills>
  <borders count="10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style="medium">
        <color rgb="FF000000"/>
      </right>
      <top/>
      <bottom style="thin">
        <color rgb="FF000000"/>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bottom style="thin">
        <color rgb="FF000000"/>
      </bottom>
      <diagonal/>
    </border>
    <border>
      <left style="medium">
        <color rgb="FF000000"/>
      </left>
      <right style="medium">
        <color indexed="64"/>
      </right>
      <top/>
      <bottom style="thin">
        <color rgb="FF000000"/>
      </bottom>
      <diagonal/>
    </border>
    <border>
      <left style="medium">
        <color indexed="64"/>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thin">
        <color rgb="FF000000"/>
      </top>
      <bottom style="medium">
        <color indexed="64"/>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right style="thin">
        <color rgb="FF000000"/>
      </right>
      <top style="medium">
        <color indexed="64"/>
      </top>
      <bottom style="medium">
        <color indexed="64"/>
      </bottom>
      <diagonal/>
    </border>
    <border>
      <left style="hair">
        <color rgb="FF000000"/>
      </left>
      <right style="hair">
        <color rgb="FF000000"/>
      </right>
      <top style="hair">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8" fillId="0" borderId="0" applyNumberFormat="0" applyFill="0" applyBorder="0" applyAlignment="0" applyProtection="0"/>
    <xf numFmtId="0" fontId="27" fillId="0" borderId="0"/>
    <xf numFmtId="0" fontId="1" fillId="0" borderId="0"/>
  </cellStyleXfs>
  <cellXfs count="646">
    <xf numFmtId="0" fontId="0" fillId="0" borderId="0" xfId="0" applyFont="1" applyAlignment="1"/>
    <xf numFmtId="0" fontId="0" fillId="0" borderId="0" xfId="0" applyFont="1"/>
    <xf numFmtId="0" fontId="29" fillId="0" borderId="0" xfId="0" applyFont="1"/>
    <xf numFmtId="0" fontId="30" fillId="2" borderId="32" xfId="0" applyFont="1" applyFill="1" applyBorder="1" applyAlignment="1">
      <alignment horizontal="center" vertical="center" wrapText="1"/>
    </xf>
    <xf numFmtId="0" fontId="30" fillId="2" borderId="33" xfId="0" applyFont="1" applyFill="1" applyBorder="1" applyAlignment="1">
      <alignment horizontal="center" vertical="center"/>
    </xf>
    <xf numFmtId="0" fontId="30" fillId="0" borderId="0" xfId="0" applyFont="1" applyAlignment="1">
      <alignment horizontal="center" vertical="center"/>
    </xf>
    <xf numFmtId="0" fontId="30" fillId="2" borderId="33"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49" fontId="31" fillId="0" borderId="32" xfId="0" applyNumberFormat="1" applyFont="1" applyBorder="1" applyAlignment="1">
      <alignment horizontal="center" vertical="center" wrapText="1"/>
    </xf>
    <xf numFmtId="49" fontId="31" fillId="0" borderId="32" xfId="0" applyNumberFormat="1" applyFont="1" applyBorder="1" applyAlignment="1">
      <alignment horizontal="left" vertical="center" wrapText="1"/>
    </xf>
    <xf numFmtId="49" fontId="31" fillId="0" borderId="0" xfId="0" applyNumberFormat="1" applyFont="1" applyAlignment="1">
      <alignment horizontal="left" vertical="center" wrapText="1"/>
    </xf>
    <xf numFmtId="49" fontId="31" fillId="0" borderId="0" xfId="0" applyNumberFormat="1" applyFont="1" applyAlignment="1">
      <alignment horizontal="center" vertical="center" wrapText="1"/>
    </xf>
    <xf numFmtId="0" fontId="0" fillId="0" borderId="0" xfId="0" applyFont="1" applyAlignment="1">
      <alignment horizontal="center"/>
    </xf>
    <xf numFmtId="0" fontId="0" fillId="0" borderId="0" xfId="0" applyFont="1" applyAlignment="1">
      <alignment horizontal="left" vertical="center"/>
    </xf>
    <xf numFmtId="0" fontId="0" fillId="0" borderId="0" xfId="0" applyFont="1" applyAlignment="1">
      <alignment horizontal="left" vertical="top"/>
    </xf>
    <xf numFmtId="0" fontId="0" fillId="0" borderId="0" xfId="0" applyFont="1" applyAlignment="1">
      <alignment horizontal="left"/>
    </xf>
    <xf numFmtId="0" fontId="6"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7" fillId="3" borderId="0"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7" fillId="3" borderId="0" xfId="0" applyFont="1" applyFill="1" applyBorder="1" applyAlignment="1">
      <alignment horizontal="left" vertical="top" wrapText="1"/>
    </xf>
    <xf numFmtId="0" fontId="0" fillId="3" borderId="0" xfId="0" applyFont="1" applyFill="1" applyBorder="1"/>
    <xf numFmtId="0" fontId="0" fillId="3" borderId="0" xfId="0" applyFont="1" applyFill="1" applyBorder="1" applyAlignment="1">
      <alignment horizontal="left" vertical="center"/>
    </xf>
    <xf numFmtId="0" fontId="32" fillId="3" borderId="0" xfId="0" applyFont="1" applyFill="1" applyBorder="1" applyAlignment="1">
      <alignment horizontal="left" vertical="center" wrapText="1"/>
    </xf>
    <xf numFmtId="0" fontId="0" fillId="3" borderId="0" xfId="0" applyFont="1" applyFill="1" applyBorder="1" applyAlignment="1">
      <alignment horizontal="center" vertical="center"/>
    </xf>
    <xf numFmtId="0" fontId="29" fillId="3" borderId="0" xfId="0" applyFont="1" applyFill="1" applyBorder="1"/>
    <xf numFmtId="0" fontId="33" fillId="3" borderId="0" xfId="0" applyFont="1" applyFill="1" applyBorder="1" applyAlignment="1">
      <alignment wrapText="1"/>
    </xf>
    <xf numFmtId="0" fontId="34" fillId="4" borderId="34" xfId="0" applyFont="1" applyFill="1" applyBorder="1"/>
    <xf numFmtId="43" fontId="0" fillId="4" borderId="35" xfId="0" applyNumberFormat="1" applyFont="1" applyFill="1" applyBorder="1"/>
    <xf numFmtId="43" fontId="35" fillId="4" borderId="35" xfId="0" applyNumberFormat="1" applyFont="1" applyFill="1" applyBorder="1" applyAlignment="1">
      <alignment vertical="top" wrapText="1"/>
    </xf>
    <xf numFmtId="43" fontId="9" fillId="4" borderId="35" xfId="0" applyNumberFormat="1" applyFont="1" applyFill="1" applyBorder="1"/>
    <xf numFmtId="0" fontId="36" fillId="3" borderId="0" xfId="0" applyFont="1" applyFill="1" applyBorder="1"/>
    <xf numFmtId="0" fontId="34" fillId="4" borderId="36" xfId="0" applyFont="1" applyFill="1" applyBorder="1"/>
    <xf numFmtId="43" fontId="0" fillId="4" borderId="0" xfId="0" applyNumberFormat="1" applyFont="1" applyFill="1" applyBorder="1"/>
    <xf numFmtId="0" fontId="10" fillId="4" borderId="0" xfId="0" applyFont="1" applyFill="1" applyBorder="1" applyAlignment="1">
      <alignment vertical="center" wrapText="1"/>
    </xf>
    <xf numFmtId="0" fontId="32" fillId="0" borderId="37" xfId="0" applyFont="1" applyBorder="1" applyAlignment="1">
      <alignment horizontal="center" vertical="center"/>
    </xf>
    <xf numFmtId="43" fontId="9" fillId="4" borderId="0" xfId="0" applyNumberFormat="1" applyFont="1" applyFill="1" applyBorder="1"/>
    <xf numFmtId="0" fontId="37" fillId="4" borderId="0"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37" fillId="4" borderId="38" xfId="0" applyFont="1" applyFill="1" applyBorder="1" applyAlignment="1">
      <alignment horizontal="center" vertical="center" wrapText="1"/>
    </xf>
    <xf numFmtId="0" fontId="34" fillId="4" borderId="39" xfId="0" applyFont="1" applyFill="1" applyBorder="1"/>
    <xf numFmtId="1" fontId="11" fillId="4" borderId="40" xfId="0" applyNumberFormat="1" applyFont="1" applyFill="1" applyBorder="1" applyAlignment="1">
      <alignment horizontal="center" vertical="center"/>
    </xf>
    <xf numFmtId="43" fontId="9" fillId="4" borderId="40" xfId="0" applyNumberFormat="1" applyFont="1" applyFill="1" applyBorder="1"/>
    <xf numFmtId="43" fontId="12" fillId="4" borderId="40" xfId="0" applyNumberFormat="1" applyFont="1" applyFill="1" applyBorder="1"/>
    <xf numFmtId="0" fontId="32" fillId="0" borderId="41" xfId="0" applyFont="1" applyBorder="1" applyAlignment="1">
      <alignment horizontal="center" vertical="center"/>
    </xf>
    <xf numFmtId="0" fontId="37" fillId="4" borderId="40" xfId="0" applyFont="1" applyFill="1" applyBorder="1" applyAlignment="1">
      <alignment horizontal="center" vertical="center" wrapText="1"/>
    </xf>
    <xf numFmtId="0" fontId="38" fillId="4" borderId="40" xfId="0" applyFont="1" applyFill="1" applyBorder="1" applyAlignment="1">
      <alignment horizontal="center" vertical="center" wrapText="1"/>
    </xf>
    <xf numFmtId="0" fontId="37" fillId="4" borderId="42" xfId="0" applyFont="1" applyFill="1" applyBorder="1" applyAlignment="1">
      <alignment horizontal="center" vertical="center" wrapText="1"/>
    </xf>
    <xf numFmtId="43" fontId="12" fillId="4" borderId="0" xfId="0" applyNumberFormat="1" applyFont="1" applyFill="1" applyBorder="1"/>
    <xf numFmtId="43" fontId="0" fillId="0" borderId="0" xfId="0" applyNumberFormat="1" applyFont="1"/>
    <xf numFmtId="43" fontId="4" fillId="4" borderId="0" xfId="0" applyNumberFormat="1" applyFont="1" applyFill="1" applyBorder="1" applyAlignment="1">
      <alignment vertical="center"/>
    </xf>
    <xf numFmtId="37" fontId="37" fillId="4" borderId="0" xfId="0" applyNumberFormat="1" applyFont="1" applyFill="1" applyBorder="1" applyAlignment="1">
      <alignment horizontal="center" vertical="center" wrapText="1"/>
    </xf>
    <xf numFmtId="43" fontId="9" fillId="4" borderId="0" xfId="0" applyNumberFormat="1" applyFont="1" applyFill="1" applyBorder="1" applyAlignment="1">
      <alignment horizontal="left"/>
    </xf>
    <xf numFmtId="43" fontId="12" fillId="4" borderId="0" xfId="0" applyNumberFormat="1" applyFont="1" applyFill="1" applyBorder="1" applyAlignment="1">
      <alignment horizontal="left"/>
    </xf>
    <xf numFmtId="43" fontId="0" fillId="4" borderId="36" xfId="0" applyNumberFormat="1" applyFont="1" applyFill="1" applyBorder="1"/>
    <xf numFmtId="1" fontId="39" fillId="4" borderId="0" xfId="0" applyNumberFormat="1" applyFont="1" applyFill="1" applyBorder="1" applyAlignment="1">
      <alignment vertical="center"/>
    </xf>
    <xf numFmtId="43" fontId="0" fillId="4" borderId="38" xfId="0" applyNumberFormat="1" applyFont="1" applyFill="1" applyBorder="1"/>
    <xf numFmtId="0" fontId="40" fillId="4" borderId="0" xfId="0" applyFont="1" applyFill="1" applyBorder="1"/>
    <xf numFmtId="165" fontId="41" fillId="4" borderId="0" xfId="0" applyNumberFormat="1" applyFont="1" applyFill="1" applyBorder="1"/>
    <xf numFmtId="1" fontId="2" fillId="4" borderId="0" xfId="0" applyNumberFormat="1" applyFont="1" applyFill="1" applyBorder="1" applyAlignment="1">
      <alignment vertical="center"/>
    </xf>
    <xf numFmtId="1" fontId="32" fillId="3" borderId="0" xfId="0" applyNumberFormat="1" applyFont="1" applyFill="1" applyBorder="1" applyAlignment="1">
      <alignment horizontal="left" vertical="center" wrapText="1"/>
    </xf>
    <xf numFmtId="1" fontId="40" fillId="4" borderId="0" xfId="0" applyNumberFormat="1" applyFont="1" applyFill="1" applyBorder="1" applyAlignment="1">
      <alignment vertical="center"/>
    </xf>
    <xf numFmtId="1" fontId="32" fillId="4" borderId="0" xfId="0" applyNumberFormat="1" applyFont="1" applyFill="1" applyBorder="1" applyAlignment="1">
      <alignment vertical="center"/>
    </xf>
    <xf numFmtId="43" fontId="8" fillId="4" borderId="0" xfId="0" applyNumberFormat="1" applyFont="1" applyFill="1" applyBorder="1" applyAlignment="1">
      <alignment horizontal="center" vertical="center"/>
    </xf>
    <xf numFmtId="43" fontId="0" fillId="4" borderId="34" xfId="0" applyNumberFormat="1" applyFont="1" applyFill="1" applyBorder="1"/>
    <xf numFmtId="43" fontId="8" fillId="4" borderId="35" xfId="0" applyNumberFormat="1" applyFont="1" applyFill="1" applyBorder="1" applyAlignment="1">
      <alignment horizontal="center" vertical="center"/>
    </xf>
    <xf numFmtId="43" fontId="0" fillId="4" borderId="43" xfId="0" applyNumberFormat="1" applyFont="1" applyFill="1" applyBorder="1"/>
    <xf numFmtId="43" fontId="42" fillId="4" borderId="0" xfId="0" applyNumberFormat="1" applyFont="1" applyFill="1" applyBorder="1" applyAlignment="1">
      <alignment vertical="center"/>
    </xf>
    <xf numFmtId="43" fontId="42" fillId="4" borderId="38" xfId="0" applyNumberFormat="1" applyFont="1" applyFill="1" applyBorder="1" applyAlignment="1">
      <alignment vertical="center"/>
    </xf>
    <xf numFmtId="165" fontId="0" fillId="4" borderId="0" xfId="0" applyNumberFormat="1" applyFont="1" applyFill="1" applyBorder="1"/>
    <xf numFmtId="43" fontId="0" fillId="4" borderId="39" xfId="0" applyNumberFormat="1" applyFont="1" applyFill="1" applyBorder="1"/>
    <xf numFmtId="43" fontId="14" fillId="4" borderId="40" xfId="0" applyNumberFormat="1" applyFont="1" applyFill="1" applyBorder="1"/>
    <xf numFmtId="43" fontId="0" fillId="4" borderId="40" xfId="0" applyNumberFormat="1" applyFont="1" applyFill="1" applyBorder="1"/>
    <xf numFmtId="0" fontId="43" fillId="0" borderId="0" xfId="0" applyFont="1"/>
    <xf numFmtId="0" fontId="43" fillId="0" borderId="0" xfId="0" applyFont="1" applyAlignment="1">
      <alignment horizontal="center" vertical="center" wrapText="1"/>
    </xf>
    <xf numFmtId="0" fontId="43" fillId="0" borderId="0" xfId="0" applyFont="1" applyAlignment="1">
      <alignment horizontal="left"/>
    </xf>
    <xf numFmtId="0" fontId="43" fillId="0" borderId="0" xfId="0" applyFont="1" applyAlignment="1">
      <alignment horizontal="center" vertical="center"/>
    </xf>
    <xf numFmtId="0" fontId="43" fillId="0" borderId="0" xfId="0" applyFont="1" applyAlignment="1"/>
    <xf numFmtId="49" fontId="44" fillId="0" borderId="32" xfId="0" applyNumberFormat="1" applyFont="1" applyBorder="1" applyAlignment="1">
      <alignment horizontal="center" vertical="center" wrapText="1"/>
    </xf>
    <xf numFmtId="49" fontId="44" fillId="0" borderId="32" xfId="0" applyNumberFormat="1" applyFont="1" applyBorder="1" applyAlignment="1">
      <alignment horizontal="left" vertical="center" wrapText="1"/>
    </xf>
    <xf numFmtId="49" fontId="43" fillId="0" borderId="0" xfId="0" applyNumberFormat="1" applyFont="1" applyAlignment="1">
      <alignment horizontal="center" vertical="center" wrapText="1"/>
    </xf>
    <xf numFmtId="49" fontId="45" fillId="0" borderId="32" xfId="0" applyNumberFormat="1" applyFont="1" applyBorder="1" applyAlignment="1">
      <alignment horizontal="left" vertical="center" wrapText="1"/>
    </xf>
    <xf numFmtId="49" fontId="45" fillId="0" borderId="32" xfId="0" applyNumberFormat="1" applyFont="1" applyBorder="1" applyAlignment="1">
      <alignment horizontal="center" vertical="center" wrapText="1"/>
    </xf>
    <xf numFmtId="49" fontId="44" fillId="0" borderId="0" xfId="0" applyNumberFormat="1" applyFont="1" applyAlignment="1">
      <alignment horizontal="left" vertical="center" wrapText="1"/>
    </xf>
    <xf numFmtId="49" fontId="44" fillId="0" borderId="0" xfId="0" applyNumberFormat="1" applyFont="1" applyAlignment="1">
      <alignment horizontal="center" vertical="center" wrapText="1"/>
    </xf>
    <xf numFmtId="49" fontId="44"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2" borderId="1" xfId="0" applyFont="1" applyFill="1" applyBorder="1" applyAlignment="1">
      <alignment horizontal="center" vertical="center"/>
    </xf>
    <xf numFmtId="49" fontId="43" fillId="0" borderId="1" xfId="0" applyNumberFormat="1" applyFont="1" applyBorder="1" applyAlignment="1">
      <alignment horizontal="left" vertical="center" wrapText="1"/>
    </xf>
    <xf numFmtId="49" fontId="43" fillId="0" borderId="1" xfId="0" applyNumberFormat="1" applyFont="1" applyFill="1" applyBorder="1" applyAlignment="1">
      <alignment horizontal="left" vertical="center" wrapText="1"/>
    </xf>
    <xf numFmtId="49" fontId="46" fillId="0" borderId="1" xfId="0" applyNumberFormat="1" applyFont="1" applyFill="1" applyBorder="1" applyAlignment="1">
      <alignment horizontal="left" vertical="center" wrapText="1"/>
    </xf>
    <xf numFmtId="0" fontId="43" fillId="0" borderId="1" xfId="0" applyFont="1" applyBorder="1" applyAlignment="1">
      <alignment horizontal="left" vertical="center" wrapText="1"/>
    </xf>
    <xf numFmtId="49" fontId="43" fillId="0" borderId="32" xfId="0" applyNumberFormat="1" applyFont="1" applyBorder="1" applyAlignment="1">
      <alignment horizontal="left" vertical="center" wrapText="1"/>
    </xf>
    <xf numFmtId="49" fontId="9" fillId="0" borderId="32" xfId="0" applyNumberFormat="1" applyFont="1" applyBorder="1" applyAlignment="1">
      <alignment horizontal="left" vertical="center" wrapText="1"/>
    </xf>
    <xf numFmtId="0" fontId="0" fillId="0" borderId="0" xfId="0" applyFont="1" applyAlignment="1"/>
    <xf numFmtId="0" fontId="47" fillId="0" borderId="0" xfId="0" applyFont="1" applyAlignment="1"/>
    <xf numFmtId="0" fontId="48" fillId="0" borderId="0" xfId="0" applyFont="1" applyFill="1" applyBorder="1" applyAlignment="1">
      <alignment horizontal="center"/>
    </xf>
    <xf numFmtId="0" fontId="8"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47" fillId="0" borderId="0" xfId="0" applyFont="1" applyFill="1" applyBorder="1" applyAlignment="1"/>
    <xf numFmtId="0" fontId="0" fillId="0" borderId="0" xfId="0" applyFont="1" applyFill="1" applyBorder="1" applyAlignment="1"/>
    <xf numFmtId="0" fontId="49" fillId="9" borderId="0" xfId="0" applyFont="1" applyFill="1" applyBorder="1" applyAlignment="1">
      <alignment vertical="center" wrapText="1"/>
    </xf>
    <xf numFmtId="0" fontId="50" fillId="9" borderId="0" xfId="0" applyFont="1" applyFill="1" applyBorder="1" applyAlignment="1">
      <alignment horizontal="center" vertical="center" wrapText="1"/>
    </xf>
    <xf numFmtId="0" fontId="32" fillId="10" borderId="0" xfId="0" applyFont="1" applyFill="1" applyBorder="1" applyAlignment="1">
      <alignment horizontal="center" vertical="center"/>
    </xf>
    <xf numFmtId="0" fontId="51" fillId="10" borderId="0" xfId="0" applyFont="1" applyFill="1" applyBorder="1" applyAlignment="1">
      <alignment horizontal="center" vertical="center"/>
    </xf>
    <xf numFmtId="1" fontId="40" fillId="11" borderId="0" xfId="0" applyNumberFormat="1" applyFont="1" applyFill="1" applyBorder="1" applyAlignment="1">
      <alignment vertical="center"/>
    </xf>
    <xf numFmtId="0" fontId="3" fillId="12" borderId="0" xfId="0" applyFont="1" applyFill="1" applyBorder="1"/>
    <xf numFmtId="1" fontId="40" fillId="11" borderId="0" xfId="0" applyNumberFormat="1" applyFont="1" applyFill="1" applyBorder="1" applyAlignment="1">
      <alignment horizontal="center" vertical="center" wrapText="1"/>
    </xf>
    <xf numFmtId="0" fontId="0" fillId="9" borderId="0" xfId="0" applyFont="1" applyFill="1" applyBorder="1" applyAlignment="1">
      <alignment horizontal="left"/>
    </xf>
    <xf numFmtId="0" fontId="3" fillId="12" borderId="0" xfId="0" applyFont="1" applyFill="1" applyBorder="1" applyAlignment="1"/>
    <xf numFmtId="0" fontId="0" fillId="12" borderId="0" xfId="0" applyFont="1" applyFill="1" applyBorder="1" applyAlignment="1"/>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32" fillId="0" borderId="50" xfId="0" applyFont="1" applyBorder="1" applyAlignment="1">
      <alignment horizontal="center" vertical="center"/>
    </xf>
    <xf numFmtId="1" fontId="42" fillId="12" borderId="0" xfId="0" applyNumberFormat="1" applyFont="1" applyFill="1" applyBorder="1" applyAlignment="1">
      <alignment horizontal="center" vertical="center"/>
    </xf>
    <xf numFmtId="1" fontId="52" fillId="13" borderId="51" xfId="0" applyNumberFormat="1" applyFont="1" applyFill="1" applyBorder="1" applyAlignment="1">
      <alignment horizontal="center" vertical="center" wrapText="1"/>
    </xf>
    <xf numFmtId="1" fontId="40" fillId="13" borderId="52" xfId="0" applyNumberFormat="1" applyFont="1" applyFill="1" applyBorder="1" applyAlignment="1">
      <alignment horizontal="center" vertical="center"/>
    </xf>
    <xf numFmtId="0" fontId="5" fillId="4" borderId="53" xfId="0" applyFont="1" applyFill="1" applyBorder="1" applyAlignment="1">
      <alignment horizontal="left" vertical="center" wrapText="1"/>
    </xf>
    <xf numFmtId="0" fontId="5" fillId="0" borderId="54" xfId="0" applyFont="1" applyBorder="1" applyAlignment="1">
      <alignment horizontal="left" vertical="center" wrapText="1"/>
    </xf>
    <xf numFmtId="0" fontId="53" fillId="10" borderId="0" xfId="0" applyFont="1" applyFill="1" applyBorder="1" applyAlignment="1">
      <alignment horizontal="center" vertical="center" wrapText="1"/>
    </xf>
    <xf numFmtId="0" fontId="54" fillId="0" borderId="55" xfId="0" applyFont="1" applyBorder="1" applyAlignment="1">
      <alignment horizontal="center" vertical="center"/>
    </xf>
    <xf numFmtId="0" fontId="32" fillId="0" borderId="2" xfId="0" applyFont="1" applyBorder="1" applyAlignment="1">
      <alignment vertical="center" wrapText="1"/>
    </xf>
    <xf numFmtId="0" fontId="50" fillId="0" borderId="3" xfId="0" applyFont="1" applyBorder="1" applyAlignment="1">
      <alignment horizontal="center" vertical="center" wrapText="1"/>
    </xf>
    <xf numFmtId="0" fontId="32" fillId="0" borderId="4" xfId="0" applyFont="1" applyBorder="1" applyAlignment="1">
      <alignment vertical="center" wrapText="1"/>
    </xf>
    <xf numFmtId="0" fontId="50" fillId="0" borderId="5" xfId="0" applyFont="1" applyBorder="1" applyAlignment="1">
      <alignment horizontal="center" vertical="center" wrapText="1"/>
    </xf>
    <xf numFmtId="0" fontId="32" fillId="0" borderId="4" xfId="0" applyFont="1" applyFill="1" applyBorder="1" applyAlignment="1">
      <alignment vertical="center" wrapText="1"/>
    </xf>
    <xf numFmtId="0" fontId="32" fillId="0" borderId="6" xfId="0" applyFont="1" applyFill="1" applyBorder="1" applyAlignment="1">
      <alignment vertical="center" wrapText="1"/>
    </xf>
    <xf numFmtId="0" fontId="50" fillId="0" borderId="7" xfId="0" applyFont="1" applyBorder="1" applyAlignment="1">
      <alignment horizontal="center" vertical="center" wrapText="1"/>
    </xf>
    <xf numFmtId="1" fontId="32" fillId="12" borderId="0" xfId="0" applyNumberFormat="1" applyFont="1" applyFill="1" applyBorder="1" applyAlignment="1">
      <alignment horizontal="center" vertical="center"/>
    </xf>
    <xf numFmtId="1" fontId="32" fillId="0" borderId="0" xfId="0" applyNumberFormat="1" applyFont="1" applyFill="1" applyBorder="1" applyAlignment="1">
      <alignment vertical="center"/>
    </xf>
    <xf numFmtId="0" fontId="32" fillId="0" borderId="0" xfId="0" applyFont="1" applyFill="1" applyBorder="1" applyAlignment="1">
      <alignment vertical="center" wrapText="1"/>
    </xf>
    <xf numFmtId="0" fontId="50" fillId="0" borderId="0" xfId="0" applyFont="1" applyFill="1" applyBorder="1" applyAlignment="1">
      <alignment horizontal="center" vertical="center" wrapText="1"/>
    </xf>
    <xf numFmtId="0" fontId="34" fillId="4" borderId="8" xfId="0" applyFont="1" applyFill="1" applyBorder="1"/>
    <xf numFmtId="1" fontId="11" fillId="4" borderId="9" xfId="0" applyNumberFormat="1" applyFont="1" applyFill="1" applyBorder="1" applyAlignment="1">
      <alignment horizontal="center" vertical="center"/>
    </xf>
    <xf numFmtId="43" fontId="9" fillId="4" borderId="9" xfId="0" applyNumberFormat="1" applyFont="1" applyFill="1" applyBorder="1"/>
    <xf numFmtId="43" fontId="12" fillId="4" borderId="9" xfId="0" applyNumberFormat="1" applyFont="1" applyFill="1" applyBorder="1"/>
    <xf numFmtId="0" fontId="37" fillId="4" borderId="9"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4" fillId="4" borderId="11" xfId="0" applyFont="1" applyFill="1" applyBorder="1"/>
    <xf numFmtId="0" fontId="37" fillId="4" borderId="12" xfId="0" applyFont="1" applyFill="1" applyBorder="1" applyAlignment="1">
      <alignment horizontal="center" vertical="center" wrapText="1"/>
    </xf>
    <xf numFmtId="43" fontId="0" fillId="0" borderId="0" xfId="0" applyNumberFormat="1" applyFont="1" applyBorder="1"/>
    <xf numFmtId="0" fontId="34" fillId="4" borderId="13" xfId="0" applyFont="1" applyFill="1" applyBorder="1"/>
    <xf numFmtId="1" fontId="11" fillId="4" borderId="14" xfId="0" applyNumberFormat="1" applyFont="1" applyFill="1" applyBorder="1" applyAlignment="1">
      <alignment horizontal="left" vertical="center"/>
    </xf>
    <xf numFmtId="43" fontId="9" fillId="4" borderId="14" xfId="0" applyNumberFormat="1" applyFont="1" applyFill="1" applyBorder="1"/>
    <xf numFmtId="43" fontId="12" fillId="4" borderId="14" xfId="0" applyNumberFormat="1" applyFont="1" applyFill="1" applyBorder="1"/>
    <xf numFmtId="0" fontId="37" fillId="4" borderId="14" xfId="0" applyFont="1" applyFill="1" applyBorder="1" applyAlignment="1">
      <alignment horizontal="center" vertical="center" wrapText="1"/>
    </xf>
    <xf numFmtId="0" fontId="38" fillId="4" borderId="14" xfId="0" applyFont="1" applyFill="1" applyBorder="1" applyAlignment="1">
      <alignment horizontal="center" vertical="center" wrapText="1"/>
    </xf>
    <xf numFmtId="0" fontId="3" fillId="0" borderId="0" xfId="0" applyFont="1" applyBorder="1" applyAlignment="1"/>
    <xf numFmtId="165" fontId="9" fillId="4" borderId="0" xfId="0" applyNumberFormat="1" applyFont="1" applyFill="1" applyBorder="1" applyAlignment="1">
      <alignment horizontal="center" vertical="center" wrapText="1"/>
    </xf>
    <xf numFmtId="166" fontId="10" fillId="0" borderId="0" xfId="0" applyNumberFormat="1" applyFont="1" applyFill="1" applyBorder="1" applyAlignment="1">
      <alignment horizontal="center" vertical="center" wrapText="1"/>
    </xf>
    <xf numFmtId="9" fontId="10" fillId="4" borderId="0" xfId="0" applyNumberFormat="1" applyFont="1" applyFill="1" applyBorder="1" applyAlignment="1">
      <alignment horizontal="center" vertical="center" wrapText="1"/>
    </xf>
    <xf numFmtId="0" fontId="54" fillId="0" borderId="56" xfId="0" applyFont="1" applyBorder="1" applyAlignment="1">
      <alignment horizontal="center" vertical="center"/>
    </xf>
    <xf numFmtId="1" fontId="40" fillId="13" borderId="57" xfId="0" applyNumberFormat="1" applyFont="1" applyFill="1" applyBorder="1" applyAlignment="1">
      <alignment horizontal="center" vertical="center"/>
    </xf>
    <xf numFmtId="1" fontId="10" fillId="0" borderId="0" xfId="0" applyNumberFormat="1" applyFont="1" applyFill="1" applyBorder="1" applyAlignment="1">
      <alignment horizontal="center" vertical="center" wrapText="1"/>
    </xf>
    <xf numFmtId="0" fontId="0" fillId="0" borderId="0" xfId="0" applyFont="1" applyAlignment="1"/>
    <xf numFmtId="49" fontId="44" fillId="14" borderId="32" xfId="0" applyNumberFormat="1" applyFont="1" applyFill="1" applyBorder="1" applyAlignment="1">
      <alignment horizontal="center" vertical="center" wrapText="1"/>
    </xf>
    <xf numFmtId="49" fontId="44" fillId="15" borderId="32" xfId="0" applyNumberFormat="1" applyFont="1" applyFill="1" applyBorder="1" applyAlignment="1">
      <alignment horizontal="center" vertical="center" wrapText="1"/>
    </xf>
    <xf numFmtId="49" fontId="44" fillId="16" borderId="32" xfId="0" applyNumberFormat="1" applyFont="1" applyFill="1" applyBorder="1" applyAlignment="1">
      <alignment horizontal="center" vertical="center" wrapText="1"/>
    </xf>
    <xf numFmtId="0" fontId="43" fillId="0" borderId="1" xfId="0" applyFont="1" applyBorder="1"/>
    <xf numFmtId="0" fontId="43" fillId="0" borderId="1" xfId="0" applyFont="1" applyBorder="1" applyAlignment="1">
      <alignment horizontal="center" vertical="center"/>
    </xf>
    <xf numFmtId="0" fontId="43" fillId="0" borderId="1" xfId="0" applyFont="1" applyBorder="1" applyAlignment="1">
      <alignment horizontal="left" vertical="top"/>
    </xf>
    <xf numFmtId="0" fontId="0" fillId="0" borderId="1" xfId="0" applyFont="1" applyBorder="1"/>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left" vertical="top"/>
    </xf>
    <xf numFmtId="0" fontId="0" fillId="0" borderId="1" xfId="0" applyFont="1" applyBorder="1" applyAlignment="1">
      <alignment horizontal="left"/>
    </xf>
    <xf numFmtId="0" fontId="43" fillId="0" borderId="1" xfId="0" applyFont="1" applyFill="1" applyBorder="1" applyAlignment="1">
      <alignment horizontal="center" vertical="center"/>
    </xf>
    <xf numFmtId="0" fontId="0" fillId="0" borderId="0" xfId="0" applyFont="1" applyAlignment="1"/>
    <xf numFmtId="1" fontId="32" fillId="12" borderId="0" xfId="0" applyNumberFormat="1" applyFont="1" applyFill="1" applyBorder="1" applyAlignment="1">
      <alignment horizontal="center" vertical="center"/>
    </xf>
    <xf numFmtId="0" fontId="0" fillId="0" borderId="0" xfId="0" applyFont="1" applyAlignment="1"/>
    <xf numFmtId="0" fontId="55" fillId="0" borderId="58" xfId="0" applyFont="1" applyBorder="1" applyAlignment="1">
      <alignment horizontal="left" vertical="center" wrapText="1"/>
    </xf>
    <xf numFmtId="0" fontId="55" fillId="0" borderId="58" xfId="0" applyFont="1" applyBorder="1" applyAlignment="1">
      <alignment horizontal="left" vertical="center"/>
    </xf>
    <xf numFmtId="0" fontId="43" fillId="0" borderId="1" xfId="0" applyFont="1" applyBorder="1" applyAlignment="1">
      <alignment horizontal="justify" vertical="center" wrapText="1"/>
    </xf>
    <xf numFmtId="0" fontId="43" fillId="0" borderId="15" xfId="0" applyFont="1" applyFill="1" applyBorder="1" applyAlignment="1">
      <alignment horizontal="center" vertical="center"/>
    </xf>
    <xf numFmtId="0" fontId="0" fillId="0" borderId="15" xfId="0" applyFont="1" applyBorder="1" applyAlignment="1">
      <alignment horizontal="left"/>
    </xf>
    <xf numFmtId="0" fontId="0" fillId="0" borderId="15" xfId="0" applyFont="1" applyBorder="1"/>
    <xf numFmtId="0" fontId="43" fillId="0" borderId="15" xfId="0" applyFont="1" applyBorder="1"/>
    <xf numFmtId="0" fontId="0" fillId="0" borderId="15" xfId="0" applyFont="1" applyBorder="1" applyAlignment="1">
      <alignment horizontal="center" vertical="center"/>
    </xf>
    <xf numFmtId="0" fontId="0" fillId="0" borderId="15" xfId="0" applyFont="1" applyBorder="1" applyAlignment="1">
      <alignment horizontal="left" vertical="center"/>
    </xf>
    <xf numFmtId="0" fontId="43" fillId="0" borderId="15" xfId="0" applyFont="1" applyBorder="1" applyAlignment="1">
      <alignment horizontal="center" vertical="center"/>
    </xf>
    <xf numFmtId="0" fontId="0" fillId="0" borderId="15" xfId="0" applyFont="1" applyBorder="1" applyAlignment="1">
      <alignment horizontal="center" vertical="center" wrapText="1"/>
    </xf>
    <xf numFmtId="0" fontId="0" fillId="0" borderId="15" xfId="0" applyFont="1" applyBorder="1" applyAlignment="1">
      <alignment horizontal="left" vertical="top"/>
    </xf>
    <xf numFmtId="0" fontId="43" fillId="0" borderId="15" xfId="0" applyFont="1" applyBorder="1" applyAlignment="1">
      <alignment horizontal="left" vertical="top"/>
    </xf>
    <xf numFmtId="0" fontId="43" fillId="0" borderId="1" xfId="0" applyFont="1" applyBorder="1" applyAlignment="1">
      <alignment horizontal="justify" vertical="top" wrapText="1"/>
    </xf>
    <xf numFmtId="0" fontId="42" fillId="0" borderId="15" xfId="0" applyFont="1" applyBorder="1" applyAlignment="1">
      <alignment horizontal="center" vertical="center" wrapText="1"/>
    </xf>
    <xf numFmtId="0" fontId="43" fillId="0" borderId="15" xfId="0" applyFont="1" applyBorder="1" applyAlignment="1">
      <alignment horizontal="center" vertical="center" wrapText="1"/>
    </xf>
    <xf numFmtId="14" fontId="43" fillId="0" borderId="15" xfId="0" applyNumberFormat="1" applyFont="1" applyBorder="1" applyAlignment="1">
      <alignment horizontal="center" vertical="center" wrapText="1"/>
    </xf>
    <xf numFmtId="0" fontId="43" fillId="0" borderId="15" xfId="0" applyFont="1" applyBorder="1" applyAlignment="1">
      <alignment horizontal="justify" vertical="center" wrapText="1"/>
    </xf>
    <xf numFmtId="0" fontId="43" fillId="0" borderId="15" xfId="0" applyFont="1" applyBorder="1" applyAlignment="1">
      <alignment horizontal="left" vertical="center" wrapText="1"/>
    </xf>
    <xf numFmtId="14" fontId="43" fillId="0" borderId="15" xfId="0" applyNumberFormat="1" applyFont="1" applyBorder="1" applyAlignment="1">
      <alignment horizontal="center" vertical="center" wrapText="1"/>
    </xf>
    <xf numFmtId="1" fontId="44" fillId="17" borderId="59" xfId="0" applyNumberFormat="1" applyFont="1" applyFill="1" applyBorder="1" applyAlignment="1">
      <alignment horizontal="center" vertical="center" wrapText="1"/>
    </xf>
    <xf numFmtId="0" fontId="44" fillId="17" borderId="60" xfId="0" applyFont="1" applyFill="1" applyBorder="1" applyAlignment="1">
      <alignment horizontal="center" vertical="center" wrapText="1"/>
    </xf>
    <xf numFmtId="0" fontId="44" fillId="17" borderId="61" xfId="0" applyFont="1" applyFill="1" applyBorder="1" applyAlignment="1">
      <alignment horizontal="center" vertical="center" wrapText="1"/>
    </xf>
    <xf numFmtId="0" fontId="44" fillId="17" borderId="59" xfId="0" applyFont="1" applyFill="1" applyBorder="1" applyAlignment="1">
      <alignment horizontal="center" vertical="center" wrapText="1"/>
    </xf>
    <xf numFmtId="0" fontId="13" fillId="17" borderId="60" xfId="0" applyFont="1" applyFill="1" applyBorder="1" applyAlignment="1">
      <alignment horizontal="center" vertical="center" wrapText="1"/>
    </xf>
    <xf numFmtId="0" fontId="13" fillId="17" borderId="61" xfId="0" applyFont="1" applyFill="1" applyBorder="1" applyAlignment="1">
      <alignment horizontal="center" vertical="center" wrapText="1"/>
    </xf>
    <xf numFmtId="0" fontId="13" fillId="17" borderId="59" xfId="0" applyFont="1" applyFill="1" applyBorder="1" applyAlignment="1">
      <alignment horizontal="center" vertical="center" wrapText="1"/>
    </xf>
    <xf numFmtId="0" fontId="43" fillId="0" borderId="15" xfId="0" applyFont="1" applyBorder="1" applyAlignment="1">
      <alignment horizontal="left" vertical="center"/>
    </xf>
    <xf numFmtId="0" fontId="43" fillId="0" borderId="15" xfId="0" applyFont="1" applyBorder="1" applyAlignment="1">
      <alignment horizontal="left"/>
    </xf>
    <xf numFmtId="0" fontId="43" fillId="18" borderId="1" xfId="0" applyFont="1" applyFill="1" applyBorder="1" applyAlignment="1">
      <alignment horizontal="justify" vertical="center" wrapText="1"/>
    </xf>
    <xf numFmtId="0" fontId="43" fillId="0" borderId="1" xfId="0" applyFont="1" applyFill="1" applyBorder="1" applyAlignment="1">
      <alignment horizontal="left" vertical="center" wrapText="1"/>
    </xf>
    <xf numFmtId="0" fontId="44" fillId="0" borderId="1" xfId="0" applyFont="1" applyBorder="1" applyAlignment="1">
      <alignment horizontal="justify" vertical="center" wrapText="1"/>
    </xf>
    <xf numFmtId="0" fontId="9" fillId="0" borderId="1" xfId="0" applyFont="1" applyBorder="1" applyAlignment="1">
      <alignment horizontal="justify" vertical="top" wrapText="1"/>
    </xf>
    <xf numFmtId="0" fontId="16" fillId="0" borderId="1" xfId="0" applyFont="1" applyBorder="1" applyAlignment="1">
      <alignment horizontal="justify" vertical="center" wrapText="1"/>
    </xf>
    <xf numFmtId="0" fontId="43" fillId="18" borderId="15" xfId="0" applyFont="1" applyFill="1" applyBorder="1" applyAlignment="1">
      <alignment horizontal="justify"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9" fillId="18" borderId="1" xfId="0" applyFont="1" applyFill="1" applyBorder="1" applyAlignment="1">
      <alignment horizontal="justify" vertical="center" wrapText="1"/>
    </xf>
    <xf numFmtId="0" fontId="28" fillId="0" borderId="1" xfId="1" applyBorder="1" applyAlignment="1">
      <alignment horizontal="center" vertical="center" wrapText="1"/>
    </xf>
    <xf numFmtId="0" fontId="16" fillId="0" borderId="1" xfId="0" applyFont="1" applyBorder="1" applyAlignment="1">
      <alignment horizontal="center" vertical="center" wrapText="1"/>
    </xf>
    <xf numFmtId="0" fontId="56" fillId="0" borderId="0" xfId="0" applyFont="1" applyAlignment="1">
      <alignment horizontal="center" vertical="center"/>
    </xf>
    <xf numFmtId="0" fontId="44" fillId="0" borderId="0" xfId="0" applyFont="1" applyAlignment="1">
      <alignment horizontal="center" vertical="center"/>
    </xf>
    <xf numFmtId="0" fontId="19" fillId="12" borderId="0" xfId="0" applyFont="1" applyFill="1" applyBorder="1" applyAlignment="1">
      <alignment horizontal="center" vertical="center"/>
    </xf>
    <xf numFmtId="0" fontId="56" fillId="9" borderId="0" xfId="0" applyFont="1" applyFill="1" applyBorder="1" applyAlignment="1">
      <alignment horizontal="center" vertical="center"/>
    </xf>
    <xf numFmtId="0" fontId="44" fillId="0" borderId="15" xfId="0" applyFont="1" applyBorder="1" applyAlignment="1">
      <alignment horizontal="center" vertical="center"/>
    </xf>
    <xf numFmtId="0" fontId="44" fillId="0" borderId="1" xfId="0" applyFont="1" applyBorder="1" applyAlignment="1">
      <alignment horizontal="center" vertical="center"/>
    </xf>
    <xf numFmtId="0" fontId="43" fillId="0" borderId="1" xfId="0" applyFont="1" applyFill="1" applyBorder="1" applyAlignment="1">
      <alignment horizontal="justify" vertical="top" wrapText="1"/>
    </xf>
    <xf numFmtId="0" fontId="43" fillId="18" borderId="1" xfId="0" applyFont="1" applyFill="1" applyBorder="1" applyAlignment="1">
      <alignment horizontal="justify" vertical="center" wrapText="1"/>
    </xf>
    <xf numFmtId="14" fontId="43" fillId="0" borderId="1" xfId="0" applyNumberFormat="1" applyFont="1" applyFill="1" applyBorder="1" applyAlignment="1">
      <alignment horizontal="center" vertical="center" wrapText="1"/>
    </xf>
    <xf numFmtId="0" fontId="3" fillId="12" borderId="0" xfId="0" applyFont="1" applyFill="1" applyBorder="1" applyAlignment="1">
      <alignment horizontal="center" vertical="center"/>
    </xf>
    <xf numFmtId="0" fontId="0" fillId="9" borderId="0" xfId="0" applyFont="1" applyFill="1" applyBorder="1" applyAlignment="1">
      <alignment horizontal="center" vertical="center"/>
    </xf>
    <xf numFmtId="0" fontId="57" fillId="0" borderId="0" xfId="0" applyFont="1"/>
    <xf numFmtId="0" fontId="58" fillId="0" borderId="0" xfId="0" applyFont="1"/>
    <xf numFmtId="0" fontId="57" fillId="0" borderId="0" xfId="0" applyFont="1" applyAlignment="1">
      <alignment horizontal="left" vertical="top"/>
    </xf>
    <xf numFmtId="0" fontId="22" fillId="3" borderId="0" xfId="0" applyFont="1" applyFill="1" applyBorder="1" applyAlignment="1">
      <alignment horizontal="left" vertical="top" wrapText="1"/>
    </xf>
    <xf numFmtId="0" fontId="23" fillId="12" borderId="0" xfId="0" applyFont="1" applyFill="1" applyBorder="1" applyAlignment="1"/>
    <xf numFmtId="0" fontId="57" fillId="12" borderId="0" xfId="0" applyFont="1" applyFill="1" applyBorder="1" applyAlignment="1"/>
    <xf numFmtId="0" fontId="22" fillId="3" borderId="0" xfId="0" applyFont="1" applyFill="1" applyBorder="1" applyAlignment="1">
      <alignment horizontal="center" vertical="center" wrapText="1"/>
    </xf>
    <xf numFmtId="0" fontId="22" fillId="17" borderId="59" xfId="0" applyFont="1" applyFill="1" applyBorder="1" applyAlignment="1">
      <alignment horizontal="center" vertical="center" wrapText="1"/>
    </xf>
    <xf numFmtId="0" fontId="57" fillId="0" borderId="0" xfId="0" applyFont="1" applyAlignment="1"/>
    <xf numFmtId="0" fontId="43" fillId="0" borderId="15" xfId="0" applyFont="1" applyFill="1" applyBorder="1" applyAlignment="1">
      <alignment horizontal="left" vertical="center" wrapText="1"/>
    </xf>
    <xf numFmtId="14" fontId="43" fillId="0" borderId="15" xfId="0" applyNumberFormat="1" applyFont="1" applyFill="1" applyBorder="1" applyAlignment="1">
      <alignment horizontal="center" vertical="center" wrapText="1"/>
    </xf>
    <xf numFmtId="0" fontId="21" fillId="0" borderId="15" xfId="0" applyFont="1" applyFill="1" applyBorder="1" applyAlignment="1">
      <alignment horizontal="justify" vertical="top" wrapText="1"/>
    </xf>
    <xf numFmtId="0" fontId="58" fillId="0" borderId="1" xfId="0" applyFont="1" applyFill="1" applyBorder="1" applyAlignment="1">
      <alignment horizontal="justify" vertical="top" wrapText="1"/>
    </xf>
    <xf numFmtId="0" fontId="43" fillId="0" borderId="1" xfId="0" applyFont="1" applyFill="1" applyBorder="1" applyAlignment="1">
      <alignment vertical="center" wrapText="1"/>
    </xf>
    <xf numFmtId="0" fontId="25" fillId="0" borderId="1" xfId="0" applyFont="1" applyFill="1" applyBorder="1" applyAlignment="1">
      <alignment horizontal="justify" vertical="top" wrapText="1"/>
    </xf>
    <xf numFmtId="0" fontId="16" fillId="0" borderId="1" xfId="0" applyFont="1" applyFill="1" applyBorder="1" applyAlignment="1">
      <alignment horizontal="justify" vertical="center" wrapText="1"/>
    </xf>
    <xf numFmtId="0" fontId="9" fillId="0" borderId="1" xfId="0" applyFont="1" applyFill="1" applyBorder="1" applyAlignment="1">
      <alignment horizontal="justify" vertical="top" wrapText="1"/>
    </xf>
    <xf numFmtId="0" fontId="13" fillId="0" borderId="1"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43" fillId="0" borderId="1" xfId="0" applyFont="1" applyFill="1" applyBorder="1" applyAlignment="1">
      <alignment horizontal="left" vertical="top" wrapText="1"/>
    </xf>
    <xf numFmtId="0" fontId="43" fillId="0" borderId="1" xfId="0" applyFont="1" applyFill="1" applyBorder="1" applyAlignment="1">
      <alignment horizontal="center" vertical="center" wrapText="1"/>
    </xf>
    <xf numFmtId="0" fontId="43" fillId="0" borderId="1" xfId="0" applyFont="1" applyFill="1" applyBorder="1" applyAlignment="1">
      <alignment horizontal="justify" vertical="center" wrapText="1"/>
    </xf>
    <xf numFmtId="0" fontId="42" fillId="0" borderId="1" xfId="0" applyFont="1" applyFill="1" applyBorder="1" applyAlignment="1">
      <alignment horizontal="center" vertical="center" wrapText="1"/>
    </xf>
    <xf numFmtId="0" fontId="43" fillId="0" borderId="15"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43" fillId="0" borderId="15" xfId="0" applyFont="1" applyFill="1" applyBorder="1" applyAlignment="1">
      <alignment horizontal="justify" vertical="center" wrapText="1"/>
    </xf>
    <xf numFmtId="14" fontId="43" fillId="0" borderId="1" xfId="0" applyNumberFormat="1" applyFont="1" applyFill="1" applyBorder="1" applyAlignment="1">
      <alignment horizontal="center" vertical="center"/>
    </xf>
    <xf numFmtId="0" fontId="43" fillId="0" borderId="1" xfId="0" applyFont="1" applyFill="1" applyBorder="1" applyAlignment="1">
      <alignment horizontal="left" vertical="top"/>
    </xf>
    <xf numFmtId="0" fontId="0" fillId="0" borderId="0" xfId="0" applyFont="1" applyFill="1" applyAlignment="1">
      <alignment horizontal="left"/>
    </xf>
    <xf numFmtId="0" fontId="0" fillId="0" borderId="0" xfId="0" applyFont="1" applyFill="1"/>
    <xf numFmtId="0" fontId="0" fillId="0" borderId="0" xfId="0" applyFont="1" applyFill="1" applyAlignment="1"/>
    <xf numFmtId="0" fontId="0" fillId="0" borderId="0" xfId="0" applyFont="1" applyFill="1" applyAlignment="1">
      <alignment vertical="center"/>
    </xf>
    <xf numFmtId="1" fontId="32" fillId="12" borderId="0" xfId="0" applyNumberFormat="1" applyFont="1" applyFill="1" applyBorder="1" applyAlignment="1">
      <alignment horizontal="center" vertical="center"/>
    </xf>
    <xf numFmtId="0" fontId="0" fillId="0" borderId="0" xfId="0" applyFont="1" applyAlignment="1"/>
    <xf numFmtId="0" fontId="43" fillId="0" borderId="15" xfId="0" applyFont="1" applyFill="1" applyBorder="1" applyAlignment="1">
      <alignment horizontal="center" vertical="center"/>
    </xf>
    <xf numFmtId="0" fontId="43" fillId="0" borderId="1" xfId="0" applyFont="1" applyBorder="1" applyAlignment="1">
      <alignment horizontal="center" vertical="center" wrapText="1"/>
    </xf>
    <xf numFmtId="0" fontId="42" fillId="0" borderId="1" xfId="0" applyFont="1" applyBorder="1" applyAlignment="1">
      <alignment horizontal="center" vertical="center" wrapText="1"/>
    </xf>
    <xf numFmtId="14" fontId="43" fillId="0" borderId="1" xfId="0" applyNumberFormat="1" applyFont="1" applyBorder="1" applyAlignment="1">
      <alignment horizontal="center" vertical="center" wrapText="1"/>
    </xf>
    <xf numFmtId="0" fontId="9" fillId="0" borderId="1" xfId="0" applyFont="1" applyFill="1" applyBorder="1" applyAlignment="1">
      <alignment horizontal="left" vertical="center" wrapText="1"/>
    </xf>
    <xf numFmtId="14" fontId="9"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9" fillId="0" borderId="15" xfId="0" applyFont="1" applyFill="1" applyBorder="1" applyAlignment="1">
      <alignment horizontal="center" vertical="center"/>
    </xf>
    <xf numFmtId="0" fontId="3" fillId="0" borderId="0" xfId="0" applyFont="1" applyAlignment="1">
      <alignment horizontal="left"/>
    </xf>
    <xf numFmtId="0" fontId="3" fillId="0" borderId="0" xfId="0" applyFont="1"/>
    <xf numFmtId="0" fontId="3" fillId="0" borderId="0" xfId="0" applyFont="1" applyAlignment="1"/>
    <xf numFmtId="0" fontId="70" fillId="0" borderId="1" xfId="1" applyFont="1" applyFill="1" applyBorder="1" applyAlignment="1">
      <alignment horizontal="center" vertical="center" wrapText="1"/>
    </xf>
    <xf numFmtId="0" fontId="13" fillId="0" borderId="1" xfId="0" applyFont="1" applyFill="1" applyBorder="1" applyAlignment="1">
      <alignment horizontal="center" vertical="center"/>
    </xf>
    <xf numFmtId="0" fontId="3" fillId="0" borderId="0" xfId="0" applyFont="1" applyFill="1" applyAlignment="1">
      <alignment horizontal="left"/>
    </xf>
    <xf numFmtId="0" fontId="3" fillId="0" borderId="0" xfId="0" applyFont="1" applyFill="1"/>
    <xf numFmtId="0" fontId="3" fillId="0" borderId="0" xfId="0" applyFont="1" applyFill="1" applyAlignment="1"/>
    <xf numFmtId="0" fontId="13" fillId="0" borderId="1" xfId="0" applyFont="1" applyBorder="1" applyAlignment="1">
      <alignment horizontal="left" vertical="center" wrapText="1"/>
    </xf>
    <xf numFmtId="0" fontId="9" fillId="0" borderId="1" xfId="0" applyFont="1" applyBorder="1" applyAlignment="1">
      <alignment horizontal="left" vertical="top"/>
    </xf>
    <xf numFmtId="0" fontId="9" fillId="18" borderId="1" xfId="0" applyFont="1" applyFill="1" applyBorder="1" applyAlignment="1">
      <alignment horizontal="center" vertical="center" wrapText="1"/>
    </xf>
    <xf numFmtId="14" fontId="9" fillId="18" borderId="1" xfId="0" applyNumberFormat="1" applyFont="1" applyFill="1" applyBorder="1" applyAlignment="1">
      <alignment horizontal="center" vertical="center" wrapText="1"/>
    </xf>
    <xf numFmtId="0" fontId="43" fillId="18" borderId="1" xfId="0" applyFont="1" applyFill="1" applyBorder="1" applyAlignment="1">
      <alignment horizontal="justify" vertical="center" wrapText="1"/>
    </xf>
    <xf numFmtId="0" fontId="9" fillId="0" borderId="15" xfId="0" applyFont="1" applyFill="1" applyBorder="1" applyAlignment="1">
      <alignment horizontal="justify" vertical="top" wrapText="1"/>
    </xf>
    <xf numFmtId="0" fontId="9" fillId="0" borderId="15" xfId="0" applyFont="1" applyBorder="1" applyAlignment="1">
      <alignment horizontal="left" vertical="center" wrapText="1"/>
    </xf>
    <xf numFmtId="0" fontId="9" fillId="0" borderId="15" xfId="0" applyFont="1" applyBorder="1" applyAlignment="1">
      <alignment horizontal="justify" vertical="center" wrapText="1"/>
    </xf>
    <xf numFmtId="0" fontId="9" fillId="0" borderId="15" xfId="0" applyFont="1" applyBorder="1" applyAlignment="1">
      <alignment horizontal="justify" vertical="top" wrapText="1"/>
    </xf>
    <xf numFmtId="0" fontId="70" fillId="0" borderId="15" xfId="1" applyFont="1" applyBorder="1" applyAlignment="1">
      <alignment horizontal="left" vertical="center" wrapText="1"/>
    </xf>
    <xf numFmtId="0" fontId="43" fillId="0" borderId="1" xfId="0" applyFont="1" applyFill="1" applyBorder="1"/>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top" wrapText="1"/>
    </xf>
    <xf numFmtId="0" fontId="2" fillId="3" borderId="0" xfId="0" applyFont="1" applyFill="1" applyBorder="1" applyAlignment="1">
      <alignment horizontal="center" vertical="center" wrapText="1"/>
    </xf>
    <xf numFmtId="0" fontId="9" fillId="17" borderId="61" xfId="0" applyFont="1" applyFill="1" applyBorder="1" applyAlignment="1">
      <alignment horizontal="center" vertical="center" wrapText="1"/>
    </xf>
    <xf numFmtId="0" fontId="9" fillId="18" borderId="1" xfId="0" applyFont="1" applyFill="1" applyBorder="1" applyAlignment="1">
      <alignment vertical="center" wrapText="1"/>
    </xf>
    <xf numFmtId="14" fontId="9" fillId="0" borderId="1" xfId="0" applyNumberFormat="1" applyFont="1" applyBorder="1" applyAlignment="1">
      <alignment horizontal="left" vertical="center" wrapText="1"/>
    </xf>
    <xf numFmtId="0" fontId="70" fillId="0" borderId="1" xfId="1" applyFont="1" applyBorder="1" applyAlignment="1">
      <alignment horizontal="left" vertical="center" wrapText="1"/>
    </xf>
    <xf numFmtId="0" fontId="43" fillId="0" borderId="1" xfId="0" applyFont="1" applyBorder="1" applyAlignment="1">
      <alignment horizontal="center" vertical="center" wrapText="1"/>
    </xf>
    <xf numFmtId="0" fontId="42" fillId="0" borderId="1" xfId="0" applyFont="1" applyBorder="1" applyAlignment="1">
      <alignment horizontal="center" vertical="center" wrapText="1"/>
    </xf>
    <xf numFmtId="14" fontId="43" fillId="0" borderId="1" xfId="0" applyNumberFormat="1" applyFont="1" applyBorder="1" applyAlignment="1">
      <alignment horizontal="center" vertical="center" wrapText="1"/>
    </xf>
    <xf numFmtId="0" fontId="43" fillId="0" borderId="1" xfId="0" applyFont="1" applyBorder="1" applyAlignment="1">
      <alignment horizontal="justify" vertical="center" wrapText="1"/>
    </xf>
    <xf numFmtId="0" fontId="43" fillId="0" borderId="16" xfId="0" applyFont="1" applyFill="1" applyBorder="1" applyAlignment="1">
      <alignment horizontal="justify" vertical="center" wrapText="1"/>
    </xf>
    <xf numFmtId="0" fontId="10" fillId="0" borderId="5"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3" fillId="0" borderId="40" xfId="0" applyFont="1" applyBorder="1"/>
    <xf numFmtId="43" fontId="8" fillId="4" borderId="0" xfId="0" applyNumberFormat="1" applyFont="1" applyFill="1" applyBorder="1" applyAlignment="1">
      <alignment horizontal="center" vertical="center"/>
    </xf>
    <xf numFmtId="1" fontId="60" fillId="0" borderId="0" xfId="0" applyNumberFormat="1" applyFont="1" applyFill="1" applyBorder="1" applyAlignment="1">
      <alignment horizontal="center" vertical="center" wrapText="1"/>
    </xf>
    <xf numFmtId="0" fontId="0" fillId="0" borderId="0" xfId="0" applyFont="1" applyAlignment="1"/>
    <xf numFmtId="1" fontId="60" fillId="0" borderId="0" xfId="0" applyNumberFormat="1" applyFont="1" applyFill="1" applyBorder="1" applyAlignment="1">
      <alignment horizontal="center" vertical="center" wrapText="1"/>
    </xf>
    <xf numFmtId="0" fontId="10" fillId="0" borderId="0" xfId="0" applyNumberFormat="1" applyFont="1" applyBorder="1" applyAlignment="1">
      <alignment horizontal="center" vertical="center" wrapText="1"/>
    </xf>
    <xf numFmtId="1" fontId="52" fillId="30" borderId="62" xfId="0" applyNumberFormat="1" applyFont="1" applyFill="1" applyBorder="1" applyAlignment="1">
      <alignment horizontal="center" vertical="center"/>
    </xf>
    <xf numFmtId="0" fontId="74" fillId="32" borderId="35"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18" borderId="21" xfId="0" applyFont="1" applyFill="1" applyBorder="1" applyAlignment="1">
      <alignment horizontal="justify" vertical="top" wrapText="1"/>
    </xf>
    <xf numFmtId="0" fontId="43" fillId="0" borderId="1" xfId="0" applyFont="1" applyFill="1" applyBorder="1" applyAlignment="1">
      <alignment horizontal="justify" vertical="center" wrapText="1"/>
    </xf>
    <xf numFmtId="0" fontId="43" fillId="0" borderId="1" xfId="0" applyFont="1" applyFill="1" applyBorder="1" applyAlignment="1">
      <alignment horizontal="center" vertical="center" wrapText="1"/>
    </xf>
    <xf numFmtId="0" fontId="43" fillId="0" borderId="1" xfId="0" applyFont="1" applyFill="1" applyBorder="1" applyAlignment="1">
      <alignment horizontal="center" vertical="center"/>
    </xf>
    <xf numFmtId="14" fontId="43" fillId="0" borderId="1" xfId="0" applyNumberFormat="1" applyFont="1" applyBorder="1" applyAlignment="1">
      <alignment horizontal="center" vertical="center"/>
    </xf>
    <xf numFmtId="0" fontId="0" fillId="0" borderId="1" xfId="0" applyFont="1" applyBorder="1" applyAlignment="1">
      <alignment horizontal="left" vertical="center" wrapText="1"/>
    </xf>
    <xf numFmtId="0" fontId="43" fillId="0" borderId="1" xfId="0" applyFont="1" applyBorder="1" applyAlignment="1">
      <alignment vertical="center" wrapText="1"/>
    </xf>
    <xf numFmtId="14" fontId="43" fillId="0" borderId="1" xfId="0" applyNumberFormat="1" applyFont="1" applyBorder="1" applyAlignment="1">
      <alignment vertical="center" wrapText="1"/>
    </xf>
    <xf numFmtId="0" fontId="0" fillId="0" borderId="0" xfId="0" applyFont="1" applyAlignment="1">
      <alignment horizontal="left" wrapText="1"/>
    </xf>
    <xf numFmtId="0" fontId="0" fillId="0" borderId="0" xfId="0" applyFont="1" applyAlignment="1">
      <alignment wrapText="1"/>
    </xf>
    <xf numFmtId="0" fontId="0" fillId="0" borderId="1" xfId="0" applyFont="1" applyBorder="1" applyAlignment="1">
      <alignment vertical="center" wrapText="1"/>
    </xf>
    <xf numFmtId="0" fontId="0" fillId="0" borderId="0" xfId="0" applyFont="1" applyAlignment="1">
      <alignment horizontal="left" vertical="center" wrapText="1"/>
    </xf>
    <xf numFmtId="0" fontId="43" fillId="0" borderId="1"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15" xfId="0" applyFont="1" applyBorder="1" applyAlignment="1">
      <alignment vertical="center" wrapText="1"/>
    </xf>
    <xf numFmtId="0" fontId="0" fillId="0" borderId="15" xfId="0" applyFont="1" applyBorder="1" applyAlignment="1">
      <alignment horizontal="left" vertical="center" wrapText="1"/>
    </xf>
    <xf numFmtId="0" fontId="0" fillId="0" borderId="0" xfId="0" applyFont="1" applyAlignment="1">
      <alignment vertical="center" wrapText="1"/>
    </xf>
    <xf numFmtId="0" fontId="0" fillId="0" borderId="0" xfId="0" applyFont="1" applyAlignment="1"/>
    <xf numFmtId="1" fontId="32" fillId="12" borderId="0" xfId="0" applyNumberFormat="1" applyFont="1" applyFill="1" applyBorder="1" applyAlignment="1">
      <alignment horizontal="center" vertical="center"/>
    </xf>
    <xf numFmtId="0" fontId="43" fillId="0" borderId="1" xfId="0" applyFont="1" applyFill="1" applyBorder="1" applyAlignment="1">
      <alignment horizontal="justify" vertical="center" wrapText="1"/>
    </xf>
    <xf numFmtId="0" fontId="43"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43" fillId="0" borderId="1" xfId="0" applyFont="1" applyFill="1" applyBorder="1" applyAlignment="1">
      <alignment horizontal="center" vertical="center"/>
    </xf>
    <xf numFmtId="0" fontId="43" fillId="0" borderId="16" xfId="0" applyFont="1" applyFill="1" applyBorder="1" applyAlignment="1">
      <alignment horizontal="center" vertical="center"/>
    </xf>
    <xf numFmtId="0" fontId="43" fillId="0" borderId="15" xfId="0" applyFont="1" applyFill="1" applyBorder="1" applyAlignment="1">
      <alignment horizontal="center" vertical="center"/>
    </xf>
    <xf numFmtId="0" fontId="43" fillId="0" borderId="1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43" fillId="0" borderId="32" xfId="3" applyFont="1" applyFill="1" applyBorder="1" applyAlignment="1">
      <alignment horizontal="center" vertical="center" wrapText="1"/>
    </xf>
    <xf numFmtId="0" fontId="43" fillId="18" borderId="1" xfId="0" applyFont="1" applyFill="1" applyBorder="1" applyAlignment="1">
      <alignment horizontal="center" vertical="center" wrapText="1"/>
    </xf>
    <xf numFmtId="0" fontId="43" fillId="0" borderId="96" xfId="3" applyFont="1" applyFill="1" applyBorder="1" applyAlignment="1">
      <alignment horizontal="center" vertical="center" wrapText="1"/>
    </xf>
    <xf numFmtId="0" fontId="43" fillId="0" borderId="1" xfId="3" applyFont="1" applyFill="1" applyBorder="1" applyAlignment="1">
      <alignment horizontal="center" vertical="center" wrapText="1"/>
    </xf>
    <xf numFmtId="0" fontId="43" fillId="0" borderId="16" xfId="3" applyFont="1" applyFill="1" applyBorder="1" applyAlignment="1">
      <alignment horizontal="center" vertical="center" wrapText="1"/>
    </xf>
    <xf numFmtId="14" fontId="43" fillId="0" borderId="16" xfId="0" applyNumberFormat="1" applyFont="1" applyFill="1" applyBorder="1" applyAlignment="1">
      <alignment horizontal="center" vertical="center" wrapText="1"/>
    </xf>
    <xf numFmtId="14" fontId="43" fillId="0" borderId="16" xfId="0" applyNumberFormat="1" applyFont="1" applyFill="1" applyBorder="1" applyAlignment="1">
      <alignment horizontal="center" vertical="center"/>
    </xf>
    <xf numFmtId="0" fontId="43" fillId="0" borderId="16" xfId="0" applyFont="1" applyFill="1" applyBorder="1" applyAlignment="1">
      <alignment vertical="center" wrapText="1"/>
    </xf>
    <xf numFmtId="0" fontId="13" fillId="0" borderId="16" xfId="0" applyFont="1" applyFill="1" applyBorder="1" applyAlignment="1">
      <alignment horizontal="justify" vertical="top" wrapText="1"/>
    </xf>
    <xf numFmtId="0" fontId="9" fillId="0" borderId="16" xfId="0" applyFont="1" applyFill="1" applyBorder="1" applyAlignment="1">
      <alignment horizontal="justify" vertical="center" wrapText="1"/>
    </xf>
    <xf numFmtId="0" fontId="76" fillId="0" borderId="1" xfId="0" applyFont="1" applyFill="1" applyBorder="1" applyAlignment="1">
      <alignment horizontal="center" vertical="center"/>
    </xf>
    <xf numFmtId="0" fontId="0" fillId="0" borderId="1" xfId="0" applyFont="1" applyFill="1" applyBorder="1" applyAlignment="1">
      <alignment wrapText="1"/>
    </xf>
    <xf numFmtId="0" fontId="0" fillId="0" borderId="1" xfId="0" applyFont="1" applyFill="1" applyBorder="1" applyAlignment="1">
      <alignment vertical="center" wrapText="1"/>
    </xf>
    <xf numFmtId="0" fontId="0" fillId="0" borderId="1" xfId="0" applyFont="1" applyFill="1" applyBorder="1"/>
    <xf numFmtId="0" fontId="0" fillId="0" borderId="1" xfId="0" applyFont="1" applyFill="1" applyBorder="1" applyAlignment="1">
      <alignment horizontal="left" vertical="top"/>
    </xf>
    <xf numFmtId="14" fontId="43" fillId="0" borderId="1" xfId="0" applyNumberFormat="1" applyFont="1" applyBorder="1" applyAlignment="1">
      <alignment horizontal="left" vertical="center" wrapText="1"/>
    </xf>
    <xf numFmtId="14" fontId="43"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9" fillId="0" borderId="1" xfId="0" applyFont="1" applyFill="1" applyBorder="1" applyAlignment="1">
      <alignment horizontal="justify" vertical="center" wrapText="1"/>
    </xf>
    <xf numFmtId="0" fontId="9" fillId="0" borderId="16" xfId="0" applyFont="1" applyFill="1" applyBorder="1" applyAlignment="1">
      <alignment horizontal="justify" vertical="top" wrapText="1"/>
    </xf>
    <xf numFmtId="0" fontId="43" fillId="0" borderId="1" xfId="0" applyFont="1" applyFill="1" applyBorder="1" applyAlignment="1">
      <alignment horizontal="justify" vertical="center" wrapText="1"/>
    </xf>
    <xf numFmtId="0" fontId="43"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43"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0" fillId="0" borderId="0" xfId="0" applyFont="1" applyAlignment="1"/>
    <xf numFmtId="0" fontId="43" fillId="0" borderId="1" xfId="0" applyFont="1" applyFill="1" applyBorder="1" applyAlignment="1">
      <alignment horizontal="justify" vertical="center" wrapText="1"/>
    </xf>
    <xf numFmtId="0" fontId="43" fillId="0" borderId="1" xfId="0" applyFont="1" applyBorder="1" applyAlignment="1">
      <alignment horizontal="left" vertical="top" wrapText="1"/>
    </xf>
    <xf numFmtId="0" fontId="9" fillId="0" borderId="1" xfId="0" applyFont="1" applyFill="1" applyBorder="1" applyAlignment="1">
      <alignment horizontal="justify" vertical="center" wrapText="1"/>
    </xf>
    <xf numFmtId="49" fontId="44" fillId="33" borderId="32" xfId="0" applyNumberFormat="1" applyFont="1" applyFill="1" applyBorder="1" applyAlignment="1">
      <alignment horizontal="center" vertical="center" wrapText="1"/>
    </xf>
    <xf numFmtId="0" fontId="44" fillId="0" borderId="1" xfId="0" applyFont="1" applyFill="1" applyBorder="1" applyAlignment="1">
      <alignment horizontal="center" vertical="center"/>
    </xf>
    <xf numFmtId="0" fontId="50" fillId="0" borderId="5" xfId="0" applyFont="1" applyFill="1" applyBorder="1" applyAlignment="1">
      <alignment horizontal="center" vertical="center" wrapText="1"/>
    </xf>
    <xf numFmtId="0" fontId="50" fillId="0" borderId="7" xfId="0" applyFont="1" applyFill="1" applyBorder="1" applyAlignment="1">
      <alignment horizontal="center" vertical="center" wrapText="1"/>
    </xf>
    <xf numFmtId="0" fontId="0" fillId="0" borderId="0" xfId="0" applyFont="1" applyAlignment="1">
      <alignment horizontal="justify" vertical="center"/>
    </xf>
    <xf numFmtId="0" fontId="70" fillId="0" borderId="1" xfId="1" applyFont="1" applyFill="1" applyBorder="1" applyAlignment="1">
      <alignment horizontal="left" vertical="top" wrapText="1"/>
    </xf>
    <xf numFmtId="0" fontId="47" fillId="0" borderId="1" xfId="0" applyFont="1" applyBorder="1" applyAlignment="1">
      <alignment horizontal="justify" vertical="center" wrapText="1"/>
    </xf>
    <xf numFmtId="0" fontId="47" fillId="0" borderId="1" xfId="0" applyFont="1" applyBorder="1" applyAlignment="1">
      <alignment horizontal="center" vertical="center" wrapText="1"/>
    </xf>
    <xf numFmtId="0" fontId="47" fillId="0" borderId="1" xfId="0" applyFont="1" applyBorder="1" applyAlignment="1">
      <alignment horizontal="left" vertical="center" wrapText="1"/>
    </xf>
    <xf numFmtId="0" fontId="47" fillId="0" borderId="1" xfId="0" applyFont="1" applyBorder="1" applyAlignment="1">
      <alignment horizontal="left" vertical="top" wrapText="1"/>
    </xf>
    <xf numFmtId="0" fontId="47" fillId="0" borderId="1" xfId="0" applyFont="1" applyBorder="1" applyAlignment="1">
      <alignment wrapText="1"/>
    </xf>
    <xf numFmtId="14" fontId="43" fillId="0" borderId="15" xfId="0" applyNumberFormat="1" applyFont="1" applyBorder="1" applyAlignment="1">
      <alignment vertical="center" wrapText="1"/>
    </xf>
    <xf numFmtId="0" fontId="43" fillId="0" borderId="0" xfId="0" applyFont="1" applyAlignment="1">
      <alignment horizontal="left" vertical="top"/>
    </xf>
    <xf numFmtId="17" fontId="78" fillId="5" borderId="44" xfId="1" applyNumberFormat="1" applyFont="1" applyFill="1" applyBorder="1" applyAlignment="1">
      <alignment vertical="center"/>
    </xf>
    <xf numFmtId="0" fontId="7" fillId="0" borderId="83" xfId="0" applyFont="1" applyBorder="1" applyAlignment="1">
      <alignment horizontal="center" vertical="center"/>
    </xf>
    <xf numFmtId="0" fontId="78" fillId="5" borderId="41" xfId="1" applyFont="1" applyFill="1" applyBorder="1" applyAlignment="1">
      <alignment vertical="center"/>
    </xf>
    <xf numFmtId="0" fontId="7" fillId="0" borderId="68" xfId="0" applyFont="1" applyBorder="1" applyAlignment="1">
      <alignment horizontal="center" vertical="center"/>
    </xf>
    <xf numFmtId="0" fontId="78" fillId="6" borderId="41" xfId="1" applyFont="1" applyFill="1" applyBorder="1" applyAlignment="1">
      <alignment vertical="center"/>
    </xf>
    <xf numFmtId="0" fontId="78" fillId="7" borderId="41" xfId="1" applyFont="1" applyFill="1" applyBorder="1" applyAlignment="1">
      <alignment vertical="center"/>
    </xf>
    <xf numFmtId="0" fontId="78" fillId="8" borderId="41" xfId="1" applyFont="1" applyFill="1" applyBorder="1" applyAlignment="1">
      <alignment vertical="center"/>
    </xf>
    <xf numFmtId="0" fontId="78" fillId="8" borderId="45" xfId="1" applyFont="1" applyFill="1" applyBorder="1" applyAlignment="1">
      <alignment vertical="center"/>
    </xf>
    <xf numFmtId="0" fontId="7" fillId="0" borderId="71" xfId="0" applyFont="1" applyBorder="1" applyAlignment="1">
      <alignment horizontal="center" vertical="center"/>
    </xf>
    <xf numFmtId="0" fontId="7" fillId="0" borderId="102" xfId="0" applyFont="1" applyBorder="1" applyAlignment="1">
      <alignment horizontal="center" vertical="center"/>
    </xf>
    <xf numFmtId="0" fontId="44" fillId="0" borderId="15" xfId="0" applyFont="1" applyFill="1" applyBorder="1" applyAlignment="1">
      <alignment horizontal="center" vertical="center"/>
    </xf>
    <xf numFmtId="0" fontId="70" fillId="18" borderId="1" xfId="1" applyFont="1" applyFill="1" applyBorder="1" applyAlignment="1">
      <alignment horizontal="justify" vertical="center" wrapText="1"/>
    </xf>
    <xf numFmtId="0" fontId="9" fillId="0" borderId="1" xfId="0" applyFont="1" applyFill="1" applyBorder="1" applyAlignment="1">
      <alignment horizontal="left" vertical="top"/>
    </xf>
    <xf numFmtId="0" fontId="9" fillId="0" borderId="1" xfId="0" applyFont="1" applyFill="1" applyBorder="1" applyAlignment="1">
      <alignment horizontal="justify" vertical="center" wrapText="1"/>
    </xf>
    <xf numFmtId="0" fontId="10" fillId="0" borderId="5" xfId="0" applyNumberFormat="1" applyFont="1" applyFill="1" applyBorder="1" applyAlignment="1">
      <alignment horizontal="center" vertical="center" wrapText="1"/>
    </xf>
    <xf numFmtId="1" fontId="10" fillId="0" borderId="0" xfId="0" applyNumberFormat="1" applyFont="1" applyFill="1" applyBorder="1" applyAlignment="1">
      <alignment horizontal="left" vertical="center" wrapText="1"/>
    </xf>
    <xf numFmtId="0" fontId="3" fillId="0" borderId="0" xfId="0" applyFont="1" applyFill="1" applyBorder="1" applyAlignment="1">
      <alignment vertical="center"/>
    </xf>
    <xf numFmtId="1" fontId="10" fillId="4" borderId="4" xfId="0" applyNumberFormat="1" applyFont="1" applyFill="1" applyBorder="1" applyAlignment="1">
      <alignment horizontal="left" vertical="center" wrapText="1"/>
    </xf>
    <xf numFmtId="0" fontId="3" fillId="0" borderId="1" xfId="0" applyFont="1" applyBorder="1"/>
    <xf numFmtId="1" fontId="10" fillId="0" borderId="4" xfId="0" applyNumberFormat="1" applyFont="1" applyFill="1" applyBorder="1" applyAlignment="1">
      <alignment horizontal="left" vertical="center" wrapText="1"/>
    </xf>
    <xf numFmtId="0" fontId="3" fillId="0" borderId="1" xfId="0" applyFont="1" applyFill="1" applyBorder="1"/>
    <xf numFmtId="0" fontId="4" fillId="20" borderId="39" xfId="0" applyFont="1" applyFill="1" applyBorder="1" applyAlignment="1">
      <alignment horizontal="center" vertical="center" wrapText="1"/>
    </xf>
    <xf numFmtId="0" fontId="3" fillId="0" borderId="40" xfId="0" applyFont="1" applyBorder="1"/>
    <xf numFmtId="0" fontId="3" fillId="0" borderId="42" xfId="0" applyFont="1" applyBorder="1"/>
    <xf numFmtId="43" fontId="67" fillId="4" borderId="14" xfId="0" applyNumberFormat="1" applyFont="1" applyFill="1" applyBorder="1" applyAlignment="1">
      <alignment horizontal="center"/>
    </xf>
    <xf numFmtId="0" fontId="3" fillId="0" borderId="17" xfId="0" applyFont="1" applyBorder="1"/>
    <xf numFmtId="39" fontId="68" fillId="26" borderId="63" xfId="0" applyNumberFormat="1" applyFont="1" applyFill="1" applyBorder="1" applyAlignment="1">
      <alignment horizontal="center" vertical="center" wrapText="1"/>
    </xf>
    <xf numFmtId="0" fontId="3" fillId="0" borderId="64" xfId="0" applyFont="1" applyBorder="1"/>
    <xf numFmtId="0" fontId="3" fillId="0" borderId="65" xfId="0" applyFont="1" applyBorder="1"/>
    <xf numFmtId="164" fontId="68" fillId="26" borderId="63" xfId="0" applyNumberFormat="1" applyFont="1" applyFill="1" applyBorder="1" applyAlignment="1">
      <alignment horizontal="center" vertical="center" wrapText="1"/>
    </xf>
    <xf numFmtId="1" fontId="10" fillId="0" borderId="6" xfId="0" applyNumberFormat="1" applyFont="1" applyFill="1" applyBorder="1" applyAlignment="1">
      <alignment horizontal="left" vertical="center" wrapText="1"/>
    </xf>
    <xf numFmtId="0" fontId="3" fillId="0" borderId="22" xfId="0" applyFont="1" applyFill="1" applyBorder="1"/>
    <xf numFmtId="43" fontId="8" fillId="4" borderId="0" xfId="0" applyNumberFormat="1" applyFont="1" applyFill="1" applyBorder="1" applyAlignment="1">
      <alignment horizontal="center" vertical="center"/>
    </xf>
    <xf numFmtId="0" fontId="3" fillId="0" borderId="0" xfId="0" applyFont="1" applyBorder="1"/>
    <xf numFmtId="0" fontId="60" fillId="19" borderId="81" xfId="0" applyFont="1" applyFill="1" applyBorder="1" applyAlignment="1">
      <alignment horizontal="center" vertical="center" wrapText="1"/>
    </xf>
    <xf numFmtId="0" fontId="3" fillId="0" borderId="83" xfId="0" applyFont="1" applyBorder="1"/>
    <xf numFmtId="0" fontId="3" fillId="0" borderId="82" xfId="0" applyFont="1" applyBorder="1"/>
    <xf numFmtId="1" fontId="32" fillId="0" borderId="0" xfId="0" applyNumberFormat="1" applyFont="1" applyFill="1" applyBorder="1" applyAlignment="1">
      <alignment horizontal="center" vertical="center"/>
    </xf>
    <xf numFmtId="1" fontId="60" fillId="19" borderId="2" xfId="0" applyNumberFormat="1" applyFont="1" applyFill="1" applyBorder="1" applyAlignment="1">
      <alignment horizontal="center" vertical="center" wrapText="1"/>
    </xf>
    <xf numFmtId="1" fontId="60" fillId="19" borderId="21" xfId="0" applyNumberFormat="1" applyFont="1" applyFill="1" applyBorder="1" applyAlignment="1">
      <alignment horizontal="center" vertical="center" wrapText="1"/>
    </xf>
    <xf numFmtId="1" fontId="60" fillId="19" borderId="3" xfId="0" applyNumberFormat="1" applyFont="1" applyFill="1" applyBorder="1" applyAlignment="1">
      <alignment horizontal="center" vertical="center" wrapText="1"/>
    </xf>
    <xf numFmtId="0" fontId="4" fillId="20" borderId="36" xfId="0" applyFont="1" applyFill="1" applyBorder="1" applyAlignment="1">
      <alignment horizontal="center" vertical="center" wrapText="1"/>
    </xf>
    <xf numFmtId="0" fontId="3" fillId="0" borderId="38" xfId="0" applyFont="1" applyBorder="1"/>
    <xf numFmtId="41" fontId="7" fillId="4" borderId="67" xfId="0" applyNumberFormat="1" applyFont="1" applyFill="1" applyBorder="1" applyAlignment="1">
      <alignment horizontal="center" vertical="center"/>
    </xf>
    <xf numFmtId="0" fontId="7" fillId="0" borderId="69" xfId="0" applyFont="1" applyBorder="1" applyAlignment="1">
      <alignment horizontal="center" vertical="center"/>
    </xf>
    <xf numFmtId="41" fontId="7" fillId="0" borderId="67" xfId="0" applyNumberFormat="1" applyFont="1" applyBorder="1" applyAlignment="1">
      <alignment horizontal="center" vertical="center"/>
    </xf>
    <xf numFmtId="1" fontId="40" fillId="13" borderId="86" xfId="0" applyNumberFormat="1" applyFont="1" applyFill="1" applyBorder="1" applyAlignment="1">
      <alignment horizontal="center" vertical="center"/>
    </xf>
    <xf numFmtId="1" fontId="40" fillId="13" borderId="75" xfId="0" applyNumberFormat="1" applyFont="1" applyFill="1" applyBorder="1" applyAlignment="1">
      <alignment horizontal="center" vertical="center"/>
    </xf>
    <xf numFmtId="0" fontId="3" fillId="0" borderId="76" xfId="0" applyFont="1" applyBorder="1"/>
    <xf numFmtId="1" fontId="62" fillId="4" borderId="0" xfId="0" applyNumberFormat="1" applyFont="1" applyFill="1" applyBorder="1" applyAlignment="1">
      <alignment horizontal="center" vertical="center"/>
    </xf>
    <xf numFmtId="0" fontId="49" fillId="0" borderId="81" xfId="0" applyFont="1" applyBorder="1" applyAlignment="1">
      <alignment horizontal="center" vertical="center" wrapText="1"/>
    </xf>
    <xf numFmtId="0" fontId="2" fillId="0" borderId="83" xfId="0" applyFont="1" applyBorder="1"/>
    <xf numFmtId="0" fontId="2" fillId="0" borderId="82" xfId="0" applyFont="1" applyBorder="1"/>
    <xf numFmtId="1" fontId="64" fillId="30" borderId="34" xfId="0" applyNumberFormat="1" applyFont="1" applyFill="1" applyBorder="1" applyAlignment="1">
      <alignment horizontal="center" vertical="center"/>
    </xf>
    <xf numFmtId="0" fontId="3" fillId="31" borderId="35" xfId="0" applyFont="1" applyFill="1" applyBorder="1"/>
    <xf numFmtId="0" fontId="3" fillId="31" borderId="43" xfId="0" applyFont="1" applyFill="1" applyBorder="1"/>
    <xf numFmtId="1" fontId="73" fillId="30" borderId="63" xfId="0" applyNumberFormat="1" applyFont="1" applyFill="1" applyBorder="1" applyAlignment="1">
      <alignment horizontal="center" vertical="center" wrapText="1"/>
    </xf>
    <xf numFmtId="1" fontId="73" fillId="30" borderId="65" xfId="0" applyNumberFormat="1" applyFont="1" applyFill="1" applyBorder="1" applyAlignment="1">
      <alignment horizontal="center" vertical="center" wrapText="1"/>
    </xf>
    <xf numFmtId="1" fontId="40" fillId="13" borderId="77" xfId="0" applyNumberFormat="1" applyFont="1" applyFill="1" applyBorder="1" applyAlignment="1">
      <alignment horizontal="center" vertical="center" wrapText="1"/>
    </xf>
    <xf numFmtId="0" fontId="3" fillId="0" borderId="75" xfId="0" applyFont="1" applyBorder="1"/>
    <xf numFmtId="0" fontId="3" fillId="0" borderId="87" xfId="0" applyFont="1" applyBorder="1"/>
    <xf numFmtId="0" fontId="35" fillId="0" borderId="0" xfId="0" applyFont="1" applyFill="1" applyBorder="1" applyAlignment="1">
      <alignment horizontal="center" wrapText="1"/>
    </xf>
    <xf numFmtId="0" fontId="3" fillId="0" borderId="0" xfId="0" applyFont="1" applyFill="1" applyBorder="1"/>
    <xf numFmtId="1" fontId="65" fillId="0" borderId="67" xfId="0" applyNumberFormat="1" applyFont="1" applyBorder="1" applyAlignment="1">
      <alignment horizontal="center" vertical="center" wrapText="1"/>
    </xf>
    <xf numFmtId="0" fontId="3" fillId="0" borderId="68" xfId="0" applyFont="1" applyBorder="1"/>
    <xf numFmtId="0" fontId="3" fillId="0" borderId="88" xfId="0" applyFont="1" applyBorder="1"/>
    <xf numFmtId="1" fontId="66" fillId="0" borderId="89" xfId="0" applyNumberFormat="1" applyFont="1" applyBorder="1" applyAlignment="1">
      <alignment horizontal="center" vertical="center"/>
    </xf>
    <xf numFmtId="1" fontId="66" fillId="0" borderId="68" xfId="0" applyNumberFormat="1" applyFont="1" applyBorder="1" applyAlignment="1">
      <alignment horizontal="center" vertical="center"/>
    </xf>
    <xf numFmtId="1" fontId="66" fillId="0" borderId="69" xfId="0" applyNumberFormat="1" applyFont="1" applyBorder="1" applyAlignment="1">
      <alignment horizontal="center" vertical="center"/>
    </xf>
    <xf numFmtId="0" fontId="49" fillId="0" borderId="67" xfId="0" applyFont="1" applyBorder="1" applyAlignment="1">
      <alignment horizontal="center" vertical="center" wrapText="1"/>
    </xf>
    <xf numFmtId="0" fontId="2" fillId="0" borderId="68" xfId="0" applyFont="1" applyBorder="1"/>
    <xf numFmtId="0" fontId="2" fillId="0" borderId="69" xfId="0" applyFont="1" applyBorder="1"/>
    <xf numFmtId="0" fontId="49" fillId="4" borderId="67" xfId="0" applyFont="1" applyFill="1" applyBorder="1" applyAlignment="1">
      <alignment horizontal="center" vertical="center"/>
    </xf>
    <xf numFmtId="0" fontId="49" fillId="0" borderId="67" xfId="0" applyFont="1" applyBorder="1" applyAlignment="1">
      <alignment horizontal="center" vertical="center"/>
    </xf>
    <xf numFmtId="41" fontId="7" fillId="0" borderId="73" xfId="0" applyNumberFormat="1" applyFont="1" applyBorder="1" applyAlignment="1">
      <alignment horizontal="center" vertical="center"/>
    </xf>
    <xf numFmtId="0" fontId="7" fillId="0" borderId="74" xfId="0" applyFont="1" applyBorder="1" applyAlignment="1">
      <alignment horizontal="center" vertical="center"/>
    </xf>
    <xf numFmtId="41" fontId="7" fillId="4" borderId="73" xfId="0" applyNumberFormat="1" applyFont="1" applyFill="1" applyBorder="1" applyAlignment="1">
      <alignment horizontal="center" vertical="center"/>
    </xf>
    <xf numFmtId="0" fontId="7" fillId="0" borderId="68" xfId="0" applyFont="1" applyBorder="1" applyAlignment="1">
      <alignment horizontal="center" vertical="center"/>
    </xf>
    <xf numFmtId="0" fontId="49" fillId="4" borderId="67" xfId="0" applyFont="1" applyFill="1" applyBorder="1" applyAlignment="1">
      <alignment horizontal="center" vertical="center" wrapText="1"/>
    </xf>
    <xf numFmtId="43" fontId="63" fillId="4" borderId="40" xfId="1" applyNumberFormat="1" applyFont="1" applyFill="1" applyBorder="1" applyAlignment="1">
      <alignment horizontal="center"/>
    </xf>
    <xf numFmtId="0" fontId="63" fillId="0" borderId="42" xfId="1" applyFont="1" applyBorder="1"/>
    <xf numFmtId="1" fontId="10" fillId="4" borderId="40" xfId="0" applyNumberFormat="1" applyFont="1" applyFill="1" applyBorder="1" applyAlignment="1">
      <alignment horizontal="center" vertical="center"/>
    </xf>
    <xf numFmtId="41" fontId="7" fillId="4" borderId="77" xfId="0" applyNumberFormat="1" applyFont="1" applyFill="1" applyBorder="1" applyAlignment="1">
      <alignment horizontal="center" vertical="center"/>
    </xf>
    <xf numFmtId="0" fontId="7" fillId="0" borderId="76" xfId="0" applyFont="1" applyBorder="1" applyAlignment="1">
      <alignment horizontal="center" vertical="center"/>
    </xf>
    <xf numFmtId="0" fontId="7" fillId="0" borderId="75" xfId="0" applyFont="1" applyBorder="1" applyAlignment="1">
      <alignment horizontal="center" vertical="center"/>
    </xf>
    <xf numFmtId="41" fontId="7" fillId="4" borderId="79" xfId="0" applyNumberFormat="1" applyFont="1" applyFill="1" applyBorder="1" applyAlignment="1">
      <alignment horizontal="center" vertical="center"/>
    </xf>
    <xf numFmtId="0" fontId="7" fillId="0" borderId="80" xfId="0" applyFont="1" applyBorder="1" applyAlignment="1">
      <alignment horizontal="center" vertical="center"/>
    </xf>
    <xf numFmtId="0" fontId="7" fillId="4" borderId="63" xfId="0" applyFont="1" applyFill="1" applyBorder="1" applyAlignment="1">
      <alignment horizontal="center" vertical="center"/>
    </xf>
    <xf numFmtId="0" fontId="2" fillId="0" borderId="64" xfId="0" applyFont="1" applyBorder="1"/>
    <xf numFmtId="1" fontId="40" fillId="4" borderId="40" xfId="0" applyNumberFormat="1" applyFont="1" applyFill="1" applyBorder="1" applyAlignment="1">
      <alignment horizontal="center" vertical="center"/>
    </xf>
    <xf numFmtId="41" fontId="7" fillId="4" borderId="75" xfId="0" applyNumberFormat="1" applyFont="1" applyFill="1" applyBorder="1" applyAlignment="1">
      <alignment horizontal="center" vertical="center"/>
    </xf>
    <xf numFmtId="0" fontId="2" fillId="0" borderId="76" xfId="0" applyFont="1" applyBorder="1" applyAlignment="1">
      <alignment horizontal="center" vertical="center"/>
    </xf>
    <xf numFmtId="41" fontId="7" fillId="4" borderId="66" xfId="0" applyNumberFormat="1" applyFont="1" applyFill="1" applyBorder="1" applyAlignment="1">
      <alignment horizontal="center" vertical="center"/>
    </xf>
    <xf numFmtId="0" fontId="2" fillId="0" borderId="78" xfId="0" applyFont="1" applyBorder="1" applyAlignment="1">
      <alignment horizontal="center" vertical="center"/>
    </xf>
    <xf numFmtId="0" fontId="2" fillId="0" borderId="75" xfId="0" applyFont="1" applyBorder="1" applyAlignment="1">
      <alignment horizontal="center" vertical="center"/>
    </xf>
    <xf numFmtId="0" fontId="49" fillId="4" borderId="70" xfId="0" applyFont="1" applyFill="1" applyBorder="1" applyAlignment="1">
      <alignment horizontal="center" vertical="center" wrapText="1"/>
    </xf>
    <xf numFmtId="0" fontId="2" fillId="0" borderId="71" xfId="0" applyFont="1" applyBorder="1"/>
    <xf numFmtId="0" fontId="2" fillId="0" borderId="72" xfId="0" applyFont="1" applyBorder="1"/>
    <xf numFmtId="0" fontId="60" fillId="19" borderId="34" xfId="0" applyFont="1" applyFill="1" applyBorder="1" applyAlignment="1">
      <alignment horizontal="center" vertical="center" wrapText="1"/>
    </xf>
    <xf numFmtId="0" fontId="3" fillId="0" borderId="35" xfId="0" applyFont="1" applyBorder="1"/>
    <xf numFmtId="0" fontId="3" fillId="0" borderId="43" xfId="0" applyFont="1" applyBorder="1"/>
    <xf numFmtId="0" fontId="61" fillId="4" borderId="39" xfId="1" applyFont="1" applyFill="1" applyBorder="1" applyAlignment="1">
      <alignment horizontal="center" vertical="center" wrapText="1"/>
    </xf>
    <xf numFmtId="0" fontId="61" fillId="0" borderId="40" xfId="1" applyFont="1" applyBorder="1"/>
    <xf numFmtId="0" fontId="61" fillId="0" borderId="42" xfId="1" applyFont="1" applyBorder="1"/>
    <xf numFmtId="0" fontId="61" fillId="4" borderId="34" xfId="1" applyFont="1" applyFill="1" applyBorder="1" applyAlignment="1">
      <alignment horizontal="center" vertical="center" wrapText="1"/>
    </xf>
    <xf numFmtId="0" fontId="61" fillId="0" borderId="35" xfId="1" applyFont="1" applyBorder="1"/>
    <xf numFmtId="0" fontId="61" fillId="0" borderId="43" xfId="1" applyFont="1" applyBorder="1"/>
    <xf numFmtId="0" fontId="61" fillId="4" borderId="36" xfId="1" applyFont="1" applyFill="1" applyBorder="1" applyAlignment="1">
      <alignment horizontal="center" vertical="center" wrapText="1"/>
    </xf>
    <xf numFmtId="0" fontId="61" fillId="0" borderId="0" xfId="1" applyFont="1" applyBorder="1"/>
    <xf numFmtId="0" fontId="61" fillId="0" borderId="38" xfId="1" applyFont="1" applyBorder="1"/>
    <xf numFmtId="0" fontId="4" fillId="20" borderId="63" xfId="0" applyFont="1" applyFill="1" applyBorder="1" applyAlignment="1">
      <alignment horizontal="center" vertical="center" wrapText="1"/>
    </xf>
    <xf numFmtId="1" fontId="52" fillId="21" borderId="34" xfId="0" applyNumberFormat="1" applyFont="1" applyFill="1" applyBorder="1" applyAlignment="1">
      <alignment horizontal="center" vertical="center" wrapText="1"/>
    </xf>
    <xf numFmtId="0" fontId="3" fillId="22" borderId="35" xfId="0" applyFont="1" applyFill="1" applyBorder="1"/>
    <xf numFmtId="41" fontId="7" fillId="0" borderId="67" xfId="0" applyNumberFormat="1" applyFont="1" applyFill="1" applyBorder="1" applyAlignment="1">
      <alignment horizontal="center" vertical="center"/>
    </xf>
    <xf numFmtId="0" fontId="7" fillId="0" borderId="68" xfId="0" applyFont="1" applyFill="1" applyBorder="1" applyAlignment="1">
      <alignment horizontal="center" vertical="center"/>
    </xf>
    <xf numFmtId="1" fontId="52" fillId="23" borderId="34" xfId="0" applyNumberFormat="1" applyFont="1" applyFill="1" applyBorder="1" applyAlignment="1">
      <alignment horizontal="center" vertical="center"/>
    </xf>
    <xf numFmtId="0" fontId="3" fillId="14" borderId="43" xfId="0" applyFont="1" applyFill="1" applyBorder="1"/>
    <xf numFmtId="41" fontId="7" fillId="0" borderId="81" xfId="0" applyNumberFormat="1" applyFont="1" applyBorder="1" applyAlignment="1">
      <alignment horizontal="center" vertical="center"/>
    </xf>
    <xf numFmtId="0" fontId="7" fillId="0" borderId="82" xfId="0" applyFont="1" applyBorder="1" applyAlignment="1">
      <alignment horizontal="center" vertical="center"/>
    </xf>
    <xf numFmtId="0" fontId="59" fillId="0" borderId="63" xfId="0" applyFont="1" applyBorder="1" applyAlignment="1">
      <alignment horizontal="center" vertical="center"/>
    </xf>
    <xf numFmtId="1" fontId="52" fillId="35" borderId="8" xfId="0" applyNumberFormat="1" applyFont="1" applyFill="1" applyBorder="1" applyAlignment="1">
      <alignment horizontal="center" vertical="center" wrapText="1"/>
    </xf>
    <xf numFmtId="0" fontId="3" fillId="34" borderId="10" xfId="0" applyFont="1" applyFill="1" applyBorder="1"/>
    <xf numFmtId="41" fontId="7" fillId="0" borderId="84" xfId="0" applyNumberFormat="1" applyFont="1" applyBorder="1" applyAlignment="1">
      <alignment horizontal="center" vertical="center"/>
    </xf>
    <xf numFmtId="0" fontId="7" fillId="0" borderId="85" xfId="0" applyFont="1" applyBorder="1" applyAlignment="1">
      <alignment horizontal="center" vertical="center"/>
    </xf>
    <xf numFmtId="1" fontId="52" fillId="24" borderId="8" xfId="0" applyNumberFormat="1" applyFont="1" applyFill="1" applyBorder="1" applyAlignment="1">
      <alignment horizontal="center" vertical="center" wrapText="1"/>
    </xf>
    <xf numFmtId="0" fontId="3" fillId="25" borderId="10" xfId="0" applyFont="1" applyFill="1" applyBorder="1"/>
    <xf numFmtId="0" fontId="7" fillId="0" borderId="83" xfId="0" applyFont="1" applyBorder="1" applyAlignment="1">
      <alignment horizontal="center" vertical="center"/>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8" fillId="28" borderId="8" xfId="0" applyFont="1" applyFill="1" applyBorder="1" applyAlignment="1">
      <alignment horizontal="center" vertical="center" wrapText="1"/>
    </xf>
    <xf numFmtId="0" fontId="8" fillId="28" borderId="9" xfId="0" applyFont="1" applyFill="1" applyBorder="1" applyAlignment="1">
      <alignment horizontal="center" vertical="center" wrapText="1"/>
    </xf>
    <xf numFmtId="0" fontId="8" fillId="28" borderId="10" xfId="0" applyFont="1" applyFill="1" applyBorder="1" applyAlignment="1">
      <alignment horizontal="center" vertical="center" wrapText="1"/>
    </xf>
    <xf numFmtId="0" fontId="40" fillId="19" borderId="8" xfId="0" applyFont="1" applyFill="1" applyBorder="1" applyAlignment="1">
      <alignment horizontal="center" vertical="center" wrapText="1"/>
    </xf>
    <xf numFmtId="0" fontId="40" fillId="19" borderId="10" xfId="0" applyFont="1" applyFill="1" applyBorder="1" applyAlignment="1">
      <alignment horizontal="center" vertical="center" wrapText="1"/>
    </xf>
    <xf numFmtId="0" fontId="43" fillId="0" borderId="28"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30" xfId="0" applyFont="1" applyBorder="1" applyAlignment="1">
      <alignment horizontal="center" vertical="center" wrapText="1"/>
    </xf>
    <xf numFmtId="0" fontId="13" fillId="17" borderId="23" xfId="0" applyFont="1" applyFill="1" applyBorder="1" applyAlignment="1">
      <alignment horizontal="center" vertical="center" wrapText="1"/>
    </xf>
    <xf numFmtId="0" fontId="13" fillId="17" borderId="24" xfId="0" applyFont="1" applyFill="1" applyBorder="1" applyAlignment="1">
      <alignment horizontal="center" vertical="center" wrapText="1"/>
    </xf>
    <xf numFmtId="0" fontId="13" fillId="17" borderId="95" xfId="0" applyFont="1" applyFill="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9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94" xfId="0" applyFont="1" applyBorder="1" applyAlignment="1">
      <alignment horizontal="center" vertical="center" wrapText="1"/>
    </xf>
    <xf numFmtId="0" fontId="42" fillId="29" borderId="63" xfId="0" applyFont="1" applyFill="1" applyBorder="1" applyAlignment="1">
      <alignment horizontal="center" vertical="center" wrapText="1"/>
    </xf>
    <xf numFmtId="0" fontId="11" fillId="0" borderId="64" xfId="0" applyFont="1" applyBorder="1"/>
    <xf numFmtId="0" fontId="11" fillId="0" borderId="65" xfId="0" applyFont="1" applyBorder="1"/>
    <xf numFmtId="0" fontId="8" fillId="29" borderId="8" xfId="0" applyFont="1" applyFill="1" applyBorder="1" applyAlignment="1">
      <alignment horizontal="center" vertical="center" wrapText="1"/>
    </xf>
    <xf numFmtId="0" fontId="8" fillId="29" borderId="9" xfId="0" applyFont="1" applyFill="1" applyBorder="1" applyAlignment="1">
      <alignment horizontal="center" vertical="center" wrapText="1"/>
    </xf>
    <xf numFmtId="0" fontId="8" fillId="29" borderId="10" xfId="0" applyFont="1" applyFill="1" applyBorder="1" applyAlignment="1">
      <alignment horizontal="center" vertical="center" wrapText="1"/>
    </xf>
    <xf numFmtId="0" fontId="2" fillId="4" borderId="34" xfId="0" applyFont="1" applyFill="1" applyBorder="1" applyAlignment="1">
      <alignment horizontal="center" vertical="center"/>
    </xf>
    <xf numFmtId="0" fontId="3" fillId="0" borderId="36" xfId="0" applyFont="1" applyBorder="1"/>
    <xf numFmtId="0" fontId="0" fillId="0" borderId="0" xfId="0" applyFont="1" applyAlignment="1"/>
    <xf numFmtId="0" fontId="3" fillId="0" borderId="39" xfId="0" applyFont="1" applyBorder="1"/>
    <xf numFmtId="0" fontId="42" fillId="2" borderId="8" xfId="0" applyFont="1" applyFill="1" applyBorder="1" applyAlignment="1">
      <alignment horizontal="center" vertical="center" wrapText="1"/>
    </xf>
    <xf numFmtId="0" fontId="11" fillId="0" borderId="9" xfId="0" applyFont="1" applyBorder="1"/>
    <xf numFmtId="0" fontId="11" fillId="0" borderId="10" xfId="0" applyFont="1" applyBorder="1"/>
    <xf numFmtId="0" fontId="42" fillId="0" borderId="63" xfId="0" applyFont="1" applyFill="1" applyBorder="1" applyAlignment="1">
      <alignment horizontal="center" vertical="center" wrapText="1"/>
    </xf>
    <xf numFmtId="0" fontId="11" fillId="0" borderId="64" xfId="0" applyFont="1" applyFill="1" applyBorder="1"/>
    <xf numFmtId="0" fontId="11" fillId="0" borderId="65" xfId="0" applyFont="1" applyFill="1" applyBorder="1"/>
    <xf numFmtId="0" fontId="69" fillId="27" borderId="8"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69" fillId="27" borderId="10" xfId="0" applyFont="1" applyFill="1" applyBorder="1" applyAlignment="1">
      <alignment horizontal="center" vertical="center" wrapText="1"/>
    </xf>
    <xf numFmtId="1" fontId="40" fillId="19" borderId="18" xfId="0" applyNumberFormat="1" applyFont="1" applyFill="1" applyBorder="1" applyAlignment="1">
      <alignment horizontal="center" vertical="center" wrapText="1"/>
    </xf>
    <xf numFmtId="1" fontId="40" fillId="19" borderId="19" xfId="0" applyNumberFormat="1" applyFont="1" applyFill="1" applyBorder="1" applyAlignment="1">
      <alignment horizontal="center" vertical="center" wrapText="1"/>
    </xf>
    <xf numFmtId="1" fontId="40" fillId="19" borderId="20" xfId="0" applyNumberFormat="1" applyFont="1" applyFill="1" applyBorder="1" applyAlignment="1">
      <alignment horizontal="center" vertical="center" wrapText="1"/>
    </xf>
    <xf numFmtId="1" fontId="32" fillId="0" borderId="2" xfId="0" applyNumberFormat="1" applyFont="1" applyBorder="1" applyAlignment="1">
      <alignment horizontal="center" vertical="center"/>
    </xf>
    <xf numFmtId="1" fontId="32" fillId="0" borderId="21" xfId="0" applyNumberFormat="1" applyFont="1" applyBorder="1" applyAlignment="1">
      <alignment horizontal="center" vertical="center"/>
    </xf>
    <xf numFmtId="1" fontId="32" fillId="0" borderId="6" xfId="0" applyNumberFormat="1" applyFont="1" applyBorder="1" applyAlignment="1">
      <alignment horizontal="center" vertical="center" wrapText="1"/>
    </xf>
    <xf numFmtId="1" fontId="32" fillId="0" borderId="22" xfId="0" applyNumberFormat="1" applyFont="1" applyBorder="1" applyAlignment="1">
      <alignment horizontal="center" vertical="center" wrapText="1"/>
    </xf>
    <xf numFmtId="1" fontId="32" fillId="12" borderId="0" xfId="0" applyNumberFormat="1" applyFont="1" applyFill="1" applyBorder="1" applyAlignment="1">
      <alignment horizontal="center" vertical="center"/>
    </xf>
    <xf numFmtId="1" fontId="39" fillId="19" borderId="90" xfId="0" applyNumberFormat="1" applyFont="1" applyFill="1" applyBorder="1" applyAlignment="1">
      <alignment horizontal="center" vertical="center" wrapText="1"/>
    </xf>
    <xf numFmtId="1" fontId="39" fillId="19" borderId="91" xfId="0" applyNumberFormat="1" applyFont="1" applyFill="1" applyBorder="1" applyAlignment="1">
      <alignment horizontal="center" vertical="center" wrapText="1"/>
    </xf>
    <xf numFmtId="1" fontId="39" fillId="19" borderId="92" xfId="0" applyNumberFormat="1" applyFont="1" applyFill="1" applyBorder="1" applyAlignment="1">
      <alignment horizontal="center" vertical="center" wrapText="1"/>
    </xf>
    <xf numFmtId="0" fontId="58" fillId="0" borderId="15" xfId="0" applyFont="1" applyBorder="1" applyAlignment="1">
      <alignment horizontal="left" vertical="top" wrapTex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30" xfId="0" applyFont="1" applyBorder="1" applyAlignment="1">
      <alignment horizontal="center"/>
    </xf>
    <xf numFmtId="0" fontId="43" fillId="0" borderId="28" xfId="0" applyFont="1" applyBorder="1" applyAlignment="1">
      <alignment horizontal="center" vertical="center"/>
    </xf>
    <xf numFmtId="0" fontId="43" fillId="0" borderId="29" xfId="0" applyFont="1" applyBorder="1" applyAlignment="1">
      <alignment horizontal="center" vertical="center"/>
    </xf>
    <xf numFmtId="0" fontId="43" fillId="0" borderId="30" xfId="0" applyFont="1" applyBorder="1" applyAlignment="1">
      <alignment horizontal="center" vertical="center"/>
    </xf>
    <xf numFmtId="0" fontId="53" fillId="0" borderId="63" xfId="0" applyFont="1" applyFill="1" applyBorder="1" applyAlignment="1">
      <alignment horizontal="center" vertical="center" wrapText="1"/>
    </xf>
    <xf numFmtId="0" fontId="18" fillId="0" borderId="64" xfId="0" applyFont="1" applyFill="1" applyBorder="1"/>
    <xf numFmtId="0" fontId="18" fillId="0" borderId="65" xfId="0" applyFont="1" applyFill="1" applyBorder="1"/>
    <xf numFmtId="0" fontId="43" fillId="0" borderId="15" xfId="0" applyFont="1" applyFill="1" applyBorder="1" applyAlignment="1">
      <alignment horizontal="left" vertical="top" wrapText="1"/>
    </xf>
    <xf numFmtId="0" fontId="43" fillId="0" borderId="1" xfId="0" applyFont="1" applyFill="1" applyBorder="1" applyAlignment="1">
      <alignment horizontal="left" vertical="top" wrapText="1"/>
    </xf>
    <xf numFmtId="0" fontId="43" fillId="0" borderId="15" xfId="0" applyFont="1" applyFill="1" applyBorder="1" applyAlignment="1">
      <alignment horizontal="justify" vertical="center" wrapText="1"/>
    </xf>
    <xf numFmtId="0" fontId="43" fillId="0" borderId="1" xfId="0" applyFont="1" applyFill="1" applyBorder="1" applyAlignment="1">
      <alignment horizontal="justify" vertical="center" wrapText="1"/>
    </xf>
    <xf numFmtId="1" fontId="32" fillId="0" borderId="4" xfId="0" applyNumberFormat="1" applyFont="1" applyBorder="1" applyAlignment="1">
      <alignment horizontal="center" vertical="center"/>
    </xf>
    <xf numFmtId="1" fontId="32" fillId="0" borderId="1" xfId="0" applyNumberFormat="1" applyFont="1" applyBorder="1" applyAlignment="1">
      <alignment horizontal="center" vertical="center"/>
    </xf>
    <xf numFmtId="0" fontId="16" fillId="0" borderId="1" xfId="0" applyFont="1" applyFill="1" applyBorder="1" applyAlignment="1">
      <alignment horizontal="left" vertical="top" wrapText="1"/>
    </xf>
    <xf numFmtId="0" fontId="43" fillId="0" borderId="1"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15" xfId="0" applyFont="1" applyFill="1" applyBorder="1" applyAlignment="1">
      <alignment horizontal="center" vertical="center" wrapText="1"/>
    </xf>
    <xf numFmtId="14" fontId="43" fillId="0" borderId="15" xfId="0" applyNumberFormat="1"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43" fillId="0" borderId="25" xfId="0" applyFont="1" applyBorder="1" applyAlignment="1">
      <alignment horizontal="center" vertical="center"/>
    </xf>
    <xf numFmtId="0" fontId="43" fillId="0" borderId="26" xfId="0" applyFont="1" applyBorder="1" applyAlignment="1">
      <alignment horizontal="center" vertical="center"/>
    </xf>
    <xf numFmtId="0" fontId="43" fillId="0" borderId="27" xfId="0" applyFont="1" applyBorder="1" applyAlignment="1">
      <alignment horizontal="center" vertical="center"/>
    </xf>
    <xf numFmtId="0" fontId="43" fillId="18" borderId="1" xfId="0" applyFont="1" applyFill="1" applyBorder="1" applyAlignment="1">
      <alignment horizontal="justify" vertical="top" wrapText="1"/>
    </xf>
    <xf numFmtId="0" fontId="0" fillId="0" borderId="25" xfId="0" applyFont="1" applyBorder="1" applyAlignment="1">
      <alignment horizontal="center"/>
    </xf>
    <xf numFmtId="0" fontId="0" fillId="0" borderId="26" xfId="0" applyFont="1" applyBorder="1" applyAlignment="1">
      <alignment horizontal="center"/>
    </xf>
    <xf numFmtId="0" fontId="0" fillId="0" borderId="27" xfId="0" applyFont="1" applyBorder="1" applyAlignment="1">
      <alignment horizontal="center"/>
    </xf>
    <xf numFmtId="0" fontId="43" fillId="18" borderId="15" xfId="0" applyFont="1" applyFill="1" applyBorder="1" applyAlignment="1">
      <alignment horizontal="justify" vertical="top" wrapText="1"/>
    </xf>
    <xf numFmtId="14" fontId="0" fillId="0" borderId="1" xfId="0" applyNumberFormat="1" applyFont="1" applyFill="1" applyBorder="1" applyAlignment="1">
      <alignment horizontal="justify" vertical="center"/>
    </xf>
    <xf numFmtId="0" fontId="43" fillId="0" borderId="28" xfId="0" applyFont="1" applyFill="1" applyBorder="1" applyAlignment="1">
      <alignment horizontal="justify" vertical="center"/>
    </xf>
    <xf numFmtId="0" fontId="43" fillId="0" borderId="29" xfId="0" applyFont="1" applyFill="1" applyBorder="1" applyAlignment="1">
      <alignment horizontal="justify" vertical="center"/>
    </xf>
    <xf numFmtId="0" fontId="42" fillId="0" borderId="16" xfId="0" applyFont="1" applyFill="1" applyBorder="1" applyAlignment="1">
      <alignment horizontal="center" vertical="center" wrapText="1"/>
    </xf>
    <xf numFmtId="0" fontId="43" fillId="0" borderId="16"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14" fontId="0" fillId="0" borderId="16" xfId="0" applyNumberFormat="1" applyFont="1" applyFill="1" applyBorder="1" applyAlignment="1">
      <alignment horizontal="center" vertical="center"/>
    </xf>
    <xf numFmtId="0" fontId="43" fillId="0" borderId="1" xfId="0" applyFont="1" applyFill="1" applyBorder="1" applyAlignment="1">
      <alignment horizontal="left" vertical="center" wrapText="1"/>
    </xf>
    <xf numFmtId="0" fontId="43" fillId="0" borderId="16" xfId="0" applyFont="1" applyFill="1" applyBorder="1" applyAlignment="1">
      <alignment horizontal="left" vertical="center" wrapText="1"/>
    </xf>
    <xf numFmtId="0" fontId="43" fillId="0" borderId="31" xfId="0" applyFont="1" applyFill="1" applyBorder="1" applyAlignment="1">
      <alignment horizontal="left" vertical="center" wrapText="1"/>
    </xf>
    <xf numFmtId="0" fontId="43" fillId="0" borderId="1" xfId="0" applyFont="1" applyFill="1" applyBorder="1" applyAlignment="1">
      <alignment horizontal="justify" vertical="center"/>
    </xf>
    <xf numFmtId="0" fontId="43" fillId="18" borderId="1" xfId="0" applyFont="1" applyFill="1" applyBorder="1" applyAlignment="1">
      <alignment horizontal="justify" vertical="center"/>
    </xf>
    <xf numFmtId="0" fontId="43" fillId="0" borderId="16" xfId="0" applyFont="1" applyFill="1" applyBorder="1" applyAlignment="1">
      <alignment horizontal="justify" vertical="center"/>
    </xf>
    <xf numFmtId="0" fontId="43" fillId="18" borderId="28" xfId="0" applyFont="1" applyFill="1" applyBorder="1" applyAlignment="1">
      <alignment horizontal="justify" vertical="center" wrapText="1"/>
    </xf>
    <xf numFmtId="0" fontId="43" fillId="18" borderId="30" xfId="0" applyFont="1" applyFill="1" applyBorder="1" applyAlignment="1">
      <alignment horizontal="justify" vertical="center"/>
    </xf>
    <xf numFmtId="0" fontId="9" fillId="0" borderId="28" xfId="0" applyFont="1" applyFill="1" applyBorder="1" applyAlignment="1">
      <alignment horizontal="justify" vertical="center"/>
    </xf>
    <xf numFmtId="0" fontId="9" fillId="0" borderId="29" xfId="0" applyFont="1" applyFill="1" applyBorder="1" applyAlignment="1">
      <alignment horizontal="justify" vertical="center"/>
    </xf>
    <xf numFmtId="0" fontId="43" fillId="0" borderId="19" xfId="0" applyFont="1" applyFill="1" applyBorder="1" applyAlignment="1">
      <alignment horizontal="center" vertical="center" wrapText="1"/>
    </xf>
    <xf numFmtId="0" fontId="43" fillId="0" borderId="31" xfId="0" applyFont="1" applyFill="1" applyBorder="1" applyAlignment="1">
      <alignment horizontal="center" vertical="center" wrapText="1"/>
    </xf>
    <xf numFmtId="0" fontId="43" fillId="0" borderId="19" xfId="0" applyFont="1" applyFill="1" applyBorder="1" applyAlignment="1">
      <alignment horizontal="left" vertical="center" wrapText="1"/>
    </xf>
    <xf numFmtId="0" fontId="43" fillId="0" borderId="15" xfId="0" applyFont="1" applyFill="1" applyBorder="1" applyAlignment="1">
      <alignment horizontal="left" vertical="center" wrapText="1"/>
    </xf>
    <xf numFmtId="0" fontId="47" fillId="0" borderId="28" xfId="0" applyFont="1" applyBorder="1" applyAlignment="1">
      <alignment horizontal="center" vertical="center" wrapText="1"/>
    </xf>
    <xf numFmtId="0" fontId="16" fillId="0" borderId="1" xfId="0" applyFont="1" applyBorder="1" applyAlignment="1">
      <alignment horizontal="left" vertical="top" wrapText="1"/>
    </xf>
    <xf numFmtId="0" fontId="43"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9" fillId="0" borderId="97" xfId="0" applyFont="1" applyFill="1" applyBorder="1" applyAlignment="1">
      <alignment horizontal="center" vertical="top" wrapText="1"/>
    </xf>
    <xf numFmtId="0" fontId="9" fillId="0" borderId="98" xfId="0" applyFont="1" applyFill="1" applyBorder="1" applyAlignment="1">
      <alignment horizontal="center" vertical="top" wrapText="1"/>
    </xf>
    <xf numFmtId="0" fontId="9" fillId="0" borderId="99" xfId="0" applyFont="1" applyFill="1" applyBorder="1" applyAlignment="1">
      <alignment horizontal="center" vertical="top" wrapText="1"/>
    </xf>
    <xf numFmtId="0" fontId="9" fillId="0" borderId="100"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101" xfId="0" applyFont="1" applyFill="1" applyBorder="1" applyAlignment="1">
      <alignment horizontal="center" vertical="top" wrapText="1"/>
    </xf>
    <xf numFmtId="0" fontId="9" fillId="0" borderId="25" xfId="0" applyFont="1" applyFill="1" applyBorder="1" applyAlignment="1">
      <alignment horizontal="center" vertical="top" wrapText="1"/>
    </xf>
    <xf numFmtId="0" fontId="9" fillId="0" borderId="26"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18"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0" borderId="1" xfId="0" applyFont="1" applyFill="1" applyBorder="1" applyAlignment="1">
      <alignment horizontal="justify" vertical="center" wrapText="1"/>
    </xf>
    <xf numFmtId="0" fontId="42"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43" fillId="0" borderId="25"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27" xfId="0" applyFont="1" applyBorder="1" applyAlignment="1">
      <alignment horizontal="center" vertical="center" wrapText="1"/>
    </xf>
    <xf numFmtId="0" fontId="70" fillId="0" borderId="1" xfId="1" applyFont="1" applyFill="1" applyBorder="1" applyAlignment="1">
      <alignment horizontal="left" vertical="center" wrapText="1"/>
    </xf>
  </cellXfs>
  <cellStyles count="4">
    <cellStyle name="Hipervínculo" xfId="1" builtinId="8"/>
    <cellStyle name="Normal" xfId="0" builtinId="0"/>
    <cellStyle name="Normal 2" xfId="2"/>
    <cellStyle name="Normal 2 2" xfId="3"/>
  </cellStyles>
  <dxfs count="57">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1"/>
        <c:ser>
          <c:idx val="0"/>
          <c:order val="0"/>
          <c:spPr>
            <a:solidFill>
              <a:srgbClr val="5B9BD5"/>
            </a:solidFill>
          </c:spPr>
          <c:invertIfNegative val="1"/>
          <c:dPt>
            <c:idx val="0"/>
            <c:invertIfNegative val="1"/>
            <c:bubble3D val="0"/>
            <c:extLst xmlns:c16r2="http://schemas.microsoft.com/office/drawing/2015/06/chart">
              <c:ext xmlns:c16="http://schemas.microsoft.com/office/drawing/2014/chart" uri="{C3380CC4-5D6E-409C-BE32-E72D297353CC}">
                <c16:uniqueId val="{00000000-A41A-49FC-ACF0-7A3A00775D4E}"/>
              </c:ext>
            </c:extLst>
          </c:dPt>
          <c:dPt>
            <c:idx val="1"/>
            <c:invertIfNegative val="1"/>
            <c:bubble3D val="0"/>
            <c:extLst xmlns:c16r2="http://schemas.microsoft.com/office/drawing/2015/06/chart">
              <c:ext xmlns:c16="http://schemas.microsoft.com/office/drawing/2014/chart" uri="{C3380CC4-5D6E-409C-BE32-E72D297353CC}">
                <c16:uniqueId val="{00000001-A41A-49FC-ACF0-7A3A00775D4E}"/>
              </c:ext>
            </c:extLst>
          </c:dPt>
          <c:dPt>
            <c:idx val="2"/>
            <c:invertIfNegative val="1"/>
            <c:bubble3D val="0"/>
            <c:extLst xmlns:c16r2="http://schemas.microsoft.com/office/drawing/2015/06/chart">
              <c:ext xmlns:c16="http://schemas.microsoft.com/office/drawing/2014/chart" uri="{C3380CC4-5D6E-409C-BE32-E72D297353CC}">
                <c16:uniqueId val="{00000002-A41A-49FC-ACF0-7A3A00775D4E}"/>
              </c:ext>
            </c:extLst>
          </c:dPt>
          <c:cat>
            <c:strRef>
              <c:f>CONSOLIDADO!$B$22:$B$24</c:f>
              <c:strCache>
                <c:ptCount val="3"/>
                <c:pt idx="0">
                  <c:v>ACCIONES CORRECTIVAS</c:v>
                </c:pt>
                <c:pt idx="1">
                  <c:v>ACCIONES PREVENTIVAS Y/O DE MEJORA</c:v>
                </c:pt>
                <c:pt idx="2">
                  <c:v>TOTAL DE ACCIONES FORMULADAS</c:v>
                </c:pt>
              </c:strCache>
            </c:strRef>
          </c:cat>
          <c:val>
            <c:numRef>
              <c:f>CONSOLIDADO!$E$22:$E$24</c:f>
              <c:numCache>
                <c:formatCode>0</c:formatCode>
                <c:ptCount val="3"/>
                <c:pt idx="2">
                  <c:v>0</c:v>
                </c:pt>
              </c:numCache>
            </c:numRef>
          </c:val>
          <c:extLst xmlns:c16r2="http://schemas.microsoft.com/office/drawing/2015/06/chart">
            <c:ext xmlns:c16="http://schemas.microsoft.com/office/drawing/2014/chart" uri="{C3380CC4-5D6E-409C-BE32-E72D297353CC}">
              <c16:uniqueId val="{00000003-A41A-49FC-ACF0-7A3A00775D4E}"/>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55840608"/>
        <c:axId val="188441304"/>
      </c:barChart>
      <c:catAx>
        <c:axId val="55840608"/>
        <c:scaling>
          <c:orientation val="maxMin"/>
        </c:scaling>
        <c:delete val="0"/>
        <c:axPos val="l"/>
        <c:numFmt formatCode="General" sourceLinked="1"/>
        <c:majorTickMark val="cross"/>
        <c:minorTickMark val="cross"/>
        <c:tickLblPos val="nextTo"/>
        <c:txPr>
          <a:bodyPr rot="0" vert="horz"/>
          <a:lstStyle/>
          <a:p>
            <a:pPr>
              <a:defRPr sz="900" b="0" i="0" u="none" strike="noStrike" baseline="0">
                <a:solidFill>
                  <a:srgbClr val="333333"/>
                </a:solidFill>
                <a:latin typeface="Calibri"/>
                <a:ea typeface="Calibri"/>
                <a:cs typeface="Calibri"/>
              </a:defRPr>
            </a:pPr>
            <a:endParaRPr lang="es-CO"/>
          </a:p>
        </c:txPr>
        <c:crossAx val="188441304"/>
        <c:crosses val="autoZero"/>
        <c:auto val="1"/>
        <c:lblAlgn val="ctr"/>
        <c:lblOffset val="100"/>
        <c:noMultiLvlLbl val="1"/>
      </c:catAx>
      <c:valAx>
        <c:axId val="188441304"/>
        <c:scaling>
          <c:orientation val="minMax"/>
        </c:scaling>
        <c:delete val="0"/>
        <c:axPos val="b"/>
        <c:majorGridlines>
          <c:spPr>
            <a:ln>
              <a:solidFill>
                <a:srgbClr val="FFFFFF"/>
              </a:solidFill>
            </a:ln>
          </c:spPr>
        </c:majorGridlines>
        <c:numFmt formatCode="0" sourceLinked="1"/>
        <c:majorTickMark val="cross"/>
        <c:minorTickMark val="cross"/>
        <c:tickLblPos val="nextTo"/>
        <c:spPr>
          <a:ln w="47625">
            <a:noFill/>
          </a:ln>
        </c:spPr>
        <c:txPr>
          <a:bodyPr rot="0" vert="horz"/>
          <a:lstStyle/>
          <a:p>
            <a:pPr>
              <a:defRPr sz="900" b="0" i="0" u="none" strike="noStrike" baseline="0">
                <a:solidFill>
                  <a:srgbClr val="333333"/>
                </a:solidFill>
                <a:latin typeface="Calibri"/>
                <a:ea typeface="Calibri"/>
                <a:cs typeface="Calibri"/>
              </a:defRPr>
            </a:pPr>
            <a:endParaRPr lang="es-CO"/>
          </a:p>
        </c:txPr>
        <c:crossAx val="55840608"/>
        <c:crosses val="max"/>
        <c:crossBetween val="between"/>
      </c:valAx>
      <c:spPr>
        <a:solidFill>
          <a:srgbClr val="FFFFFF"/>
        </a:solidFill>
      </c:spPr>
    </c:plotArea>
    <c:plotVisOnly val="1"/>
    <c:dispBlanksAs val="zero"/>
    <c:showDLblsOverMax val="1"/>
  </c:chart>
  <c:spPr>
    <a:solidFill>
      <a:srgbClr val="FFFFFF"/>
    </a:solidFill>
    <a:ln>
      <a:solidFill>
        <a:srgbClr val="002060"/>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Resultado en Cumplimiento de Acciones</a:t>
            </a:r>
          </a:p>
        </c:rich>
      </c:tx>
      <c:layout/>
      <c:overlay val="0"/>
    </c:title>
    <c:autoTitleDeleted val="0"/>
    <c:plotArea>
      <c:layout/>
      <c:barChart>
        <c:barDir val="bar"/>
        <c:grouping val="clustered"/>
        <c:varyColors val="1"/>
        <c:ser>
          <c:idx val="0"/>
          <c:order val="0"/>
          <c:spPr>
            <a:solidFill>
              <a:srgbClr val="5B9BD5"/>
            </a:solidFill>
          </c:spPr>
          <c:invertIfNegative val="1"/>
          <c:dPt>
            <c:idx val="0"/>
            <c:invertIfNegative val="1"/>
            <c:bubble3D val="0"/>
            <c:extLst xmlns:c16r2="http://schemas.microsoft.com/office/drawing/2015/06/chart">
              <c:ext xmlns:c16="http://schemas.microsoft.com/office/drawing/2014/chart" uri="{C3380CC4-5D6E-409C-BE32-E72D297353CC}">
                <c16:uniqueId val="{00000000-EE7F-4B24-8A07-6FF633519BE2}"/>
              </c:ext>
            </c:extLst>
          </c:dPt>
          <c:dPt>
            <c:idx val="1"/>
            <c:invertIfNegative val="1"/>
            <c:bubble3D val="0"/>
            <c:extLst xmlns:c16r2="http://schemas.microsoft.com/office/drawing/2015/06/chart">
              <c:ext xmlns:c16="http://schemas.microsoft.com/office/drawing/2014/chart" uri="{C3380CC4-5D6E-409C-BE32-E72D297353CC}">
                <c16:uniqueId val="{00000001-EE7F-4B24-8A07-6FF633519BE2}"/>
              </c:ext>
            </c:extLst>
          </c:dPt>
          <c:dPt>
            <c:idx val="2"/>
            <c:invertIfNegative val="1"/>
            <c:bubble3D val="0"/>
            <c:extLst xmlns:c16r2="http://schemas.microsoft.com/office/drawing/2015/06/chart">
              <c:ext xmlns:c16="http://schemas.microsoft.com/office/drawing/2014/chart" uri="{C3380CC4-5D6E-409C-BE32-E72D297353CC}">
                <c16:uniqueId val="{00000002-EE7F-4B24-8A07-6FF633519BE2}"/>
              </c:ext>
            </c:extLst>
          </c:dPt>
          <c:dPt>
            <c:idx val="3"/>
            <c:invertIfNegative val="1"/>
            <c:bubble3D val="0"/>
            <c:extLst xmlns:c16r2="http://schemas.microsoft.com/office/drawing/2015/06/chart">
              <c:ext xmlns:c16="http://schemas.microsoft.com/office/drawing/2014/chart" uri="{C3380CC4-5D6E-409C-BE32-E72D297353CC}">
                <c16:uniqueId val="{00000003-EE7F-4B24-8A07-6FF633519BE2}"/>
              </c:ext>
            </c:extLst>
          </c:dPt>
          <c:dPt>
            <c:idx val="4"/>
            <c:invertIfNegative val="1"/>
            <c:bubble3D val="0"/>
            <c:extLst xmlns:c16r2="http://schemas.microsoft.com/office/drawing/2015/06/chart">
              <c:ext xmlns:c16="http://schemas.microsoft.com/office/drawing/2014/chart" uri="{C3380CC4-5D6E-409C-BE32-E72D297353CC}">
                <c16:uniqueId val="{00000004-EE7F-4B24-8A07-6FF633519BE2}"/>
              </c:ext>
            </c:extLst>
          </c:dPt>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CONSOLIDADO!$B$10:$B$14</c:f>
              <c:strCache>
                <c:ptCount val="5"/>
                <c:pt idx="0">
                  <c:v>NÚMERO DE NO CONFORMIDADES, OBSERVACIONES U OP. DE MEJORA</c:v>
                </c:pt>
                <c:pt idx="1">
                  <c:v>TOTAL DE ACCIONES FORMULADAS</c:v>
                </c:pt>
                <c:pt idx="2">
                  <c:v>ACCIONES VENCIDAS</c:v>
                </c:pt>
                <c:pt idx="3">
                  <c:v>ACCIONES EN EJECUCIÓN</c:v>
                </c:pt>
                <c:pt idx="4">
                  <c:v>ACCIONES CERRADAS</c:v>
                </c:pt>
              </c:strCache>
            </c:strRef>
          </c:cat>
          <c:val>
            <c:numRef>
              <c:f>CONSOLIDADO!$E$10:$E$14</c:f>
              <c:numCache>
                <c:formatCode>General</c:formatCode>
                <c:ptCount val="5"/>
                <c:pt idx="0">
                  <c:v>39</c:v>
                </c:pt>
                <c:pt idx="1">
                  <c:v>79</c:v>
                </c:pt>
                <c:pt idx="2">
                  <c:v>4</c:v>
                </c:pt>
                <c:pt idx="3">
                  <c:v>25</c:v>
                </c:pt>
                <c:pt idx="4">
                  <c:v>47</c:v>
                </c:pt>
              </c:numCache>
            </c:numRef>
          </c:val>
          <c:extLst xmlns:c16r2="http://schemas.microsoft.com/office/drawing/2015/06/chart">
            <c:ext xmlns:c16="http://schemas.microsoft.com/office/drawing/2014/chart" uri="{C3380CC4-5D6E-409C-BE32-E72D297353CC}">
              <c16:uniqueId val="{00000005-EE7F-4B24-8A07-6FF633519BE2}"/>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88983904"/>
        <c:axId val="188984288"/>
      </c:barChart>
      <c:catAx>
        <c:axId val="188983904"/>
        <c:scaling>
          <c:orientation val="maxMin"/>
        </c:scaling>
        <c:delete val="0"/>
        <c:axPos val="l"/>
        <c:numFmt formatCode="General" sourceLinked="1"/>
        <c:majorTickMark val="cross"/>
        <c:minorTickMark val="cross"/>
        <c:tickLblPos val="nextTo"/>
        <c:txPr>
          <a:bodyPr rot="0" vert="horz"/>
          <a:lstStyle/>
          <a:p>
            <a:pPr>
              <a:defRPr/>
            </a:pPr>
            <a:endParaRPr lang="es-CO"/>
          </a:p>
        </c:txPr>
        <c:crossAx val="188984288"/>
        <c:crosses val="autoZero"/>
        <c:auto val="1"/>
        <c:lblAlgn val="ctr"/>
        <c:lblOffset val="100"/>
        <c:noMultiLvlLbl val="1"/>
      </c:catAx>
      <c:valAx>
        <c:axId val="188984288"/>
        <c:scaling>
          <c:orientation val="minMax"/>
        </c:scaling>
        <c:delete val="0"/>
        <c:axPos val="b"/>
        <c:majorGridlines>
          <c:spPr>
            <a:ln>
              <a:solidFill>
                <a:srgbClr val="D9D9D9"/>
              </a:solidFill>
            </a:ln>
          </c:spPr>
        </c:majorGridlines>
        <c:numFmt formatCode="General" sourceLinked="1"/>
        <c:majorTickMark val="cross"/>
        <c:minorTickMark val="cross"/>
        <c:tickLblPos val="nextTo"/>
        <c:spPr>
          <a:ln w="47625">
            <a:noFill/>
          </a:ln>
        </c:spPr>
        <c:txPr>
          <a:bodyPr rot="0" vert="horz"/>
          <a:lstStyle/>
          <a:p>
            <a:pPr>
              <a:defRPr/>
            </a:pPr>
            <a:endParaRPr lang="es-CO"/>
          </a:p>
        </c:txPr>
        <c:crossAx val="188983904"/>
        <c:crosses val="max"/>
        <c:crossBetween val="between"/>
      </c:valAx>
      <c:spPr>
        <a:solidFill>
          <a:srgbClr val="FFFFFF"/>
        </a:solidFill>
      </c:spPr>
    </c:plotArea>
    <c:plotVisOnly val="1"/>
    <c:dispBlanksAs val="zero"/>
    <c:showDLblsOverMax val="1"/>
  </c:chart>
  <c:spPr>
    <a:solidFill>
      <a:srgbClr val="FFFFFF"/>
    </a:solidFill>
    <a:ln w="19050">
      <a:solidFill>
        <a:srgbClr val="002060"/>
      </a:solidFill>
    </a:ln>
  </c:spPr>
  <c:txPr>
    <a:bodyPr/>
    <a:lstStyle/>
    <a:p>
      <a:pPr>
        <a:defRPr sz="1000" b="1"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drawing1.xml><?xml version="1.0" encoding="utf-8"?>
<xdr:wsDr xmlns:xdr="http://schemas.openxmlformats.org/drawingml/2006/spreadsheetDrawing" xmlns:a="http://schemas.openxmlformats.org/drawingml/2006/main">
  <xdr:twoCellAnchor>
    <xdr:from>
      <xdr:col>9</xdr:col>
      <xdr:colOff>352425</xdr:colOff>
      <xdr:row>19</xdr:row>
      <xdr:rowOff>295275</xdr:rowOff>
    </xdr:from>
    <xdr:to>
      <xdr:col>18</xdr:col>
      <xdr:colOff>257175</xdr:colOff>
      <xdr:row>24</xdr:row>
      <xdr:rowOff>161925</xdr:rowOff>
    </xdr:to>
    <xdr:graphicFrame macro="">
      <xdr:nvGraphicFramePr>
        <xdr:cNvPr id="852278" name="Chart 1" descr="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574221</xdr:colOff>
      <xdr:row>7</xdr:row>
      <xdr:rowOff>523875</xdr:rowOff>
    </xdr:from>
    <xdr:to>
      <xdr:col>20</xdr:col>
      <xdr:colOff>183696</xdr:colOff>
      <xdr:row>17</xdr:row>
      <xdr:rowOff>0</xdr:rowOff>
    </xdr:to>
    <xdr:graphicFrame macro="">
      <xdr:nvGraphicFramePr>
        <xdr:cNvPr id="8522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480332</xdr:colOff>
      <xdr:row>1</xdr:row>
      <xdr:rowOff>212271</xdr:rowOff>
    </xdr:from>
    <xdr:to>
      <xdr:col>6</xdr:col>
      <xdr:colOff>61232</xdr:colOff>
      <xdr:row>4</xdr:row>
      <xdr:rowOff>412296</xdr:rowOff>
    </xdr:to>
    <xdr:grpSp>
      <xdr:nvGrpSpPr>
        <xdr:cNvPr id="852280" name="Shape 2"/>
        <xdr:cNvGrpSpPr>
          <a:grpSpLocks/>
        </xdr:cNvGrpSpPr>
      </xdr:nvGrpSpPr>
      <xdr:grpSpPr bwMode="auto">
        <a:xfrm>
          <a:off x="915761" y="797378"/>
          <a:ext cx="4642757" cy="1887311"/>
          <a:chOff x="4079175" y="2837025"/>
          <a:chExt cx="2533650" cy="1885935"/>
        </a:xfrm>
      </xdr:grpSpPr>
      <xdr:grpSp>
        <xdr:nvGrpSpPr>
          <xdr:cNvPr id="852281" name="Shape 25"/>
          <xdr:cNvGrpSpPr>
            <a:grpSpLocks/>
          </xdr:cNvGrpSpPr>
        </xdr:nvGrpSpPr>
        <xdr:grpSpPr bwMode="auto">
          <a:xfrm>
            <a:off x="4079175" y="2837025"/>
            <a:ext cx="2533650" cy="1885935"/>
            <a:chOff x="57575" y="802821"/>
            <a:chExt cx="1371175" cy="1007700"/>
          </a:xfrm>
        </xdr:grpSpPr>
        <xdr:sp macro="" textlink="">
          <xdr:nvSpPr>
            <xdr:cNvPr id="852282" name="Shape 6"/>
            <xdr:cNvSpPr>
              <a:spLocks noChangeArrowheads="1"/>
            </xdr:cNvSpPr>
          </xdr:nvSpPr>
          <xdr:spPr bwMode="auto">
            <a:xfrm>
              <a:off x="57575" y="802821"/>
              <a:ext cx="1371175" cy="1007700"/>
            </a:xfrm>
            <a:prstGeom prst="rect">
              <a:avLst/>
            </a:prstGeom>
            <a:noFill/>
            <a:ln w="9525">
              <a:noFill/>
              <a:miter lim="800000"/>
              <a:headEnd/>
              <a:tailEnd/>
            </a:ln>
          </xdr:spPr>
        </xdr:sp>
        <xdr:sp macro="" textlink="">
          <xdr:nvSpPr>
            <xdr:cNvPr id="852283" name="Shape 26"/>
            <xdr:cNvSpPr txBox="1">
              <a:spLocks noChangeArrowheads="1"/>
            </xdr:cNvSpPr>
          </xdr:nvSpPr>
          <xdr:spPr bwMode="auto">
            <a:xfrm>
              <a:off x="363540" y="802821"/>
              <a:ext cx="778132" cy="218844"/>
            </a:xfrm>
            <a:prstGeom prst="rect">
              <a:avLst/>
            </a:prstGeom>
            <a:noFill/>
            <a:ln w="9525">
              <a:noFill/>
              <a:miter lim="800000"/>
              <a:headEnd/>
              <a:tailEnd/>
            </a:ln>
          </xdr:spPr>
        </xdr:sp>
      </xdr:grpSp>
    </xdr:grpSp>
    <xdr:clientData fLocksWithSheet="0"/>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28625" y="3619500"/>
          <a:ext cx="164782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790700"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29</xdr:row>
      <xdr:rowOff>180975</xdr:rowOff>
    </xdr:to>
    <xdr:sp macro="" textlink="">
      <xdr:nvSpPr>
        <xdr:cNvPr id="4"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5"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6"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7"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8"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9"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0"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1"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2"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3"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4"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5"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6"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7"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8"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9"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20" name="AutoShape 17"/>
        <xdr:cNvSpPr>
          <a:spLocks noChangeArrowheads="1"/>
        </xdr:cNvSpPr>
      </xdr:nvSpPr>
      <xdr:spPr bwMode="auto">
        <a:xfrm>
          <a:off x="0" y="0"/>
          <a:ext cx="9915525"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6537"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653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3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438150" y="2343150"/>
          <a:ext cx="1400175" cy="6381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3" name="image1.png" descr="LOGO IDEP ULTIMO">
          <a:extLst>
            <a:ext uri="{FF2B5EF4-FFF2-40B4-BE49-F238E27FC236}">
              <a16:creationId xmlns="" xmlns:a16="http://schemas.microsoft.com/office/drawing/2014/main" id="{00000000-0008-0000-0B00-000003000000}"/>
            </a:ext>
          </a:extLst>
        </xdr:cNvPr>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98107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4" name="AutoShape 17">
          <a:extLst>
            <a:ext uri="{FF2B5EF4-FFF2-40B4-BE49-F238E27FC236}">
              <a16:creationId xmlns="" xmlns:a16="http://schemas.microsoft.com/office/drawing/2014/main" id="{00000000-0008-0000-0B00-000004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5" name="AutoShape 17">
          <a:extLst>
            <a:ext uri="{FF2B5EF4-FFF2-40B4-BE49-F238E27FC236}">
              <a16:creationId xmlns="" xmlns:a16="http://schemas.microsoft.com/office/drawing/2014/main" id="{00000000-0008-0000-0B00-000005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6" name="AutoShape 17">
          <a:extLst>
            <a:ext uri="{FF2B5EF4-FFF2-40B4-BE49-F238E27FC236}">
              <a16:creationId xmlns="" xmlns:a16="http://schemas.microsoft.com/office/drawing/2014/main" id="{00000000-0008-0000-0B00-000006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7" name="AutoShape 17">
          <a:extLst>
            <a:ext uri="{FF2B5EF4-FFF2-40B4-BE49-F238E27FC236}">
              <a16:creationId xmlns="" xmlns:a16="http://schemas.microsoft.com/office/drawing/2014/main" id="{00000000-0008-0000-0B00-000007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 name="AutoShape 17">
          <a:extLst>
            <a:ext uri="{FF2B5EF4-FFF2-40B4-BE49-F238E27FC236}">
              <a16:creationId xmlns="" xmlns:a16="http://schemas.microsoft.com/office/drawing/2014/main" id="{00000000-0008-0000-0B00-000008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9" name="AutoShape 17">
          <a:extLst>
            <a:ext uri="{FF2B5EF4-FFF2-40B4-BE49-F238E27FC236}">
              <a16:creationId xmlns="" xmlns:a16="http://schemas.microsoft.com/office/drawing/2014/main" id="{00000000-0008-0000-0B00-000009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0" name="AutoShape 17">
          <a:extLst>
            <a:ext uri="{FF2B5EF4-FFF2-40B4-BE49-F238E27FC236}">
              <a16:creationId xmlns="" xmlns:a16="http://schemas.microsoft.com/office/drawing/2014/main" id="{00000000-0008-0000-0B00-00000A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1" name="AutoShape 17">
          <a:extLst>
            <a:ext uri="{FF2B5EF4-FFF2-40B4-BE49-F238E27FC236}">
              <a16:creationId xmlns="" xmlns:a16="http://schemas.microsoft.com/office/drawing/2014/main" id="{00000000-0008-0000-0B00-00000B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2" name="AutoShape 17">
          <a:extLst>
            <a:ext uri="{FF2B5EF4-FFF2-40B4-BE49-F238E27FC236}">
              <a16:creationId xmlns="" xmlns:a16="http://schemas.microsoft.com/office/drawing/2014/main" id="{00000000-0008-0000-0B00-00000C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3" name="AutoShape 17">
          <a:extLst>
            <a:ext uri="{FF2B5EF4-FFF2-40B4-BE49-F238E27FC236}">
              <a16:creationId xmlns="" xmlns:a16="http://schemas.microsoft.com/office/drawing/2014/main" id="{00000000-0008-0000-0B00-00000D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4" name="AutoShape 17">
          <a:extLst>
            <a:ext uri="{FF2B5EF4-FFF2-40B4-BE49-F238E27FC236}">
              <a16:creationId xmlns="" xmlns:a16="http://schemas.microsoft.com/office/drawing/2014/main" id="{00000000-0008-0000-0B00-00000E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5" name="AutoShape 17">
          <a:extLst>
            <a:ext uri="{FF2B5EF4-FFF2-40B4-BE49-F238E27FC236}">
              <a16:creationId xmlns="" xmlns:a16="http://schemas.microsoft.com/office/drawing/2014/main" id="{00000000-0008-0000-0B00-00000F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6" name="AutoShape 17">
          <a:extLst>
            <a:ext uri="{FF2B5EF4-FFF2-40B4-BE49-F238E27FC236}">
              <a16:creationId xmlns="" xmlns:a16="http://schemas.microsoft.com/office/drawing/2014/main" id="{00000000-0008-0000-0B00-000010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7" name="AutoShape 17">
          <a:extLst>
            <a:ext uri="{FF2B5EF4-FFF2-40B4-BE49-F238E27FC236}">
              <a16:creationId xmlns="" xmlns:a16="http://schemas.microsoft.com/office/drawing/2014/main" id="{00000000-0008-0000-0B00-000011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8" name="AutoShape 17">
          <a:extLst>
            <a:ext uri="{FF2B5EF4-FFF2-40B4-BE49-F238E27FC236}">
              <a16:creationId xmlns="" xmlns:a16="http://schemas.microsoft.com/office/drawing/2014/main" id="{00000000-0008-0000-0B00-000012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9" name="AutoShape 17">
          <a:extLst>
            <a:ext uri="{FF2B5EF4-FFF2-40B4-BE49-F238E27FC236}">
              <a16:creationId xmlns="" xmlns:a16="http://schemas.microsoft.com/office/drawing/2014/main" id="{00000000-0008-0000-0B00-000013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20" name="AutoShape 17">
          <a:extLst>
            <a:ext uri="{FF2B5EF4-FFF2-40B4-BE49-F238E27FC236}">
              <a16:creationId xmlns="" xmlns:a16="http://schemas.microsoft.com/office/drawing/2014/main" id="{00000000-0008-0000-0B00-000014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7556"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755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5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5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8580"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858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9609"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961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2" name="Shape 22">
          <a:hlinkClick xmlns:r="http://schemas.openxmlformats.org/officeDocument/2006/relationships" r:id="rId1"/>
        </xdr:cNvPr>
        <xdr:cNvSpPr/>
      </xdr:nvSpPr>
      <xdr:spPr>
        <a:xfrm>
          <a:off x="4655438" y="3413288"/>
          <a:ext cx="1381125" cy="73342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6619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66194" name="Rectangle 17" hidden="1"/>
        <xdr:cNvSpPr>
          <a:spLocks noSelect="1" noChangeArrowheads="1"/>
        </xdr:cNvSpPr>
      </xdr:nvSpPr>
      <xdr:spPr bwMode="auto">
        <a:xfrm>
          <a:off x="0" y="0"/>
          <a:ext cx="10382250" cy="6619875"/>
        </a:xfrm>
        <a:prstGeom prst="rect">
          <a:avLst/>
        </a:pr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1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1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7937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7937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9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0389"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039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141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141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3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74291"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7429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2437"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243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3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3460"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346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2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Users\Paola%20Castelblanco\Downloads\REV%20Plan_Mejoramiento_Seguimiento%2005-10-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Users\Paola%20Castelblanco\Downloads\Plan_Mejoramiento_Seguimiento%2016-10-2018_GR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patriciasanabria\Library\Application%20Support\Microsoft\Office\Office%202011%20AutoRecovery\Plan_Mejoramiento%20GT%202709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DIC-01"/>
      <sheetName val="DIP-02"/>
      <sheetName val="AC-10"/>
      <sheetName val="IDP-04"/>
      <sheetName val="GD-07"/>
      <sheetName val="GC-08"/>
      <sheetName val="GJ-09"/>
      <sheetName val="GRF-11"/>
      <sheetName val="GT-12"/>
      <sheetName val="GTH-13"/>
      <sheetName val="GF-14"/>
      <sheetName val="CID-15"/>
      <sheetName val="EC-16"/>
      <sheetName val="MIC-03"/>
      <sheetName val="LISTAS"/>
    </sheetNames>
    <sheetDataSet>
      <sheetData sheetId="0">
        <row r="7">
          <cell r="A7" t="str">
            <v>1. RESULTADOS GENERALES DEL PLAN  DE MEJORAMIENTO IDEP</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2">
          <cell r="B2" t="str">
            <v>DIVULGACIÓN Y COMUNICACIÓN</v>
          </cell>
        </row>
        <row r="3">
          <cell r="B3" t="str">
            <v>DIRECCIÓN Y PLANEACIÓN</v>
          </cell>
        </row>
        <row r="4">
          <cell r="B4" t="str">
            <v>ATENCIÓN AL CIUDADANO</v>
          </cell>
        </row>
        <row r="5">
          <cell r="B5" t="str">
            <v>INVESTIGACIÓN Y DESARROLLO PEDAGÓGICO</v>
          </cell>
        </row>
        <row r="6">
          <cell r="B6" t="str">
            <v>GESTIÓN DOCUMENTAL</v>
          </cell>
        </row>
        <row r="7">
          <cell r="B7" t="str">
            <v>GESTIÓN CONTRACTUAL</v>
          </cell>
        </row>
        <row r="8">
          <cell r="B8" t="str">
            <v>GESTIÓN JURÍDICA</v>
          </cell>
        </row>
        <row r="9">
          <cell r="B9" t="str">
            <v>GESTIÓN DE RECURSOS FÍSICOS Y AMBIENTAL</v>
          </cell>
        </row>
        <row r="10">
          <cell r="B10" t="str">
            <v>GESTIÓN TECNOLÓGICA</v>
          </cell>
        </row>
        <row r="11">
          <cell r="B11" t="str">
            <v>GESTIÓN DEL TALENTO HUMANO</v>
          </cell>
        </row>
        <row r="12">
          <cell r="B12" t="str">
            <v>GESTIÓN FINANCIERA</v>
          </cell>
        </row>
        <row r="13">
          <cell r="B13" t="str">
            <v>CONTROL INTERNO DISCIPLINARIO</v>
          </cell>
        </row>
        <row r="14">
          <cell r="B14" t="str">
            <v>EVALUACIÓN Y CONTROL</v>
          </cell>
        </row>
        <row r="15">
          <cell r="B15" t="str">
            <v>MEJORAMIENTO INTEGRAL Y CONTINUO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DIC-01"/>
      <sheetName val="DIP-02"/>
      <sheetName val="AC-10"/>
      <sheetName val="IDP-04"/>
      <sheetName val="GD-07"/>
      <sheetName val="GC-08"/>
      <sheetName val="GJ-09"/>
      <sheetName val="GRF-11"/>
      <sheetName val="GT-12"/>
      <sheetName val="GTH-13"/>
      <sheetName val="GF-14"/>
      <sheetName val="CID-15"/>
      <sheetName val="EC-16"/>
      <sheetName val="MIC-03"/>
      <sheetName val="LISTAS"/>
    </sheetNames>
    <sheetDataSet>
      <sheetData sheetId="0">
        <row r="7">
          <cell r="A7" t="str">
            <v>1. RESULTADOS GENERALES DEL PLAN  DE MEJORAMIENTO IDEP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B2" t="str">
            <v>DIVULGACIÓN Y COMUNICACIÓN</v>
          </cell>
        </row>
        <row r="3">
          <cell r="B3" t="str">
            <v>DIRECCIÓN Y PLANEACIÓN</v>
          </cell>
        </row>
        <row r="4">
          <cell r="B4" t="str">
            <v>ATENCIÓN AL CIUDADANO</v>
          </cell>
        </row>
        <row r="5">
          <cell r="B5" t="str">
            <v>INVESTIGACIÓN Y DESARROLLO PEDAGÓGICO</v>
          </cell>
        </row>
        <row r="6">
          <cell r="B6" t="str">
            <v>GESTIÓN DOCUMENTAL</v>
          </cell>
        </row>
        <row r="7">
          <cell r="B7" t="str">
            <v>GESTIÓN CONTRACTUAL</v>
          </cell>
        </row>
        <row r="8">
          <cell r="B8" t="str">
            <v>GESTIÓN JURÍDICA</v>
          </cell>
        </row>
        <row r="9">
          <cell r="B9" t="str">
            <v>GESTIÓN DE RECURSOS FÍSICOS Y AMBIENTAL</v>
          </cell>
        </row>
        <row r="10">
          <cell r="B10" t="str">
            <v>GESTIÓN TECNOLÓGICA</v>
          </cell>
        </row>
        <row r="11">
          <cell r="B11" t="str">
            <v>GESTIÓN DEL TALENTO HUMANO</v>
          </cell>
        </row>
        <row r="12">
          <cell r="B12" t="str">
            <v>GESTIÓN FINANCIERA</v>
          </cell>
        </row>
        <row r="13">
          <cell r="B13" t="str">
            <v>CONTROL INTERNO DISCIPLINARIO</v>
          </cell>
        </row>
        <row r="14">
          <cell r="B14" t="str">
            <v>EVALUACIÓN Y CONTROL</v>
          </cell>
        </row>
        <row r="15">
          <cell r="B15" t="str">
            <v>MEJORAMIENTO INTEGRAL Y CONTINUO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idep.edu.co/sites/default/files/PL-GT-12-02_Plan_Contingencia_Tecno_V7.pdf" TargetMode="External"/><Relationship Id="rId2" Type="http://schemas.openxmlformats.org/officeDocument/2006/relationships/hyperlink" Target="http://www.idep.edu.co/?q=content/mapa-de-riesgos-por-procesoMapa%20de%20Riesgos%20enviado%20por%20parte%20de%20la%20OAP%20en%20el%20mes%20de%20diciembre%20de%202018" TargetMode="External"/><Relationship Id="rId1" Type="http://schemas.openxmlformats.org/officeDocument/2006/relationships/hyperlink" Target="http://www.idep.edu.co/?q=content/mapa-de-riesgos-por-procesoMapa%20de%20riesgos%20reportada%20por%20parte%20de%20la%20OAP%20en%20el%20mes%20de%20diciembre."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www.idep.edu.co/sites/default/files/PRO-GT-12-05%20Mantenimiento%20de%20Infraestructura%20tecnolo%CC%81gica_V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2.xml"/><Relationship Id="rId3" Type="http://schemas.openxmlformats.org/officeDocument/2006/relationships/hyperlink" Target="http://www.idep.edu.co/?q=content/gf-14-proceso-de-gesti%C3%B3n-financiera" TargetMode="External"/><Relationship Id="rId7" Type="http://schemas.openxmlformats.org/officeDocument/2006/relationships/printerSettings" Target="../printerSettings/printerSettings12.bin"/><Relationship Id="rId2" Type="http://schemas.openxmlformats.org/officeDocument/2006/relationships/hyperlink" Target="http://www.idep.edu.co/?q=content/gf-14-proceso-de-gesti%C3%B3n-financiera" TargetMode="External"/><Relationship Id="rId1" Type="http://schemas.openxmlformats.org/officeDocument/2006/relationships/hyperlink" Target="http://www.idep.edu.co/?q=content/gf-14-proceso-de-gesti%C3%B3n-financiera" TargetMode="External"/><Relationship Id="rId6" Type="http://schemas.openxmlformats.org/officeDocument/2006/relationships/hyperlink" Target="http://www.idep.edu.co/?q=content/gf-14-proceso-de-gesti%C3%B3n-financiera" TargetMode="External"/><Relationship Id="rId5" Type="http://schemas.openxmlformats.org/officeDocument/2006/relationships/hyperlink" Target="http://www.idep.edu.co/sites/default/files/IN-GF-14-05_Protocolo_de_Seguridad_V1.Acta%20No.%202%20del%2023/03/2018%20Plan%20de%20Mejoramiento%20proceso%20Financiero" TargetMode="External"/><Relationship Id="rId4" Type="http://schemas.openxmlformats.org/officeDocument/2006/relationships/hyperlink" Target="http://www.idep.edu.co/sites/default/files/IN-GF-14-05_Protocolo_de_Seguridad_V1."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50"/>
  <sheetViews>
    <sheetView showGridLines="0" topLeftCell="A30" zoomScale="70" zoomScaleNormal="70" workbookViewId="0">
      <selection activeCell="B28" sqref="B28:P43"/>
    </sheetView>
  </sheetViews>
  <sheetFormatPr baseColWidth="10" defaultColWidth="14.42578125" defaultRowHeight="15" customHeight="1" x14ac:dyDescent="0.25"/>
  <cols>
    <col min="1" max="1" width="6.42578125" customWidth="1"/>
    <col min="2" max="4" width="15.140625" customWidth="1"/>
    <col min="5" max="5" width="14.140625" customWidth="1"/>
    <col min="6" max="6" width="16.42578125" style="306" customWidth="1"/>
    <col min="7" max="7" width="12.7109375" customWidth="1"/>
    <col min="8" max="10" width="9.85546875" customWidth="1"/>
    <col min="11" max="11" width="10.85546875" customWidth="1"/>
    <col min="12" max="13" width="9.85546875" customWidth="1"/>
    <col min="14" max="14" width="12" customWidth="1"/>
    <col min="15" max="15" width="9.85546875" customWidth="1"/>
    <col min="16" max="18" width="9" customWidth="1"/>
    <col min="19" max="21" width="11.85546875" customWidth="1"/>
    <col min="22" max="27" width="12.5703125" customWidth="1"/>
  </cols>
  <sheetData>
    <row r="1" spans="1:24" ht="46.5" x14ac:dyDescent="0.25">
      <c r="A1" s="503" t="s">
        <v>63</v>
      </c>
      <c r="B1" s="411"/>
      <c r="C1" s="411"/>
      <c r="D1" s="411"/>
      <c r="E1" s="411"/>
      <c r="F1" s="411"/>
      <c r="G1" s="411"/>
      <c r="H1" s="411"/>
      <c r="I1" s="411"/>
      <c r="J1" s="411"/>
      <c r="K1" s="411"/>
      <c r="L1" s="411"/>
      <c r="M1" s="411"/>
      <c r="N1" s="411"/>
      <c r="O1" s="411"/>
      <c r="P1" s="411"/>
      <c r="Q1" s="411"/>
      <c r="R1" s="411"/>
      <c r="S1" s="411"/>
      <c r="T1" s="411"/>
      <c r="U1" s="412"/>
    </row>
    <row r="2" spans="1:24" ht="41.25" customHeight="1" x14ac:dyDescent="0.25">
      <c r="A2" s="29"/>
      <c r="B2" s="30"/>
      <c r="C2" s="31"/>
      <c r="D2" s="31"/>
      <c r="E2" s="31"/>
      <c r="F2" s="31"/>
      <c r="G2" s="31"/>
      <c r="H2" s="482" t="s">
        <v>64</v>
      </c>
      <c r="I2" s="483"/>
      <c r="J2" s="483"/>
      <c r="K2" s="483"/>
      <c r="L2" s="483"/>
      <c r="M2" s="483"/>
      <c r="N2" s="484"/>
      <c r="O2" s="32"/>
      <c r="P2" s="410" t="s">
        <v>68</v>
      </c>
      <c r="Q2" s="411"/>
      <c r="R2" s="412"/>
      <c r="S2" s="413" t="s">
        <v>349</v>
      </c>
      <c r="T2" s="411"/>
      <c r="U2" s="412"/>
    </row>
    <row r="3" spans="1:24" ht="54.75" customHeight="1" x14ac:dyDescent="0.35">
      <c r="A3" s="34"/>
      <c r="B3" s="35"/>
      <c r="C3" s="36"/>
      <c r="D3" s="36"/>
      <c r="E3" s="36"/>
      <c r="F3" s="36"/>
      <c r="G3" s="36"/>
      <c r="H3" s="488" t="str">
        <f>+_1._RESULTADOS_GENERALES_DEL_PLAN__DE_MEJORAMIENTO_IDEP</f>
        <v>1. RESULTADOS GENERALES DEL PLAN  DE MEJORAMIENTO IDEP</v>
      </c>
      <c r="I3" s="489"/>
      <c r="J3" s="489"/>
      <c r="K3" s="489"/>
      <c r="L3" s="489"/>
      <c r="M3" s="489"/>
      <c r="N3" s="490"/>
      <c r="O3" s="38"/>
      <c r="P3" s="410" t="s">
        <v>71</v>
      </c>
      <c r="Q3" s="411"/>
      <c r="R3" s="412"/>
      <c r="S3" s="413">
        <v>43460</v>
      </c>
      <c r="T3" s="411"/>
      <c r="U3" s="412"/>
    </row>
    <row r="4" spans="1:24" ht="36.75" customHeight="1" x14ac:dyDescent="0.35">
      <c r="A4" s="34"/>
      <c r="B4" s="35"/>
      <c r="C4" s="36"/>
      <c r="D4" s="36"/>
      <c r="E4" s="36"/>
      <c r="F4" s="36"/>
      <c r="G4" s="36"/>
      <c r="H4" s="491" t="s">
        <v>72</v>
      </c>
      <c r="I4" s="492"/>
      <c r="J4" s="492"/>
      <c r="K4" s="492"/>
      <c r="L4" s="492"/>
      <c r="M4" s="492"/>
      <c r="N4" s="493"/>
      <c r="O4" s="39"/>
      <c r="P4" s="39"/>
      <c r="Q4" s="39"/>
      <c r="R4" s="39"/>
      <c r="S4" s="40"/>
      <c r="T4" s="39"/>
      <c r="U4" s="41"/>
    </row>
    <row r="5" spans="1:24" ht="36.75" customHeight="1" x14ac:dyDescent="0.35">
      <c r="A5" s="34"/>
      <c r="B5" s="35"/>
      <c r="C5" s="36"/>
      <c r="D5" s="36"/>
      <c r="E5" s="36"/>
      <c r="F5" s="36"/>
      <c r="G5" s="36"/>
      <c r="H5" s="485" t="s">
        <v>73</v>
      </c>
      <c r="I5" s="486"/>
      <c r="J5" s="486"/>
      <c r="K5" s="486"/>
      <c r="L5" s="486"/>
      <c r="M5" s="486"/>
      <c r="N5" s="487"/>
      <c r="O5" s="38"/>
      <c r="P5" s="39"/>
      <c r="Q5" s="39"/>
      <c r="R5" s="39"/>
      <c r="S5" s="40"/>
      <c r="T5" s="39"/>
      <c r="U5" s="41"/>
    </row>
    <row r="6" spans="1:24" ht="14.25" customHeight="1" thickBot="1" x14ac:dyDescent="0.3">
      <c r="A6" s="42"/>
      <c r="B6" s="43"/>
      <c r="C6" s="44"/>
      <c r="D6" s="44"/>
      <c r="E6" s="44"/>
      <c r="F6" s="44"/>
      <c r="G6" s="44"/>
      <c r="H6" s="44"/>
      <c r="I6" s="44"/>
      <c r="J6" s="44"/>
      <c r="K6" s="45"/>
      <c r="L6" s="44"/>
      <c r="M6" s="44"/>
      <c r="N6" s="44"/>
      <c r="O6" s="44"/>
      <c r="P6" s="47"/>
      <c r="Q6" s="47"/>
      <c r="R6" s="47"/>
      <c r="S6" s="48"/>
      <c r="T6" s="47"/>
      <c r="U6" s="49"/>
    </row>
    <row r="7" spans="1:24" ht="32.25" customHeight="1" thickBot="1" x14ac:dyDescent="0.3">
      <c r="A7" s="425" t="s">
        <v>70</v>
      </c>
      <c r="B7" s="417"/>
      <c r="C7" s="417"/>
      <c r="D7" s="417"/>
      <c r="E7" s="417"/>
      <c r="F7" s="417"/>
      <c r="G7" s="417"/>
      <c r="H7" s="417"/>
      <c r="I7" s="417"/>
      <c r="J7" s="417"/>
      <c r="K7" s="417"/>
      <c r="L7" s="417"/>
      <c r="M7" s="417"/>
      <c r="N7" s="417"/>
      <c r="O7" s="417"/>
      <c r="P7" s="417"/>
      <c r="Q7" s="417"/>
      <c r="R7" s="417"/>
      <c r="S7" s="417"/>
      <c r="T7" s="417"/>
      <c r="U7" s="426"/>
    </row>
    <row r="8" spans="1:24" ht="42" customHeight="1" thickBot="1" x14ac:dyDescent="0.3">
      <c r="A8" s="136"/>
      <c r="B8" s="137"/>
      <c r="C8" s="138"/>
      <c r="D8" s="138"/>
      <c r="E8" s="138"/>
      <c r="F8" s="138"/>
      <c r="G8" s="138"/>
      <c r="H8" s="138"/>
      <c r="I8" s="138"/>
      <c r="J8" s="138"/>
      <c r="K8" s="139"/>
      <c r="L8" s="138"/>
      <c r="M8" s="138"/>
      <c r="N8" s="138"/>
      <c r="O8" s="138"/>
      <c r="P8" s="140"/>
      <c r="Q8" s="140"/>
      <c r="R8" s="140"/>
      <c r="S8" s="141"/>
      <c r="T8" s="140"/>
      <c r="U8" s="142"/>
    </row>
    <row r="9" spans="1:24" ht="48.75" customHeight="1" x14ac:dyDescent="0.25">
      <c r="A9" s="143"/>
      <c r="B9" s="422" t="s">
        <v>74</v>
      </c>
      <c r="C9" s="423"/>
      <c r="D9" s="423"/>
      <c r="E9" s="424"/>
      <c r="F9" s="307"/>
      <c r="G9" s="152"/>
      <c r="H9" s="38"/>
      <c r="I9" s="39"/>
      <c r="J9" s="38"/>
      <c r="K9" s="50"/>
      <c r="L9" s="38"/>
      <c r="M9" s="38"/>
      <c r="N9" s="38"/>
      <c r="O9" s="38"/>
      <c r="P9" s="39"/>
      <c r="Q9" s="39"/>
      <c r="R9" s="39"/>
      <c r="S9" s="40"/>
      <c r="T9" s="39"/>
      <c r="U9" s="144"/>
      <c r="V9" s="134"/>
      <c r="W9" s="135"/>
      <c r="X9" s="102"/>
    </row>
    <row r="10" spans="1:24" ht="78.75" customHeight="1" x14ac:dyDescent="0.25">
      <c r="A10" s="143"/>
      <c r="B10" s="401" t="s">
        <v>160</v>
      </c>
      <c r="C10" s="402"/>
      <c r="D10" s="402"/>
      <c r="E10" s="301">
        <f>+'DIC-01'!F23+'DIP-02'!F23+'AC-10'!F23+'IDP-04'!F23+'GD-07'!F23+'GC-08'!F23+'GJ-09'!F23+'GRF-11'!F23+'GT-12'!F23+'GTH-13'!F23+'GF-14'!F23+'CID-15'!F23+'EC-16'!F23+'MIC-03'!F23</f>
        <v>39</v>
      </c>
      <c r="F10" s="308"/>
      <c r="G10" s="153"/>
      <c r="H10" s="38"/>
      <c r="I10" s="145"/>
      <c r="J10" s="35"/>
      <c r="K10" s="35"/>
      <c r="L10" s="35"/>
      <c r="M10" s="52"/>
      <c r="N10" s="35"/>
      <c r="O10" s="35"/>
      <c r="P10" s="35"/>
      <c r="Q10" s="35"/>
      <c r="R10" s="35"/>
      <c r="S10" s="52"/>
      <c r="T10" s="145"/>
      <c r="U10" s="144"/>
      <c r="V10" s="134"/>
      <c r="W10" s="135"/>
      <c r="X10" s="102"/>
    </row>
    <row r="11" spans="1:24" ht="44.25" customHeight="1" x14ac:dyDescent="0.25">
      <c r="A11" s="143"/>
      <c r="B11" s="403" t="s">
        <v>62</v>
      </c>
      <c r="C11" s="404"/>
      <c r="D11" s="404"/>
      <c r="E11" s="301">
        <f>+'DIC-01'!F24+'DIP-02'!F24+'AC-10'!F24+'IDP-04'!F24+'GD-07'!F24+'GC-08'!F24+'GJ-09'!F24+'GRF-11'!F24+'GT-12'!F24+'GTH-13'!F24+'GF-14'!F24+'CID-15'!F24+'EC-16'!F24+'MIC-03'!F24</f>
        <v>79</v>
      </c>
      <c r="F11" s="308"/>
      <c r="G11" s="154"/>
      <c r="H11" s="38"/>
      <c r="I11" s="53"/>
      <c r="J11" s="54"/>
      <c r="K11" s="55"/>
      <c r="L11" s="54"/>
      <c r="M11" s="38"/>
      <c r="N11" s="38"/>
      <c r="O11" s="39"/>
      <c r="P11" s="39"/>
      <c r="Q11" s="39"/>
      <c r="R11" s="40"/>
      <c r="S11" s="39"/>
      <c r="T11" s="39"/>
      <c r="U11" s="144"/>
      <c r="V11" s="134"/>
      <c r="W11" s="135"/>
      <c r="X11" s="102"/>
    </row>
    <row r="12" spans="1:24" ht="59.25" customHeight="1" x14ac:dyDescent="0.25">
      <c r="A12" s="143"/>
      <c r="B12" s="403" t="s">
        <v>152</v>
      </c>
      <c r="C12" s="404"/>
      <c r="D12" s="404"/>
      <c r="E12" s="398">
        <f>+'DIC-01'!F25+'DIP-02'!F25+'AC-10'!F25+'IDP-04'!F25+'GD-07'!F25+'GC-08'!F25+'GJ-09'!F25+'GRF-11'!F25+'GT-12'!F25+'GTH-13'!F25+'GF-14'!F25+'CID-15'!F25+'EC-16'!F25+'MIC-03'!F25</f>
        <v>4</v>
      </c>
      <c r="F12" s="308"/>
      <c r="G12" s="154"/>
      <c r="H12" s="38"/>
      <c r="I12" s="145"/>
      <c r="J12" s="54"/>
      <c r="K12" s="55"/>
      <c r="L12" s="54"/>
      <c r="M12" s="38"/>
      <c r="N12" s="38"/>
      <c r="O12" s="39"/>
      <c r="P12" s="39"/>
      <c r="Q12" s="39"/>
      <c r="R12" s="40"/>
      <c r="S12" s="39"/>
      <c r="T12" s="39"/>
      <c r="U12" s="144"/>
      <c r="V12" s="134"/>
      <c r="W12" s="135"/>
      <c r="X12" s="102"/>
    </row>
    <row r="13" spans="1:24" ht="42" customHeight="1" x14ac:dyDescent="0.25">
      <c r="A13" s="143"/>
      <c r="B13" s="403" t="s">
        <v>153</v>
      </c>
      <c r="C13" s="404"/>
      <c r="D13" s="404"/>
      <c r="E13" s="301">
        <f>+'DIC-01'!F26+'DIP-02'!F26+'AC-10'!F26+'IDP-04'!F26+'GD-07'!F26+'GC-08'!F26+'GJ-09'!F26+'GRF-11'!F26+'GT-12'!F26+'GTH-13'!F26+'GF-14'!F26+'CID-15'!F26+'EC-16'!F26+'MIC-03'!F26</f>
        <v>25</v>
      </c>
      <c r="F13" s="308"/>
      <c r="G13" s="154"/>
      <c r="H13" s="38"/>
      <c r="I13" s="35"/>
      <c r="J13" s="35"/>
      <c r="K13" s="35"/>
      <c r="L13" s="35"/>
      <c r="M13" s="52"/>
      <c r="N13" s="35"/>
      <c r="O13" s="35"/>
      <c r="P13" s="35"/>
      <c r="Q13" s="35"/>
      <c r="R13" s="35"/>
      <c r="S13" s="52"/>
      <c r="T13" s="39"/>
      <c r="U13" s="144"/>
      <c r="V13" s="134"/>
      <c r="W13" s="135"/>
      <c r="X13" s="102"/>
    </row>
    <row r="14" spans="1:24" ht="41.25" customHeight="1" x14ac:dyDescent="0.25">
      <c r="A14" s="143"/>
      <c r="B14" s="403" t="s">
        <v>161</v>
      </c>
      <c r="C14" s="404"/>
      <c r="D14" s="404"/>
      <c r="E14" s="301">
        <f>+'DIC-01'!F27+'DIP-02'!F27+'AC-10'!F27+'IDP-04'!F27+'GD-07'!F27+'GC-08'!F27+'GJ-09'!F27+'GRF-11'!F27+'GT-12'!F27+'GTH-13'!F27+'GF-14'!F27+'CID-15'!F27+'EC-16'!F27+'MIC-03'!F27</f>
        <v>47</v>
      </c>
      <c r="F14" s="308"/>
      <c r="G14" s="154"/>
      <c r="H14" s="38"/>
      <c r="I14" s="38"/>
      <c r="J14" s="38"/>
      <c r="K14" s="50"/>
      <c r="L14" s="38"/>
      <c r="M14" s="38"/>
      <c r="N14" s="38"/>
      <c r="O14" s="38"/>
      <c r="P14" s="39"/>
      <c r="Q14" s="39"/>
      <c r="R14" s="39"/>
      <c r="S14" s="40"/>
      <c r="T14" s="39"/>
      <c r="U14" s="144"/>
      <c r="V14" s="102"/>
      <c r="W14" s="102"/>
      <c r="X14" s="102"/>
    </row>
    <row r="15" spans="1:24" ht="42" customHeight="1" thickBot="1" x14ac:dyDescent="0.3">
      <c r="A15" s="143"/>
      <c r="B15" s="414" t="s">
        <v>626</v>
      </c>
      <c r="C15" s="415"/>
      <c r="D15" s="415"/>
      <c r="E15" s="302">
        <f>+'DIC-01'!F28+'DIP-02'!F28+'AC-10'!F28+'IDP-04'!F28+'GD-07'!F28+'GC-08'!F28+'GJ-09'!F28+'GRF-11'!F28+'GT-12'!F28+'GTH-13'!F28+'GF-14'!F28+'CID-15'!F28+'EC-16'!F28+'MIC-03'!F28</f>
        <v>3</v>
      </c>
      <c r="F15" s="305"/>
      <c r="G15" s="152"/>
      <c r="H15" s="38"/>
      <c r="I15" s="38"/>
      <c r="J15" s="38"/>
      <c r="K15" s="50"/>
      <c r="L15" s="38"/>
      <c r="M15" s="38"/>
      <c r="N15" s="38"/>
      <c r="O15" s="35"/>
      <c r="P15" s="35"/>
      <c r="Q15" s="35"/>
      <c r="R15" s="35"/>
      <c r="S15" s="52"/>
      <c r="T15" s="39"/>
      <c r="U15" s="144"/>
    </row>
    <row r="16" spans="1:24" ht="42" customHeight="1" x14ac:dyDescent="0.25">
      <c r="A16" s="143"/>
      <c r="B16" s="399"/>
      <c r="C16" s="400"/>
      <c r="D16" s="400"/>
      <c r="E16" s="158"/>
      <c r="F16" s="158"/>
      <c r="G16" s="155"/>
      <c r="H16" s="38"/>
      <c r="I16" s="38"/>
      <c r="J16" s="38"/>
      <c r="K16" s="50"/>
      <c r="L16" s="38"/>
      <c r="M16" s="38"/>
      <c r="N16" s="38"/>
      <c r="O16" s="38"/>
      <c r="P16" s="39"/>
      <c r="Q16" s="39"/>
      <c r="R16" s="39"/>
      <c r="S16" s="40"/>
      <c r="T16" s="39"/>
      <c r="U16" s="144"/>
    </row>
    <row r="17" spans="1:21" ht="42" customHeight="1" x14ac:dyDescent="0.25">
      <c r="A17" s="143"/>
      <c r="B17" s="399"/>
      <c r="C17" s="400"/>
      <c r="D17" s="400"/>
      <c r="E17" s="158"/>
      <c r="F17" s="158"/>
      <c r="G17" s="155"/>
      <c r="H17" s="38"/>
      <c r="I17" s="35"/>
      <c r="J17" s="35"/>
      <c r="K17" s="35"/>
      <c r="L17" s="35"/>
      <c r="M17" s="38"/>
      <c r="N17" s="38"/>
      <c r="O17" s="38"/>
      <c r="P17" s="39"/>
      <c r="Q17" s="39"/>
      <c r="R17" s="39"/>
      <c r="S17" s="40"/>
      <c r="T17" s="39"/>
      <c r="U17" s="144"/>
    </row>
    <row r="18" spans="1:21" ht="42" customHeight="1" thickBot="1" x14ac:dyDescent="0.45">
      <c r="A18" s="146"/>
      <c r="B18" s="147"/>
      <c r="C18" s="148"/>
      <c r="D18" s="148"/>
      <c r="E18" s="148"/>
      <c r="F18" s="148"/>
      <c r="G18" s="148"/>
      <c r="H18" s="148"/>
      <c r="I18" s="148"/>
      <c r="J18" s="148"/>
      <c r="K18" s="149"/>
      <c r="L18" s="148"/>
      <c r="M18" s="148"/>
      <c r="N18" s="148"/>
      <c r="O18" s="148"/>
      <c r="P18" s="150"/>
      <c r="Q18" s="150"/>
      <c r="R18" s="150"/>
      <c r="S18" s="151"/>
      <c r="T18" s="408"/>
      <c r="U18" s="409"/>
    </row>
    <row r="19" spans="1:21" ht="42" customHeight="1" thickBot="1" x14ac:dyDescent="0.3">
      <c r="A19" s="405" t="s">
        <v>72</v>
      </c>
      <c r="B19" s="406"/>
      <c r="C19" s="406"/>
      <c r="D19" s="406"/>
      <c r="E19" s="406"/>
      <c r="F19" s="406"/>
      <c r="G19" s="406"/>
      <c r="H19" s="406"/>
      <c r="I19" s="406"/>
      <c r="J19" s="406"/>
      <c r="K19" s="406"/>
      <c r="L19" s="406"/>
      <c r="M19" s="406"/>
      <c r="N19" s="406"/>
      <c r="O19" s="406"/>
      <c r="P19" s="406"/>
      <c r="Q19" s="406"/>
      <c r="R19" s="406"/>
      <c r="S19" s="406"/>
      <c r="T19" s="406"/>
      <c r="U19" s="407"/>
    </row>
    <row r="20" spans="1:21" ht="32.25" customHeight="1" thickBot="1" x14ac:dyDescent="0.3">
      <c r="A20" s="56"/>
      <c r="B20" s="416"/>
      <c r="C20" s="417"/>
      <c r="D20" s="417"/>
      <c r="E20" s="417"/>
      <c r="F20" s="417"/>
      <c r="G20" s="417"/>
      <c r="H20" s="417"/>
      <c r="I20" s="35"/>
      <c r="J20" s="35"/>
      <c r="K20" s="35"/>
      <c r="L20" s="35"/>
      <c r="M20" s="35"/>
      <c r="N20" s="35"/>
      <c r="O20" s="35"/>
      <c r="P20" s="35"/>
      <c r="Q20" s="35"/>
      <c r="R20" s="57"/>
      <c r="S20" s="57"/>
      <c r="T20" s="35"/>
      <c r="U20" s="58"/>
    </row>
    <row r="21" spans="1:21" ht="45.75" customHeight="1" x14ac:dyDescent="0.45">
      <c r="A21" s="56"/>
      <c r="B21" s="418" t="s">
        <v>77</v>
      </c>
      <c r="C21" s="419"/>
      <c r="D21" s="419"/>
      <c r="E21" s="419"/>
      <c r="F21" s="419"/>
      <c r="G21" s="420"/>
      <c r="H21" s="59"/>
      <c r="I21" s="57"/>
      <c r="J21" s="60"/>
      <c r="K21" s="445"/>
      <c r="L21" s="446"/>
      <c r="M21" s="446"/>
      <c r="N21" s="446"/>
      <c r="O21" s="446"/>
      <c r="P21" s="446"/>
      <c r="Q21" s="35"/>
      <c r="R21" s="57"/>
      <c r="S21" s="57"/>
      <c r="T21" s="35"/>
      <c r="U21" s="58"/>
    </row>
    <row r="22" spans="1:21" ht="44.25" customHeight="1" x14ac:dyDescent="0.25">
      <c r="A22" s="56"/>
      <c r="B22" s="447" t="s">
        <v>78</v>
      </c>
      <c r="C22" s="448"/>
      <c r="D22" s="449"/>
      <c r="E22" s="450"/>
      <c r="F22" s="451"/>
      <c r="G22" s="452"/>
      <c r="H22" s="61"/>
      <c r="I22" s="57" t="s">
        <v>37</v>
      </c>
      <c r="J22" s="60">
        <f>+L23</f>
        <v>0</v>
      </c>
      <c r="K22" s="133"/>
      <c r="L22" s="421"/>
      <c r="M22" s="400"/>
      <c r="N22" s="133"/>
      <c r="O22" s="421"/>
      <c r="P22" s="400"/>
      <c r="Q22" s="35"/>
      <c r="R22" s="57"/>
      <c r="S22" s="57"/>
      <c r="T22" s="35"/>
      <c r="U22" s="58"/>
    </row>
    <row r="23" spans="1:21" ht="44.25" customHeight="1" x14ac:dyDescent="0.25">
      <c r="A23" s="56"/>
      <c r="B23" s="447" t="s">
        <v>159</v>
      </c>
      <c r="C23" s="448"/>
      <c r="D23" s="449"/>
      <c r="E23" s="450"/>
      <c r="F23" s="451"/>
      <c r="G23" s="452"/>
      <c r="H23" s="61"/>
      <c r="I23" s="57" t="s">
        <v>79</v>
      </c>
      <c r="J23" s="60"/>
      <c r="K23" s="133"/>
      <c r="L23" s="421"/>
      <c r="M23" s="400"/>
      <c r="N23" s="133"/>
      <c r="O23" s="421"/>
      <c r="P23" s="400"/>
      <c r="Q23" s="35"/>
      <c r="R23" s="57"/>
      <c r="S23" s="57"/>
      <c r="T23" s="35"/>
      <c r="U23" s="58"/>
    </row>
    <row r="24" spans="1:21" ht="42" customHeight="1" thickBot="1" x14ac:dyDescent="0.3">
      <c r="A24" s="56"/>
      <c r="B24" s="442" t="s">
        <v>62</v>
      </c>
      <c r="C24" s="443"/>
      <c r="D24" s="444"/>
      <c r="E24" s="430">
        <f>SUM(E22:E23)</f>
        <v>0</v>
      </c>
      <c r="F24" s="431"/>
      <c r="G24" s="432"/>
      <c r="H24" s="63"/>
      <c r="I24" s="57" t="s">
        <v>19</v>
      </c>
      <c r="J24" s="60">
        <f>+O22</f>
        <v>0</v>
      </c>
      <c r="K24" s="64"/>
      <c r="L24" s="64"/>
      <c r="M24" s="64"/>
      <c r="N24" s="433"/>
      <c r="O24" s="417"/>
      <c r="P24" s="417"/>
      <c r="Q24" s="35"/>
      <c r="R24" s="35"/>
      <c r="S24" s="35"/>
      <c r="T24" s="35"/>
      <c r="U24" s="58"/>
    </row>
    <row r="25" spans="1:21" ht="32.25" customHeight="1" thickBot="1" x14ac:dyDescent="0.3">
      <c r="A25" s="56"/>
      <c r="B25" s="65"/>
      <c r="C25" s="65"/>
      <c r="D25" s="65"/>
      <c r="E25" s="65"/>
      <c r="F25" s="304"/>
      <c r="G25" s="65"/>
      <c r="H25" s="65"/>
      <c r="I25" s="57" t="s">
        <v>33</v>
      </c>
      <c r="J25" s="60">
        <v>0</v>
      </c>
      <c r="K25" s="64"/>
      <c r="L25" s="64"/>
      <c r="M25" s="64"/>
      <c r="N25" s="433"/>
      <c r="O25" s="417"/>
      <c r="P25" s="417"/>
      <c r="Q25" s="35"/>
      <c r="R25" s="35"/>
      <c r="S25" s="35"/>
      <c r="T25" s="35"/>
      <c r="U25" s="58"/>
    </row>
    <row r="26" spans="1:21" ht="32.25" customHeight="1" thickBot="1" x14ac:dyDescent="0.3">
      <c r="A26" s="494" t="s">
        <v>73</v>
      </c>
      <c r="B26" s="411"/>
      <c r="C26" s="411"/>
      <c r="D26" s="411"/>
      <c r="E26" s="411"/>
      <c r="F26" s="411"/>
      <c r="G26" s="411"/>
      <c r="H26" s="411"/>
      <c r="I26" s="411"/>
      <c r="J26" s="411"/>
      <c r="K26" s="411"/>
      <c r="L26" s="411"/>
      <c r="M26" s="411"/>
      <c r="N26" s="411"/>
      <c r="O26" s="411"/>
      <c r="P26" s="411"/>
      <c r="Q26" s="411"/>
      <c r="R26" s="411"/>
      <c r="S26" s="411"/>
      <c r="T26" s="411"/>
      <c r="U26" s="412"/>
    </row>
    <row r="27" spans="1:21" ht="32.25" customHeight="1" thickBot="1" x14ac:dyDescent="0.3">
      <c r="A27" s="66"/>
      <c r="B27" s="67"/>
      <c r="C27" s="67"/>
      <c r="D27" s="67"/>
      <c r="E27" s="67"/>
      <c r="F27" s="67"/>
      <c r="G27" s="67"/>
      <c r="H27" s="67"/>
      <c r="I27" s="30"/>
      <c r="J27" s="30"/>
      <c r="K27" s="30"/>
      <c r="L27" s="30"/>
      <c r="M27" s="30"/>
      <c r="N27" s="30"/>
      <c r="O27" s="30"/>
      <c r="P27" s="30"/>
      <c r="Q27" s="30"/>
      <c r="R27" s="30"/>
      <c r="S27" s="30"/>
      <c r="T27" s="30"/>
      <c r="U27" s="68"/>
    </row>
    <row r="28" spans="1:21" ht="55.5" customHeight="1" thickBot="1" x14ac:dyDescent="0.3">
      <c r="A28" s="56"/>
      <c r="B28" s="309" t="s">
        <v>83</v>
      </c>
      <c r="C28" s="437" t="s">
        <v>1</v>
      </c>
      <c r="D28" s="438"/>
      <c r="E28" s="439"/>
      <c r="F28" s="310" t="s">
        <v>445</v>
      </c>
      <c r="G28" s="440" t="s">
        <v>87</v>
      </c>
      <c r="H28" s="441"/>
      <c r="I28" s="499" t="s">
        <v>158</v>
      </c>
      <c r="J28" s="500"/>
      <c r="K28" s="495" t="s">
        <v>157</v>
      </c>
      <c r="L28" s="496"/>
      <c r="M28" s="508" t="s">
        <v>67</v>
      </c>
      <c r="N28" s="509"/>
      <c r="O28" s="504" t="s">
        <v>628</v>
      </c>
      <c r="P28" s="505"/>
      <c r="Q28" s="69"/>
      <c r="R28" s="69"/>
      <c r="S28" s="69"/>
      <c r="T28" s="35"/>
      <c r="U28" s="70"/>
    </row>
    <row r="29" spans="1:21" ht="33.75" customHeight="1" x14ac:dyDescent="0.25">
      <c r="A29" s="56"/>
      <c r="B29" s="384" t="s">
        <v>94</v>
      </c>
      <c r="C29" s="434" t="s">
        <v>95</v>
      </c>
      <c r="D29" s="435"/>
      <c r="E29" s="436"/>
      <c r="F29" s="385">
        <f>+'DIC-01'!F23</f>
        <v>4</v>
      </c>
      <c r="G29" s="501">
        <f>+'DIC-01'!F24</f>
        <v>4</v>
      </c>
      <c r="H29" s="502"/>
      <c r="I29" s="501">
        <f>+'DIC-01'!F25</f>
        <v>0</v>
      </c>
      <c r="J29" s="502"/>
      <c r="K29" s="501">
        <f>+'DIC-01'!F26</f>
        <v>4</v>
      </c>
      <c r="L29" s="510"/>
      <c r="M29" s="506">
        <f>+'DIC-01'!F27</f>
        <v>0</v>
      </c>
      <c r="N29" s="507"/>
      <c r="O29" s="506">
        <v>0</v>
      </c>
      <c r="P29" s="507"/>
      <c r="Q29" s="35"/>
      <c r="R29" s="71"/>
      <c r="S29" s="35"/>
      <c r="T29" s="35"/>
      <c r="U29" s="58"/>
    </row>
    <row r="30" spans="1:21" ht="31.5" customHeight="1" x14ac:dyDescent="0.25">
      <c r="A30" s="56"/>
      <c r="B30" s="386" t="s">
        <v>96</v>
      </c>
      <c r="C30" s="453" t="s">
        <v>97</v>
      </c>
      <c r="D30" s="454"/>
      <c r="E30" s="455"/>
      <c r="F30" s="387">
        <f>+'DIP-02'!F23</f>
        <v>1</v>
      </c>
      <c r="G30" s="429">
        <f>+'DIP-02'!F24</f>
        <v>1</v>
      </c>
      <c r="H30" s="428"/>
      <c r="I30" s="429">
        <f>+'DIP-02'!F25</f>
        <v>1</v>
      </c>
      <c r="J30" s="428"/>
      <c r="K30" s="429">
        <f>+'DIP-02'!F26</f>
        <v>0</v>
      </c>
      <c r="L30" s="461"/>
      <c r="M30" s="458">
        <f>+'DIP-02'!F27</f>
        <v>0</v>
      </c>
      <c r="N30" s="459"/>
      <c r="O30" s="458">
        <v>0</v>
      </c>
      <c r="P30" s="459"/>
      <c r="Q30" s="35"/>
      <c r="R30" s="71"/>
      <c r="S30" s="35"/>
      <c r="T30" s="35"/>
      <c r="U30" s="58"/>
    </row>
    <row r="31" spans="1:21" ht="31.5" customHeight="1" x14ac:dyDescent="0.25">
      <c r="A31" s="56"/>
      <c r="B31" s="386" t="s">
        <v>98</v>
      </c>
      <c r="C31" s="456" t="s">
        <v>99</v>
      </c>
      <c r="D31" s="454"/>
      <c r="E31" s="455"/>
      <c r="F31" s="387">
        <f>+'AC-10'!F23</f>
        <v>2</v>
      </c>
      <c r="G31" s="427">
        <f>+'AC-10'!F24</f>
        <v>2</v>
      </c>
      <c r="H31" s="428"/>
      <c r="I31" s="427">
        <f>+'AC-10'!F25</f>
        <v>0</v>
      </c>
      <c r="J31" s="428"/>
      <c r="K31" s="427">
        <f>+'AC-10'!F26</f>
        <v>2</v>
      </c>
      <c r="L31" s="461"/>
      <c r="M31" s="460">
        <f>+'AC-10'!F27</f>
        <v>0</v>
      </c>
      <c r="N31" s="459"/>
      <c r="O31" s="460">
        <v>0</v>
      </c>
      <c r="P31" s="459"/>
      <c r="Q31" s="35"/>
      <c r="R31" s="71"/>
      <c r="S31" s="35"/>
      <c r="T31" s="35"/>
      <c r="U31" s="58"/>
    </row>
    <row r="32" spans="1:21" ht="31.5" customHeight="1" x14ac:dyDescent="0.25">
      <c r="A32" s="56"/>
      <c r="B32" s="388" t="s">
        <v>100</v>
      </c>
      <c r="C32" s="453" t="s">
        <v>101</v>
      </c>
      <c r="D32" s="454"/>
      <c r="E32" s="455"/>
      <c r="F32" s="387">
        <f>+'IDP-04'!F23</f>
        <v>6</v>
      </c>
      <c r="G32" s="429">
        <f>+'IDP-04'!F24</f>
        <v>6</v>
      </c>
      <c r="H32" s="428"/>
      <c r="I32" s="429">
        <f>+'IDP-04'!F25</f>
        <v>0</v>
      </c>
      <c r="J32" s="428"/>
      <c r="K32" s="429">
        <f>+'IDP-04'!F26</f>
        <v>6</v>
      </c>
      <c r="L32" s="461"/>
      <c r="M32" s="458">
        <f>+'IDP-04'!F27</f>
        <v>0</v>
      </c>
      <c r="N32" s="459"/>
      <c r="O32" s="458">
        <v>0</v>
      </c>
      <c r="P32" s="459"/>
      <c r="Q32" s="35"/>
      <c r="R32" s="71"/>
      <c r="S32" s="35"/>
      <c r="T32" s="35"/>
      <c r="U32" s="58"/>
    </row>
    <row r="33" spans="1:21" ht="31.5" customHeight="1" x14ac:dyDescent="0.25">
      <c r="A33" s="56"/>
      <c r="B33" s="389" t="s">
        <v>102</v>
      </c>
      <c r="C33" s="457" t="s">
        <v>103</v>
      </c>
      <c r="D33" s="454"/>
      <c r="E33" s="455"/>
      <c r="F33" s="387">
        <f>+'GD-07'!F23</f>
        <v>7</v>
      </c>
      <c r="G33" s="429">
        <f>+'GD-07'!F24</f>
        <v>20</v>
      </c>
      <c r="H33" s="428"/>
      <c r="I33" s="429">
        <f>+'GD-07'!F25</f>
        <v>1</v>
      </c>
      <c r="J33" s="428"/>
      <c r="K33" s="429">
        <f>+'GD-07'!F26</f>
        <v>1</v>
      </c>
      <c r="L33" s="461"/>
      <c r="M33" s="458">
        <f>+'GD-07'!F27</f>
        <v>18</v>
      </c>
      <c r="N33" s="459"/>
      <c r="O33" s="458">
        <v>0</v>
      </c>
      <c r="P33" s="459"/>
      <c r="Q33" s="35"/>
      <c r="R33" s="71"/>
      <c r="S33" s="35"/>
      <c r="T33" s="35"/>
      <c r="U33" s="58"/>
    </row>
    <row r="34" spans="1:21" ht="31.5" customHeight="1" x14ac:dyDescent="0.25">
      <c r="A34" s="56"/>
      <c r="B34" s="389" t="s">
        <v>104</v>
      </c>
      <c r="C34" s="457" t="s">
        <v>105</v>
      </c>
      <c r="D34" s="454"/>
      <c r="E34" s="455"/>
      <c r="F34" s="387">
        <f>+'GC-08'!F23</f>
        <v>0</v>
      </c>
      <c r="G34" s="429">
        <f>+'GC-08'!F24</f>
        <v>0</v>
      </c>
      <c r="H34" s="428"/>
      <c r="I34" s="429">
        <f>+'GC-08'!F25</f>
        <v>0</v>
      </c>
      <c r="J34" s="428"/>
      <c r="K34" s="429">
        <f>+'GC-08'!F26</f>
        <v>0</v>
      </c>
      <c r="L34" s="461"/>
      <c r="M34" s="458">
        <f>+'GC-08'!F27</f>
        <v>0</v>
      </c>
      <c r="N34" s="459"/>
      <c r="O34" s="458">
        <v>0</v>
      </c>
      <c r="P34" s="459"/>
      <c r="Q34" s="35"/>
      <c r="R34" s="71"/>
      <c r="S34" s="35"/>
      <c r="T34" s="35"/>
      <c r="U34" s="58"/>
    </row>
    <row r="35" spans="1:21" ht="31.5" customHeight="1" x14ac:dyDescent="0.25">
      <c r="A35" s="56"/>
      <c r="B35" s="389" t="s">
        <v>106</v>
      </c>
      <c r="C35" s="456" t="s">
        <v>107</v>
      </c>
      <c r="D35" s="454"/>
      <c r="E35" s="455"/>
      <c r="F35" s="387">
        <f>+'GJ-09'!F23</f>
        <v>0</v>
      </c>
      <c r="G35" s="427">
        <f>+'GJ-09'!F24</f>
        <v>0</v>
      </c>
      <c r="H35" s="428"/>
      <c r="I35" s="427">
        <f>+'GJ-09'!F25</f>
        <v>0</v>
      </c>
      <c r="J35" s="428"/>
      <c r="K35" s="427">
        <f>+'GJ-09'!F26</f>
        <v>0</v>
      </c>
      <c r="L35" s="461"/>
      <c r="M35" s="460">
        <f>+'GJ-09'!F27</f>
        <v>0</v>
      </c>
      <c r="N35" s="459"/>
      <c r="O35" s="460">
        <v>0</v>
      </c>
      <c r="P35" s="459"/>
      <c r="Q35" s="35"/>
      <c r="R35" s="71"/>
      <c r="S35" s="35"/>
      <c r="T35" s="35"/>
      <c r="U35" s="58"/>
    </row>
    <row r="36" spans="1:21" ht="31.5" customHeight="1" x14ac:dyDescent="0.25">
      <c r="A36" s="56"/>
      <c r="B36" s="389" t="s">
        <v>108</v>
      </c>
      <c r="C36" s="462" t="s">
        <v>109</v>
      </c>
      <c r="D36" s="454"/>
      <c r="E36" s="455"/>
      <c r="F36" s="387">
        <f>+'GRF-11'!F23</f>
        <v>3</v>
      </c>
      <c r="G36" s="427">
        <f>+'GRF-11'!F24</f>
        <v>3</v>
      </c>
      <c r="H36" s="428"/>
      <c r="I36" s="427">
        <f>+'GRF-11'!F25</f>
        <v>2</v>
      </c>
      <c r="J36" s="428"/>
      <c r="K36" s="427">
        <f>+'GRF-11'!F26</f>
        <v>0</v>
      </c>
      <c r="L36" s="461"/>
      <c r="M36" s="460">
        <f>+'GRF-11'!F27</f>
        <v>1</v>
      </c>
      <c r="N36" s="459"/>
      <c r="O36" s="460">
        <v>0</v>
      </c>
      <c r="P36" s="459"/>
      <c r="Q36" s="35"/>
      <c r="R36" s="71"/>
      <c r="S36" s="35"/>
      <c r="T36" s="35"/>
      <c r="U36" s="58"/>
    </row>
    <row r="37" spans="1:21" ht="31.5" customHeight="1" x14ac:dyDescent="0.25">
      <c r="A37" s="56"/>
      <c r="B37" s="389" t="s">
        <v>110</v>
      </c>
      <c r="C37" s="462" t="s">
        <v>111</v>
      </c>
      <c r="D37" s="454"/>
      <c r="E37" s="455"/>
      <c r="F37" s="387">
        <f>+'GT-12'!F23</f>
        <v>3</v>
      </c>
      <c r="G37" s="429">
        <f>+'GT-12'!F24</f>
        <v>12</v>
      </c>
      <c r="H37" s="428"/>
      <c r="I37" s="427">
        <f>+'GT-12'!F25</f>
        <v>0</v>
      </c>
      <c r="J37" s="428"/>
      <c r="K37" s="497">
        <f>+'GT-12'!F26</f>
        <v>3</v>
      </c>
      <c r="L37" s="498"/>
      <c r="M37" s="460">
        <f>+'GT-12'!F27</f>
        <v>6</v>
      </c>
      <c r="N37" s="459"/>
      <c r="O37" s="460">
        <f>+'GT-12'!F28</f>
        <v>3</v>
      </c>
      <c r="P37" s="459"/>
      <c r="Q37" s="35"/>
      <c r="R37" s="71"/>
      <c r="S37" s="35"/>
      <c r="T37" s="35"/>
      <c r="U37" s="58"/>
    </row>
    <row r="38" spans="1:21" ht="31.5" customHeight="1" x14ac:dyDescent="0.25">
      <c r="A38" s="56"/>
      <c r="B38" s="389" t="s">
        <v>112</v>
      </c>
      <c r="C38" s="462" t="s">
        <v>113</v>
      </c>
      <c r="D38" s="454"/>
      <c r="E38" s="455"/>
      <c r="F38" s="387">
        <f>+'GTH-13'!F23</f>
        <v>6</v>
      </c>
      <c r="G38" s="429">
        <f>+'GTH-13'!F24</f>
        <v>6</v>
      </c>
      <c r="H38" s="428"/>
      <c r="I38" s="427">
        <f>+'GTH-13'!F25</f>
        <v>0</v>
      </c>
      <c r="J38" s="428"/>
      <c r="K38" s="427">
        <f>+'GTH-13'!F26</f>
        <v>6</v>
      </c>
      <c r="L38" s="461"/>
      <c r="M38" s="460">
        <f>+'GTH-13'!F27</f>
        <v>0</v>
      </c>
      <c r="N38" s="459"/>
      <c r="O38" s="460"/>
      <c r="P38" s="459"/>
      <c r="Q38" s="35"/>
      <c r="R38" s="71"/>
      <c r="S38" s="35"/>
      <c r="T38" s="35"/>
      <c r="U38" s="58"/>
    </row>
    <row r="39" spans="1:21" ht="31.5" customHeight="1" x14ac:dyDescent="0.25">
      <c r="A39" s="56"/>
      <c r="B39" s="389" t="s">
        <v>114</v>
      </c>
      <c r="C39" s="462" t="s">
        <v>115</v>
      </c>
      <c r="D39" s="454"/>
      <c r="E39" s="455"/>
      <c r="F39" s="387">
        <f>+'GF-14'!F23</f>
        <v>5</v>
      </c>
      <c r="G39" s="427">
        <f>+'GF-14'!F24</f>
        <v>23</v>
      </c>
      <c r="H39" s="428"/>
      <c r="I39" s="427">
        <f>+'GF-14'!F25</f>
        <v>0</v>
      </c>
      <c r="J39" s="428"/>
      <c r="K39" s="427">
        <f>+'GF-14'!F26</f>
        <v>1</v>
      </c>
      <c r="L39" s="461"/>
      <c r="M39" s="460">
        <f>+'GF-14'!F27</f>
        <v>22</v>
      </c>
      <c r="N39" s="459"/>
      <c r="O39" s="460"/>
      <c r="P39" s="459"/>
      <c r="Q39" s="35"/>
      <c r="R39" s="71"/>
      <c r="S39" s="35"/>
      <c r="T39" s="35"/>
      <c r="U39" s="58"/>
    </row>
    <row r="40" spans="1:21" ht="31.5" customHeight="1" x14ac:dyDescent="0.25">
      <c r="A40" s="56"/>
      <c r="B40" s="389" t="s">
        <v>116</v>
      </c>
      <c r="C40" s="462" t="s">
        <v>117</v>
      </c>
      <c r="D40" s="454"/>
      <c r="E40" s="455"/>
      <c r="F40" s="387">
        <f>+'CID-15'!F23</f>
        <v>0</v>
      </c>
      <c r="G40" s="427">
        <f>+'CID-15'!F24</f>
        <v>0</v>
      </c>
      <c r="H40" s="428"/>
      <c r="I40" s="427">
        <f>+'CID-15'!F25</f>
        <v>0</v>
      </c>
      <c r="J40" s="428"/>
      <c r="K40" s="427">
        <f>+'CID-15'!F26</f>
        <v>0</v>
      </c>
      <c r="L40" s="461"/>
      <c r="M40" s="460">
        <f>+'CID-15'!F27</f>
        <v>0</v>
      </c>
      <c r="N40" s="459"/>
      <c r="O40" s="460"/>
      <c r="P40" s="459"/>
      <c r="Q40" s="35"/>
      <c r="R40" s="71"/>
      <c r="S40" s="35"/>
      <c r="T40" s="35"/>
      <c r="U40" s="58"/>
    </row>
    <row r="41" spans="1:21" ht="31.5" customHeight="1" x14ac:dyDescent="0.25">
      <c r="A41" s="56"/>
      <c r="B41" s="390" t="s">
        <v>118</v>
      </c>
      <c r="C41" s="462" t="s">
        <v>119</v>
      </c>
      <c r="D41" s="454"/>
      <c r="E41" s="455"/>
      <c r="F41" s="387">
        <f>+'EC-16'!F23</f>
        <v>0</v>
      </c>
      <c r="G41" s="427">
        <f>+'EC-16'!F24</f>
        <v>0</v>
      </c>
      <c r="H41" s="428"/>
      <c r="I41" s="427">
        <f>+'EC-16'!F25</f>
        <v>0</v>
      </c>
      <c r="J41" s="428"/>
      <c r="K41" s="427">
        <f>+'EC-16'!F26</f>
        <v>0</v>
      </c>
      <c r="L41" s="461"/>
      <c r="M41" s="460">
        <f>+'EC-16'!F27</f>
        <v>0</v>
      </c>
      <c r="N41" s="459"/>
      <c r="O41" s="460"/>
      <c r="P41" s="459"/>
      <c r="Q41" s="35"/>
      <c r="R41" s="71"/>
      <c r="S41" s="35"/>
      <c r="T41" s="35"/>
      <c r="U41" s="58"/>
    </row>
    <row r="42" spans="1:21" ht="33" customHeight="1" thickBot="1" x14ac:dyDescent="0.3">
      <c r="A42" s="56"/>
      <c r="B42" s="391" t="s">
        <v>120</v>
      </c>
      <c r="C42" s="479" t="s">
        <v>121</v>
      </c>
      <c r="D42" s="480"/>
      <c r="E42" s="481"/>
      <c r="F42" s="392">
        <f>+'MIC-03'!F23</f>
        <v>2</v>
      </c>
      <c r="G42" s="466">
        <f>+'MIC-03'!F24</f>
        <v>2</v>
      </c>
      <c r="H42" s="467"/>
      <c r="I42" s="466">
        <f>+'MIC-03'!F25</f>
        <v>0</v>
      </c>
      <c r="J42" s="467"/>
      <c r="K42" s="466">
        <f>+'MIC-03'!F26</f>
        <v>2</v>
      </c>
      <c r="L42" s="468"/>
      <c r="M42" s="469">
        <f>+'MIC-03'!F27</f>
        <v>0</v>
      </c>
      <c r="N42" s="470"/>
      <c r="O42" s="469"/>
      <c r="P42" s="470"/>
      <c r="Q42" s="35"/>
      <c r="R42" s="71"/>
      <c r="S42" s="35"/>
      <c r="T42" s="35"/>
      <c r="U42" s="58"/>
    </row>
    <row r="43" spans="1:21" ht="31.5" customHeight="1" thickBot="1" x14ac:dyDescent="0.3">
      <c r="A43" s="56"/>
      <c r="B43" s="471" t="s">
        <v>122</v>
      </c>
      <c r="C43" s="472"/>
      <c r="D43" s="472"/>
      <c r="E43" s="472"/>
      <c r="F43" s="393">
        <f>SUM(F29:F42)</f>
        <v>39</v>
      </c>
      <c r="G43" s="474">
        <f>SUM(G29:H42)</f>
        <v>79</v>
      </c>
      <c r="H43" s="475"/>
      <c r="I43" s="466">
        <f>SUM(I29:J42)</f>
        <v>4</v>
      </c>
      <c r="J43" s="475"/>
      <c r="K43" s="466">
        <f>SUM(K29:L42)</f>
        <v>25</v>
      </c>
      <c r="L43" s="478"/>
      <c r="M43" s="476">
        <f>SUM(M29:N42)</f>
        <v>47</v>
      </c>
      <c r="N43" s="477"/>
      <c r="O43" s="476">
        <f>SUM(O29:P42)</f>
        <v>3</v>
      </c>
      <c r="P43" s="477"/>
      <c r="Q43" s="35"/>
      <c r="R43" s="71"/>
      <c r="S43" s="35"/>
      <c r="T43" s="35"/>
      <c r="U43" s="58"/>
    </row>
    <row r="44" spans="1:21" ht="43.5" customHeight="1" thickBot="1" x14ac:dyDescent="0.45">
      <c r="A44" s="72"/>
      <c r="B44" s="473" t="s">
        <v>123</v>
      </c>
      <c r="C44" s="406"/>
      <c r="D44" s="406"/>
      <c r="E44" s="406"/>
      <c r="F44" s="303"/>
      <c r="G44" s="465"/>
      <c r="H44" s="406"/>
      <c r="I44" s="465"/>
      <c r="J44" s="406"/>
      <c r="K44" s="465"/>
      <c r="L44" s="406"/>
      <c r="M44" s="465"/>
      <c r="N44" s="406"/>
      <c r="O44" s="465"/>
      <c r="P44" s="406"/>
      <c r="Q44" s="73"/>
      <c r="R44" s="74"/>
      <c r="S44" s="74"/>
      <c r="T44" s="463" t="s">
        <v>76</v>
      </c>
      <c r="U44" s="464"/>
    </row>
    <row r="45" spans="1:21" hidden="1" x14ac:dyDescent="0.25">
      <c r="A45" s="35"/>
      <c r="B45" s="35"/>
      <c r="C45" s="35"/>
      <c r="D45" s="35"/>
      <c r="E45" s="35"/>
      <c r="F45" s="35"/>
      <c r="G45" s="35"/>
      <c r="H45" s="35"/>
      <c r="I45" s="35"/>
      <c r="J45" s="35"/>
      <c r="K45" s="35"/>
      <c r="L45" s="35"/>
      <c r="M45" s="35"/>
      <c r="N45" s="35"/>
      <c r="O45" s="35"/>
      <c r="P45" s="35"/>
      <c r="Q45" s="35"/>
      <c r="R45" s="35"/>
      <c r="S45" s="35"/>
      <c r="T45" s="35"/>
      <c r="U45" s="35"/>
    </row>
    <row r="46" spans="1:21" x14ac:dyDescent="0.25">
      <c r="A46" s="51"/>
      <c r="B46" s="51"/>
      <c r="C46" s="51"/>
      <c r="D46" s="51"/>
      <c r="E46" s="51"/>
      <c r="F46" s="51"/>
      <c r="G46" s="51"/>
      <c r="H46" s="51"/>
      <c r="I46" s="51"/>
      <c r="J46" s="51"/>
      <c r="K46" s="51"/>
      <c r="L46" s="51"/>
      <c r="M46" s="51"/>
      <c r="N46" s="51"/>
      <c r="O46" s="51"/>
      <c r="P46" s="51"/>
      <c r="Q46" s="51"/>
      <c r="R46" s="51"/>
      <c r="S46" s="51"/>
      <c r="T46" s="51"/>
      <c r="U46" s="51"/>
    </row>
    <row r="47" spans="1:21" x14ac:dyDescent="0.25">
      <c r="A47" s="1"/>
      <c r="B47" s="1"/>
      <c r="C47" s="1"/>
      <c r="D47" s="1"/>
      <c r="E47" s="1"/>
      <c r="F47" s="1"/>
      <c r="G47" s="1"/>
      <c r="H47" s="1"/>
      <c r="I47" s="1"/>
      <c r="J47" s="1"/>
      <c r="K47" s="1"/>
      <c r="L47" s="1"/>
      <c r="M47" s="1"/>
      <c r="N47" s="1"/>
      <c r="O47" s="1"/>
      <c r="P47" s="1"/>
      <c r="Q47" s="1"/>
      <c r="R47" s="1"/>
      <c r="S47" s="1"/>
      <c r="T47" s="1"/>
      <c r="U47" s="1"/>
    </row>
    <row r="48" spans="1:21" x14ac:dyDescent="0.25">
      <c r="A48" s="1"/>
      <c r="B48" s="1"/>
      <c r="C48" s="1"/>
      <c r="D48" s="1"/>
      <c r="E48" s="1"/>
      <c r="F48" s="1"/>
      <c r="G48" s="1"/>
      <c r="H48" s="1"/>
      <c r="I48" s="1"/>
      <c r="J48" s="1"/>
      <c r="K48" s="1"/>
      <c r="L48" s="1"/>
      <c r="M48" s="1"/>
      <c r="N48" s="1"/>
      <c r="O48" s="1"/>
      <c r="P48" s="1"/>
      <c r="Q48" s="1"/>
      <c r="R48" s="1"/>
      <c r="S48" s="1"/>
      <c r="T48" s="1"/>
      <c r="U48" s="1"/>
    </row>
    <row r="49" spans="1:21" x14ac:dyDescent="0.25">
      <c r="A49" s="1"/>
      <c r="B49" s="1"/>
      <c r="C49" s="1"/>
      <c r="D49" s="1"/>
      <c r="E49" s="1"/>
      <c r="F49" s="1"/>
      <c r="G49" s="1"/>
      <c r="H49" s="1"/>
      <c r="I49" s="1"/>
      <c r="J49" s="1"/>
      <c r="K49" s="1"/>
      <c r="L49" s="1"/>
      <c r="M49" s="1"/>
      <c r="N49" s="1"/>
      <c r="O49" s="1"/>
      <c r="P49" s="1"/>
      <c r="Q49" s="1"/>
      <c r="R49" s="1"/>
      <c r="S49" s="1"/>
      <c r="T49" s="1"/>
      <c r="U49" s="1"/>
    </row>
    <row r="50" spans="1:21" x14ac:dyDescent="0.25">
      <c r="A50" s="1"/>
      <c r="B50" s="1"/>
      <c r="C50" s="1"/>
      <c r="D50" s="1"/>
      <c r="E50" s="1"/>
      <c r="F50" s="1"/>
      <c r="G50" s="1"/>
      <c r="H50" s="1"/>
      <c r="I50" s="1"/>
      <c r="J50" s="1"/>
      <c r="K50" s="1"/>
      <c r="L50" s="1"/>
      <c r="M50" s="1"/>
      <c r="N50" s="1"/>
      <c r="O50" s="1"/>
      <c r="P50" s="1"/>
      <c r="Q50" s="1"/>
      <c r="R50" s="1"/>
      <c r="S50" s="1"/>
      <c r="T50" s="1"/>
      <c r="U50" s="1"/>
    </row>
  </sheetData>
  <mergeCells count="140">
    <mergeCell ref="A1:U1"/>
    <mergeCell ref="B16:D16"/>
    <mergeCell ref="B14:D14"/>
    <mergeCell ref="K35:L35"/>
    <mergeCell ref="K33:L33"/>
    <mergeCell ref="K34:L34"/>
    <mergeCell ref="I33:J33"/>
    <mergeCell ref="I34:J34"/>
    <mergeCell ref="O28:P28"/>
    <mergeCell ref="O29:P29"/>
    <mergeCell ref="M28:N28"/>
    <mergeCell ref="I35:J35"/>
    <mergeCell ref="K29:L29"/>
    <mergeCell ref="K31:L31"/>
    <mergeCell ref="K32:L32"/>
    <mergeCell ref="O33:P33"/>
    <mergeCell ref="O34:P34"/>
    <mergeCell ref="M29:N29"/>
    <mergeCell ref="M30:N30"/>
    <mergeCell ref="O32:P32"/>
    <mergeCell ref="O35:P35"/>
    <mergeCell ref="G34:H34"/>
    <mergeCell ref="C30:E30"/>
    <mergeCell ref="C35:E35"/>
    <mergeCell ref="C41:E41"/>
    <mergeCell ref="H2:N2"/>
    <mergeCell ref="H5:N5"/>
    <mergeCell ref="H3:N3"/>
    <mergeCell ref="H4:N4"/>
    <mergeCell ref="M39:N39"/>
    <mergeCell ref="A26:U26"/>
    <mergeCell ref="I41:J41"/>
    <mergeCell ref="K41:L41"/>
    <mergeCell ref="G41:H41"/>
    <mergeCell ref="N25:P25"/>
    <mergeCell ref="K28:L28"/>
    <mergeCell ref="O37:P37"/>
    <mergeCell ref="O36:P36"/>
    <mergeCell ref="K37:L37"/>
    <mergeCell ref="I28:J28"/>
    <mergeCell ref="G29:H29"/>
    <mergeCell ref="I29:J29"/>
    <mergeCell ref="K30:L30"/>
    <mergeCell ref="I30:J30"/>
    <mergeCell ref="O31:P31"/>
    <mergeCell ref="O30:P30"/>
    <mergeCell ref="I31:J31"/>
    <mergeCell ref="G40:H40"/>
    <mergeCell ref="B43:E43"/>
    <mergeCell ref="B44:E44"/>
    <mergeCell ref="G44:H44"/>
    <mergeCell ref="G43:H43"/>
    <mergeCell ref="O43:P43"/>
    <mergeCell ref="I43:J43"/>
    <mergeCell ref="K43:L43"/>
    <mergeCell ref="M43:N43"/>
    <mergeCell ref="G42:H42"/>
    <mergeCell ref="C42:E42"/>
    <mergeCell ref="T44:U44"/>
    <mergeCell ref="K44:L44"/>
    <mergeCell ref="I44:J44"/>
    <mergeCell ref="M44:N44"/>
    <mergeCell ref="O44:P44"/>
    <mergeCell ref="I42:J42"/>
    <mergeCell ref="K42:L42"/>
    <mergeCell ref="O41:P41"/>
    <mergeCell ref="M41:N41"/>
    <mergeCell ref="M42:N42"/>
    <mergeCell ref="O42:P42"/>
    <mergeCell ref="C38:E38"/>
    <mergeCell ref="C39:E39"/>
    <mergeCell ref="C40:E40"/>
    <mergeCell ref="C36:E36"/>
    <mergeCell ref="G38:H38"/>
    <mergeCell ref="G36:H36"/>
    <mergeCell ref="G37:H37"/>
    <mergeCell ref="C37:E37"/>
    <mergeCell ref="G39:H39"/>
    <mergeCell ref="I37:J37"/>
    <mergeCell ref="I36:J36"/>
    <mergeCell ref="G33:H33"/>
    <mergeCell ref="M34:N34"/>
    <mergeCell ref="I38:J38"/>
    <mergeCell ref="M37:N37"/>
    <mergeCell ref="M35:N35"/>
    <mergeCell ref="M36:N36"/>
    <mergeCell ref="K36:L36"/>
    <mergeCell ref="G35:H35"/>
    <mergeCell ref="I40:J40"/>
    <mergeCell ref="I39:J39"/>
    <mergeCell ref="O40:P40"/>
    <mergeCell ref="O39:P39"/>
    <mergeCell ref="O38:P38"/>
    <mergeCell ref="M40:N40"/>
    <mergeCell ref="K38:L38"/>
    <mergeCell ref="M38:N38"/>
    <mergeCell ref="K39:L39"/>
    <mergeCell ref="K40:L40"/>
    <mergeCell ref="G32:H32"/>
    <mergeCell ref="C32:E32"/>
    <mergeCell ref="C31:E31"/>
    <mergeCell ref="C34:E34"/>
    <mergeCell ref="C33:E33"/>
    <mergeCell ref="I32:J32"/>
    <mergeCell ref="M33:N33"/>
    <mergeCell ref="M32:N32"/>
    <mergeCell ref="M31:N31"/>
    <mergeCell ref="B20:H20"/>
    <mergeCell ref="B21:G21"/>
    <mergeCell ref="P3:R3"/>
    <mergeCell ref="O22:P22"/>
    <mergeCell ref="S3:U3"/>
    <mergeCell ref="B9:E9"/>
    <mergeCell ref="A7:U7"/>
    <mergeCell ref="G31:H31"/>
    <mergeCell ref="G30:H30"/>
    <mergeCell ref="E24:G24"/>
    <mergeCell ref="N24:P24"/>
    <mergeCell ref="C29:E29"/>
    <mergeCell ref="C28:E28"/>
    <mergeCell ref="G28:H28"/>
    <mergeCell ref="B24:D24"/>
    <mergeCell ref="K21:P21"/>
    <mergeCell ref="L22:M22"/>
    <mergeCell ref="O23:P23"/>
    <mergeCell ref="B23:D23"/>
    <mergeCell ref="L23:M23"/>
    <mergeCell ref="B22:D22"/>
    <mergeCell ref="E22:G22"/>
    <mergeCell ref="E23:G23"/>
    <mergeCell ref="B13:D13"/>
    <mergeCell ref="B17:D17"/>
    <mergeCell ref="B10:D10"/>
    <mergeCell ref="B11:D11"/>
    <mergeCell ref="B12:D12"/>
    <mergeCell ref="A19:U19"/>
    <mergeCell ref="T18:U18"/>
    <mergeCell ref="P2:R2"/>
    <mergeCell ref="S2:U2"/>
    <mergeCell ref="B15:D15"/>
  </mergeCells>
  <hyperlinks>
    <hyperlink ref="H3:N3" location="_1._RESULTADOS_GENERALES_DEL_PLAN__DE_MEJORAMIENTO_IDEP" display="_1._RESULTADOS_GENERALES_DEL_PLAN__DE_MEJORAMIENTO_IDEP"/>
    <hyperlink ref="H4:N4" location="_2._RESULTADOS_POR_TIPOLOGÍA_DE_ACCIONES" display="2. RESULTADOS POR TIPOLOGÍA DE ACCIONES"/>
    <hyperlink ref="H5:N5" location="_3._RESULTADOS_DE_ACCIONES_POR_PROCESO" display="3. RESULTADOS DE ACCIONES POR PROCESO"/>
    <hyperlink ref="T44:U44" location="CONSOLIDADO!A1" display="IR AL INICIO"/>
    <hyperlink ref="B29" location="'DIC-01'!A1" display="DIC-01"/>
    <hyperlink ref="B30" location="'DIP-02'!A1" display="DIP-02"/>
    <hyperlink ref="B31" location="'AC-10'!A1" display="AC-10"/>
    <hyperlink ref="B32" location="'IDP-04'!A1" display="IDP-04"/>
    <hyperlink ref="B33" location="'GD-07'!A1" display="GD-07"/>
    <hyperlink ref="B34" location="'GC-08'!A1" display="GC-08"/>
    <hyperlink ref="B35" location="'GJ-09'!A1" display="GJ-09"/>
    <hyperlink ref="B36" location="'GRF-11'!A1" display="GRF-11"/>
    <hyperlink ref="B37" location="'GT-12 '!A1" display="GT-12"/>
    <hyperlink ref="B38" location="'GTH-13'!A1" display="GTH-13"/>
    <hyperlink ref="B39" location="'GF-14'!A1" display="GF-14"/>
    <hyperlink ref="B40" location="'CID-15'!A1" display="CID-15"/>
    <hyperlink ref="B41" location="'EC-16'!A1" display="EC-16"/>
    <hyperlink ref="B42" location="'MIC-03'!A1" display="MIC-0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898"/>
  <sheetViews>
    <sheetView showGridLines="0" topLeftCell="A19" zoomScale="86" zoomScaleNormal="86" workbookViewId="0">
      <selection activeCell="F27" sqref="F27"/>
    </sheetView>
  </sheetViews>
  <sheetFormatPr baseColWidth="10" defaultColWidth="14.42578125" defaultRowHeight="15" customHeight="1" x14ac:dyDescent="0.25"/>
  <cols>
    <col min="1" max="1" width="6.42578125" style="329" customWidth="1"/>
    <col min="2" max="2" width="14.42578125" style="329" customWidth="1"/>
    <col min="3" max="3" width="17.42578125" style="329" customWidth="1"/>
    <col min="4" max="4" width="21.42578125" style="329" customWidth="1"/>
    <col min="5" max="5" width="53.42578125" style="329" customWidth="1"/>
    <col min="6" max="6" width="12.7109375" style="329" customWidth="1"/>
    <col min="7" max="7" width="37.7109375" style="329" customWidth="1"/>
    <col min="8" max="8" width="56.42578125" style="329" customWidth="1"/>
    <col min="9" max="9" width="14" style="329" customWidth="1"/>
    <col min="10" max="10" width="18" style="329" customWidth="1"/>
    <col min="11" max="11" width="16.42578125" style="329" customWidth="1"/>
    <col min="12" max="12" width="20" style="329" customWidth="1"/>
    <col min="13" max="13" width="18.28515625" style="329" customWidth="1"/>
    <col min="14" max="15" width="18" style="329" customWidth="1"/>
    <col min="16" max="16" width="37.85546875" style="329" customWidth="1"/>
    <col min="17" max="17" width="28.140625" style="329" customWidth="1"/>
    <col min="18" max="18" width="57.28515625" style="329" customWidth="1"/>
    <col min="19" max="19" width="29" style="329" customWidth="1"/>
    <col min="20" max="20" width="18.42578125" style="329" customWidth="1"/>
    <col min="21" max="21" width="19.42578125" style="329" customWidth="1"/>
    <col min="22" max="22" width="39.5703125" style="329" customWidth="1"/>
    <col min="23" max="23" width="31.140625" style="329" customWidth="1"/>
    <col min="24" max="24" width="14.42578125" style="329" customWidth="1"/>
    <col min="25" max="26" width="11" style="329" customWidth="1"/>
    <col min="27" max="16384" width="14.42578125" style="329"/>
  </cols>
  <sheetData>
    <row r="1" spans="1:24" ht="23.25" hidden="1" customHeight="1" x14ac:dyDescent="0.35">
      <c r="A1" s="2"/>
      <c r="B1" s="88"/>
      <c r="C1" s="89" t="s">
        <v>1</v>
      </c>
      <c r="D1" s="89" t="s">
        <v>2</v>
      </c>
      <c r="E1" s="5"/>
      <c r="F1" s="6" t="s">
        <v>3</v>
      </c>
      <c r="G1" s="6" t="s">
        <v>144</v>
      </c>
      <c r="H1" s="6" t="s">
        <v>5</v>
      </c>
      <c r="I1" s="6" t="s">
        <v>7</v>
      </c>
      <c r="J1" s="6" t="s">
        <v>166</v>
      </c>
      <c r="K1" s="1"/>
      <c r="L1" s="8"/>
      <c r="M1" s="7"/>
      <c r="N1" s="7"/>
      <c r="O1" s="7"/>
      <c r="P1" s="7"/>
      <c r="Q1" s="1"/>
      <c r="R1" s="1"/>
      <c r="S1" s="1"/>
      <c r="T1" s="1"/>
      <c r="U1" s="1"/>
      <c r="V1" s="1"/>
      <c r="W1" s="1"/>
    </row>
    <row r="2" spans="1:24" s="79" customFormat="1" ht="25.5" hidden="1" customHeight="1" x14ac:dyDescent="0.2">
      <c r="A2" s="75"/>
      <c r="B2" s="87"/>
      <c r="C2" s="90" t="s">
        <v>8</v>
      </c>
      <c r="D2" s="91" t="s">
        <v>9</v>
      </c>
      <c r="E2" s="82"/>
      <c r="F2" s="94" t="s">
        <v>10</v>
      </c>
      <c r="G2" s="95" t="s">
        <v>162</v>
      </c>
      <c r="H2" s="94" t="s">
        <v>24</v>
      </c>
      <c r="I2" s="160" t="s">
        <v>149</v>
      </c>
      <c r="J2" s="80" t="s">
        <v>164</v>
      </c>
      <c r="K2" s="75"/>
      <c r="L2" s="76"/>
      <c r="M2" s="78"/>
      <c r="N2" s="78"/>
      <c r="O2" s="78"/>
      <c r="P2" s="78"/>
      <c r="Q2" s="75"/>
      <c r="R2" s="75"/>
      <c r="S2" s="75"/>
      <c r="T2" s="75"/>
      <c r="U2" s="75"/>
      <c r="V2" s="75"/>
      <c r="W2" s="75"/>
    </row>
    <row r="3" spans="1:24" s="79" customFormat="1" ht="38.25" hidden="1" customHeight="1" x14ac:dyDescent="0.2">
      <c r="A3" s="75"/>
      <c r="B3" s="87"/>
      <c r="C3" s="90" t="s">
        <v>14</v>
      </c>
      <c r="D3" s="91" t="s">
        <v>15</v>
      </c>
      <c r="E3" s="82"/>
      <c r="F3" s="94" t="s">
        <v>135</v>
      </c>
      <c r="G3" s="95" t="s">
        <v>11</v>
      </c>
      <c r="H3" s="95" t="s">
        <v>147</v>
      </c>
      <c r="I3" s="162" t="s">
        <v>150</v>
      </c>
      <c r="J3" s="80" t="s">
        <v>167</v>
      </c>
      <c r="K3" s="75"/>
      <c r="L3" s="76"/>
      <c r="M3" s="78"/>
      <c r="N3" s="78"/>
      <c r="O3" s="78"/>
      <c r="P3" s="78"/>
      <c r="Q3" s="75"/>
      <c r="R3" s="75"/>
      <c r="S3" s="75"/>
      <c r="T3" s="75"/>
      <c r="U3" s="75"/>
      <c r="V3" s="75"/>
      <c r="W3" s="75"/>
    </row>
    <row r="4" spans="1:24" s="79" customFormat="1" ht="23.25" hidden="1" customHeight="1" x14ac:dyDescent="0.2">
      <c r="A4" s="75"/>
      <c r="B4" s="87"/>
      <c r="C4" s="90" t="s">
        <v>126</v>
      </c>
      <c r="D4" s="91" t="s">
        <v>130</v>
      </c>
      <c r="E4" s="82"/>
      <c r="F4" s="94" t="s">
        <v>136</v>
      </c>
      <c r="G4" s="95" t="s">
        <v>145</v>
      </c>
      <c r="H4" s="83"/>
      <c r="I4" s="161" t="s">
        <v>30</v>
      </c>
      <c r="J4" s="80" t="s">
        <v>165</v>
      </c>
      <c r="K4" s="75"/>
      <c r="L4" s="76"/>
      <c r="M4" s="78"/>
      <c r="N4" s="78"/>
      <c r="O4" s="78"/>
      <c r="P4" s="78"/>
      <c r="Q4" s="75"/>
      <c r="R4" s="75"/>
      <c r="S4" s="75"/>
      <c r="T4" s="75"/>
      <c r="U4" s="75"/>
      <c r="V4" s="75"/>
      <c r="W4" s="75"/>
    </row>
    <row r="5" spans="1:24" s="79" customFormat="1" ht="30" hidden="1" customHeight="1" x14ac:dyDescent="0.2">
      <c r="A5" s="75"/>
      <c r="B5" s="87"/>
      <c r="C5" s="91" t="s">
        <v>124</v>
      </c>
      <c r="D5" s="91" t="s">
        <v>132</v>
      </c>
      <c r="E5" s="82"/>
      <c r="F5" s="95" t="s">
        <v>137</v>
      </c>
      <c r="G5" s="95" t="s">
        <v>17</v>
      </c>
      <c r="H5" s="81"/>
      <c r="I5" s="371" t="s">
        <v>627</v>
      </c>
      <c r="J5" s="80"/>
      <c r="K5" s="75"/>
      <c r="L5" s="76"/>
      <c r="M5" s="78"/>
      <c r="N5" s="78"/>
      <c r="O5" s="78"/>
      <c r="P5" s="78"/>
      <c r="Q5" s="75"/>
      <c r="R5" s="75"/>
      <c r="S5" s="75"/>
      <c r="T5" s="75"/>
      <c r="U5" s="75"/>
      <c r="V5" s="75"/>
      <c r="W5" s="75"/>
    </row>
    <row r="6" spans="1:24" s="79" customFormat="1" ht="32.25" hidden="1" customHeight="1" x14ac:dyDescent="0.2">
      <c r="A6" s="75"/>
      <c r="B6" s="87"/>
      <c r="C6" s="90" t="s">
        <v>38</v>
      </c>
      <c r="D6" s="91" t="s">
        <v>131</v>
      </c>
      <c r="F6" s="95" t="s">
        <v>138</v>
      </c>
      <c r="G6" s="81"/>
      <c r="H6" s="81"/>
      <c r="I6" s="80"/>
      <c r="J6" s="80"/>
      <c r="K6" s="75"/>
      <c r="L6" s="76"/>
      <c r="M6" s="78"/>
      <c r="N6" s="78"/>
      <c r="O6" s="78"/>
      <c r="P6" s="78"/>
      <c r="Q6" s="75"/>
      <c r="R6" s="75"/>
      <c r="S6" s="75"/>
      <c r="T6" s="75"/>
      <c r="U6" s="75"/>
      <c r="V6" s="75"/>
      <c r="W6" s="75"/>
    </row>
    <row r="7" spans="1:24" s="79" customFormat="1" ht="32.25" hidden="1" customHeight="1" x14ac:dyDescent="0.2">
      <c r="A7" s="75"/>
      <c r="B7" s="87"/>
      <c r="C7" s="90" t="s">
        <v>42</v>
      </c>
      <c r="D7" s="91" t="s">
        <v>133</v>
      </c>
      <c r="E7" s="82"/>
      <c r="F7" s="83"/>
      <c r="G7" s="81"/>
      <c r="H7" s="81"/>
      <c r="I7" s="84"/>
      <c r="J7" s="84"/>
      <c r="K7" s="75"/>
      <c r="L7" s="76"/>
      <c r="M7" s="78"/>
      <c r="N7" s="78"/>
      <c r="O7" s="78"/>
      <c r="P7" s="78"/>
      <c r="Q7" s="75"/>
      <c r="R7" s="75"/>
      <c r="S7" s="75"/>
      <c r="T7" s="75"/>
      <c r="U7" s="75"/>
      <c r="V7" s="75"/>
      <c r="W7" s="75"/>
    </row>
    <row r="8" spans="1:24" s="79" customFormat="1" ht="48" hidden="1" customHeight="1" x14ac:dyDescent="0.2">
      <c r="A8" s="75"/>
      <c r="B8" s="87"/>
      <c r="C8" s="90" t="s">
        <v>45</v>
      </c>
      <c r="D8" s="91" t="s">
        <v>35</v>
      </c>
      <c r="E8" s="82"/>
      <c r="F8" s="83"/>
      <c r="G8" s="81"/>
      <c r="H8" s="81"/>
      <c r="I8" s="80"/>
      <c r="J8" s="80"/>
      <c r="K8" s="75"/>
      <c r="L8" s="76"/>
      <c r="M8" s="78"/>
      <c r="N8" s="78"/>
      <c r="O8" s="78"/>
      <c r="P8" s="78"/>
      <c r="Q8" s="75"/>
      <c r="R8" s="75"/>
      <c r="S8" s="75"/>
      <c r="T8" s="75"/>
      <c r="U8" s="75"/>
      <c r="V8" s="75"/>
      <c r="W8" s="75"/>
    </row>
    <row r="9" spans="1:24" s="79" customFormat="1" ht="27.75" hidden="1" customHeight="1" x14ac:dyDescent="0.2">
      <c r="A9" s="75"/>
      <c r="B9" s="87"/>
      <c r="C9" s="90" t="s">
        <v>127</v>
      </c>
      <c r="D9" s="91" t="s">
        <v>39</v>
      </c>
      <c r="E9" s="82"/>
      <c r="F9" s="81"/>
      <c r="G9" s="81"/>
      <c r="H9" s="81"/>
      <c r="I9" s="80"/>
      <c r="J9" s="80"/>
      <c r="K9" s="75"/>
      <c r="L9" s="76"/>
      <c r="M9" s="78"/>
      <c r="N9" s="78"/>
      <c r="O9" s="78"/>
      <c r="P9" s="78"/>
      <c r="Q9" s="75"/>
      <c r="R9" s="75"/>
      <c r="S9" s="75"/>
      <c r="T9" s="75"/>
      <c r="U9" s="75"/>
      <c r="V9" s="75"/>
      <c r="W9" s="75"/>
    </row>
    <row r="10" spans="1:24" s="79" customFormat="1" ht="29.25" hidden="1" customHeight="1" x14ac:dyDescent="0.2">
      <c r="A10" s="75"/>
      <c r="B10" s="87"/>
      <c r="C10" s="90" t="s">
        <v>50</v>
      </c>
      <c r="D10" s="91" t="s">
        <v>43</v>
      </c>
      <c r="E10" s="82"/>
      <c r="F10" s="81"/>
      <c r="G10" s="81"/>
      <c r="H10" s="81"/>
      <c r="I10" s="80"/>
      <c r="J10" s="80"/>
      <c r="K10" s="75"/>
      <c r="L10" s="76"/>
      <c r="M10" s="78"/>
      <c r="N10" s="78"/>
      <c r="O10" s="78"/>
      <c r="P10" s="78"/>
      <c r="Q10" s="75"/>
      <c r="R10" s="75"/>
      <c r="S10" s="75"/>
      <c r="T10" s="75"/>
      <c r="U10" s="75"/>
      <c r="V10" s="75"/>
      <c r="W10" s="75"/>
    </row>
    <row r="11" spans="1:24" s="79" customFormat="1" ht="21.75" hidden="1" customHeight="1" x14ac:dyDescent="0.2">
      <c r="A11" s="75"/>
      <c r="B11" s="87"/>
      <c r="C11" s="90" t="s">
        <v>52</v>
      </c>
      <c r="D11" s="91" t="s">
        <v>139</v>
      </c>
      <c r="E11" s="82"/>
      <c r="F11" s="81"/>
      <c r="G11" s="81"/>
      <c r="H11" s="81"/>
      <c r="I11" s="80"/>
      <c r="J11" s="80"/>
      <c r="K11" s="75"/>
      <c r="L11" s="76"/>
      <c r="M11" s="78"/>
      <c r="N11" s="78"/>
      <c r="O11" s="78"/>
      <c r="P11" s="78"/>
      <c r="Q11" s="75"/>
      <c r="R11" s="75"/>
      <c r="S11" s="75"/>
      <c r="T11" s="75"/>
      <c r="U11" s="75"/>
      <c r="V11" s="75"/>
      <c r="W11" s="75"/>
    </row>
    <row r="12" spans="1:24" s="79" customFormat="1" ht="32.25" hidden="1" customHeight="1" x14ac:dyDescent="0.2">
      <c r="A12" s="75"/>
      <c r="B12" s="87"/>
      <c r="C12" s="90" t="s">
        <v>54</v>
      </c>
      <c r="D12" s="91" t="s">
        <v>134</v>
      </c>
      <c r="E12" s="82"/>
      <c r="F12" s="85"/>
      <c r="G12" s="85"/>
      <c r="H12" s="85"/>
      <c r="I12" s="86"/>
      <c r="J12" s="78"/>
      <c r="K12" s="78"/>
      <c r="L12" s="75"/>
      <c r="M12" s="76"/>
      <c r="N12" s="78"/>
      <c r="O12" s="78"/>
      <c r="P12" s="78"/>
      <c r="Q12" s="78"/>
      <c r="R12" s="75"/>
      <c r="S12" s="75"/>
      <c r="T12" s="75"/>
      <c r="U12" s="75"/>
      <c r="V12" s="75"/>
      <c r="W12" s="75"/>
      <c r="X12" s="75"/>
    </row>
    <row r="13" spans="1:24" s="79" customFormat="1" ht="22.5" hidden="1" customHeight="1" x14ac:dyDescent="0.2">
      <c r="A13" s="75"/>
      <c r="B13" s="87"/>
      <c r="C13" s="90" t="s">
        <v>55</v>
      </c>
      <c r="D13" s="91" t="s">
        <v>53</v>
      </c>
      <c r="E13" s="82"/>
      <c r="F13" s="85"/>
      <c r="G13" s="85"/>
      <c r="H13" s="85"/>
      <c r="I13" s="86"/>
      <c r="J13" s="78"/>
      <c r="K13" s="78"/>
      <c r="L13" s="75"/>
      <c r="M13" s="76"/>
      <c r="N13" s="78"/>
      <c r="O13" s="78"/>
      <c r="P13" s="78"/>
      <c r="Q13" s="78"/>
      <c r="R13" s="75"/>
      <c r="S13" s="75"/>
      <c r="T13" s="75"/>
      <c r="U13" s="75"/>
      <c r="V13" s="75"/>
      <c r="W13" s="75"/>
      <c r="X13" s="75"/>
    </row>
    <row r="14" spans="1:24" s="79" customFormat="1" ht="19.5" hidden="1" customHeight="1" x14ac:dyDescent="0.2">
      <c r="A14" s="75"/>
      <c r="B14" s="87"/>
      <c r="C14" s="91" t="s">
        <v>128</v>
      </c>
      <c r="D14" s="92"/>
      <c r="E14" s="82"/>
      <c r="F14" s="85"/>
      <c r="G14" s="85"/>
      <c r="H14" s="85"/>
      <c r="I14" s="86"/>
      <c r="J14" s="78"/>
      <c r="K14" s="78"/>
      <c r="L14" s="75"/>
      <c r="M14" s="76"/>
      <c r="N14" s="78"/>
      <c r="O14" s="78"/>
      <c r="P14" s="78"/>
      <c r="Q14" s="78"/>
      <c r="R14" s="75"/>
      <c r="S14" s="75"/>
      <c r="T14" s="75"/>
      <c r="U14" s="75"/>
      <c r="V14" s="75"/>
      <c r="W14" s="75"/>
      <c r="X14" s="75"/>
    </row>
    <row r="15" spans="1:24" s="79" customFormat="1" ht="15" hidden="1" customHeight="1" x14ac:dyDescent="0.2">
      <c r="A15" s="75"/>
      <c r="B15" s="87"/>
      <c r="C15" s="93" t="s">
        <v>21</v>
      </c>
      <c r="D15" s="91"/>
      <c r="E15" s="82"/>
      <c r="F15" s="85"/>
      <c r="G15" s="85"/>
      <c r="H15" s="85"/>
      <c r="I15" s="86"/>
      <c r="J15" s="78"/>
      <c r="K15" s="78"/>
      <c r="L15" s="75"/>
      <c r="M15" s="76"/>
      <c r="N15" s="78"/>
      <c r="O15" s="78"/>
      <c r="P15" s="78"/>
      <c r="Q15" s="78"/>
      <c r="R15" s="75"/>
      <c r="S15" s="75"/>
      <c r="T15" s="75"/>
      <c r="U15" s="75"/>
      <c r="V15" s="75"/>
      <c r="W15" s="75"/>
      <c r="X15" s="75"/>
    </row>
    <row r="16" spans="1:24" ht="14.25" hidden="1" customHeight="1" thickBot="1" x14ac:dyDescent="0.4">
      <c r="A16" s="2"/>
      <c r="B16" s="1"/>
      <c r="C16" s="1"/>
      <c r="D16" s="1"/>
      <c r="E16" s="14"/>
      <c r="F16" s="1"/>
      <c r="G16" s="14"/>
      <c r="H16" s="14"/>
      <c r="I16" s="7"/>
      <c r="J16" s="7"/>
      <c r="K16" s="7"/>
      <c r="L16" s="7"/>
      <c r="M16" s="8"/>
      <c r="N16" s="7"/>
      <c r="O16" s="7"/>
      <c r="P16" s="7"/>
      <c r="Q16" s="7"/>
      <c r="R16" s="15"/>
      <c r="S16" s="15"/>
      <c r="T16" s="15"/>
      <c r="U16" s="1"/>
      <c r="V16" s="16"/>
      <c r="W16" s="16"/>
      <c r="X16" s="1"/>
    </row>
    <row r="17" spans="1:25"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7"/>
      <c r="V17" s="121" t="s">
        <v>57</v>
      </c>
      <c r="X17" s="1"/>
    </row>
    <row r="18" spans="1:25"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30"/>
      <c r="V18" s="176" t="s">
        <v>168</v>
      </c>
      <c r="X18" s="1"/>
    </row>
    <row r="19" spans="1:25"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30"/>
      <c r="V19" s="177" t="s">
        <v>169</v>
      </c>
      <c r="X19" s="1"/>
    </row>
    <row r="20" spans="1:25"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3"/>
      <c r="V20" s="122" t="s">
        <v>58</v>
      </c>
      <c r="X20" s="1"/>
    </row>
    <row r="21" spans="1:25" ht="36.75" customHeight="1" thickBot="1" x14ac:dyDescent="0.3">
      <c r="A21" s="17"/>
      <c r="B21" s="18"/>
      <c r="C21" s="18"/>
      <c r="D21" s="18"/>
      <c r="E21" s="19"/>
      <c r="F21" s="20"/>
      <c r="G21" s="21"/>
      <c r="H21" s="21"/>
      <c r="I21" s="20"/>
      <c r="J21" s="20"/>
      <c r="K21" s="20"/>
      <c r="L21" s="20"/>
      <c r="M21" s="20"/>
      <c r="N21" s="20"/>
      <c r="O21" s="20"/>
      <c r="P21" s="20"/>
      <c r="Q21" s="20"/>
      <c r="R21" s="22"/>
      <c r="S21" s="22"/>
      <c r="T21" s="22"/>
      <c r="U21" s="20"/>
      <c r="V21" s="21"/>
    </row>
    <row r="22" spans="1:25" ht="63" customHeight="1" thickBot="1" x14ac:dyDescent="0.3">
      <c r="A22" s="534" t="s">
        <v>59</v>
      </c>
      <c r="B22" s="535"/>
      <c r="C22" s="536"/>
      <c r="D22" s="23"/>
      <c r="E22" s="517" t="str">
        <f>CONCATENATE("INFORME DE SEGUIMIENTO DEL PROCESO ",A23)</f>
        <v>INFORME DE SEGUIMIENTO DEL PROCESO GESTIÓN TECNOLÓGICA</v>
      </c>
      <c r="F22" s="518"/>
      <c r="G22" s="21"/>
      <c r="H22" s="553" t="s">
        <v>60</v>
      </c>
      <c r="I22" s="554"/>
      <c r="J22" s="555"/>
      <c r="K22" s="107"/>
      <c r="L22" s="107"/>
      <c r="M22" s="561" t="s">
        <v>61</v>
      </c>
      <c r="N22" s="562"/>
      <c r="O22" s="563"/>
      <c r="P22" s="111"/>
      <c r="Q22" s="111"/>
      <c r="R22" s="111"/>
      <c r="S22" s="111"/>
      <c r="T22" s="111"/>
      <c r="U22" s="111"/>
      <c r="V22" s="110"/>
    </row>
    <row r="23" spans="1:25" ht="53.25" customHeight="1" thickBot="1" x14ac:dyDescent="0.3">
      <c r="A23" s="577" t="s">
        <v>50</v>
      </c>
      <c r="B23" s="578"/>
      <c r="C23" s="579"/>
      <c r="D23" s="23"/>
      <c r="E23" s="127" t="s">
        <v>151</v>
      </c>
      <c r="F23" s="128">
        <f>COUNTA(E32:E44)</f>
        <v>3</v>
      </c>
      <c r="G23" s="21"/>
      <c r="H23" s="556" t="s">
        <v>69</v>
      </c>
      <c r="I23" s="557"/>
      <c r="J23" s="126">
        <f>COUNTIF(I32:I43,"Acción Correctiva")</f>
        <v>12</v>
      </c>
      <c r="K23" s="112"/>
      <c r="L23" s="108"/>
      <c r="M23" s="113" t="s">
        <v>65</v>
      </c>
      <c r="N23" s="124" t="s">
        <v>66</v>
      </c>
      <c r="O23" s="156" t="s">
        <v>67</v>
      </c>
      <c r="P23" s="111"/>
      <c r="Q23" s="111"/>
      <c r="R23" s="111"/>
      <c r="S23" s="110"/>
      <c r="T23" s="110"/>
      <c r="U23" s="23"/>
      <c r="V23" s="110"/>
    </row>
    <row r="24" spans="1:25" ht="48.75" customHeight="1" thickBot="1" x14ac:dyDescent="0.4">
      <c r="A24" s="27"/>
      <c r="B24" s="23"/>
      <c r="C24" s="23"/>
      <c r="D24" s="28"/>
      <c r="E24" s="127" t="s">
        <v>62</v>
      </c>
      <c r="F24" s="128">
        <f>COUNTA(H32:H44)</f>
        <v>12</v>
      </c>
      <c r="G24" s="24"/>
      <c r="H24" s="558" t="s">
        <v>156</v>
      </c>
      <c r="I24" s="559"/>
      <c r="J24" s="131">
        <f>COUNTIF(I32:I42,"Acción Preventiva y/o de mejora")</f>
        <v>0</v>
      </c>
      <c r="K24" s="112"/>
      <c r="L24" s="108"/>
      <c r="M24" s="114">
        <v>2016</v>
      </c>
      <c r="N24" s="37"/>
      <c r="O24" s="115"/>
      <c r="P24" s="111"/>
      <c r="Q24" s="112"/>
      <c r="R24" s="112"/>
      <c r="S24" s="110"/>
      <c r="T24" s="110"/>
      <c r="U24" s="23"/>
      <c r="V24" s="110"/>
    </row>
    <row r="25" spans="1:25" ht="53.25" customHeight="1" x14ac:dyDescent="0.35">
      <c r="A25" s="27"/>
      <c r="B25" s="23"/>
      <c r="C25" s="23"/>
      <c r="D25" s="33"/>
      <c r="E25" s="129" t="s">
        <v>152</v>
      </c>
      <c r="F25" s="373">
        <f>COUNTIF(U32:U43,"Vencida")</f>
        <v>0</v>
      </c>
      <c r="G25" s="24"/>
      <c r="H25" s="560"/>
      <c r="I25" s="560"/>
      <c r="J25" s="118"/>
      <c r="K25" s="112"/>
      <c r="L25" s="108"/>
      <c r="M25" s="116">
        <v>2017</v>
      </c>
      <c r="N25" s="46"/>
      <c r="O25" s="117">
        <v>19</v>
      </c>
      <c r="P25" s="111"/>
      <c r="Q25" s="112"/>
      <c r="R25" s="112"/>
      <c r="S25" s="110"/>
      <c r="T25" s="110"/>
      <c r="U25" s="23"/>
      <c r="V25" s="62"/>
    </row>
    <row r="26" spans="1:25" ht="48.75" customHeight="1" x14ac:dyDescent="0.35">
      <c r="A26" s="27"/>
      <c r="B26" s="23"/>
      <c r="C26" s="23"/>
      <c r="D26" s="28"/>
      <c r="E26" s="129" t="s">
        <v>153</v>
      </c>
      <c r="F26" s="373">
        <f>COUNTIF(U32:U44,"En ejecución")</f>
        <v>3</v>
      </c>
      <c r="G26" s="24"/>
      <c r="H26" s="560"/>
      <c r="I26" s="560"/>
      <c r="J26" s="330"/>
      <c r="K26" s="118"/>
      <c r="L26" s="108"/>
      <c r="M26" s="116">
        <v>2018</v>
      </c>
      <c r="N26" s="46"/>
      <c r="O26" s="117"/>
      <c r="P26" s="111"/>
      <c r="Q26" s="112"/>
      <c r="R26" s="112"/>
      <c r="S26" s="110"/>
      <c r="T26" s="110"/>
      <c r="U26" s="23"/>
      <c r="V26" s="62"/>
    </row>
    <row r="27" spans="1:25" ht="51" customHeight="1" thickBot="1" x14ac:dyDescent="0.4">
      <c r="A27" s="27"/>
      <c r="B27" s="23"/>
      <c r="C27" s="23"/>
      <c r="D27" s="33"/>
      <c r="E27" s="129" t="s">
        <v>155</v>
      </c>
      <c r="F27" s="128">
        <f>COUNTIF(U32:U44,"Cerrada")</f>
        <v>6</v>
      </c>
      <c r="G27" s="24"/>
      <c r="H27" s="25"/>
      <c r="I27" s="109"/>
      <c r="J27" s="108"/>
      <c r="K27" s="108"/>
      <c r="L27" s="108"/>
      <c r="M27" s="119" t="s">
        <v>75</v>
      </c>
      <c r="N27" s="120">
        <f>SUM(N24:N26)</f>
        <v>0</v>
      </c>
      <c r="O27" s="157">
        <f>SUM(O24:O26)</f>
        <v>19</v>
      </c>
      <c r="P27" s="111"/>
      <c r="Q27" s="112"/>
      <c r="R27" s="112"/>
      <c r="S27" s="110"/>
      <c r="T27" s="110"/>
      <c r="U27" s="23"/>
      <c r="V27" s="62"/>
    </row>
    <row r="28" spans="1:25" s="367" customFormat="1" ht="51" customHeight="1" thickBot="1" x14ac:dyDescent="0.4">
      <c r="A28" s="27"/>
      <c r="B28" s="23"/>
      <c r="C28" s="23"/>
      <c r="D28" s="33"/>
      <c r="E28" s="130" t="s">
        <v>626</v>
      </c>
      <c r="F28" s="131">
        <f>COUNTIF(U33:U44,"Eliminada")</f>
        <v>3</v>
      </c>
      <c r="G28" s="24"/>
      <c r="H28" s="25"/>
      <c r="I28" s="109"/>
      <c r="J28" s="108"/>
      <c r="K28" s="108"/>
      <c r="L28" s="108"/>
      <c r="M28" s="111"/>
      <c r="N28" s="112"/>
      <c r="O28" s="111"/>
      <c r="P28" s="111"/>
      <c r="Q28" s="112"/>
      <c r="R28" s="112"/>
      <c r="S28" s="110"/>
      <c r="T28" s="110"/>
      <c r="U28" s="23"/>
      <c r="V28" s="62"/>
    </row>
    <row r="29" spans="1:25" ht="41.25" customHeight="1" thickBot="1" x14ac:dyDescent="0.4">
      <c r="A29" s="27"/>
      <c r="B29" s="23"/>
      <c r="C29" s="23"/>
      <c r="D29" s="23"/>
      <c r="E29" s="103"/>
      <c r="F29" s="104"/>
      <c r="G29" s="24"/>
      <c r="H29" s="25"/>
      <c r="I29" s="105"/>
      <c r="J29" s="106"/>
      <c r="K29" s="105"/>
      <c r="L29" s="106"/>
      <c r="M29" s="123"/>
      <c r="N29" s="26"/>
      <c r="O29" s="26"/>
      <c r="P29" s="26"/>
      <c r="Q29" s="20"/>
      <c r="R29" s="20"/>
      <c r="S29" s="20"/>
      <c r="T29" s="20"/>
      <c r="U29" s="20"/>
      <c r="V29" s="20"/>
    </row>
    <row r="30" spans="1:25" s="97" customFormat="1" ht="45" customHeight="1" thickBot="1" x14ac:dyDescent="0.25">
      <c r="A30" s="544" t="s">
        <v>80</v>
      </c>
      <c r="B30" s="545"/>
      <c r="C30" s="545"/>
      <c r="D30" s="545"/>
      <c r="E30" s="545"/>
      <c r="F30" s="545"/>
      <c r="G30" s="546"/>
      <c r="H30" s="537" t="s">
        <v>81</v>
      </c>
      <c r="I30" s="538"/>
      <c r="J30" s="538"/>
      <c r="K30" s="538"/>
      <c r="L30" s="538"/>
      <c r="M30" s="538"/>
      <c r="N30" s="539"/>
      <c r="O30" s="550" t="s">
        <v>82</v>
      </c>
      <c r="P30" s="551"/>
      <c r="Q30" s="552"/>
      <c r="R30" s="514" t="s">
        <v>148</v>
      </c>
      <c r="S30" s="515"/>
      <c r="T30" s="515"/>
      <c r="U30" s="515"/>
      <c r="V30" s="516"/>
      <c r="W30" s="99"/>
      <c r="X30" s="100"/>
      <c r="Y30" s="101"/>
    </row>
    <row r="31" spans="1:25" ht="63" customHeight="1" thickBot="1" x14ac:dyDescent="0.3">
      <c r="A31" s="196" t="s">
        <v>154</v>
      </c>
      <c r="B31" s="197" t="s">
        <v>3</v>
      </c>
      <c r="C31" s="197" t="s">
        <v>84</v>
      </c>
      <c r="D31" s="197" t="s">
        <v>140</v>
      </c>
      <c r="E31" s="197" t="s">
        <v>141</v>
      </c>
      <c r="F31" s="197" t="s">
        <v>142</v>
      </c>
      <c r="G31" s="198" t="s">
        <v>143</v>
      </c>
      <c r="H31" s="199" t="s">
        <v>146</v>
      </c>
      <c r="I31" s="197" t="s">
        <v>5</v>
      </c>
      <c r="J31" s="197" t="s">
        <v>85</v>
      </c>
      <c r="K31" s="200" t="s">
        <v>86</v>
      </c>
      <c r="L31" s="200" t="s">
        <v>88</v>
      </c>
      <c r="M31" s="200" t="s">
        <v>89</v>
      </c>
      <c r="N31" s="201" t="s">
        <v>90</v>
      </c>
      <c r="O31" s="522" t="s">
        <v>91</v>
      </c>
      <c r="P31" s="523"/>
      <c r="Q31" s="201" t="s">
        <v>92</v>
      </c>
      <c r="R31" s="202" t="s">
        <v>91</v>
      </c>
      <c r="S31" s="200" t="s">
        <v>92</v>
      </c>
      <c r="T31" s="200" t="s">
        <v>166</v>
      </c>
      <c r="U31" s="200" t="s">
        <v>93</v>
      </c>
      <c r="V31" s="201" t="s">
        <v>163</v>
      </c>
      <c r="W31" s="98"/>
      <c r="X31" s="102"/>
      <c r="Y31" s="102"/>
    </row>
    <row r="32" spans="1:25" s="258" customFormat="1" ht="186" customHeight="1" x14ac:dyDescent="0.25">
      <c r="A32" s="589">
        <v>30</v>
      </c>
      <c r="B32" s="587" t="s">
        <v>136</v>
      </c>
      <c r="C32" s="587" t="s">
        <v>130</v>
      </c>
      <c r="D32" s="606">
        <v>43370</v>
      </c>
      <c r="E32" s="608" t="s">
        <v>385</v>
      </c>
      <c r="F32" s="618" t="s">
        <v>145</v>
      </c>
      <c r="G32" s="620" t="s">
        <v>386</v>
      </c>
      <c r="H32" s="331" t="s">
        <v>387</v>
      </c>
      <c r="I32" s="332" t="s">
        <v>24</v>
      </c>
      <c r="J32" s="332" t="s">
        <v>407</v>
      </c>
      <c r="K32" s="342" t="s">
        <v>388</v>
      </c>
      <c r="L32" s="254">
        <v>43367</v>
      </c>
      <c r="M32" s="254">
        <v>43367</v>
      </c>
      <c r="N32" s="254">
        <v>43370</v>
      </c>
      <c r="O32" s="612" t="s">
        <v>553</v>
      </c>
      <c r="P32" s="612"/>
      <c r="Q32" s="334" t="s">
        <v>389</v>
      </c>
      <c r="R32" s="214" t="s">
        <v>647</v>
      </c>
      <c r="S32" s="266" t="s">
        <v>417</v>
      </c>
      <c r="T32" s="372" t="s">
        <v>164</v>
      </c>
      <c r="U32" s="334" t="s">
        <v>30</v>
      </c>
      <c r="V32" s="289" t="s">
        <v>620</v>
      </c>
      <c r="W32" s="256"/>
      <c r="X32" s="257"/>
    </row>
    <row r="33" spans="1:24" s="258" customFormat="1" ht="287.25" customHeight="1" x14ac:dyDescent="0.25">
      <c r="A33" s="589"/>
      <c r="B33" s="587"/>
      <c r="C33" s="587"/>
      <c r="D33" s="606"/>
      <c r="E33" s="608"/>
      <c r="F33" s="619"/>
      <c r="G33" s="610"/>
      <c r="H33" s="331" t="s">
        <v>390</v>
      </c>
      <c r="I33" s="332" t="s">
        <v>24</v>
      </c>
      <c r="J33" s="332" t="s">
        <v>391</v>
      </c>
      <c r="K33" s="342" t="s">
        <v>388</v>
      </c>
      <c r="L33" s="254">
        <v>43370</v>
      </c>
      <c r="M33" s="254">
        <v>43370</v>
      </c>
      <c r="N33" s="254">
        <v>43370</v>
      </c>
      <c r="O33" s="614" t="s">
        <v>643</v>
      </c>
      <c r="P33" s="615"/>
      <c r="Q33" s="332" t="s">
        <v>412</v>
      </c>
      <c r="R33" s="214" t="s">
        <v>648</v>
      </c>
      <c r="S33" s="395" t="s">
        <v>649</v>
      </c>
      <c r="T33" s="372" t="s">
        <v>164</v>
      </c>
      <c r="U33" s="334" t="s">
        <v>30</v>
      </c>
      <c r="V33" s="289" t="s">
        <v>621</v>
      </c>
      <c r="W33" s="256"/>
      <c r="X33" s="257"/>
    </row>
    <row r="34" spans="1:24" s="258" customFormat="1" ht="171" customHeight="1" x14ac:dyDescent="0.25">
      <c r="A34" s="589"/>
      <c r="B34" s="587"/>
      <c r="C34" s="587"/>
      <c r="D34" s="606"/>
      <c r="E34" s="608"/>
      <c r="F34" s="619"/>
      <c r="G34" s="610"/>
      <c r="H34" s="331" t="s">
        <v>554</v>
      </c>
      <c r="I34" s="343" t="s">
        <v>24</v>
      </c>
      <c r="J34" s="332" t="s">
        <v>392</v>
      </c>
      <c r="K34" s="344" t="s">
        <v>388</v>
      </c>
      <c r="L34" s="333">
        <v>43370</v>
      </c>
      <c r="M34" s="254">
        <v>43374</v>
      </c>
      <c r="N34" s="254">
        <v>43462</v>
      </c>
      <c r="O34" s="616" t="s">
        <v>681</v>
      </c>
      <c r="P34" s="617"/>
      <c r="Q34" s="334"/>
      <c r="R34" s="397" t="s">
        <v>682</v>
      </c>
      <c r="S34" s="376" t="s">
        <v>676</v>
      </c>
      <c r="T34" s="396"/>
      <c r="U34" s="334" t="s">
        <v>150</v>
      </c>
      <c r="V34" s="289" t="s">
        <v>683</v>
      </c>
      <c r="W34" s="257"/>
      <c r="X34" s="257"/>
    </row>
    <row r="35" spans="1:24" s="258" customFormat="1" ht="183.75" customHeight="1" x14ac:dyDescent="0.25">
      <c r="A35" s="589"/>
      <c r="B35" s="587"/>
      <c r="C35" s="587"/>
      <c r="D35" s="606"/>
      <c r="E35" s="608"/>
      <c r="F35" s="619"/>
      <c r="G35" s="610"/>
      <c r="H35" s="214" t="s">
        <v>555</v>
      </c>
      <c r="I35" s="332" t="s">
        <v>24</v>
      </c>
      <c r="J35" s="332" t="s">
        <v>393</v>
      </c>
      <c r="K35" s="345" t="s">
        <v>388</v>
      </c>
      <c r="L35" s="333">
        <v>43370</v>
      </c>
      <c r="M35" s="254">
        <v>43374</v>
      </c>
      <c r="N35" s="254">
        <v>43462</v>
      </c>
      <c r="O35" s="602" t="s">
        <v>556</v>
      </c>
      <c r="P35" s="603"/>
      <c r="Q35" s="332" t="s">
        <v>557</v>
      </c>
      <c r="R35" s="290" t="s">
        <v>650</v>
      </c>
      <c r="S35" s="244" t="s">
        <v>637</v>
      </c>
      <c r="T35" s="372" t="s">
        <v>164</v>
      </c>
      <c r="U35" s="334" t="s">
        <v>30</v>
      </c>
      <c r="V35" s="339" t="s">
        <v>622</v>
      </c>
      <c r="W35" s="257"/>
      <c r="X35" s="257"/>
    </row>
    <row r="36" spans="1:24" s="258" customFormat="1" ht="96" customHeight="1" x14ac:dyDescent="0.25">
      <c r="A36" s="589"/>
      <c r="B36" s="587"/>
      <c r="C36" s="587"/>
      <c r="D36" s="606"/>
      <c r="E36" s="608"/>
      <c r="F36" s="619"/>
      <c r="G36" s="610"/>
      <c r="H36" s="331" t="s">
        <v>394</v>
      </c>
      <c r="I36" s="332" t="s">
        <v>24</v>
      </c>
      <c r="J36" s="332" t="s">
        <v>395</v>
      </c>
      <c r="K36" s="345" t="s">
        <v>388</v>
      </c>
      <c r="L36" s="333">
        <v>43370</v>
      </c>
      <c r="M36" s="254">
        <v>43374</v>
      </c>
      <c r="N36" s="254">
        <v>43612</v>
      </c>
      <c r="O36" s="602" t="s">
        <v>558</v>
      </c>
      <c r="P36" s="603"/>
      <c r="Q36" s="332" t="s">
        <v>559</v>
      </c>
      <c r="R36" s="290" t="s">
        <v>619</v>
      </c>
      <c r="S36" s="255"/>
      <c r="T36" s="255"/>
      <c r="U36" s="334" t="s">
        <v>150</v>
      </c>
      <c r="V36" s="339" t="s">
        <v>623</v>
      </c>
      <c r="W36" s="257"/>
      <c r="X36" s="257"/>
    </row>
    <row r="37" spans="1:24" s="258" customFormat="1" ht="78" customHeight="1" x14ac:dyDescent="0.25">
      <c r="A37" s="589"/>
      <c r="B37" s="587"/>
      <c r="C37" s="587"/>
      <c r="D37" s="606"/>
      <c r="E37" s="608"/>
      <c r="F37" s="619"/>
      <c r="G37" s="610"/>
      <c r="H37" s="368" t="s">
        <v>396</v>
      </c>
      <c r="I37" s="332" t="s">
        <v>24</v>
      </c>
      <c r="J37" s="332" t="s">
        <v>397</v>
      </c>
      <c r="K37" s="345" t="s">
        <v>388</v>
      </c>
      <c r="L37" s="333">
        <v>43370</v>
      </c>
      <c r="M37" s="254">
        <v>43374</v>
      </c>
      <c r="N37" s="254">
        <v>43403</v>
      </c>
      <c r="O37" s="602" t="s">
        <v>560</v>
      </c>
      <c r="P37" s="603"/>
      <c r="Q37" s="334"/>
      <c r="R37" s="290" t="s">
        <v>632</v>
      </c>
      <c r="S37" s="255"/>
      <c r="T37" s="255"/>
      <c r="U37" s="372" t="s">
        <v>627</v>
      </c>
      <c r="V37" s="339" t="s">
        <v>622</v>
      </c>
      <c r="W37" s="257"/>
      <c r="X37" s="257"/>
    </row>
    <row r="38" spans="1:24" s="258" customFormat="1" ht="76.5" customHeight="1" x14ac:dyDescent="0.25">
      <c r="A38" s="589"/>
      <c r="B38" s="587"/>
      <c r="C38" s="587"/>
      <c r="D38" s="606"/>
      <c r="E38" s="608"/>
      <c r="F38" s="619"/>
      <c r="G38" s="610"/>
      <c r="H38" s="368" t="s">
        <v>398</v>
      </c>
      <c r="I38" s="332" t="s">
        <v>24</v>
      </c>
      <c r="J38" s="332" t="s">
        <v>399</v>
      </c>
      <c r="K38" s="345" t="s">
        <v>388</v>
      </c>
      <c r="L38" s="333">
        <v>43370</v>
      </c>
      <c r="M38" s="254">
        <v>43374</v>
      </c>
      <c r="N38" s="254">
        <v>43434</v>
      </c>
      <c r="O38" s="602" t="s">
        <v>561</v>
      </c>
      <c r="P38" s="603"/>
      <c r="Q38" s="334"/>
      <c r="R38" s="290" t="s">
        <v>633</v>
      </c>
      <c r="S38" s="255"/>
      <c r="T38" s="255"/>
      <c r="U38" s="372" t="s">
        <v>627</v>
      </c>
      <c r="V38" s="339" t="s">
        <v>624</v>
      </c>
      <c r="W38" s="257"/>
      <c r="X38" s="257"/>
    </row>
    <row r="39" spans="1:24" s="258" customFormat="1" ht="73.5" customHeight="1" x14ac:dyDescent="0.25">
      <c r="A39" s="589"/>
      <c r="B39" s="587"/>
      <c r="C39" s="587"/>
      <c r="D39" s="606"/>
      <c r="E39" s="608"/>
      <c r="F39" s="590"/>
      <c r="G39" s="621"/>
      <c r="H39" s="300" t="s">
        <v>400</v>
      </c>
      <c r="I39" s="337" t="s">
        <v>24</v>
      </c>
      <c r="J39" s="337" t="s">
        <v>401</v>
      </c>
      <c r="K39" s="345" t="s">
        <v>388</v>
      </c>
      <c r="L39" s="333">
        <v>43370</v>
      </c>
      <c r="M39" s="254">
        <v>43371</v>
      </c>
      <c r="N39" s="254">
        <v>43434</v>
      </c>
      <c r="O39" s="602" t="s">
        <v>562</v>
      </c>
      <c r="P39" s="603"/>
      <c r="Q39" s="288"/>
      <c r="R39" s="290" t="s">
        <v>634</v>
      </c>
      <c r="S39" s="255"/>
      <c r="T39" s="255"/>
      <c r="U39" s="372" t="s">
        <v>627</v>
      </c>
      <c r="V39" s="339" t="s">
        <v>622</v>
      </c>
      <c r="W39" s="257"/>
      <c r="X39" s="257"/>
    </row>
    <row r="40" spans="1:24" s="258" customFormat="1" ht="233.25" customHeight="1" x14ac:dyDescent="0.25">
      <c r="A40" s="589">
        <v>31</v>
      </c>
      <c r="B40" s="587" t="s">
        <v>10</v>
      </c>
      <c r="C40" s="587" t="s">
        <v>130</v>
      </c>
      <c r="D40" s="606">
        <v>43368</v>
      </c>
      <c r="E40" s="608" t="s">
        <v>402</v>
      </c>
      <c r="F40" s="587" t="s">
        <v>145</v>
      </c>
      <c r="G40" s="609" t="s">
        <v>403</v>
      </c>
      <c r="H40" s="331" t="s">
        <v>406</v>
      </c>
      <c r="I40" s="332" t="s">
        <v>24</v>
      </c>
      <c r="J40" s="332" t="s">
        <v>391</v>
      </c>
      <c r="K40" s="345" t="s">
        <v>388</v>
      </c>
      <c r="L40" s="254">
        <v>43370</v>
      </c>
      <c r="M40" s="254">
        <v>43370</v>
      </c>
      <c r="N40" s="254">
        <v>43370</v>
      </c>
      <c r="O40" s="583" t="s">
        <v>638</v>
      </c>
      <c r="P40" s="611"/>
      <c r="Q40" s="332" t="s">
        <v>412</v>
      </c>
      <c r="R40" s="290" t="s">
        <v>651</v>
      </c>
      <c r="S40" s="395" t="s">
        <v>652</v>
      </c>
      <c r="T40" s="372" t="s">
        <v>164</v>
      </c>
      <c r="U40" s="334" t="s">
        <v>30</v>
      </c>
      <c r="V40" s="339" t="s">
        <v>615</v>
      </c>
      <c r="W40" s="257"/>
      <c r="X40" s="257"/>
    </row>
    <row r="41" spans="1:24" s="258" customFormat="1" ht="151.5" customHeight="1" x14ac:dyDescent="0.25">
      <c r="A41" s="589"/>
      <c r="B41" s="587"/>
      <c r="C41" s="587"/>
      <c r="D41" s="606"/>
      <c r="E41" s="608"/>
      <c r="F41" s="587"/>
      <c r="G41" s="610"/>
      <c r="H41" s="339" t="s">
        <v>408</v>
      </c>
      <c r="I41" s="332" t="s">
        <v>24</v>
      </c>
      <c r="J41" s="332" t="s">
        <v>391</v>
      </c>
      <c r="K41" s="345" t="s">
        <v>388</v>
      </c>
      <c r="L41" s="254">
        <v>43370</v>
      </c>
      <c r="M41" s="254">
        <v>43374</v>
      </c>
      <c r="N41" s="254">
        <v>43449</v>
      </c>
      <c r="O41" s="612" t="s">
        <v>563</v>
      </c>
      <c r="P41" s="612"/>
      <c r="Q41" s="241" t="s">
        <v>564</v>
      </c>
      <c r="R41" s="290" t="s">
        <v>653</v>
      </c>
      <c r="S41" s="376" t="s">
        <v>639</v>
      </c>
      <c r="T41" s="372" t="s">
        <v>164</v>
      </c>
      <c r="U41" s="334" t="s">
        <v>30</v>
      </c>
      <c r="V41" s="339" t="s">
        <v>615</v>
      </c>
      <c r="W41" s="257"/>
      <c r="X41" s="257"/>
    </row>
    <row r="42" spans="1:24" s="259" customFormat="1" ht="230.25" customHeight="1" x14ac:dyDescent="0.25">
      <c r="A42" s="604"/>
      <c r="B42" s="605"/>
      <c r="C42" s="605"/>
      <c r="D42" s="607"/>
      <c r="E42" s="609"/>
      <c r="F42" s="605"/>
      <c r="G42" s="610"/>
      <c r="H42" s="300" t="s">
        <v>404</v>
      </c>
      <c r="I42" s="337" t="s">
        <v>24</v>
      </c>
      <c r="J42" s="337" t="s">
        <v>405</v>
      </c>
      <c r="K42" s="346" t="s">
        <v>388</v>
      </c>
      <c r="L42" s="347">
        <v>43370</v>
      </c>
      <c r="M42" s="348">
        <v>43374</v>
      </c>
      <c r="N42" s="348">
        <v>43403</v>
      </c>
      <c r="O42" s="613" t="s">
        <v>565</v>
      </c>
      <c r="P42" s="613"/>
      <c r="Q42" s="349" t="s">
        <v>566</v>
      </c>
      <c r="R42" s="350" t="s">
        <v>654</v>
      </c>
      <c r="S42" s="361" t="s">
        <v>585</v>
      </c>
      <c r="T42" s="372" t="s">
        <v>164</v>
      </c>
      <c r="U42" s="335" t="s">
        <v>30</v>
      </c>
      <c r="V42" s="351" t="s">
        <v>615</v>
      </c>
    </row>
    <row r="43" spans="1:24" s="258" customFormat="1" ht="180.75" customHeight="1" x14ac:dyDescent="0.25">
      <c r="A43" s="352">
        <v>32</v>
      </c>
      <c r="B43" s="241" t="s">
        <v>136</v>
      </c>
      <c r="C43" s="241" t="s">
        <v>130</v>
      </c>
      <c r="D43" s="359">
        <v>43437</v>
      </c>
      <c r="E43" s="353" t="s">
        <v>567</v>
      </c>
      <c r="F43" s="241" t="s">
        <v>145</v>
      </c>
      <c r="G43" s="354" t="s">
        <v>568</v>
      </c>
      <c r="H43" s="354" t="s">
        <v>569</v>
      </c>
      <c r="I43" s="241" t="s">
        <v>24</v>
      </c>
      <c r="J43" s="354" t="s">
        <v>412</v>
      </c>
      <c r="K43" s="345" t="s">
        <v>388</v>
      </c>
      <c r="L43" s="358">
        <v>43437</v>
      </c>
      <c r="M43" s="254">
        <v>43497</v>
      </c>
      <c r="N43" s="254">
        <v>43678</v>
      </c>
      <c r="O43" s="601" t="s">
        <v>570</v>
      </c>
      <c r="P43" s="601"/>
      <c r="Q43" s="355"/>
      <c r="R43" s="290" t="s">
        <v>586</v>
      </c>
      <c r="S43" s="356"/>
      <c r="T43" s="372"/>
      <c r="U43" s="334" t="s">
        <v>150</v>
      </c>
      <c r="V43" s="360" t="s">
        <v>588</v>
      </c>
      <c r="W43" s="257"/>
      <c r="X43" s="257"/>
    </row>
    <row r="44" spans="1:24" x14ac:dyDescent="0.25">
      <c r="A44" s="1"/>
      <c r="B44" s="1"/>
      <c r="C44" s="1"/>
      <c r="D44" s="1"/>
      <c r="E44" s="16"/>
      <c r="F44" s="1"/>
      <c r="G44" s="16"/>
      <c r="H44" s="16"/>
      <c r="I44" s="1"/>
      <c r="J44" s="1"/>
      <c r="K44" s="1"/>
      <c r="L44" s="1"/>
      <c r="M44" s="1"/>
      <c r="N44" s="1"/>
      <c r="O44" s="375"/>
      <c r="P44" s="1"/>
      <c r="Q44" s="1"/>
      <c r="R44" s="15"/>
      <c r="S44" s="15"/>
      <c r="T44" s="15"/>
      <c r="U44" s="13"/>
      <c r="V44" s="16"/>
      <c r="W44" s="1"/>
      <c r="X44" s="1"/>
    </row>
    <row r="45" spans="1:24" x14ac:dyDescent="0.25">
      <c r="A45" s="1"/>
      <c r="B45" s="1"/>
      <c r="C45" s="1"/>
      <c r="D45" s="1"/>
      <c r="E45" s="16"/>
      <c r="F45" s="1"/>
      <c r="G45" s="16"/>
      <c r="H45" s="16"/>
      <c r="I45" s="1"/>
      <c r="J45" s="1"/>
      <c r="K45" s="1"/>
      <c r="L45" s="1"/>
      <c r="M45" s="1"/>
      <c r="N45" s="1"/>
      <c r="O45" s="1"/>
      <c r="P45" s="1"/>
      <c r="Q45" s="1"/>
      <c r="R45" s="15"/>
      <c r="S45" s="15"/>
      <c r="T45" s="15"/>
      <c r="U45" s="13"/>
      <c r="V45" s="16"/>
      <c r="W45" s="1"/>
      <c r="X45" s="1"/>
    </row>
    <row r="46" spans="1:24" x14ac:dyDescent="0.25">
      <c r="A46" s="1"/>
      <c r="B46" s="1"/>
      <c r="C46" s="1"/>
      <c r="D46" s="1"/>
      <c r="E46" s="16"/>
      <c r="F46" s="1"/>
      <c r="G46" s="16"/>
      <c r="H46" s="16"/>
      <c r="I46" s="1"/>
      <c r="J46" s="1"/>
      <c r="K46" s="1"/>
      <c r="L46" s="1"/>
      <c r="M46" s="1"/>
      <c r="N46" s="1"/>
      <c r="O46" s="1"/>
      <c r="P46" s="1"/>
      <c r="Q46" s="1"/>
      <c r="R46" s="15"/>
      <c r="S46" s="15"/>
      <c r="T46" s="15"/>
      <c r="U46" s="13"/>
      <c r="V46" s="16"/>
      <c r="W46" s="1"/>
      <c r="X46" s="1"/>
    </row>
    <row r="47" spans="1:24" x14ac:dyDescent="0.25">
      <c r="A47" s="1"/>
      <c r="B47" s="1"/>
      <c r="C47" s="1"/>
      <c r="D47" s="1"/>
      <c r="E47" s="16"/>
      <c r="F47" s="1"/>
      <c r="G47" s="16"/>
      <c r="H47" s="16"/>
      <c r="I47" s="1"/>
      <c r="J47" s="1"/>
      <c r="K47" s="1"/>
      <c r="L47" s="1"/>
      <c r="M47" s="1"/>
      <c r="N47" s="1"/>
      <c r="O47" s="1"/>
      <c r="P47" s="1"/>
      <c r="Q47" s="1"/>
      <c r="R47" s="15"/>
      <c r="S47" s="15"/>
      <c r="T47" s="15"/>
      <c r="U47" s="13"/>
      <c r="V47" s="16"/>
      <c r="W47" s="1"/>
      <c r="X47" s="1"/>
    </row>
    <row r="48" spans="1:24" x14ac:dyDescent="0.25">
      <c r="A48" s="1"/>
      <c r="B48" s="1"/>
      <c r="C48" s="1"/>
      <c r="D48" s="1"/>
      <c r="E48" s="16"/>
      <c r="F48" s="1"/>
      <c r="G48" s="16"/>
      <c r="H48" s="16"/>
      <c r="I48" s="1"/>
      <c r="J48" s="1"/>
      <c r="K48" s="1"/>
      <c r="L48" s="1"/>
      <c r="M48" s="1"/>
      <c r="N48" s="1"/>
      <c r="O48" s="1"/>
      <c r="P48" s="1"/>
      <c r="Q48" s="1"/>
      <c r="R48" s="15"/>
      <c r="S48" s="15"/>
      <c r="T48" s="15"/>
      <c r="U48" s="13"/>
      <c r="V48" s="16"/>
      <c r="W48" s="1"/>
      <c r="X48" s="1"/>
    </row>
    <row r="49" spans="1:24" x14ac:dyDescent="0.25">
      <c r="A49" s="1"/>
      <c r="B49" s="1"/>
      <c r="C49" s="1"/>
      <c r="D49" s="1"/>
      <c r="E49" s="16"/>
      <c r="F49" s="1"/>
      <c r="G49" s="16"/>
      <c r="H49" s="16"/>
      <c r="I49" s="1"/>
      <c r="J49" s="1"/>
      <c r="K49" s="1"/>
      <c r="L49" s="1"/>
      <c r="M49" s="1"/>
      <c r="N49" s="1"/>
      <c r="O49" s="1"/>
      <c r="P49" s="1"/>
      <c r="Q49" s="1"/>
      <c r="R49" s="15"/>
      <c r="S49" s="15"/>
      <c r="T49" s="15"/>
      <c r="U49" s="13"/>
      <c r="V49" s="16"/>
      <c r="W49" s="1"/>
      <c r="X49" s="1"/>
    </row>
    <row r="50" spans="1:24" x14ac:dyDescent="0.25">
      <c r="A50" s="1"/>
      <c r="B50" s="1"/>
      <c r="C50" s="1"/>
      <c r="D50" s="1"/>
      <c r="E50" s="16"/>
      <c r="F50" s="1"/>
      <c r="G50" s="16"/>
      <c r="H50" s="16"/>
      <c r="I50" s="1"/>
      <c r="J50" s="1"/>
      <c r="K50" s="1"/>
      <c r="L50" s="1"/>
      <c r="M50" s="1"/>
      <c r="N50" s="1"/>
      <c r="O50" s="1"/>
      <c r="P50" s="1"/>
      <c r="Q50" s="1"/>
      <c r="R50" s="15"/>
      <c r="S50" s="15"/>
      <c r="T50" s="15"/>
      <c r="U50" s="13"/>
      <c r="V50" s="16"/>
      <c r="W50" s="1"/>
      <c r="X50" s="1"/>
    </row>
    <row r="51" spans="1:24" x14ac:dyDescent="0.25">
      <c r="A51" s="1"/>
      <c r="B51" s="1"/>
      <c r="C51" s="1"/>
      <c r="D51" s="1"/>
      <c r="E51" s="16"/>
      <c r="F51" s="1"/>
      <c r="G51" s="16"/>
      <c r="H51" s="16"/>
      <c r="I51" s="1"/>
      <c r="J51" s="1"/>
      <c r="K51" s="1"/>
      <c r="L51" s="1"/>
      <c r="M51" s="1"/>
      <c r="N51" s="1"/>
      <c r="O51" s="1"/>
      <c r="P51" s="1"/>
      <c r="Q51" s="1"/>
      <c r="R51" s="15"/>
      <c r="S51" s="15"/>
      <c r="T51" s="15"/>
      <c r="U51" s="13"/>
      <c r="V51" s="16"/>
      <c r="W51" s="1"/>
      <c r="X51" s="1"/>
    </row>
    <row r="52" spans="1:24" x14ac:dyDescent="0.25">
      <c r="A52" s="1"/>
      <c r="B52" s="1"/>
      <c r="C52" s="1"/>
      <c r="D52" s="1"/>
      <c r="E52" s="16"/>
      <c r="F52" s="1"/>
      <c r="G52" s="16"/>
      <c r="H52" s="16"/>
      <c r="I52" s="1"/>
      <c r="J52" s="1"/>
      <c r="K52" s="1"/>
      <c r="L52" s="1"/>
      <c r="M52" s="1"/>
      <c r="N52" s="1"/>
      <c r="O52" s="1"/>
      <c r="P52" s="1"/>
      <c r="Q52" s="1"/>
      <c r="R52" s="15"/>
      <c r="S52" s="15"/>
      <c r="T52" s="15"/>
      <c r="U52" s="13"/>
      <c r="V52" s="16"/>
      <c r="W52" s="1"/>
      <c r="X52" s="1"/>
    </row>
    <row r="53" spans="1:24" x14ac:dyDescent="0.25">
      <c r="A53" s="1"/>
      <c r="B53" s="1"/>
      <c r="C53" s="1"/>
      <c r="D53" s="1"/>
      <c r="E53" s="16"/>
      <c r="F53" s="1"/>
      <c r="G53" s="16"/>
      <c r="H53" s="16"/>
      <c r="I53" s="1"/>
      <c r="J53" s="1"/>
      <c r="K53" s="1"/>
      <c r="L53" s="1"/>
      <c r="M53" s="1"/>
      <c r="N53" s="1"/>
      <c r="O53" s="1"/>
      <c r="P53" s="1"/>
      <c r="Q53" s="1"/>
      <c r="R53" s="15"/>
      <c r="S53" s="15"/>
      <c r="T53" s="15"/>
      <c r="U53" s="13"/>
      <c r="V53" s="16"/>
      <c r="W53" s="1"/>
      <c r="X53" s="1"/>
    </row>
    <row r="54" spans="1:24" x14ac:dyDescent="0.25">
      <c r="A54" s="1"/>
      <c r="B54" s="1"/>
      <c r="C54" s="1"/>
      <c r="D54" s="1"/>
      <c r="E54" s="16"/>
      <c r="F54" s="1"/>
      <c r="G54" s="16"/>
      <c r="H54" s="16"/>
      <c r="I54" s="1"/>
      <c r="J54" s="1"/>
      <c r="K54" s="1"/>
      <c r="L54" s="1"/>
      <c r="M54" s="1"/>
      <c r="N54" s="1"/>
      <c r="O54" s="1"/>
      <c r="P54" s="1"/>
      <c r="Q54" s="1"/>
      <c r="R54" s="15"/>
      <c r="S54" s="15"/>
      <c r="T54" s="15"/>
      <c r="U54" s="13"/>
      <c r="V54" s="16"/>
      <c r="W54" s="1"/>
      <c r="X54" s="1"/>
    </row>
    <row r="55" spans="1:24" x14ac:dyDescent="0.25">
      <c r="A55" s="1"/>
      <c r="B55" s="1"/>
      <c r="C55" s="1"/>
      <c r="D55" s="1"/>
      <c r="E55" s="16"/>
      <c r="F55" s="1"/>
      <c r="G55" s="16"/>
      <c r="H55" s="16"/>
      <c r="I55" s="1"/>
      <c r="J55" s="1"/>
      <c r="K55" s="1"/>
      <c r="L55" s="1"/>
      <c r="M55" s="1"/>
      <c r="N55" s="1"/>
      <c r="O55" s="1"/>
      <c r="P55" s="1"/>
      <c r="Q55" s="1"/>
      <c r="R55" s="15"/>
      <c r="S55" s="15"/>
      <c r="T55" s="15"/>
      <c r="U55" s="13"/>
      <c r="V55" s="16"/>
      <c r="W55" s="1"/>
      <c r="X55" s="1"/>
    </row>
    <row r="56" spans="1:24" x14ac:dyDescent="0.25">
      <c r="A56" s="1"/>
      <c r="B56" s="1"/>
      <c r="C56" s="1"/>
      <c r="D56" s="1"/>
      <c r="E56" s="16"/>
      <c r="F56" s="1"/>
      <c r="G56" s="16"/>
      <c r="H56" s="16"/>
      <c r="I56" s="1"/>
      <c r="J56" s="1"/>
      <c r="K56" s="1"/>
      <c r="L56" s="1"/>
      <c r="M56" s="1"/>
      <c r="N56" s="1"/>
      <c r="O56" s="1"/>
      <c r="P56" s="1"/>
      <c r="Q56" s="1"/>
      <c r="R56" s="15"/>
      <c r="S56" s="15"/>
      <c r="T56" s="15"/>
      <c r="U56" s="13"/>
      <c r="V56" s="16"/>
      <c r="W56" s="1"/>
      <c r="X56" s="1"/>
    </row>
    <row r="57" spans="1:24" x14ac:dyDescent="0.25">
      <c r="A57" s="1"/>
      <c r="B57" s="1"/>
      <c r="C57" s="1"/>
      <c r="D57" s="1"/>
      <c r="E57" s="16"/>
      <c r="F57" s="1"/>
      <c r="G57" s="16"/>
      <c r="H57" s="16"/>
      <c r="I57" s="1"/>
      <c r="J57" s="1"/>
      <c r="K57" s="1"/>
      <c r="L57" s="1"/>
      <c r="M57" s="1"/>
      <c r="N57" s="1"/>
      <c r="O57" s="1"/>
      <c r="P57" s="1"/>
      <c r="Q57" s="1"/>
      <c r="R57" s="15"/>
      <c r="S57" s="15"/>
      <c r="T57" s="15"/>
      <c r="U57" s="13"/>
      <c r="V57" s="16"/>
      <c r="W57" s="1"/>
      <c r="X57" s="1"/>
    </row>
    <row r="58" spans="1:24" x14ac:dyDescent="0.25">
      <c r="A58" s="1"/>
      <c r="B58" s="1"/>
      <c r="C58" s="1"/>
      <c r="D58" s="1"/>
      <c r="E58" s="16"/>
      <c r="F58" s="1"/>
      <c r="G58" s="16"/>
      <c r="H58" s="16"/>
      <c r="I58" s="1"/>
      <c r="J58" s="1"/>
      <c r="K58" s="1"/>
      <c r="L58" s="1"/>
      <c r="M58" s="1"/>
      <c r="N58" s="1"/>
      <c r="O58" s="1"/>
      <c r="P58" s="1"/>
      <c r="Q58" s="1"/>
      <c r="R58" s="15"/>
      <c r="S58" s="15"/>
      <c r="T58" s="15"/>
      <c r="U58" s="13"/>
      <c r="V58" s="16"/>
      <c r="W58" s="1"/>
      <c r="X58" s="1"/>
    </row>
    <row r="59" spans="1:24" x14ac:dyDescent="0.25">
      <c r="A59" s="1"/>
      <c r="B59" s="1"/>
      <c r="C59" s="1"/>
      <c r="D59" s="1"/>
      <c r="E59" s="16"/>
      <c r="F59" s="1"/>
      <c r="G59" s="16"/>
      <c r="H59" s="16"/>
      <c r="I59" s="1"/>
      <c r="J59" s="1"/>
      <c r="K59" s="1"/>
      <c r="L59" s="1"/>
      <c r="M59" s="1"/>
      <c r="N59" s="1"/>
      <c r="O59" s="1"/>
      <c r="P59" s="1"/>
      <c r="Q59" s="1"/>
      <c r="R59" s="15"/>
      <c r="S59" s="15"/>
      <c r="T59" s="15"/>
      <c r="U59" s="13"/>
      <c r="V59" s="16"/>
      <c r="W59" s="1"/>
      <c r="X59" s="1"/>
    </row>
    <row r="60" spans="1:24" x14ac:dyDescent="0.25">
      <c r="A60" s="1"/>
      <c r="B60" s="1"/>
      <c r="C60" s="1"/>
      <c r="D60" s="1"/>
      <c r="E60" s="16"/>
      <c r="F60" s="1"/>
      <c r="G60" s="16"/>
      <c r="H60" s="16"/>
      <c r="I60" s="1"/>
      <c r="J60" s="1"/>
      <c r="K60" s="1"/>
      <c r="L60" s="1"/>
      <c r="M60" s="1"/>
      <c r="N60" s="1"/>
      <c r="O60" s="1"/>
      <c r="P60" s="1"/>
      <c r="Q60" s="1"/>
      <c r="R60" s="15"/>
      <c r="S60" s="15"/>
      <c r="T60" s="15"/>
      <c r="U60" s="13"/>
      <c r="V60" s="16"/>
      <c r="W60" s="1"/>
      <c r="X60" s="1"/>
    </row>
    <row r="61" spans="1:24" x14ac:dyDescent="0.25">
      <c r="A61" s="1"/>
      <c r="B61" s="1"/>
      <c r="C61" s="1"/>
      <c r="D61" s="1"/>
      <c r="E61" s="16"/>
      <c r="F61" s="1"/>
      <c r="G61" s="16"/>
      <c r="H61" s="16"/>
      <c r="I61" s="1"/>
      <c r="J61" s="1"/>
      <c r="K61" s="1"/>
      <c r="L61" s="1"/>
      <c r="M61" s="1"/>
      <c r="N61" s="1"/>
      <c r="O61" s="1"/>
      <c r="P61" s="1"/>
      <c r="Q61" s="1"/>
      <c r="R61" s="15"/>
      <c r="S61" s="15"/>
      <c r="T61" s="15"/>
      <c r="U61" s="13"/>
      <c r="V61" s="16"/>
      <c r="W61" s="1"/>
      <c r="X61" s="1"/>
    </row>
    <row r="62" spans="1:24" x14ac:dyDescent="0.25">
      <c r="A62" s="1"/>
      <c r="B62" s="1"/>
      <c r="C62" s="1"/>
      <c r="D62" s="1"/>
      <c r="E62" s="16"/>
      <c r="F62" s="1"/>
      <c r="G62" s="16"/>
      <c r="H62" s="16"/>
      <c r="I62" s="1"/>
      <c r="J62" s="1"/>
      <c r="K62" s="1"/>
      <c r="L62" s="1"/>
      <c r="M62" s="1"/>
      <c r="N62" s="1"/>
      <c r="O62" s="1"/>
      <c r="P62" s="1"/>
      <c r="Q62" s="1"/>
      <c r="R62" s="15"/>
      <c r="S62" s="15"/>
      <c r="T62" s="15"/>
      <c r="U62" s="13"/>
      <c r="V62" s="16"/>
      <c r="W62" s="1"/>
      <c r="X62" s="1"/>
    </row>
    <row r="63" spans="1:24" x14ac:dyDescent="0.25">
      <c r="A63" s="1"/>
      <c r="B63" s="1"/>
      <c r="C63" s="1"/>
      <c r="D63" s="1"/>
      <c r="E63" s="16"/>
      <c r="F63" s="1"/>
      <c r="G63" s="16"/>
      <c r="H63" s="16"/>
      <c r="I63" s="1"/>
      <c r="J63" s="1"/>
      <c r="K63" s="1"/>
      <c r="L63" s="1"/>
      <c r="M63" s="1"/>
      <c r="N63" s="1"/>
      <c r="O63" s="1"/>
      <c r="P63" s="1"/>
      <c r="Q63" s="1"/>
      <c r="R63" s="15"/>
      <c r="S63" s="15"/>
      <c r="T63" s="15"/>
      <c r="U63" s="13"/>
      <c r="V63" s="16"/>
      <c r="W63" s="1"/>
      <c r="X63" s="1"/>
    </row>
    <row r="64" spans="1:24" x14ac:dyDescent="0.25">
      <c r="A64" s="1"/>
      <c r="B64" s="1"/>
      <c r="C64" s="1"/>
      <c r="D64" s="1"/>
      <c r="E64" s="16"/>
      <c r="F64" s="1"/>
      <c r="G64" s="16"/>
      <c r="H64" s="16"/>
      <c r="I64" s="1"/>
      <c r="J64" s="1"/>
      <c r="K64" s="1"/>
      <c r="L64" s="1"/>
      <c r="M64" s="1"/>
      <c r="N64" s="1"/>
      <c r="O64" s="1"/>
      <c r="P64" s="1"/>
      <c r="Q64" s="1"/>
      <c r="R64" s="15"/>
      <c r="S64" s="15"/>
      <c r="T64" s="15"/>
      <c r="U64" s="13"/>
      <c r="V64" s="16"/>
      <c r="W64" s="1"/>
      <c r="X64" s="1"/>
    </row>
    <row r="65" spans="1:24" x14ac:dyDescent="0.25">
      <c r="A65" s="1"/>
      <c r="B65" s="1"/>
      <c r="C65" s="1"/>
      <c r="D65" s="1"/>
      <c r="E65" s="16"/>
      <c r="F65" s="1"/>
      <c r="G65" s="16"/>
      <c r="H65" s="16"/>
      <c r="I65" s="1"/>
      <c r="J65" s="1"/>
      <c r="K65" s="1"/>
      <c r="L65" s="1"/>
      <c r="M65" s="1"/>
      <c r="N65" s="1"/>
      <c r="O65" s="1"/>
      <c r="P65" s="1"/>
      <c r="Q65" s="1"/>
      <c r="R65" s="15"/>
      <c r="S65" s="15"/>
      <c r="T65" s="15"/>
      <c r="U65" s="13"/>
      <c r="V65" s="16"/>
      <c r="W65" s="1"/>
      <c r="X65" s="1"/>
    </row>
    <row r="66" spans="1:24" x14ac:dyDescent="0.25">
      <c r="A66" s="1"/>
      <c r="B66" s="1"/>
      <c r="C66" s="1"/>
      <c r="D66" s="1"/>
      <c r="E66" s="16"/>
      <c r="F66" s="1"/>
      <c r="G66" s="16"/>
      <c r="H66" s="16"/>
      <c r="I66" s="1"/>
      <c r="J66" s="1"/>
      <c r="K66" s="1"/>
      <c r="L66" s="1"/>
      <c r="M66" s="1"/>
      <c r="N66" s="1"/>
      <c r="O66" s="1"/>
      <c r="P66" s="1"/>
      <c r="Q66" s="1"/>
      <c r="R66" s="15"/>
      <c r="S66" s="15"/>
      <c r="T66" s="15"/>
      <c r="U66" s="13"/>
      <c r="V66" s="16"/>
      <c r="W66" s="1"/>
      <c r="X66" s="1"/>
    </row>
    <row r="67" spans="1:24" x14ac:dyDescent="0.25">
      <c r="A67" s="1"/>
      <c r="B67" s="1"/>
      <c r="C67" s="1"/>
      <c r="D67" s="1"/>
      <c r="E67" s="16"/>
      <c r="F67" s="1"/>
      <c r="G67" s="16"/>
      <c r="H67" s="16"/>
      <c r="I67" s="1"/>
      <c r="J67" s="1"/>
      <c r="K67" s="1"/>
      <c r="L67" s="1"/>
      <c r="M67" s="1"/>
      <c r="N67" s="1"/>
      <c r="O67" s="1"/>
      <c r="P67" s="1"/>
      <c r="Q67" s="1"/>
      <c r="R67" s="15"/>
      <c r="S67" s="15"/>
      <c r="T67" s="15"/>
      <c r="U67" s="13"/>
      <c r="V67" s="16"/>
      <c r="W67" s="1"/>
      <c r="X67" s="1"/>
    </row>
    <row r="68" spans="1:24" x14ac:dyDescent="0.25">
      <c r="A68" s="1"/>
      <c r="B68" s="1"/>
      <c r="C68" s="1"/>
      <c r="D68" s="1"/>
      <c r="E68" s="16"/>
      <c r="F68" s="1"/>
      <c r="G68" s="16"/>
      <c r="H68" s="16"/>
      <c r="I68" s="1"/>
      <c r="J68" s="1"/>
      <c r="K68" s="1"/>
      <c r="L68" s="1"/>
      <c r="M68" s="1"/>
      <c r="N68" s="1"/>
      <c r="O68" s="1"/>
      <c r="P68" s="1"/>
      <c r="Q68" s="1"/>
      <c r="R68" s="15"/>
      <c r="S68" s="15"/>
      <c r="T68" s="15"/>
      <c r="U68" s="13"/>
      <c r="V68" s="16"/>
      <c r="W68" s="1"/>
      <c r="X68" s="1"/>
    </row>
    <row r="69" spans="1:24" x14ac:dyDescent="0.25">
      <c r="A69" s="1"/>
      <c r="B69" s="1"/>
      <c r="C69" s="1"/>
      <c r="D69" s="1"/>
      <c r="E69" s="16"/>
      <c r="F69" s="1"/>
      <c r="G69" s="16"/>
      <c r="H69" s="16"/>
      <c r="I69" s="1"/>
      <c r="J69" s="1"/>
      <c r="K69" s="1"/>
      <c r="L69" s="1"/>
      <c r="M69" s="1"/>
      <c r="N69" s="1"/>
      <c r="O69" s="1"/>
      <c r="P69" s="1"/>
      <c r="Q69" s="1"/>
      <c r="R69" s="15"/>
      <c r="S69" s="15"/>
      <c r="T69" s="15"/>
      <c r="U69" s="13"/>
      <c r="V69" s="16"/>
      <c r="W69" s="1"/>
      <c r="X69" s="1"/>
    </row>
    <row r="70" spans="1:24" x14ac:dyDescent="0.25">
      <c r="A70" s="1"/>
      <c r="B70" s="1"/>
      <c r="C70" s="1"/>
      <c r="D70" s="1"/>
      <c r="E70" s="16"/>
      <c r="F70" s="1"/>
      <c r="G70" s="16"/>
      <c r="H70" s="16"/>
      <c r="I70" s="1"/>
      <c r="J70" s="1"/>
      <c r="K70" s="1"/>
      <c r="L70" s="1"/>
      <c r="M70" s="1"/>
      <c r="N70" s="1"/>
      <c r="O70" s="1"/>
      <c r="P70" s="1"/>
      <c r="Q70" s="1"/>
      <c r="R70" s="15"/>
      <c r="S70" s="15"/>
      <c r="T70" s="15"/>
      <c r="U70" s="13"/>
      <c r="V70" s="16"/>
      <c r="W70" s="1"/>
      <c r="X70" s="1"/>
    </row>
    <row r="71" spans="1:24" x14ac:dyDescent="0.25">
      <c r="A71" s="1"/>
      <c r="B71" s="1"/>
      <c r="C71" s="1"/>
      <c r="D71" s="1"/>
      <c r="E71" s="16"/>
      <c r="F71" s="1"/>
      <c r="G71" s="16"/>
      <c r="H71" s="16"/>
      <c r="I71" s="1"/>
      <c r="J71" s="1"/>
      <c r="K71" s="1"/>
      <c r="L71" s="1"/>
      <c r="M71" s="1"/>
      <c r="N71" s="1"/>
      <c r="O71" s="1"/>
      <c r="P71" s="1"/>
      <c r="Q71" s="1"/>
      <c r="R71" s="15"/>
      <c r="S71" s="15"/>
      <c r="T71" s="15"/>
      <c r="U71" s="13"/>
      <c r="V71" s="16"/>
      <c r="W71" s="1"/>
      <c r="X71" s="1"/>
    </row>
    <row r="72" spans="1:24" x14ac:dyDescent="0.25">
      <c r="A72" s="1"/>
      <c r="B72" s="1"/>
      <c r="C72" s="1"/>
      <c r="D72" s="1"/>
      <c r="E72" s="1"/>
      <c r="F72" s="1"/>
      <c r="G72" s="1"/>
      <c r="H72" s="1"/>
      <c r="I72" s="1"/>
      <c r="J72" s="1"/>
      <c r="K72" s="1"/>
      <c r="L72" s="1"/>
      <c r="M72" s="1"/>
      <c r="N72" s="1"/>
      <c r="O72" s="1"/>
      <c r="P72" s="1"/>
      <c r="Q72" s="1"/>
      <c r="R72" s="1"/>
      <c r="S72" s="1"/>
      <c r="T72" s="1"/>
      <c r="U72" s="13"/>
      <c r="V72" s="1"/>
      <c r="W72" s="1"/>
      <c r="X72" s="1"/>
    </row>
    <row r="73" spans="1:24" x14ac:dyDescent="0.25">
      <c r="U73" s="13"/>
    </row>
    <row r="74" spans="1:24" x14ac:dyDescent="0.25">
      <c r="U74" s="13"/>
    </row>
    <row r="75" spans="1:24" x14ac:dyDescent="0.25">
      <c r="U75" s="13"/>
    </row>
    <row r="76" spans="1:24" x14ac:dyDescent="0.25">
      <c r="U76" s="13"/>
    </row>
    <row r="77" spans="1:24" x14ac:dyDescent="0.25">
      <c r="U77" s="13"/>
    </row>
    <row r="78" spans="1:24" x14ac:dyDescent="0.25">
      <c r="U78" s="13"/>
    </row>
    <row r="79" spans="1:24" x14ac:dyDescent="0.25">
      <c r="U79" s="13"/>
    </row>
    <row r="80" spans="1:24" x14ac:dyDescent="0.25">
      <c r="U80" s="13"/>
    </row>
    <row r="81" spans="21:21" x14ac:dyDescent="0.25">
      <c r="U81" s="13"/>
    </row>
    <row r="82" spans="21:21" x14ac:dyDescent="0.25">
      <c r="U82" s="13"/>
    </row>
    <row r="83" spans="21:21" x14ac:dyDescent="0.25">
      <c r="U83" s="13"/>
    </row>
    <row r="84" spans="21:21" x14ac:dyDescent="0.25">
      <c r="U84" s="13"/>
    </row>
    <row r="85" spans="21:21" x14ac:dyDescent="0.25">
      <c r="U85" s="13"/>
    </row>
    <row r="86" spans="21:21" x14ac:dyDescent="0.25">
      <c r="U86" s="13"/>
    </row>
    <row r="87" spans="21:21" x14ac:dyDescent="0.25">
      <c r="U87" s="13"/>
    </row>
    <row r="88" spans="21:21" x14ac:dyDescent="0.25">
      <c r="U88" s="13"/>
    </row>
    <row r="89" spans="21:21" x14ac:dyDescent="0.25">
      <c r="U89" s="13"/>
    </row>
    <row r="90" spans="21:21" x14ac:dyDescent="0.25">
      <c r="U90" s="13"/>
    </row>
    <row r="91" spans="21:21" x14ac:dyDescent="0.25">
      <c r="U91" s="13"/>
    </row>
    <row r="92" spans="21:21" x14ac:dyDescent="0.25">
      <c r="U92" s="13"/>
    </row>
    <row r="93" spans="21:21" x14ac:dyDescent="0.25">
      <c r="U93" s="13"/>
    </row>
    <row r="94" spans="21:21" x14ac:dyDescent="0.25">
      <c r="U94" s="13"/>
    </row>
    <row r="95" spans="21:21" x14ac:dyDescent="0.25">
      <c r="U95" s="13"/>
    </row>
    <row r="96" spans="21:21" x14ac:dyDescent="0.25">
      <c r="U96" s="13"/>
    </row>
    <row r="97" spans="21:21" x14ac:dyDescent="0.25">
      <c r="U97" s="13"/>
    </row>
    <row r="98" spans="21:21" x14ac:dyDescent="0.25">
      <c r="U98" s="13"/>
    </row>
    <row r="99" spans="21:21" x14ac:dyDescent="0.25">
      <c r="U99" s="13"/>
    </row>
    <row r="100" spans="21:21" x14ac:dyDescent="0.25">
      <c r="U100" s="13"/>
    </row>
    <row r="101" spans="21:21" x14ac:dyDescent="0.25">
      <c r="U101" s="13"/>
    </row>
    <row r="102" spans="21:21" x14ac:dyDescent="0.25">
      <c r="U102" s="13"/>
    </row>
    <row r="103" spans="21:21" x14ac:dyDescent="0.25">
      <c r="U103" s="13"/>
    </row>
    <row r="104" spans="21:21" x14ac:dyDescent="0.25">
      <c r="U104" s="13"/>
    </row>
    <row r="105" spans="21:21" x14ac:dyDescent="0.25">
      <c r="U105" s="13"/>
    </row>
    <row r="106" spans="21:21" x14ac:dyDescent="0.25">
      <c r="U106" s="13"/>
    </row>
    <row r="107" spans="21:21" x14ac:dyDescent="0.25">
      <c r="U107" s="13"/>
    </row>
    <row r="108" spans="21:21" x14ac:dyDescent="0.25">
      <c r="U108" s="13"/>
    </row>
    <row r="109" spans="21:21" x14ac:dyDescent="0.25">
      <c r="U109" s="13"/>
    </row>
    <row r="110" spans="21:21" x14ac:dyDescent="0.25">
      <c r="U110" s="13"/>
    </row>
    <row r="111" spans="21:21" x14ac:dyDescent="0.25">
      <c r="U111" s="13"/>
    </row>
    <row r="112" spans="21:21" x14ac:dyDescent="0.25">
      <c r="U112" s="13"/>
    </row>
    <row r="113" spans="21:21" x14ac:dyDescent="0.25">
      <c r="U113" s="13"/>
    </row>
    <row r="114" spans="21:21" x14ac:dyDescent="0.25">
      <c r="U114" s="13"/>
    </row>
    <row r="115" spans="21:21" x14ac:dyDescent="0.25">
      <c r="U115" s="13"/>
    </row>
    <row r="116" spans="21:21" x14ac:dyDescent="0.25">
      <c r="U116" s="13"/>
    </row>
    <row r="117" spans="21:21" x14ac:dyDescent="0.25">
      <c r="U117" s="13"/>
    </row>
    <row r="118" spans="21:21" x14ac:dyDescent="0.25">
      <c r="U118" s="13"/>
    </row>
    <row r="119" spans="21:21" x14ac:dyDescent="0.25">
      <c r="U119" s="13"/>
    </row>
    <row r="120" spans="21:21" x14ac:dyDescent="0.25">
      <c r="U120" s="13"/>
    </row>
    <row r="121" spans="21:21" x14ac:dyDescent="0.25">
      <c r="U121" s="13"/>
    </row>
    <row r="122" spans="21:21" x14ac:dyDescent="0.25">
      <c r="U122" s="13"/>
    </row>
    <row r="123" spans="21:21" x14ac:dyDescent="0.25">
      <c r="U123" s="13"/>
    </row>
    <row r="124" spans="21:21" x14ac:dyDescent="0.25">
      <c r="U124" s="13"/>
    </row>
    <row r="125" spans="21:21" x14ac:dyDescent="0.25">
      <c r="U125" s="13"/>
    </row>
    <row r="126" spans="21:21" x14ac:dyDescent="0.25">
      <c r="U126" s="13"/>
    </row>
    <row r="127" spans="21:21" x14ac:dyDescent="0.25">
      <c r="U127" s="13"/>
    </row>
    <row r="128" spans="21:21" x14ac:dyDescent="0.25">
      <c r="U128" s="13"/>
    </row>
    <row r="129" spans="21:21" x14ac:dyDescent="0.25">
      <c r="U129" s="13"/>
    </row>
    <row r="130" spans="21:21" x14ac:dyDescent="0.25">
      <c r="U130" s="13"/>
    </row>
    <row r="131" spans="21:21" x14ac:dyDescent="0.25">
      <c r="U131" s="13"/>
    </row>
    <row r="132" spans="21:21" x14ac:dyDescent="0.25">
      <c r="U132" s="13"/>
    </row>
    <row r="133" spans="21:21" x14ac:dyDescent="0.25">
      <c r="U133" s="13"/>
    </row>
    <row r="134" spans="21:21" x14ac:dyDescent="0.25">
      <c r="U134" s="13"/>
    </row>
    <row r="135" spans="21:21" x14ac:dyDescent="0.25">
      <c r="U135" s="13"/>
    </row>
    <row r="136" spans="21:21" x14ac:dyDescent="0.25">
      <c r="U136" s="13"/>
    </row>
    <row r="137" spans="21:21" x14ac:dyDescent="0.25">
      <c r="U137" s="13"/>
    </row>
    <row r="138" spans="21:21" x14ac:dyDescent="0.25">
      <c r="U138" s="13"/>
    </row>
    <row r="139" spans="21:21" x14ac:dyDescent="0.25">
      <c r="U139" s="13"/>
    </row>
    <row r="140" spans="21:21" x14ac:dyDescent="0.25">
      <c r="U140" s="13"/>
    </row>
    <row r="141" spans="21:21" x14ac:dyDescent="0.25">
      <c r="U141" s="13"/>
    </row>
    <row r="142" spans="21:21" x14ac:dyDescent="0.25">
      <c r="U142" s="13"/>
    </row>
    <row r="143" spans="21:21" x14ac:dyDescent="0.25">
      <c r="U143" s="13"/>
    </row>
    <row r="144" spans="21:21" x14ac:dyDescent="0.25">
      <c r="U144" s="13"/>
    </row>
    <row r="145" spans="21:21" x14ac:dyDescent="0.25">
      <c r="U145" s="13"/>
    </row>
    <row r="146" spans="21:21" x14ac:dyDescent="0.25">
      <c r="U146" s="13"/>
    </row>
    <row r="147" spans="21:21" x14ac:dyDescent="0.25">
      <c r="U147" s="13"/>
    </row>
    <row r="148" spans="21:21" x14ac:dyDescent="0.25">
      <c r="U148" s="13"/>
    </row>
    <row r="149" spans="21:21" x14ac:dyDescent="0.25">
      <c r="U149" s="13"/>
    </row>
    <row r="150" spans="21:21" x14ac:dyDescent="0.25">
      <c r="U150" s="13"/>
    </row>
    <row r="151" spans="21:21" x14ac:dyDescent="0.25">
      <c r="U151" s="13"/>
    </row>
    <row r="152" spans="21:21" x14ac:dyDescent="0.25">
      <c r="U152" s="13"/>
    </row>
    <row r="153" spans="21:21" x14ac:dyDescent="0.25">
      <c r="U153" s="13"/>
    </row>
    <row r="154" spans="21:21" x14ac:dyDescent="0.25">
      <c r="U154" s="13"/>
    </row>
    <row r="155" spans="21:21" x14ac:dyDescent="0.25">
      <c r="U155" s="13"/>
    </row>
    <row r="156" spans="21:21" x14ac:dyDescent="0.25">
      <c r="U156" s="13"/>
    </row>
    <row r="157" spans="21:21" x14ac:dyDescent="0.25">
      <c r="U157" s="13"/>
    </row>
    <row r="158" spans="21:21" x14ac:dyDescent="0.25">
      <c r="U158" s="13"/>
    </row>
    <row r="159" spans="21:21" x14ac:dyDescent="0.25">
      <c r="U159" s="13"/>
    </row>
    <row r="160" spans="21:21" x14ac:dyDescent="0.25">
      <c r="U160" s="13"/>
    </row>
    <row r="161" spans="21:21" x14ac:dyDescent="0.25">
      <c r="U161" s="13"/>
    </row>
    <row r="162" spans="21:21" x14ac:dyDescent="0.25">
      <c r="U162" s="13"/>
    </row>
    <row r="163" spans="21:21" x14ac:dyDescent="0.25">
      <c r="U163" s="13"/>
    </row>
    <row r="164" spans="21:21" x14ac:dyDescent="0.25">
      <c r="U164" s="13"/>
    </row>
    <row r="165" spans="21:21" x14ac:dyDescent="0.25">
      <c r="U165" s="13"/>
    </row>
    <row r="166" spans="21:21" x14ac:dyDescent="0.25">
      <c r="U166" s="13"/>
    </row>
    <row r="167" spans="21:21" x14ac:dyDescent="0.25">
      <c r="U167" s="13"/>
    </row>
    <row r="168" spans="21:21" x14ac:dyDescent="0.25">
      <c r="U168" s="13"/>
    </row>
    <row r="169" spans="21:21" x14ac:dyDescent="0.25">
      <c r="U169" s="13"/>
    </row>
    <row r="170" spans="21:21" x14ac:dyDescent="0.25">
      <c r="U170" s="13"/>
    </row>
    <row r="171" spans="21:21" x14ac:dyDescent="0.25">
      <c r="U171" s="13"/>
    </row>
    <row r="172" spans="21:21" x14ac:dyDescent="0.25">
      <c r="U172" s="13"/>
    </row>
    <row r="173" spans="21:21" x14ac:dyDescent="0.25">
      <c r="U173" s="13"/>
    </row>
    <row r="174" spans="21:21" x14ac:dyDescent="0.25">
      <c r="U174" s="13"/>
    </row>
    <row r="175" spans="21:21" x14ac:dyDescent="0.25">
      <c r="U175" s="13"/>
    </row>
    <row r="176" spans="21:21" x14ac:dyDescent="0.25">
      <c r="U176" s="13"/>
    </row>
    <row r="177" spans="21:21" x14ac:dyDescent="0.25">
      <c r="U177" s="13"/>
    </row>
    <row r="178" spans="21:21" x14ac:dyDescent="0.25">
      <c r="U178" s="13"/>
    </row>
    <row r="179" spans="21:21" x14ac:dyDescent="0.25">
      <c r="U179" s="13"/>
    </row>
    <row r="180" spans="21:21" x14ac:dyDescent="0.25">
      <c r="U180" s="13"/>
    </row>
    <row r="181" spans="21:21" x14ac:dyDescent="0.25">
      <c r="U181" s="13"/>
    </row>
    <row r="182" spans="21:21" x14ac:dyDescent="0.25">
      <c r="U182" s="13"/>
    </row>
    <row r="183" spans="21:21" x14ac:dyDescent="0.25">
      <c r="U183" s="13"/>
    </row>
    <row r="184" spans="21:21" x14ac:dyDescent="0.25">
      <c r="U184" s="13"/>
    </row>
    <row r="185" spans="21:21" x14ac:dyDescent="0.25">
      <c r="U185" s="13"/>
    </row>
    <row r="186" spans="21:21" x14ac:dyDescent="0.25">
      <c r="U186" s="13"/>
    </row>
    <row r="187" spans="21:21" x14ac:dyDescent="0.25">
      <c r="U187" s="13"/>
    </row>
    <row r="188" spans="21:21" x14ac:dyDescent="0.25">
      <c r="U188" s="13"/>
    </row>
    <row r="189" spans="21:21" x14ac:dyDescent="0.25">
      <c r="U189" s="13"/>
    </row>
    <row r="190" spans="21:21" x14ac:dyDescent="0.25">
      <c r="U190" s="13"/>
    </row>
    <row r="191" spans="21:21" x14ac:dyDescent="0.25">
      <c r="U191" s="13"/>
    </row>
    <row r="192" spans="21:21" x14ac:dyDescent="0.25">
      <c r="U192" s="13"/>
    </row>
    <row r="193" spans="21:21" x14ac:dyDescent="0.25">
      <c r="U193" s="13"/>
    </row>
    <row r="194" spans="21:21" x14ac:dyDescent="0.25">
      <c r="U194" s="13"/>
    </row>
    <row r="195" spans="21:21" x14ac:dyDescent="0.25">
      <c r="U195" s="13"/>
    </row>
    <row r="196" spans="21:21" x14ac:dyDescent="0.25">
      <c r="U196" s="13"/>
    </row>
    <row r="197" spans="21:21" x14ac:dyDescent="0.25">
      <c r="U197" s="13"/>
    </row>
    <row r="198" spans="21:21" x14ac:dyDescent="0.25">
      <c r="U198" s="13"/>
    </row>
    <row r="199" spans="21:21" x14ac:dyDescent="0.25">
      <c r="U199" s="13"/>
    </row>
    <row r="200" spans="21:21" x14ac:dyDescent="0.25">
      <c r="U200" s="13"/>
    </row>
    <row r="201" spans="21:21" x14ac:dyDescent="0.25">
      <c r="U201" s="13"/>
    </row>
    <row r="202" spans="21:21" x14ac:dyDescent="0.25">
      <c r="U202" s="13"/>
    </row>
    <row r="203" spans="21:21" x14ac:dyDescent="0.25">
      <c r="U203" s="13"/>
    </row>
    <row r="204" spans="21:21" x14ac:dyDescent="0.25">
      <c r="U204" s="13"/>
    </row>
    <row r="205" spans="21:21" x14ac:dyDescent="0.25">
      <c r="U205" s="13"/>
    </row>
    <row r="206" spans="21:21" x14ac:dyDescent="0.25">
      <c r="U206" s="13"/>
    </row>
    <row r="207" spans="21:21" x14ac:dyDescent="0.25">
      <c r="U207" s="13"/>
    </row>
    <row r="208" spans="21:21" x14ac:dyDescent="0.25">
      <c r="U208" s="13"/>
    </row>
    <row r="209" spans="21:21" x14ac:dyDescent="0.25">
      <c r="U209" s="13"/>
    </row>
    <row r="210" spans="21:21" x14ac:dyDescent="0.25">
      <c r="U210" s="13"/>
    </row>
    <row r="211" spans="21:21" x14ac:dyDescent="0.25">
      <c r="U211" s="13"/>
    </row>
    <row r="212" spans="21:21" x14ac:dyDescent="0.25">
      <c r="U212" s="13"/>
    </row>
    <row r="213" spans="21:21" x14ac:dyDescent="0.25">
      <c r="U213" s="13"/>
    </row>
    <row r="214" spans="21:21" x14ac:dyDescent="0.25">
      <c r="U214" s="13"/>
    </row>
    <row r="215" spans="21:21" x14ac:dyDescent="0.25">
      <c r="U215" s="13"/>
    </row>
    <row r="216" spans="21:21" x14ac:dyDescent="0.25">
      <c r="U216" s="13"/>
    </row>
    <row r="217" spans="21:21" x14ac:dyDescent="0.25">
      <c r="U217" s="13"/>
    </row>
    <row r="218" spans="21:21" x14ac:dyDescent="0.25">
      <c r="U218" s="13"/>
    </row>
    <row r="219" spans="21:21" x14ac:dyDescent="0.25">
      <c r="U219" s="13"/>
    </row>
    <row r="220" spans="21:21" x14ac:dyDescent="0.25">
      <c r="U220" s="13"/>
    </row>
    <row r="221" spans="21:21" x14ac:dyDescent="0.25">
      <c r="U221" s="13"/>
    </row>
    <row r="222" spans="21:21" x14ac:dyDescent="0.25">
      <c r="U222" s="13"/>
    </row>
    <row r="223" spans="21:21" x14ac:dyDescent="0.25">
      <c r="U223" s="13"/>
    </row>
    <row r="224" spans="21:21" x14ac:dyDescent="0.25">
      <c r="U224" s="13"/>
    </row>
    <row r="225" spans="21:21" x14ac:dyDescent="0.25">
      <c r="U225" s="13"/>
    </row>
    <row r="226" spans="21:21" x14ac:dyDescent="0.25">
      <c r="U226" s="13"/>
    </row>
    <row r="227" spans="21:21" x14ac:dyDescent="0.25">
      <c r="U227" s="13"/>
    </row>
    <row r="228" spans="21:21" x14ac:dyDescent="0.25">
      <c r="U228" s="13"/>
    </row>
    <row r="229" spans="21:21" x14ac:dyDescent="0.25">
      <c r="U229" s="13"/>
    </row>
    <row r="230" spans="21:21" x14ac:dyDescent="0.25">
      <c r="U230" s="13"/>
    </row>
    <row r="231" spans="21:21" x14ac:dyDescent="0.25">
      <c r="U231" s="13"/>
    </row>
    <row r="232" spans="21:21" x14ac:dyDescent="0.25">
      <c r="U232" s="13"/>
    </row>
    <row r="233" spans="21:21" x14ac:dyDescent="0.25">
      <c r="U233" s="13"/>
    </row>
    <row r="234" spans="21:21" x14ac:dyDescent="0.25">
      <c r="U234" s="13"/>
    </row>
    <row r="235" spans="21:21" x14ac:dyDescent="0.25">
      <c r="U235" s="13"/>
    </row>
    <row r="236" spans="21:21" x14ac:dyDescent="0.25">
      <c r="U236" s="13"/>
    </row>
    <row r="237" spans="21:21" x14ac:dyDescent="0.25">
      <c r="U237" s="13"/>
    </row>
    <row r="238" spans="21:21" x14ac:dyDescent="0.25">
      <c r="U238" s="13"/>
    </row>
    <row r="239" spans="21:21" x14ac:dyDescent="0.25">
      <c r="U239" s="13"/>
    </row>
    <row r="240" spans="21:21" x14ac:dyDescent="0.25">
      <c r="U240" s="13"/>
    </row>
    <row r="241" spans="21:21" x14ac:dyDescent="0.25">
      <c r="U241" s="13"/>
    </row>
    <row r="242" spans="21:21" x14ac:dyDescent="0.25">
      <c r="U242" s="13"/>
    </row>
    <row r="243" spans="21:21" x14ac:dyDescent="0.25">
      <c r="U243" s="13"/>
    </row>
    <row r="244" spans="21:21" x14ac:dyDescent="0.25">
      <c r="U244" s="13"/>
    </row>
    <row r="245" spans="21:21" x14ac:dyDescent="0.25">
      <c r="U245" s="13"/>
    </row>
    <row r="246" spans="21:21" x14ac:dyDescent="0.25">
      <c r="U246" s="13"/>
    </row>
    <row r="247" spans="21:21" x14ac:dyDescent="0.25">
      <c r="U247" s="13"/>
    </row>
    <row r="248" spans="21:21" x14ac:dyDescent="0.25">
      <c r="U248" s="13"/>
    </row>
    <row r="249" spans="21:21" x14ac:dyDescent="0.25">
      <c r="U249" s="13"/>
    </row>
    <row r="250" spans="21:21" x14ac:dyDescent="0.25">
      <c r="U250" s="13"/>
    </row>
    <row r="251" spans="21:21" x14ac:dyDescent="0.25">
      <c r="U251" s="13"/>
    </row>
    <row r="252" spans="21:21" x14ac:dyDescent="0.25">
      <c r="U252" s="13"/>
    </row>
    <row r="253" spans="21:21" x14ac:dyDescent="0.25">
      <c r="U253" s="13"/>
    </row>
    <row r="254" spans="21:21" x14ac:dyDescent="0.25">
      <c r="U254" s="13"/>
    </row>
    <row r="255" spans="21:21" x14ac:dyDescent="0.25">
      <c r="U255" s="13"/>
    </row>
    <row r="256" spans="21:21" x14ac:dyDescent="0.25">
      <c r="U256" s="13"/>
    </row>
    <row r="257" spans="21:21" x14ac:dyDescent="0.25">
      <c r="U257" s="13"/>
    </row>
    <row r="258" spans="21:21" x14ac:dyDescent="0.25">
      <c r="U258" s="13"/>
    </row>
    <row r="259" spans="21:21" x14ac:dyDescent="0.25">
      <c r="U259" s="13"/>
    </row>
    <row r="260" spans="21:21" x14ac:dyDescent="0.25">
      <c r="U260" s="13"/>
    </row>
    <row r="261" spans="21:21" x14ac:dyDescent="0.25">
      <c r="U261" s="13"/>
    </row>
    <row r="262" spans="21:21" x14ac:dyDescent="0.25">
      <c r="U262" s="13"/>
    </row>
    <row r="263" spans="21:21" x14ac:dyDescent="0.25">
      <c r="U263" s="13"/>
    </row>
    <row r="264" spans="21:21" x14ac:dyDescent="0.25">
      <c r="U264" s="13"/>
    </row>
    <row r="265" spans="21:21" x14ac:dyDescent="0.25">
      <c r="U265" s="13"/>
    </row>
    <row r="266" spans="21:21" x14ac:dyDescent="0.25">
      <c r="U266" s="13"/>
    </row>
    <row r="267" spans="21:21" x14ac:dyDescent="0.25">
      <c r="U267" s="13"/>
    </row>
    <row r="268" spans="21:21" x14ac:dyDescent="0.25">
      <c r="U268" s="13"/>
    </row>
    <row r="269" spans="21:21" x14ac:dyDescent="0.25">
      <c r="U269" s="13"/>
    </row>
    <row r="270" spans="21:21" x14ac:dyDescent="0.25">
      <c r="U270" s="13"/>
    </row>
    <row r="271" spans="21:21" x14ac:dyDescent="0.25">
      <c r="U271" s="13"/>
    </row>
    <row r="272" spans="21:21" x14ac:dyDescent="0.25">
      <c r="U272" s="13"/>
    </row>
    <row r="273" spans="21:21" x14ac:dyDescent="0.25">
      <c r="U273" s="13"/>
    </row>
    <row r="274" spans="21:21" x14ac:dyDescent="0.25">
      <c r="U274" s="13"/>
    </row>
    <row r="275" spans="21:21" x14ac:dyDescent="0.25">
      <c r="U275" s="13"/>
    </row>
    <row r="276" spans="21:21" x14ac:dyDescent="0.25">
      <c r="U276" s="13"/>
    </row>
    <row r="277" spans="21:21" x14ac:dyDescent="0.25">
      <c r="U277" s="13"/>
    </row>
    <row r="278" spans="21:21" x14ac:dyDescent="0.25">
      <c r="U278" s="13"/>
    </row>
    <row r="279" spans="21:21" x14ac:dyDescent="0.25">
      <c r="U279" s="13"/>
    </row>
    <row r="280" spans="21:21" x14ac:dyDescent="0.25">
      <c r="U280" s="13"/>
    </row>
    <row r="281" spans="21:21" x14ac:dyDescent="0.25">
      <c r="U281" s="13"/>
    </row>
    <row r="282" spans="21:21" x14ac:dyDescent="0.25">
      <c r="U282" s="13"/>
    </row>
    <row r="283" spans="21:21" x14ac:dyDescent="0.25">
      <c r="U283" s="13"/>
    </row>
    <row r="284" spans="21:21" x14ac:dyDescent="0.25">
      <c r="U284" s="13"/>
    </row>
    <row r="285" spans="21:21" x14ac:dyDescent="0.25">
      <c r="U285" s="13"/>
    </row>
    <row r="286" spans="21:21" x14ac:dyDescent="0.25">
      <c r="U286" s="13"/>
    </row>
    <row r="287" spans="21:21" x14ac:dyDescent="0.25">
      <c r="U287" s="13"/>
    </row>
    <row r="288" spans="21:21" x14ac:dyDescent="0.25">
      <c r="U288" s="13"/>
    </row>
    <row r="289" spans="21:21" x14ac:dyDescent="0.25">
      <c r="U289" s="13"/>
    </row>
    <row r="290" spans="21:21" x14ac:dyDescent="0.25">
      <c r="U290" s="13"/>
    </row>
    <row r="291" spans="21:21" x14ac:dyDescent="0.25">
      <c r="U291" s="13"/>
    </row>
    <row r="292" spans="21:21" x14ac:dyDescent="0.25">
      <c r="U292" s="13"/>
    </row>
    <row r="293" spans="21:21" x14ac:dyDescent="0.25">
      <c r="U293" s="13"/>
    </row>
    <row r="294" spans="21:21" x14ac:dyDescent="0.25">
      <c r="U294" s="13"/>
    </row>
    <row r="295" spans="21:21" x14ac:dyDescent="0.25">
      <c r="U295" s="13"/>
    </row>
    <row r="296" spans="21:21" x14ac:dyDescent="0.25">
      <c r="U296" s="13"/>
    </row>
    <row r="297" spans="21:21" x14ac:dyDescent="0.25">
      <c r="U297" s="13"/>
    </row>
    <row r="298" spans="21:21" x14ac:dyDescent="0.25">
      <c r="U298" s="13"/>
    </row>
    <row r="299" spans="21:21" x14ac:dyDescent="0.25">
      <c r="U299" s="13"/>
    </row>
    <row r="300" spans="21:21" x14ac:dyDescent="0.25">
      <c r="U300" s="13"/>
    </row>
    <row r="301" spans="21:21" x14ac:dyDescent="0.25">
      <c r="U301" s="13"/>
    </row>
    <row r="302" spans="21:21" x14ac:dyDescent="0.25">
      <c r="U302" s="13"/>
    </row>
    <row r="303" spans="21:21" x14ac:dyDescent="0.25">
      <c r="U303" s="13"/>
    </row>
    <row r="304" spans="21:21" x14ac:dyDescent="0.25">
      <c r="U304" s="13"/>
    </row>
    <row r="305" spans="21:21" x14ac:dyDescent="0.25">
      <c r="U305" s="13"/>
    </row>
    <row r="306" spans="21:21" x14ac:dyDescent="0.25">
      <c r="U306" s="13"/>
    </row>
    <row r="307" spans="21:21" x14ac:dyDescent="0.25">
      <c r="U307" s="13"/>
    </row>
    <row r="308" spans="21:21" x14ac:dyDescent="0.25">
      <c r="U308" s="13"/>
    </row>
    <row r="309" spans="21:21" x14ac:dyDescent="0.25">
      <c r="U309" s="13"/>
    </row>
    <row r="310" spans="21:21" x14ac:dyDescent="0.25">
      <c r="U310" s="13"/>
    </row>
    <row r="311" spans="21:21" x14ac:dyDescent="0.25">
      <c r="U311" s="13"/>
    </row>
    <row r="312" spans="21:21" x14ac:dyDescent="0.25">
      <c r="U312" s="13"/>
    </row>
    <row r="313" spans="21:21" x14ac:dyDescent="0.25">
      <c r="U313" s="13"/>
    </row>
    <row r="314" spans="21:21" x14ac:dyDescent="0.25">
      <c r="U314" s="13"/>
    </row>
    <row r="315" spans="21:21" x14ac:dyDescent="0.25">
      <c r="U315" s="13"/>
    </row>
    <row r="316" spans="21:21" x14ac:dyDescent="0.25">
      <c r="U316" s="13"/>
    </row>
    <row r="317" spans="21:21" x14ac:dyDescent="0.25">
      <c r="U317" s="13"/>
    </row>
    <row r="318" spans="21:21" x14ac:dyDescent="0.25">
      <c r="U318" s="13"/>
    </row>
    <row r="319" spans="21:21" x14ac:dyDescent="0.25">
      <c r="U319" s="13"/>
    </row>
    <row r="320" spans="21:21" x14ac:dyDescent="0.25">
      <c r="U320" s="13"/>
    </row>
    <row r="321" spans="21:21" x14ac:dyDescent="0.25">
      <c r="U321" s="13"/>
    </row>
    <row r="322" spans="21:21" x14ac:dyDescent="0.25">
      <c r="U322" s="13"/>
    </row>
    <row r="323" spans="21:21" x14ac:dyDescent="0.25">
      <c r="U323" s="13"/>
    </row>
    <row r="324" spans="21:21" x14ac:dyDescent="0.25">
      <c r="U324" s="13"/>
    </row>
    <row r="325" spans="21:21" x14ac:dyDescent="0.25">
      <c r="U325" s="13"/>
    </row>
    <row r="326" spans="21:21" x14ac:dyDescent="0.25">
      <c r="U326" s="13"/>
    </row>
    <row r="327" spans="21:21" x14ac:dyDescent="0.25">
      <c r="U327" s="13"/>
    </row>
    <row r="328" spans="21:21" x14ac:dyDescent="0.25">
      <c r="U328" s="13"/>
    </row>
    <row r="329" spans="21:21" x14ac:dyDescent="0.25">
      <c r="U329" s="13"/>
    </row>
    <row r="330" spans="21:21" x14ac:dyDescent="0.25">
      <c r="U330" s="13"/>
    </row>
    <row r="331" spans="21:21" x14ac:dyDescent="0.25">
      <c r="U331" s="13"/>
    </row>
    <row r="332" spans="21:21" x14ac:dyDescent="0.25">
      <c r="U332" s="13"/>
    </row>
    <row r="333" spans="21:21" x14ac:dyDescent="0.25">
      <c r="U333" s="13"/>
    </row>
    <row r="334" spans="21:21" x14ac:dyDescent="0.25">
      <c r="U334" s="13"/>
    </row>
    <row r="335" spans="21:21" x14ac:dyDescent="0.25">
      <c r="U335" s="13"/>
    </row>
    <row r="336" spans="21:21" x14ac:dyDescent="0.25">
      <c r="U336" s="13"/>
    </row>
    <row r="337" spans="21:21" x14ac:dyDescent="0.25">
      <c r="U337" s="13"/>
    </row>
    <row r="338" spans="21:21" x14ac:dyDescent="0.25">
      <c r="U338" s="13"/>
    </row>
    <row r="339" spans="21:21" x14ac:dyDescent="0.25">
      <c r="U339" s="13"/>
    </row>
    <row r="340" spans="21:21" x14ac:dyDescent="0.25">
      <c r="U340" s="13"/>
    </row>
    <row r="341" spans="21:21" x14ac:dyDescent="0.25">
      <c r="U341" s="13"/>
    </row>
    <row r="342" spans="21:21" x14ac:dyDescent="0.25">
      <c r="U342" s="13"/>
    </row>
    <row r="343" spans="21:21" x14ac:dyDescent="0.25">
      <c r="U343" s="13"/>
    </row>
    <row r="344" spans="21:21" x14ac:dyDescent="0.25">
      <c r="U344" s="13"/>
    </row>
    <row r="345" spans="21:21" x14ac:dyDescent="0.25">
      <c r="U345" s="13"/>
    </row>
    <row r="346" spans="21:21" x14ac:dyDescent="0.25">
      <c r="U346" s="13"/>
    </row>
    <row r="347" spans="21:21" x14ac:dyDescent="0.25">
      <c r="U347" s="13"/>
    </row>
    <row r="348" spans="21:21" x14ac:dyDescent="0.25">
      <c r="U348" s="13"/>
    </row>
    <row r="349" spans="21:21" x14ac:dyDescent="0.25">
      <c r="U349" s="13"/>
    </row>
    <row r="350" spans="21:21" x14ac:dyDescent="0.25">
      <c r="U350" s="13"/>
    </row>
    <row r="351" spans="21:21" x14ac:dyDescent="0.25">
      <c r="U351" s="13"/>
    </row>
    <row r="352" spans="21:21" x14ac:dyDescent="0.25">
      <c r="U352" s="13"/>
    </row>
    <row r="353" spans="21:21" x14ac:dyDescent="0.25">
      <c r="U353" s="13"/>
    </row>
    <row r="354" spans="21:21" x14ac:dyDescent="0.25">
      <c r="U354" s="13"/>
    </row>
    <row r="355" spans="21:21" x14ac:dyDescent="0.25">
      <c r="U355" s="13"/>
    </row>
    <row r="356" spans="21:21" x14ac:dyDescent="0.25">
      <c r="U356" s="13"/>
    </row>
    <row r="357" spans="21:21" x14ac:dyDescent="0.25">
      <c r="U357" s="13"/>
    </row>
    <row r="358" spans="21:21" x14ac:dyDescent="0.25">
      <c r="U358" s="13"/>
    </row>
    <row r="359" spans="21:21" x14ac:dyDescent="0.25">
      <c r="U359" s="13"/>
    </row>
    <row r="360" spans="21:21" x14ac:dyDescent="0.25">
      <c r="U360" s="13"/>
    </row>
    <row r="361" spans="21:21" x14ac:dyDescent="0.25">
      <c r="U361" s="13"/>
    </row>
    <row r="362" spans="21:21" x14ac:dyDescent="0.25">
      <c r="U362" s="13"/>
    </row>
    <row r="363" spans="21:21" x14ac:dyDescent="0.25">
      <c r="U363" s="13"/>
    </row>
    <row r="364" spans="21:21" x14ac:dyDescent="0.25">
      <c r="U364" s="13"/>
    </row>
    <row r="365" spans="21:21" x14ac:dyDescent="0.25">
      <c r="U365" s="13"/>
    </row>
    <row r="366" spans="21:21" x14ac:dyDescent="0.25">
      <c r="U366" s="13"/>
    </row>
    <row r="367" spans="21:21" x14ac:dyDescent="0.25">
      <c r="U367" s="13"/>
    </row>
    <row r="368" spans="21:21" x14ac:dyDescent="0.25">
      <c r="U368" s="13"/>
    </row>
    <row r="369" spans="21:21" x14ac:dyDescent="0.25">
      <c r="U369" s="13"/>
    </row>
    <row r="370" spans="21:21" x14ac:dyDescent="0.25">
      <c r="U370" s="13"/>
    </row>
    <row r="371" spans="21:21" x14ac:dyDescent="0.25">
      <c r="U371" s="13"/>
    </row>
    <row r="372" spans="21:21" x14ac:dyDescent="0.25">
      <c r="U372" s="13"/>
    </row>
    <row r="373" spans="21:21" x14ac:dyDescent="0.25">
      <c r="U373" s="13"/>
    </row>
    <row r="374" spans="21:21" x14ac:dyDescent="0.25">
      <c r="U374" s="13"/>
    </row>
    <row r="375" spans="21:21" x14ac:dyDescent="0.25">
      <c r="U375" s="13"/>
    </row>
    <row r="376" spans="21:21" x14ac:dyDescent="0.25">
      <c r="U376" s="13"/>
    </row>
    <row r="377" spans="21:21" x14ac:dyDescent="0.25">
      <c r="U377" s="13"/>
    </row>
    <row r="378" spans="21:21" x14ac:dyDescent="0.25">
      <c r="U378" s="13"/>
    </row>
    <row r="379" spans="21:21" x14ac:dyDescent="0.25">
      <c r="U379" s="13"/>
    </row>
    <row r="380" spans="21:21" x14ac:dyDescent="0.25">
      <c r="U380" s="13"/>
    </row>
    <row r="381" spans="21:21" x14ac:dyDescent="0.25">
      <c r="U381" s="13"/>
    </row>
    <row r="382" spans="21:21" x14ac:dyDescent="0.25">
      <c r="U382" s="13"/>
    </row>
    <row r="383" spans="21:21" x14ac:dyDescent="0.25">
      <c r="U383" s="13"/>
    </row>
    <row r="384" spans="21:21" x14ac:dyDescent="0.25">
      <c r="U384" s="13"/>
    </row>
    <row r="385" spans="21:21" x14ac:dyDescent="0.25">
      <c r="U385" s="13"/>
    </row>
    <row r="386" spans="21:21" x14ac:dyDescent="0.25">
      <c r="U386" s="13"/>
    </row>
    <row r="387" spans="21:21" x14ac:dyDescent="0.25">
      <c r="U387" s="13"/>
    </row>
    <row r="388" spans="21:21" x14ac:dyDescent="0.25">
      <c r="U388" s="13"/>
    </row>
    <row r="389" spans="21:21" x14ac:dyDescent="0.25">
      <c r="U389" s="13"/>
    </row>
    <row r="390" spans="21:21" x14ac:dyDescent="0.25">
      <c r="U390" s="13"/>
    </row>
    <row r="391" spans="21:21" x14ac:dyDescent="0.25">
      <c r="U391" s="13"/>
    </row>
    <row r="392" spans="21:21" x14ac:dyDescent="0.25">
      <c r="U392" s="13"/>
    </row>
    <row r="393" spans="21:21" x14ac:dyDescent="0.25">
      <c r="U393" s="13"/>
    </row>
    <row r="394" spans="21:21" x14ac:dyDescent="0.25">
      <c r="U394" s="13"/>
    </row>
    <row r="395" spans="21:21" x14ac:dyDescent="0.25">
      <c r="U395" s="13"/>
    </row>
    <row r="396" spans="21:21" x14ac:dyDescent="0.25">
      <c r="U396" s="13"/>
    </row>
    <row r="397" spans="21:21" x14ac:dyDescent="0.25">
      <c r="U397" s="13"/>
    </row>
    <row r="398" spans="21:21" x14ac:dyDescent="0.25">
      <c r="U398" s="13"/>
    </row>
    <row r="399" spans="21:21" x14ac:dyDescent="0.25">
      <c r="U399" s="13"/>
    </row>
    <row r="400" spans="21:21" x14ac:dyDescent="0.25">
      <c r="U400" s="13"/>
    </row>
    <row r="401" spans="21:21" x14ac:dyDescent="0.25">
      <c r="U401" s="13"/>
    </row>
    <row r="402" spans="21:21" x14ac:dyDescent="0.25">
      <c r="U402" s="13"/>
    </row>
    <row r="403" spans="21:21" x14ac:dyDescent="0.25">
      <c r="U403" s="13"/>
    </row>
    <row r="404" spans="21:21" x14ac:dyDescent="0.25">
      <c r="U404" s="13"/>
    </row>
    <row r="405" spans="21:21" x14ac:dyDescent="0.25">
      <c r="U405" s="13"/>
    </row>
    <row r="406" spans="21:21" x14ac:dyDescent="0.25">
      <c r="U406" s="13"/>
    </row>
    <row r="407" spans="21:21" x14ac:dyDescent="0.25">
      <c r="U407" s="13"/>
    </row>
    <row r="408" spans="21:21" x14ac:dyDescent="0.25">
      <c r="U408" s="13"/>
    </row>
    <row r="409" spans="21:21" x14ac:dyDescent="0.25">
      <c r="U409" s="13"/>
    </row>
    <row r="410" spans="21:21" x14ac:dyDescent="0.25">
      <c r="U410" s="13"/>
    </row>
    <row r="411" spans="21:21" x14ac:dyDescent="0.25">
      <c r="U411" s="13"/>
    </row>
    <row r="412" spans="21:21" x14ac:dyDescent="0.25">
      <c r="U412" s="13"/>
    </row>
    <row r="413" spans="21:21" x14ac:dyDescent="0.25">
      <c r="U413" s="13"/>
    </row>
    <row r="414" spans="21:21" x14ac:dyDescent="0.25">
      <c r="U414" s="13"/>
    </row>
    <row r="415" spans="21:21" x14ac:dyDescent="0.25">
      <c r="U415" s="13"/>
    </row>
    <row r="416" spans="21:21" x14ac:dyDescent="0.25">
      <c r="U416" s="13"/>
    </row>
    <row r="417" spans="21:21" x14ac:dyDescent="0.25">
      <c r="U417" s="13"/>
    </row>
    <row r="418" spans="21:21" x14ac:dyDescent="0.25">
      <c r="U418" s="13"/>
    </row>
    <row r="419" spans="21:21" x14ac:dyDescent="0.25">
      <c r="U419" s="13"/>
    </row>
    <row r="420" spans="21:21" x14ac:dyDescent="0.25">
      <c r="U420" s="13"/>
    </row>
    <row r="421" spans="21:21" x14ac:dyDescent="0.25">
      <c r="U421" s="13"/>
    </row>
    <row r="422" spans="21:21" x14ac:dyDescent="0.25">
      <c r="U422" s="13"/>
    </row>
    <row r="423" spans="21:21" x14ac:dyDescent="0.25">
      <c r="U423" s="13"/>
    </row>
    <row r="424" spans="21:21" x14ac:dyDescent="0.25">
      <c r="U424" s="13"/>
    </row>
    <row r="425" spans="21:21" x14ac:dyDescent="0.25">
      <c r="U425" s="13"/>
    </row>
    <row r="426" spans="21:21" x14ac:dyDescent="0.25">
      <c r="U426" s="13"/>
    </row>
    <row r="427" spans="21:21" x14ac:dyDescent="0.25">
      <c r="U427" s="13"/>
    </row>
    <row r="428" spans="21:21" x14ac:dyDescent="0.25">
      <c r="U428" s="13"/>
    </row>
    <row r="429" spans="21:21" x14ac:dyDescent="0.25">
      <c r="U429" s="13"/>
    </row>
    <row r="430" spans="21:21" x14ac:dyDescent="0.25">
      <c r="U430" s="13"/>
    </row>
    <row r="431" spans="21:21" x14ac:dyDescent="0.25">
      <c r="U431" s="13"/>
    </row>
    <row r="432" spans="21:21" x14ac:dyDescent="0.25">
      <c r="U432" s="13"/>
    </row>
    <row r="433" spans="21:21" x14ac:dyDescent="0.25">
      <c r="U433" s="13"/>
    </row>
    <row r="434" spans="21:21" x14ac:dyDescent="0.25">
      <c r="U434" s="13"/>
    </row>
    <row r="435" spans="21:21" x14ac:dyDescent="0.25">
      <c r="U435" s="13"/>
    </row>
    <row r="436" spans="21:21" x14ac:dyDescent="0.25">
      <c r="U436" s="13"/>
    </row>
    <row r="437" spans="21:21" x14ac:dyDescent="0.25">
      <c r="U437" s="13"/>
    </row>
    <row r="438" spans="21:21" x14ac:dyDescent="0.25">
      <c r="U438" s="13"/>
    </row>
    <row r="439" spans="21:21" x14ac:dyDescent="0.25">
      <c r="U439" s="13"/>
    </row>
    <row r="440" spans="21:21" x14ac:dyDescent="0.25">
      <c r="U440" s="13"/>
    </row>
    <row r="441" spans="21:21" x14ac:dyDescent="0.25">
      <c r="U441" s="13"/>
    </row>
    <row r="442" spans="21:21" x14ac:dyDescent="0.25">
      <c r="U442" s="13"/>
    </row>
    <row r="443" spans="21:21" x14ac:dyDescent="0.25">
      <c r="U443" s="13"/>
    </row>
    <row r="444" spans="21:21" x14ac:dyDescent="0.25">
      <c r="U444" s="13"/>
    </row>
    <row r="445" spans="21:21" x14ac:dyDescent="0.25">
      <c r="U445" s="13"/>
    </row>
    <row r="446" spans="21:21" x14ac:dyDescent="0.25">
      <c r="U446" s="13"/>
    </row>
    <row r="447" spans="21:21" x14ac:dyDescent="0.25">
      <c r="U447" s="13"/>
    </row>
    <row r="448" spans="21:21" x14ac:dyDescent="0.25">
      <c r="U448" s="13"/>
    </row>
    <row r="449" spans="21:21" x14ac:dyDescent="0.25">
      <c r="U449" s="13"/>
    </row>
    <row r="450" spans="21:21" x14ac:dyDescent="0.25">
      <c r="U450" s="13"/>
    </row>
    <row r="451" spans="21:21" x14ac:dyDescent="0.25">
      <c r="U451" s="13"/>
    </row>
    <row r="452" spans="21:21" x14ac:dyDescent="0.25">
      <c r="U452" s="13"/>
    </row>
    <row r="453" spans="21:21" x14ac:dyDescent="0.25">
      <c r="U453" s="13"/>
    </row>
    <row r="454" spans="21:21" x14ac:dyDescent="0.25">
      <c r="U454" s="13"/>
    </row>
    <row r="455" spans="21:21" x14ac:dyDescent="0.25">
      <c r="U455" s="13"/>
    </row>
    <row r="456" spans="21:21" x14ac:dyDescent="0.25">
      <c r="U456" s="13"/>
    </row>
    <row r="457" spans="21:21" x14ac:dyDescent="0.25">
      <c r="U457" s="13"/>
    </row>
    <row r="458" spans="21:21" x14ac:dyDescent="0.25">
      <c r="U458" s="13"/>
    </row>
    <row r="459" spans="21:21" x14ac:dyDescent="0.25">
      <c r="U459" s="13"/>
    </row>
    <row r="460" spans="21:21" x14ac:dyDescent="0.25">
      <c r="U460" s="13"/>
    </row>
    <row r="461" spans="21:21" x14ac:dyDescent="0.25">
      <c r="U461" s="13"/>
    </row>
    <row r="462" spans="21:21" x14ac:dyDescent="0.25">
      <c r="U462" s="13"/>
    </row>
    <row r="463" spans="21:21" x14ac:dyDescent="0.25">
      <c r="U463" s="13"/>
    </row>
    <row r="464" spans="21:21" x14ac:dyDescent="0.25">
      <c r="U464" s="13"/>
    </row>
    <row r="465" spans="21:21" x14ac:dyDescent="0.25">
      <c r="U465" s="13"/>
    </row>
    <row r="466" spans="21:21" x14ac:dyDescent="0.25">
      <c r="U466" s="13"/>
    </row>
    <row r="467" spans="21:21" x14ac:dyDescent="0.25">
      <c r="U467" s="13"/>
    </row>
    <row r="468" spans="21:21" x14ac:dyDescent="0.25">
      <c r="U468" s="13"/>
    </row>
    <row r="469" spans="21:21" x14ac:dyDescent="0.25">
      <c r="U469" s="13"/>
    </row>
    <row r="470" spans="21:21" x14ac:dyDescent="0.25">
      <c r="U470" s="13"/>
    </row>
    <row r="471" spans="21:21" x14ac:dyDescent="0.25">
      <c r="U471" s="13"/>
    </row>
    <row r="472" spans="21:21" x14ac:dyDescent="0.25">
      <c r="U472" s="13"/>
    </row>
    <row r="473" spans="21:21" x14ac:dyDescent="0.25">
      <c r="U473" s="13"/>
    </row>
    <row r="474" spans="21:21" x14ac:dyDescent="0.25">
      <c r="U474" s="13"/>
    </row>
    <row r="475" spans="21:21" x14ac:dyDescent="0.25">
      <c r="U475" s="13"/>
    </row>
    <row r="476" spans="21:21" x14ac:dyDescent="0.25">
      <c r="U476" s="13"/>
    </row>
    <row r="477" spans="21:21" x14ac:dyDescent="0.25">
      <c r="U477" s="13"/>
    </row>
    <row r="478" spans="21:21" x14ac:dyDescent="0.25">
      <c r="U478" s="13"/>
    </row>
    <row r="479" spans="21:21" x14ac:dyDescent="0.25">
      <c r="U479" s="13"/>
    </row>
    <row r="480" spans="21:21" x14ac:dyDescent="0.25">
      <c r="U480" s="13"/>
    </row>
    <row r="481" spans="21:21" x14ac:dyDescent="0.25">
      <c r="U481" s="13"/>
    </row>
    <row r="482" spans="21:21" x14ac:dyDescent="0.25">
      <c r="U482" s="13"/>
    </row>
    <row r="483" spans="21:21" x14ac:dyDescent="0.25">
      <c r="U483" s="13"/>
    </row>
    <row r="484" spans="21:21" x14ac:dyDescent="0.25">
      <c r="U484" s="13"/>
    </row>
    <row r="485" spans="21:21" x14ac:dyDescent="0.25">
      <c r="U485" s="13"/>
    </row>
    <row r="486" spans="21:21" x14ac:dyDescent="0.25">
      <c r="U486" s="13"/>
    </row>
    <row r="487" spans="21:21" x14ac:dyDescent="0.25">
      <c r="U487" s="13"/>
    </row>
    <row r="488" spans="21:21" x14ac:dyDescent="0.25">
      <c r="U488" s="13"/>
    </row>
    <row r="489" spans="21:21" x14ac:dyDescent="0.25">
      <c r="U489" s="13"/>
    </row>
    <row r="490" spans="21:21" x14ac:dyDescent="0.25">
      <c r="U490" s="13"/>
    </row>
    <row r="491" spans="21:21" x14ac:dyDescent="0.25">
      <c r="U491" s="13"/>
    </row>
    <row r="492" spans="21:21" x14ac:dyDescent="0.25">
      <c r="U492" s="13"/>
    </row>
    <row r="493" spans="21:21" x14ac:dyDescent="0.25">
      <c r="U493" s="13"/>
    </row>
    <row r="494" spans="21:21" x14ac:dyDescent="0.25">
      <c r="U494" s="13"/>
    </row>
    <row r="495" spans="21:21" x14ac:dyDescent="0.25">
      <c r="U495" s="13"/>
    </row>
    <row r="496" spans="21:21" x14ac:dyDescent="0.25">
      <c r="U496" s="13"/>
    </row>
    <row r="497" spans="21:21" x14ac:dyDescent="0.25">
      <c r="U497" s="13"/>
    </row>
    <row r="498" spans="21:21" x14ac:dyDescent="0.25">
      <c r="U498" s="13"/>
    </row>
    <row r="499" spans="21:21" x14ac:dyDescent="0.25">
      <c r="U499" s="13"/>
    </row>
    <row r="500" spans="21:21" x14ac:dyDescent="0.25">
      <c r="U500" s="13"/>
    </row>
    <row r="501" spans="21:21" x14ac:dyDescent="0.25">
      <c r="U501" s="13"/>
    </row>
    <row r="502" spans="21:21" x14ac:dyDescent="0.25">
      <c r="U502" s="13"/>
    </row>
    <row r="503" spans="21:21" x14ac:dyDescent="0.25">
      <c r="U503" s="13"/>
    </row>
    <row r="504" spans="21:21" x14ac:dyDescent="0.25">
      <c r="U504" s="13"/>
    </row>
    <row r="505" spans="21:21" x14ac:dyDescent="0.25">
      <c r="U505" s="13"/>
    </row>
    <row r="506" spans="21:21" x14ac:dyDescent="0.25">
      <c r="U506" s="13"/>
    </row>
    <row r="507" spans="21:21" x14ac:dyDescent="0.25">
      <c r="U507" s="13"/>
    </row>
    <row r="508" spans="21:21" x14ac:dyDescent="0.25">
      <c r="U508" s="13"/>
    </row>
    <row r="509" spans="21:21" x14ac:dyDescent="0.25">
      <c r="U509" s="13"/>
    </row>
    <row r="510" spans="21:21" x14ac:dyDescent="0.25">
      <c r="U510" s="13"/>
    </row>
    <row r="511" spans="21:21" x14ac:dyDescent="0.25">
      <c r="U511" s="13"/>
    </row>
    <row r="512" spans="21:21" x14ac:dyDescent="0.25">
      <c r="U512" s="13"/>
    </row>
    <row r="513" spans="21:21" x14ac:dyDescent="0.25">
      <c r="U513" s="13"/>
    </row>
    <row r="514" spans="21:21" x14ac:dyDescent="0.25">
      <c r="U514" s="13"/>
    </row>
    <row r="515" spans="21:21" x14ac:dyDescent="0.25">
      <c r="U515" s="13"/>
    </row>
    <row r="516" spans="21:21" x14ac:dyDescent="0.25">
      <c r="U516" s="13"/>
    </row>
    <row r="517" spans="21:21" x14ac:dyDescent="0.25">
      <c r="U517" s="13"/>
    </row>
    <row r="518" spans="21:21" x14ac:dyDescent="0.25">
      <c r="U518" s="13"/>
    </row>
    <row r="519" spans="21:21" x14ac:dyDescent="0.25">
      <c r="U519" s="13"/>
    </row>
    <row r="520" spans="21:21" x14ac:dyDescent="0.25">
      <c r="U520" s="13"/>
    </row>
    <row r="521" spans="21:21" x14ac:dyDescent="0.25">
      <c r="U521" s="13"/>
    </row>
    <row r="522" spans="21:21" x14ac:dyDescent="0.25">
      <c r="U522" s="13"/>
    </row>
    <row r="523" spans="21:21" x14ac:dyDescent="0.25">
      <c r="U523" s="13"/>
    </row>
    <row r="524" spans="21:21" x14ac:dyDescent="0.25">
      <c r="U524" s="13"/>
    </row>
    <row r="525" spans="21:21" x14ac:dyDescent="0.25">
      <c r="U525" s="13"/>
    </row>
    <row r="526" spans="21:21" x14ac:dyDescent="0.25">
      <c r="U526" s="13"/>
    </row>
    <row r="527" spans="21:21" x14ac:dyDescent="0.25">
      <c r="U527" s="13"/>
    </row>
    <row r="528" spans="21:21" x14ac:dyDescent="0.25">
      <c r="U528" s="13"/>
    </row>
    <row r="529" spans="21:21" x14ac:dyDescent="0.25">
      <c r="U529" s="13"/>
    </row>
    <row r="530" spans="21:21" x14ac:dyDescent="0.25">
      <c r="U530" s="13"/>
    </row>
    <row r="531" spans="21:21" x14ac:dyDescent="0.25">
      <c r="U531" s="13"/>
    </row>
    <row r="532" spans="21:21" x14ac:dyDescent="0.25">
      <c r="U532" s="13"/>
    </row>
    <row r="533" spans="21:21" x14ac:dyDescent="0.25">
      <c r="U533" s="13"/>
    </row>
    <row r="534" spans="21:21" x14ac:dyDescent="0.25">
      <c r="U534" s="13"/>
    </row>
    <row r="535" spans="21:21" x14ac:dyDescent="0.25">
      <c r="U535" s="13"/>
    </row>
    <row r="536" spans="21:21" x14ac:dyDescent="0.25">
      <c r="U536" s="13"/>
    </row>
    <row r="537" spans="21:21" x14ac:dyDescent="0.25">
      <c r="U537" s="13"/>
    </row>
    <row r="538" spans="21:21" x14ac:dyDescent="0.25">
      <c r="U538" s="13"/>
    </row>
    <row r="539" spans="21:21" x14ac:dyDescent="0.25">
      <c r="U539" s="13"/>
    </row>
    <row r="540" spans="21:21" x14ac:dyDescent="0.25">
      <c r="U540" s="13"/>
    </row>
    <row r="541" spans="21:21" x14ac:dyDescent="0.25">
      <c r="U541" s="13"/>
    </row>
    <row r="542" spans="21:21" x14ac:dyDescent="0.25">
      <c r="U542" s="13"/>
    </row>
    <row r="543" spans="21:21" x14ac:dyDescent="0.25">
      <c r="U543" s="13"/>
    </row>
    <row r="544" spans="21:21" x14ac:dyDescent="0.25">
      <c r="U544" s="13"/>
    </row>
    <row r="545" spans="21:21" x14ac:dyDescent="0.25">
      <c r="U545" s="13"/>
    </row>
    <row r="546" spans="21:21" x14ac:dyDescent="0.25">
      <c r="U546" s="13"/>
    </row>
    <row r="547" spans="21:21" x14ac:dyDescent="0.25">
      <c r="U547" s="13"/>
    </row>
    <row r="548" spans="21:21" x14ac:dyDescent="0.25">
      <c r="U548" s="13"/>
    </row>
    <row r="549" spans="21:21" x14ac:dyDescent="0.25">
      <c r="U549" s="13"/>
    </row>
    <row r="550" spans="21:21" x14ac:dyDescent="0.25">
      <c r="U550" s="13"/>
    </row>
    <row r="551" spans="21:21" x14ac:dyDescent="0.25">
      <c r="U551" s="13"/>
    </row>
    <row r="552" spans="21:21" x14ac:dyDescent="0.25">
      <c r="U552" s="13"/>
    </row>
    <row r="553" spans="21:21" x14ac:dyDescent="0.25">
      <c r="U553" s="13"/>
    </row>
    <row r="554" spans="21:21" x14ac:dyDescent="0.25">
      <c r="U554" s="13"/>
    </row>
    <row r="555" spans="21:21" x14ac:dyDescent="0.25">
      <c r="U555" s="13"/>
    </row>
    <row r="556" spans="21:21" x14ac:dyDescent="0.25">
      <c r="U556" s="13"/>
    </row>
    <row r="557" spans="21:21" x14ac:dyDescent="0.25">
      <c r="U557" s="13"/>
    </row>
    <row r="558" spans="21:21" x14ac:dyDescent="0.25">
      <c r="U558" s="13"/>
    </row>
    <row r="559" spans="21:21" x14ac:dyDescent="0.25">
      <c r="U559" s="13"/>
    </row>
    <row r="560" spans="21:21" x14ac:dyDescent="0.25">
      <c r="U560" s="13"/>
    </row>
    <row r="561" spans="21:21" x14ac:dyDescent="0.25">
      <c r="U561" s="13"/>
    </row>
    <row r="562" spans="21:21" x14ac:dyDescent="0.25">
      <c r="U562" s="13"/>
    </row>
    <row r="563" spans="21:21" x14ac:dyDescent="0.25">
      <c r="U563" s="13"/>
    </row>
    <row r="564" spans="21:21" x14ac:dyDescent="0.25">
      <c r="U564" s="13"/>
    </row>
    <row r="565" spans="21:21" x14ac:dyDescent="0.25">
      <c r="U565" s="13"/>
    </row>
    <row r="566" spans="21:21" x14ac:dyDescent="0.25">
      <c r="U566" s="13"/>
    </row>
    <row r="567" spans="21:21" x14ac:dyDescent="0.25">
      <c r="U567" s="13"/>
    </row>
    <row r="568" spans="21:21" x14ac:dyDescent="0.25">
      <c r="U568" s="13"/>
    </row>
    <row r="569" spans="21:21" x14ac:dyDescent="0.25">
      <c r="U569" s="13"/>
    </row>
    <row r="570" spans="21:21" x14ac:dyDescent="0.25">
      <c r="U570" s="13"/>
    </row>
    <row r="571" spans="21:21" x14ac:dyDescent="0.25">
      <c r="U571" s="13"/>
    </row>
    <row r="572" spans="21:21" x14ac:dyDescent="0.25">
      <c r="U572" s="13"/>
    </row>
    <row r="573" spans="21:21" x14ac:dyDescent="0.25">
      <c r="U573" s="13"/>
    </row>
    <row r="574" spans="21:21" x14ac:dyDescent="0.25">
      <c r="U574" s="13"/>
    </row>
    <row r="575" spans="21:21" x14ac:dyDescent="0.25">
      <c r="U575" s="13"/>
    </row>
    <row r="576" spans="21:21" x14ac:dyDescent="0.25">
      <c r="U576" s="13"/>
    </row>
    <row r="577" spans="21:21" x14ac:dyDescent="0.25">
      <c r="U577" s="13"/>
    </row>
    <row r="578" spans="21:21" x14ac:dyDescent="0.25">
      <c r="U578" s="13"/>
    </row>
    <row r="579" spans="21:21" x14ac:dyDescent="0.25">
      <c r="U579" s="13"/>
    </row>
    <row r="580" spans="21:21" x14ac:dyDescent="0.25">
      <c r="U580" s="13"/>
    </row>
    <row r="581" spans="21:21" x14ac:dyDescent="0.25">
      <c r="U581" s="13"/>
    </row>
    <row r="582" spans="21:21" x14ac:dyDescent="0.25">
      <c r="U582" s="13"/>
    </row>
    <row r="583" spans="21:21" x14ac:dyDescent="0.25">
      <c r="U583" s="13"/>
    </row>
    <row r="584" spans="21:21" x14ac:dyDescent="0.25">
      <c r="U584" s="13"/>
    </row>
    <row r="585" spans="21:21" x14ac:dyDescent="0.25">
      <c r="U585" s="13"/>
    </row>
    <row r="586" spans="21:21" x14ac:dyDescent="0.25">
      <c r="U586" s="13"/>
    </row>
    <row r="587" spans="21:21" x14ac:dyDescent="0.25">
      <c r="U587" s="13"/>
    </row>
    <row r="588" spans="21:21" x14ac:dyDescent="0.25">
      <c r="U588" s="13"/>
    </row>
    <row r="589" spans="21:21" x14ac:dyDescent="0.25">
      <c r="U589" s="13"/>
    </row>
    <row r="590" spans="21:21" x14ac:dyDescent="0.25">
      <c r="U590" s="13"/>
    </row>
    <row r="591" spans="21:21" x14ac:dyDescent="0.25">
      <c r="U591" s="13"/>
    </row>
    <row r="592" spans="21:21" x14ac:dyDescent="0.25">
      <c r="U592" s="13"/>
    </row>
    <row r="593" spans="21:21" x14ac:dyDescent="0.25">
      <c r="U593" s="13"/>
    </row>
    <row r="594" spans="21:21" x14ac:dyDescent="0.25">
      <c r="U594" s="13"/>
    </row>
    <row r="595" spans="21:21" x14ac:dyDescent="0.25">
      <c r="U595" s="13"/>
    </row>
    <row r="596" spans="21:21" x14ac:dyDescent="0.25">
      <c r="U596" s="13"/>
    </row>
    <row r="597" spans="21:21" x14ac:dyDescent="0.25">
      <c r="U597" s="13"/>
    </row>
    <row r="598" spans="21:21" x14ac:dyDescent="0.25">
      <c r="U598" s="13"/>
    </row>
    <row r="599" spans="21:21" x14ac:dyDescent="0.25">
      <c r="U599" s="13"/>
    </row>
    <row r="600" spans="21:21" x14ac:dyDescent="0.25">
      <c r="U600" s="13"/>
    </row>
    <row r="601" spans="21:21" x14ac:dyDescent="0.25">
      <c r="U601" s="13"/>
    </row>
    <row r="602" spans="21:21" x14ac:dyDescent="0.25">
      <c r="U602" s="13"/>
    </row>
    <row r="603" spans="21:21" x14ac:dyDescent="0.25">
      <c r="U603" s="13"/>
    </row>
    <row r="604" spans="21:21" x14ac:dyDescent="0.25">
      <c r="U604" s="13"/>
    </row>
    <row r="605" spans="21:21" x14ac:dyDescent="0.25">
      <c r="U605" s="13"/>
    </row>
    <row r="606" spans="21:21" x14ac:dyDescent="0.25">
      <c r="U606" s="13"/>
    </row>
    <row r="607" spans="21:21" x14ac:dyDescent="0.25">
      <c r="U607" s="13"/>
    </row>
    <row r="608" spans="21:21" x14ac:dyDescent="0.25">
      <c r="U608" s="13"/>
    </row>
    <row r="609" spans="21:21" x14ac:dyDescent="0.25">
      <c r="U609" s="13"/>
    </row>
    <row r="610" spans="21:21" x14ac:dyDescent="0.25">
      <c r="U610" s="13"/>
    </row>
    <row r="611" spans="21:21" x14ac:dyDescent="0.25">
      <c r="U611" s="13"/>
    </row>
    <row r="612" spans="21:21" x14ac:dyDescent="0.25">
      <c r="U612" s="13"/>
    </row>
    <row r="613" spans="21:21" x14ac:dyDescent="0.25">
      <c r="U613" s="13"/>
    </row>
    <row r="614" spans="21:21" x14ac:dyDescent="0.25">
      <c r="U614" s="13"/>
    </row>
    <row r="615" spans="21:21" x14ac:dyDescent="0.25">
      <c r="U615" s="13"/>
    </row>
    <row r="616" spans="21:21" x14ac:dyDescent="0.25">
      <c r="U616" s="13"/>
    </row>
    <row r="617" spans="21:21" x14ac:dyDescent="0.25">
      <c r="U617" s="13"/>
    </row>
    <row r="618" spans="21:21" x14ac:dyDescent="0.25">
      <c r="U618" s="13"/>
    </row>
    <row r="619" spans="21:21" x14ac:dyDescent="0.25">
      <c r="U619" s="13"/>
    </row>
    <row r="620" spans="21:21" x14ac:dyDescent="0.25">
      <c r="U620" s="13"/>
    </row>
    <row r="621" spans="21:21" x14ac:dyDescent="0.25">
      <c r="U621" s="13"/>
    </row>
    <row r="622" spans="21:21" x14ac:dyDescent="0.25">
      <c r="U622" s="13"/>
    </row>
    <row r="623" spans="21:21" x14ac:dyDescent="0.25">
      <c r="U623" s="13"/>
    </row>
    <row r="624" spans="21:21" x14ac:dyDescent="0.25">
      <c r="U624" s="13"/>
    </row>
    <row r="625" spans="21:21" x14ac:dyDescent="0.25">
      <c r="U625" s="13"/>
    </row>
    <row r="626" spans="21:21" x14ac:dyDescent="0.25">
      <c r="U626" s="13"/>
    </row>
    <row r="627" spans="21:21" x14ac:dyDescent="0.25">
      <c r="U627" s="13"/>
    </row>
    <row r="628" spans="21:21" x14ac:dyDescent="0.25">
      <c r="U628" s="13"/>
    </row>
    <row r="629" spans="21:21" x14ac:dyDescent="0.25">
      <c r="U629" s="13"/>
    </row>
    <row r="630" spans="21:21" x14ac:dyDescent="0.25">
      <c r="U630" s="13"/>
    </row>
    <row r="631" spans="21:21" x14ac:dyDescent="0.25">
      <c r="U631" s="13"/>
    </row>
    <row r="632" spans="21:21" x14ac:dyDescent="0.25">
      <c r="U632" s="13"/>
    </row>
    <row r="633" spans="21:21" x14ac:dyDescent="0.25">
      <c r="U633" s="13"/>
    </row>
    <row r="634" spans="21:21" x14ac:dyDescent="0.25">
      <c r="U634" s="13"/>
    </row>
    <row r="635" spans="21:21" x14ac:dyDescent="0.25">
      <c r="U635" s="13"/>
    </row>
    <row r="636" spans="21:21" x14ac:dyDescent="0.25">
      <c r="U636" s="13"/>
    </row>
    <row r="637" spans="21:21" x14ac:dyDescent="0.25">
      <c r="U637" s="13"/>
    </row>
    <row r="638" spans="21:21" x14ac:dyDescent="0.25">
      <c r="U638" s="13"/>
    </row>
    <row r="639" spans="21:21" x14ac:dyDescent="0.25">
      <c r="U639" s="13"/>
    </row>
    <row r="640" spans="21:21" x14ac:dyDescent="0.25">
      <c r="U640" s="13"/>
    </row>
    <row r="641" spans="21:21" x14ac:dyDescent="0.25">
      <c r="U641" s="13"/>
    </row>
    <row r="642" spans="21:21" x14ac:dyDescent="0.25">
      <c r="U642" s="13"/>
    </row>
    <row r="643" spans="21:21" x14ac:dyDescent="0.25">
      <c r="U643" s="13"/>
    </row>
    <row r="644" spans="21:21" x14ac:dyDescent="0.25">
      <c r="U644" s="13"/>
    </row>
    <row r="645" spans="21:21" x14ac:dyDescent="0.25">
      <c r="U645" s="13"/>
    </row>
    <row r="646" spans="21:21" x14ac:dyDescent="0.25">
      <c r="U646" s="13"/>
    </row>
    <row r="647" spans="21:21" x14ac:dyDescent="0.25">
      <c r="U647" s="13"/>
    </row>
    <row r="648" spans="21:21" x14ac:dyDescent="0.25">
      <c r="U648" s="13"/>
    </row>
    <row r="649" spans="21:21" x14ac:dyDescent="0.25">
      <c r="U649" s="13"/>
    </row>
    <row r="650" spans="21:21" x14ac:dyDescent="0.25">
      <c r="U650" s="13"/>
    </row>
    <row r="651" spans="21:21" x14ac:dyDescent="0.25">
      <c r="U651" s="13"/>
    </row>
    <row r="652" spans="21:21" x14ac:dyDescent="0.25">
      <c r="U652" s="13"/>
    </row>
    <row r="653" spans="21:21" x14ac:dyDescent="0.25">
      <c r="U653" s="13"/>
    </row>
    <row r="654" spans="21:21" x14ac:dyDescent="0.25">
      <c r="U654" s="13"/>
    </row>
    <row r="655" spans="21:21" x14ac:dyDescent="0.25">
      <c r="U655" s="13"/>
    </row>
    <row r="656" spans="21:21" x14ac:dyDescent="0.25">
      <c r="U656" s="13"/>
    </row>
    <row r="657" spans="21:21" x14ac:dyDescent="0.25">
      <c r="U657" s="13"/>
    </row>
    <row r="658" spans="21:21" x14ac:dyDescent="0.25">
      <c r="U658" s="13"/>
    </row>
    <row r="659" spans="21:21" x14ac:dyDescent="0.25">
      <c r="U659" s="13"/>
    </row>
    <row r="660" spans="21:21" x14ac:dyDescent="0.25">
      <c r="U660" s="13"/>
    </row>
    <row r="661" spans="21:21" x14ac:dyDescent="0.25">
      <c r="U661" s="13"/>
    </row>
    <row r="662" spans="21:21" x14ac:dyDescent="0.25">
      <c r="U662" s="13"/>
    </row>
    <row r="663" spans="21:21" x14ac:dyDescent="0.25">
      <c r="U663" s="13"/>
    </row>
    <row r="664" spans="21:21" x14ac:dyDescent="0.25">
      <c r="U664" s="13"/>
    </row>
    <row r="665" spans="21:21" x14ac:dyDescent="0.25">
      <c r="U665" s="13"/>
    </row>
    <row r="666" spans="21:21" x14ac:dyDescent="0.25">
      <c r="U666" s="13"/>
    </row>
    <row r="667" spans="21:21" x14ac:dyDescent="0.25">
      <c r="U667" s="13"/>
    </row>
    <row r="668" spans="21:21" x14ac:dyDescent="0.25">
      <c r="U668" s="13"/>
    </row>
    <row r="669" spans="21:21" x14ac:dyDescent="0.25">
      <c r="U669" s="13"/>
    </row>
    <row r="670" spans="21:21" x14ac:dyDescent="0.25">
      <c r="U670" s="13"/>
    </row>
    <row r="671" spans="21:21" x14ac:dyDescent="0.25">
      <c r="U671" s="13"/>
    </row>
    <row r="672" spans="21:21" x14ac:dyDescent="0.25">
      <c r="U672" s="13"/>
    </row>
    <row r="673" spans="21:21" x14ac:dyDescent="0.25">
      <c r="U673" s="13"/>
    </row>
    <row r="674" spans="21:21" x14ac:dyDescent="0.25">
      <c r="U674" s="13"/>
    </row>
    <row r="675" spans="21:21" x14ac:dyDescent="0.25">
      <c r="U675" s="13"/>
    </row>
    <row r="676" spans="21:21" x14ac:dyDescent="0.25">
      <c r="U676" s="13"/>
    </row>
    <row r="677" spans="21:21" x14ac:dyDescent="0.25">
      <c r="U677" s="13"/>
    </row>
    <row r="678" spans="21:21" x14ac:dyDescent="0.25">
      <c r="U678" s="13"/>
    </row>
    <row r="679" spans="21:21" x14ac:dyDescent="0.25">
      <c r="U679" s="13"/>
    </row>
    <row r="680" spans="21:21" x14ac:dyDescent="0.25">
      <c r="U680" s="13"/>
    </row>
    <row r="681" spans="21:21" x14ac:dyDescent="0.25">
      <c r="U681" s="13"/>
    </row>
    <row r="682" spans="21:21" x14ac:dyDescent="0.25">
      <c r="U682" s="13"/>
    </row>
    <row r="683" spans="21:21" x14ac:dyDescent="0.25">
      <c r="U683" s="13"/>
    </row>
    <row r="684" spans="21:21" x14ac:dyDescent="0.25">
      <c r="U684" s="13"/>
    </row>
    <row r="685" spans="21:21" x14ac:dyDescent="0.25">
      <c r="U685" s="13"/>
    </row>
    <row r="686" spans="21:21" x14ac:dyDescent="0.25">
      <c r="U686" s="13"/>
    </row>
    <row r="687" spans="21:21" x14ac:dyDescent="0.25">
      <c r="U687" s="13"/>
    </row>
    <row r="688" spans="21:21" x14ac:dyDescent="0.25">
      <c r="U688" s="13"/>
    </row>
    <row r="689" spans="21:21" x14ac:dyDescent="0.25">
      <c r="U689" s="13"/>
    </row>
    <row r="690" spans="21:21" x14ac:dyDescent="0.25">
      <c r="U690" s="13"/>
    </row>
    <row r="691" spans="21:21" x14ac:dyDescent="0.25">
      <c r="U691" s="13"/>
    </row>
    <row r="692" spans="21:21" x14ac:dyDescent="0.25">
      <c r="U692" s="13"/>
    </row>
    <row r="693" spans="21:21" x14ac:dyDescent="0.25">
      <c r="U693" s="13"/>
    </row>
    <row r="694" spans="21:21" x14ac:dyDescent="0.25">
      <c r="U694" s="13"/>
    </row>
    <row r="695" spans="21:21" x14ac:dyDescent="0.25">
      <c r="U695" s="13"/>
    </row>
    <row r="696" spans="21:21" x14ac:dyDescent="0.25">
      <c r="U696" s="13"/>
    </row>
    <row r="697" spans="21:21" x14ac:dyDescent="0.25">
      <c r="U697" s="13"/>
    </row>
    <row r="698" spans="21:21" x14ac:dyDescent="0.25">
      <c r="U698" s="13"/>
    </row>
    <row r="699" spans="21:21" x14ac:dyDescent="0.25">
      <c r="U699" s="13"/>
    </row>
    <row r="700" spans="21:21" x14ac:dyDescent="0.25">
      <c r="U700" s="13"/>
    </row>
    <row r="701" spans="21:21" x14ac:dyDescent="0.25">
      <c r="U701" s="13"/>
    </row>
    <row r="702" spans="21:21" x14ac:dyDescent="0.25">
      <c r="U702" s="13"/>
    </row>
    <row r="703" spans="21:21" x14ac:dyDescent="0.25">
      <c r="U703" s="13"/>
    </row>
    <row r="704" spans="21:21" x14ac:dyDescent="0.25">
      <c r="U704" s="13"/>
    </row>
    <row r="705" spans="21:21" x14ac:dyDescent="0.25">
      <c r="U705" s="13"/>
    </row>
    <row r="706" spans="21:21" x14ac:dyDescent="0.25">
      <c r="U706" s="13"/>
    </row>
    <row r="707" spans="21:21" x14ac:dyDescent="0.25">
      <c r="U707" s="13"/>
    </row>
    <row r="708" spans="21:21" x14ac:dyDescent="0.25">
      <c r="U708" s="13"/>
    </row>
    <row r="709" spans="21:21" x14ac:dyDescent="0.25">
      <c r="U709" s="13"/>
    </row>
    <row r="710" spans="21:21" x14ac:dyDescent="0.25">
      <c r="U710" s="13"/>
    </row>
    <row r="711" spans="21:21" x14ac:dyDescent="0.25">
      <c r="U711" s="13"/>
    </row>
    <row r="712" spans="21:21" x14ac:dyDescent="0.25">
      <c r="U712" s="13"/>
    </row>
    <row r="713" spans="21:21" x14ac:dyDescent="0.25">
      <c r="U713" s="13"/>
    </row>
    <row r="714" spans="21:21" x14ac:dyDescent="0.25">
      <c r="U714" s="13"/>
    </row>
    <row r="715" spans="21:21" x14ac:dyDescent="0.25">
      <c r="U715" s="13"/>
    </row>
    <row r="716" spans="21:21" x14ac:dyDescent="0.25">
      <c r="U716" s="13"/>
    </row>
    <row r="717" spans="21:21" x14ac:dyDescent="0.25">
      <c r="U717" s="13"/>
    </row>
    <row r="718" spans="21:21" x14ac:dyDescent="0.25">
      <c r="U718" s="13"/>
    </row>
    <row r="719" spans="21:21" x14ac:dyDescent="0.25">
      <c r="U719" s="13"/>
    </row>
    <row r="720" spans="21:21" x14ac:dyDescent="0.25">
      <c r="U720" s="13"/>
    </row>
    <row r="721" spans="21:21" x14ac:dyDescent="0.25">
      <c r="U721" s="13"/>
    </row>
    <row r="722" spans="21:21" x14ac:dyDescent="0.25">
      <c r="U722" s="13"/>
    </row>
    <row r="723" spans="21:21" x14ac:dyDescent="0.25">
      <c r="U723" s="13"/>
    </row>
    <row r="724" spans="21:21" x14ac:dyDescent="0.25">
      <c r="U724" s="13"/>
    </row>
    <row r="725" spans="21:21" x14ac:dyDescent="0.25">
      <c r="U725" s="13"/>
    </row>
    <row r="726" spans="21:21" x14ac:dyDescent="0.25">
      <c r="U726" s="13"/>
    </row>
    <row r="727" spans="21:21" x14ac:dyDescent="0.25">
      <c r="U727" s="13"/>
    </row>
    <row r="728" spans="21:21" x14ac:dyDescent="0.25">
      <c r="U728" s="13"/>
    </row>
    <row r="729" spans="21:21" x14ac:dyDescent="0.25">
      <c r="U729" s="13"/>
    </row>
    <row r="730" spans="21:21" x14ac:dyDescent="0.25">
      <c r="U730" s="13"/>
    </row>
    <row r="731" spans="21:21" x14ac:dyDescent="0.25">
      <c r="U731" s="13"/>
    </row>
    <row r="732" spans="21:21" x14ac:dyDescent="0.25">
      <c r="U732" s="13"/>
    </row>
    <row r="733" spans="21:21" x14ac:dyDescent="0.25">
      <c r="U733" s="13"/>
    </row>
    <row r="734" spans="21:21" x14ac:dyDescent="0.25">
      <c r="U734" s="13"/>
    </row>
    <row r="735" spans="21:21" x14ac:dyDescent="0.25">
      <c r="U735" s="13"/>
    </row>
    <row r="736" spans="21:21" x14ac:dyDescent="0.25">
      <c r="U736" s="13"/>
    </row>
    <row r="737" spans="21:21" x14ac:dyDescent="0.25">
      <c r="U737" s="13"/>
    </row>
    <row r="738" spans="21:21" x14ac:dyDescent="0.25">
      <c r="U738" s="13"/>
    </row>
    <row r="739" spans="21:21" x14ac:dyDescent="0.25">
      <c r="U739" s="13"/>
    </row>
    <row r="740" spans="21:21" x14ac:dyDescent="0.25">
      <c r="U740" s="13"/>
    </row>
    <row r="741" spans="21:21" x14ac:dyDescent="0.25">
      <c r="U741" s="13"/>
    </row>
    <row r="742" spans="21:21" x14ac:dyDescent="0.25">
      <c r="U742" s="13"/>
    </row>
    <row r="743" spans="21:21" x14ac:dyDescent="0.25">
      <c r="U743" s="13"/>
    </row>
    <row r="744" spans="21:21" x14ac:dyDescent="0.25">
      <c r="U744" s="13"/>
    </row>
    <row r="745" spans="21:21" x14ac:dyDescent="0.25">
      <c r="U745" s="13"/>
    </row>
    <row r="746" spans="21:21" x14ac:dyDescent="0.25">
      <c r="U746" s="13"/>
    </row>
    <row r="747" spans="21:21" x14ac:dyDescent="0.25">
      <c r="U747" s="13"/>
    </row>
    <row r="748" spans="21:21" x14ac:dyDescent="0.25">
      <c r="U748" s="13"/>
    </row>
    <row r="749" spans="21:21" x14ac:dyDescent="0.25">
      <c r="U749" s="13"/>
    </row>
    <row r="750" spans="21:21" x14ac:dyDescent="0.25">
      <c r="U750" s="13"/>
    </row>
    <row r="751" spans="21:21" x14ac:dyDescent="0.25">
      <c r="U751" s="13"/>
    </row>
    <row r="752" spans="21:21" x14ac:dyDescent="0.25">
      <c r="U752" s="13"/>
    </row>
    <row r="753" spans="21:21" x14ac:dyDescent="0.25">
      <c r="U753" s="13"/>
    </row>
    <row r="754" spans="21:21" x14ac:dyDescent="0.25">
      <c r="U754" s="13"/>
    </row>
    <row r="755" spans="21:21" x14ac:dyDescent="0.25">
      <c r="U755" s="13"/>
    </row>
    <row r="756" spans="21:21" x14ac:dyDescent="0.25">
      <c r="U756" s="13"/>
    </row>
    <row r="757" spans="21:21" x14ac:dyDescent="0.25">
      <c r="U757" s="13"/>
    </row>
    <row r="758" spans="21:21" x14ac:dyDescent="0.25">
      <c r="U758" s="13"/>
    </row>
    <row r="759" spans="21:21" x14ac:dyDescent="0.25">
      <c r="U759" s="13"/>
    </row>
    <row r="760" spans="21:21" x14ac:dyDescent="0.25">
      <c r="U760" s="13"/>
    </row>
    <row r="761" spans="21:21" x14ac:dyDescent="0.25">
      <c r="U761" s="13"/>
    </row>
    <row r="762" spans="21:21" x14ac:dyDescent="0.25">
      <c r="U762" s="13"/>
    </row>
    <row r="763" spans="21:21" x14ac:dyDescent="0.25">
      <c r="U763" s="13"/>
    </row>
    <row r="764" spans="21:21" x14ac:dyDescent="0.25">
      <c r="U764" s="13"/>
    </row>
    <row r="765" spans="21:21" x14ac:dyDescent="0.25">
      <c r="U765" s="13"/>
    </row>
    <row r="766" spans="21:21" x14ac:dyDescent="0.25">
      <c r="U766" s="13"/>
    </row>
    <row r="767" spans="21:21" x14ac:dyDescent="0.25">
      <c r="U767" s="13"/>
    </row>
    <row r="768" spans="21:21" x14ac:dyDescent="0.25">
      <c r="U768" s="13"/>
    </row>
    <row r="769" spans="21:21" x14ac:dyDescent="0.25">
      <c r="U769" s="13"/>
    </row>
    <row r="770" spans="21:21" x14ac:dyDescent="0.25">
      <c r="U770" s="13"/>
    </row>
    <row r="771" spans="21:21" x14ac:dyDescent="0.25">
      <c r="U771" s="13"/>
    </row>
    <row r="772" spans="21:21" x14ac:dyDescent="0.25">
      <c r="U772" s="13"/>
    </row>
    <row r="773" spans="21:21" x14ac:dyDescent="0.25">
      <c r="U773" s="13"/>
    </row>
    <row r="774" spans="21:21" x14ac:dyDescent="0.25">
      <c r="U774" s="13"/>
    </row>
    <row r="775" spans="21:21" x14ac:dyDescent="0.25">
      <c r="U775" s="13"/>
    </row>
    <row r="776" spans="21:21" x14ac:dyDescent="0.25">
      <c r="U776" s="13"/>
    </row>
    <row r="777" spans="21:21" x14ac:dyDescent="0.25">
      <c r="U777" s="13"/>
    </row>
    <row r="778" spans="21:21" x14ac:dyDescent="0.25">
      <c r="U778" s="13"/>
    </row>
    <row r="779" spans="21:21" x14ac:dyDescent="0.25">
      <c r="U779" s="13"/>
    </row>
    <row r="780" spans="21:21" x14ac:dyDescent="0.25">
      <c r="U780" s="13"/>
    </row>
    <row r="781" spans="21:21" x14ac:dyDescent="0.25">
      <c r="U781" s="13"/>
    </row>
    <row r="782" spans="21:21" x14ac:dyDescent="0.25">
      <c r="U782" s="13"/>
    </row>
    <row r="783" spans="21:21" x14ac:dyDescent="0.25">
      <c r="U783" s="13"/>
    </row>
    <row r="784" spans="21:21" x14ac:dyDescent="0.25">
      <c r="U784" s="13"/>
    </row>
    <row r="785" spans="21:21" x14ac:dyDescent="0.25">
      <c r="U785" s="13"/>
    </row>
    <row r="786" spans="21:21" x14ac:dyDescent="0.25">
      <c r="U786" s="13"/>
    </row>
    <row r="787" spans="21:21" x14ac:dyDescent="0.25">
      <c r="U787" s="13"/>
    </row>
    <row r="788" spans="21:21" x14ac:dyDescent="0.25">
      <c r="U788" s="13"/>
    </row>
    <row r="789" spans="21:21" x14ac:dyDescent="0.25">
      <c r="U789" s="13"/>
    </row>
    <row r="790" spans="21:21" x14ac:dyDescent="0.25">
      <c r="U790" s="13"/>
    </row>
    <row r="791" spans="21:21" x14ac:dyDescent="0.25">
      <c r="U791" s="13"/>
    </row>
    <row r="792" spans="21:21" x14ac:dyDescent="0.25">
      <c r="U792" s="13"/>
    </row>
    <row r="793" spans="21:21" x14ac:dyDescent="0.25">
      <c r="U793" s="13"/>
    </row>
    <row r="794" spans="21:21" x14ac:dyDescent="0.25">
      <c r="U794" s="13"/>
    </row>
    <row r="795" spans="21:21" x14ac:dyDescent="0.25">
      <c r="U795" s="13"/>
    </row>
    <row r="796" spans="21:21" x14ac:dyDescent="0.25">
      <c r="U796" s="13"/>
    </row>
    <row r="797" spans="21:21" x14ac:dyDescent="0.25">
      <c r="U797" s="13"/>
    </row>
    <row r="798" spans="21:21" x14ac:dyDescent="0.25">
      <c r="U798" s="13"/>
    </row>
    <row r="799" spans="21:21" x14ac:dyDescent="0.25">
      <c r="U799" s="13"/>
    </row>
    <row r="800" spans="21:21" x14ac:dyDescent="0.25">
      <c r="U800" s="13"/>
    </row>
    <row r="801" spans="21:21" x14ac:dyDescent="0.25">
      <c r="U801" s="13"/>
    </row>
    <row r="802" spans="21:21" x14ac:dyDescent="0.25">
      <c r="U802" s="13"/>
    </row>
    <row r="803" spans="21:21" x14ac:dyDescent="0.25">
      <c r="U803" s="13"/>
    </row>
    <row r="804" spans="21:21" x14ac:dyDescent="0.25">
      <c r="U804" s="13"/>
    </row>
    <row r="805" spans="21:21" x14ac:dyDescent="0.25">
      <c r="U805" s="13"/>
    </row>
    <row r="806" spans="21:21" x14ac:dyDescent="0.25">
      <c r="U806" s="13"/>
    </row>
    <row r="807" spans="21:21" x14ac:dyDescent="0.25">
      <c r="U807" s="13"/>
    </row>
    <row r="808" spans="21:21" x14ac:dyDescent="0.25">
      <c r="U808" s="13"/>
    </row>
    <row r="809" spans="21:21" x14ac:dyDescent="0.25">
      <c r="U809" s="13"/>
    </row>
    <row r="810" spans="21:21" x14ac:dyDescent="0.25">
      <c r="U810" s="13"/>
    </row>
    <row r="811" spans="21:21" x14ac:dyDescent="0.25">
      <c r="U811" s="13"/>
    </row>
    <row r="812" spans="21:21" x14ac:dyDescent="0.25">
      <c r="U812" s="13"/>
    </row>
    <row r="813" spans="21:21" x14ac:dyDescent="0.25">
      <c r="U813" s="13"/>
    </row>
    <row r="814" spans="21:21" x14ac:dyDescent="0.25">
      <c r="U814" s="13"/>
    </row>
    <row r="815" spans="21:21" x14ac:dyDescent="0.25">
      <c r="U815" s="13"/>
    </row>
    <row r="816" spans="21:21" x14ac:dyDescent="0.25">
      <c r="U816" s="13"/>
    </row>
    <row r="817" spans="21:21" x14ac:dyDescent="0.25">
      <c r="U817" s="13"/>
    </row>
    <row r="818" spans="21:21" x14ac:dyDescent="0.25">
      <c r="U818" s="13"/>
    </row>
    <row r="819" spans="21:21" x14ac:dyDescent="0.25">
      <c r="U819" s="13"/>
    </row>
    <row r="820" spans="21:21" x14ac:dyDescent="0.25">
      <c r="U820" s="13"/>
    </row>
    <row r="821" spans="21:21" x14ac:dyDescent="0.25">
      <c r="U821" s="13"/>
    </row>
    <row r="822" spans="21:21" x14ac:dyDescent="0.25">
      <c r="U822" s="13"/>
    </row>
    <row r="823" spans="21:21" x14ac:dyDescent="0.25">
      <c r="U823" s="13"/>
    </row>
    <row r="824" spans="21:21" x14ac:dyDescent="0.25">
      <c r="U824" s="13"/>
    </row>
    <row r="825" spans="21:21" x14ac:dyDescent="0.25">
      <c r="U825" s="13"/>
    </row>
    <row r="826" spans="21:21" x14ac:dyDescent="0.25">
      <c r="U826" s="13"/>
    </row>
    <row r="827" spans="21:21" x14ac:dyDescent="0.25">
      <c r="U827" s="13"/>
    </row>
    <row r="828" spans="21:21" x14ac:dyDescent="0.25">
      <c r="U828" s="13"/>
    </row>
    <row r="829" spans="21:21" x14ac:dyDescent="0.25">
      <c r="U829" s="13"/>
    </row>
    <row r="830" spans="21:21" x14ac:dyDescent="0.25">
      <c r="U830" s="13"/>
    </row>
    <row r="831" spans="21:21" x14ac:dyDescent="0.25">
      <c r="U831" s="13"/>
    </row>
    <row r="832" spans="21:21" x14ac:dyDescent="0.25">
      <c r="U832" s="13"/>
    </row>
    <row r="833" spans="21:21" x14ac:dyDescent="0.25">
      <c r="U833" s="13"/>
    </row>
    <row r="834" spans="21:21" x14ac:dyDescent="0.25">
      <c r="U834" s="13"/>
    </row>
    <row r="835" spans="21:21" x14ac:dyDescent="0.25">
      <c r="U835" s="13"/>
    </row>
    <row r="836" spans="21:21" x14ac:dyDescent="0.25">
      <c r="U836" s="13"/>
    </row>
    <row r="837" spans="21:21" x14ac:dyDescent="0.25">
      <c r="U837" s="13"/>
    </row>
    <row r="838" spans="21:21" x14ac:dyDescent="0.25">
      <c r="U838" s="13"/>
    </row>
    <row r="839" spans="21:21" x14ac:dyDescent="0.25">
      <c r="U839" s="13"/>
    </row>
    <row r="840" spans="21:21" x14ac:dyDescent="0.25">
      <c r="U840" s="13"/>
    </row>
    <row r="841" spans="21:21" x14ac:dyDescent="0.25">
      <c r="U841" s="13"/>
    </row>
    <row r="842" spans="21:21" x14ac:dyDescent="0.25">
      <c r="U842" s="13"/>
    </row>
    <row r="843" spans="21:21" x14ac:dyDescent="0.25">
      <c r="U843" s="13"/>
    </row>
    <row r="844" spans="21:21" x14ac:dyDescent="0.25">
      <c r="U844" s="13"/>
    </row>
    <row r="845" spans="21:21" x14ac:dyDescent="0.25">
      <c r="U845" s="13"/>
    </row>
    <row r="846" spans="21:21" x14ac:dyDescent="0.25">
      <c r="U846" s="13"/>
    </row>
    <row r="847" spans="21:21" x14ac:dyDescent="0.25">
      <c r="U847" s="13"/>
    </row>
    <row r="848" spans="21:21" x14ac:dyDescent="0.25">
      <c r="U848" s="13"/>
    </row>
    <row r="849" spans="21:21" x14ac:dyDescent="0.25">
      <c r="U849" s="13"/>
    </row>
    <row r="850" spans="21:21" x14ac:dyDescent="0.25">
      <c r="U850" s="13"/>
    </row>
    <row r="851" spans="21:21" x14ac:dyDescent="0.25">
      <c r="U851" s="13"/>
    </row>
    <row r="852" spans="21:21" x14ac:dyDescent="0.25">
      <c r="U852" s="13"/>
    </row>
    <row r="853" spans="21:21" x14ac:dyDescent="0.25">
      <c r="U853" s="13"/>
    </row>
    <row r="854" spans="21:21" x14ac:dyDescent="0.25">
      <c r="U854" s="13"/>
    </row>
    <row r="855" spans="21:21" x14ac:dyDescent="0.25">
      <c r="U855" s="13"/>
    </row>
    <row r="856" spans="21:21" x14ac:dyDescent="0.25">
      <c r="U856" s="13"/>
    </row>
    <row r="857" spans="21:21" x14ac:dyDescent="0.25">
      <c r="U857" s="13"/>
    </row>
    <row r="858" spans="21:21" x14ac:dyDescent="0.25">
      <c r="U858" s="13"/>
    </row>
    <row r="859" spans="21:21" x14ac:dyDescent="0.25">
      <c r="U859" s="13"/>
    </row>
    <row r="860" spans="21:21" x14ac:dyDescent="0.25">
      <c r="U860" s="13"/>
    </row>
    <row r="861" spans="21:21" x14ac:dyDescent="0.25">
      <c r="U861" s="13"/>
    </row>
    <row r="862" spans="21:21" x14ac:dyDescent="0.25">
      <c r="U862" s="13"/>
    </row>
    <row r="863" spans="21:21" x14ac:dyDescent="0.25">
      <c r="U863" s="13"/>
    </row>
    <row r="864" spans="21:21" x14ac:dyDescent="0.25">
      <c r="U864" s="13"/>
    </row>
    <row r="865" spans="21:21" x14ac:dyDescent="0.25">
      <c r="U865" s="13"/>
    </row>
    <row r="866" spans="21:21" x14ac:dyDescent="0.25">
      <c r="U866" s="13"/>
    </row>
    <row r="867" spans="21:21" x14ac:dyDescent="0.25">
      <c r="U867" s="13"/>
    </row>
    <row r="868" spans="21:21" x14ac:dyDescent="0.25">
      <c r="U868" s="13"/>
    </row>
    <row r="869" spans="21:21" x14ac:dyDescent="0.25">
      <c r="U869" s="13"/>
    </row>
    <row r="870" spans="21:21" x14ac:dyDescent="0.25">
      <c r="U870" s="13"/>
    </row>
    <row r="871" spans="21:21" x14ac:dyDescent="0.25">
      <c r="U871" s="13"/>
    </row>
    <row r="872" spans="21:21" x14ac:dyDescent="0.25">
      <c r="U872" s="13"/>
    </row>
    <row r="873" spans="21:21" x14ac:dyDescent="0.25">
      <c r="U873" s="13"/>
    </row>
    <row r="874" spans="21:21" x14ac:dyDescent="0.25">
      <c r="U874" s="13"/>
    </row>
    <row r="875" spans="21:21" x14ac:dyDescent="0.25">
      <c r="U875" s="13"/>
    </row>
    <row r="876" spans="21:21" x14ac:dyDescent="0.25">
      <c r="U876" s="13"/>
    </row>
    <row r="877" spans="21:21" x14ac:dyDescent="0.25">
      <c r="U877" s="13"/>
    </row>
    <row r="878" spans="21:21" x14ac:dyDescent="0.25">
      <c r="U878" s="13"/>
    </row>
    <row r="879" spans="21:21" x14ac:dyDescent="0.25">
      <c r="U879" s="13"/>
    </row>
    <row r="880" spans="21:21" x14ac:dyDescent="0.25">
      <c r="U880" s="13"/>
    </row>
    <row r="881" spans="21:21" x14ac:dyDescent="0.25">
      <c r="U881" s="13"/>
    </row>
    <row r="882" spans="21:21" x14ac:dyDescent="0.25">
      <c r="U882" s="13"/>
    </row>
    <row r="883" spans="21:21" x14ac:dyDescent="0.25">
      <c r="U883" s="13"/>
    </row>
    <row r="884" spans="21:21" x14ac:dyDescent="0.25">
      <c r="U884" s="13"/>
    </row>
    <row r="885" spans="21:21" x14ac:dyDescent="0.25">
      <c r="U885" s="13"/>
    </row>
    <row r="886" spans="21:21" x14ac:dyDescent="0.25">
      <c r="U886" s="13"/>
    </row>
    <row r="887" spans="21:21" x14ac:dyDescent="0.25">
      <c r="U887" s="13"/>
    </row>
    <row r="888" spans="21:21" x14ac:dyDescent="0.25">
      <c r="U888" s="13"/>
    </row>
    <row r="889" spans="21:21" x14ac:dyDescent="0.25">
      <c r="U889" s="13"/>
    </row>
    <row r="890" spans="21:21" x14ac:dyDescent="0.25">
      <c r="U890" s="13"/>
    </row>
    <row r="891" spans="21:21" x14ac:dyDescent="0.25">
      <c r="U891" s="13"/>
    </row>
    <row r="892" spans="21:21" x14ac:dyDescent="0.25">
      <c r="U892" s="13"/>
    </row>
    <row r="893" spans="21:21" x14ac:dyDescent="0.25">
      <c r="U893" s="13"/>
    </row>
    <row r="894" spans="21:21" x14ac:dyDescent="0.25">
      <c r="U894" s="13"/>
    </row>
    <row r="895" spans="21:21" x14ac:dyDescent="0.25">
      <c r="U895" s="13"/>
    </row>
    <row r="896" spans="21:21" x14ac:dyDescent="0.25">
      <c r="U896" s="13"/>
    </row>
    <row r="897" spans="21:21" x14ac:dyDescent="0.25">
      <c r="U897" s="13"/>
    </row>
    <row r="898" spans="21:21" x14ac:dyDescent="0.25">
      <c r="U898" s="13"/>
    </row>
  </sheetData>
  <mergeCells count="42">
    <mergeCell ref="A17:C20"/>
    <mergeCell ref="D17:U20"/>
    <mergeCell ref="A22:C22"/>
    <mergeCell ref="E22:F22"/>
    <mergeCell ref="H22:J22"/>
    <mergeCell ref="M22:O22"/>
    <mergeCell ref="F32:F39"/>
    <mergeCell ref="G32:G39"/>
    <mergeCell ref="A30:G30"/>
    <mergeCell ref="H30:N30"/>
    <mergeCell ref="A23:C23"/>
    <mergeCell ref="H23:I23"/>
    <mergeCell ref="H24:I24"/>
    <mergeCell ref="H25:I25"/>
    <mergeCell ref="H26:I26"/>
    <mergeCell ref="O37:P37"/>
    <mergeCell ref="O41:P41"/>
    <mergeCell ref="O42:P42"/>
    <mergeCell ref="O30:Q30"/>
    <mergeCell ref="R30:V30"/>
    <mergeCell ref="O31:P31"/>
    <mergeCell ref="O32:P32"/>
    <mergeCell ref="O33:P33"/>
    <mergeCell ref="O34:P34"/>
    <mergeCell ref="O35:P35"/>
    <mergeCell ref="O36:P36"/>
    <mergeCell ref="O43:P43"/>
    <mergeCell ref="O38:P38"/>
    <mergeCell ref="O39:P39"/>
    <mergeCell ref="A40:A42"/>
    <mergeCell ref="B40:B42"/>
    <mergeCell ref="C40:C42"/>
    <mergeCell ref="D40:D42"/>
    <mergeCell ref="E40:E42"/>
    <mergeCell ref="F40:F42"/>
    <mergeCell ref="G40:G42"/>
    <mergeCell ref="O40:P40"/>
    <mergeCell ref="A32:A39"/>
    <mergeCell ref="B32:B39"/>
    <mergeCell ref="C32:C39"/>
    <mergeCell ref="D32:D39"/>
    <mergeCell ref="E32:E39"/>
  </mergeCells>
  <conditionalFormatting sqref="U40:U43 U32:U36">
    <cfRule type="containsText" dxfId="20" priority="4" stopIfTrue="1" operator="containsText" text="Cerrada">
      <formula>NOT(ISERROR(SEARCH("Cerrada",U32)))</formula>
    </cfRule>
    <cfRule type="containsText" dxfId="19" priority="5" stopIfTrue="1" operator="containsText" text="En ejecución">
      <formula>NOT(ISERROR(SEARCH("En ejecución",U32)))</formula>
    </cfRule>
    <cfRule type="containsText" dxfId="18" priority="6" stopIfTrue="1" operator="containsText" text="Vencida">
      <formula>NOT(ISERROR(SEARCH("Vencida",U32)))</formula>
    </cfRule>
  </conditionalFormatting>
  <dataValidations count="8">
    <dataValidation type="list" allowBlank="1" showInputMessage="1" showErrorMessage="1" sqref="T32:T43">
      <formula1>$J$2:$J$4</formula1>
    </dataValidation>
    <dataValidation type="list" allowBlank="1" showInputMessage="1" showErrorMessage="1" sqref="U40:U43 U32:U36">
      <formula1>$I$2:$I$4</formula1>
    </dataValidation>
    <dataValidation type="list" allowBlank="1" showErrorMessage="1" sqref="A23">
      <formula1>PROCESOS</formula1>
    </dataValidation>
    <dataValidation type="list" allowBlank="1" showInputMessage="1" showErrorMessage="1" sqref="I32:I43">
      <formula1>$H$2:$H$3</formula1>
    </dataValidation>
    <dataValidation type="list" allowBlank="1" showInputMessage="1" showErrorMessage="1" sqref="F32 F40 F43">
      <formula1>$G$2:$G$5</formula1>
    </dataValidation>
    <dataValidation type="list" allowBlank="1" showInputMessage="1" showErrorMessage="1" sqref="C32 C40 C43">
      <formula1>$D$2:$D$13</formula1>
    </dataValidation>
    <dataValidation type="list" allowBlank="1" showInputMessage="1" showErrorMessage="1" sqref="B32 B40 B43">
      <formula1>$F$2:$F$6</formula1>
    </dataValidation>
    <dataValidation type="list" allowBlank="1" showInputMessage="1" showErrorMessage="1" sqref="U37:U39">
      <formula1>$I$2:$I$5</formula1>
    </dataValidation>
  </dataValidations>
  <hyperlinks>
    <hyperlink ref="S33" r:id="rId1"/>
    <hyperlink ref="S40" r:id="rId2"/>
    <hyperlink ref="S41" r:id="rId3"/>
    <hyperlink ref="S34" r:id="rId4" display="http://www.idep.edu.co/sites/default/files/PRO-GT-12-05%20Mantenimiento%20de%20Infraestructura%20tecnolo%CC%81gica_V7.pdf"/>
  </hyperlinks>
  <pageMargins left="0.7" right="0.7" top="0.75" bottom="0.75" header="0.3" footer="0.3"/>
  <pageSetup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4"/>
  <sheetViews>
    <sheetView showGridLines="0" topLeftCell="A20" zoomScale="80" zoomScaleNormal="80" workbookViewId="0">
      <selection activeCell="F28" sqref="F28"/>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34" t="s">
        <v>59</v>
      </c>
      <c r="B22" s="535"/>
      <c r="C22" s="536"/>
      <c r="D22" s="23"/>
      <c r="E22" s="517" t="str">
        <f>CONCATENATE("INFORME DE SEGUIMIENTO DEL PROCESO ",A23)</f>
        <v>INFORME DE SEGUIMIENTO DEL PROCESO GESTIÓN DEL TALENTO HUMANO</v>
      </c>
      <c r="F22" s="518"/>
      <c r="G22" s="21"/>
      <c r="H22" s="553" t="s">
        <v>60</v>
      </c>
      <c r="I22" s="554"/>
      <c r="J22" s="555"/>
      <c r="K22" s="107"/>
      <c r="L22" s="107"/>
      <c r="M22" s="561" t="s">
        <v>61</v>
      </c>
      <c r="N22" s="562"/>
      <c r="O22" s="563"/>
      <c r="P22" s="111"/>
      <c r="Q22" s="111"/>
      <c r="R22" s="111"/>
      <c r="S22" s="111"/>
      <c r="T22" s="111"/>
      <c r="U22" s="111"/>
      <c r="V22" s="111"/>
      <c r="W22" s="111"/>
      <c r="X22" s="110"/>
    </row>
    <row r="23" spans="1:27" ht="53.25" customHeight="1" thickBot="1" x14ac:dyDescent="0.3">
      <c r="A23" s="577" t="s">
        <v>52</v>
      </c>
      <c r="B23" s="578"/>
      <c r="C23" s="579"/>
      <c r="D23" s="23"/>
      <c r="E23" s="125" t="s">
        <v>151</v>
      </c>
      <c r="F23" s="126">
        <f>COUNTA(E31:E36)</f>
        <v>6</v>
      </c>
      <c r="G23" s="21"/>
      <c r="H23" s="556" t="s">
        <v>69</v>
      </c>
      <c r="I23" s="557"/>
      <c r="J23" s="126">
        <f>COUNTIF(I31:I35,"Acción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COUNTA(H31:H36)</f>
        <v>6</v>
      </c>
      <c r="G24" s="24"/>
      <c r="H24" s="558" t="s">
        <v>156</v>
      </c>
      <c r="I24" s="559"/>
      <c r="J24" s="131">
        <f>COUNTIF(I31:I36,"Acción Preventiva y/o de mejora")</f>
        <v>6</v>
      </c>
      <c r="K24" s="112"/>
      <c r="L24" s="108"/>
      <c r="M24" s="114">
        <v>2016</v>
      </c>
      <c r="N24" s="37">
        <v>2</v>
      </c>
      <c r="O24" s="115">
        <v>18</v>
      </c>
      <c r="P24" s="111"/>
      <c r="Q24" s="111"/>
      <c r="R24" s="112"/>
      <c r="S24" s="112"/>
      <c r="T24" s="112"/>
      <c r="U24" s="110"/>
      <c r="V24" s="110"/>
      <c r="W24" s="23"/>
      <c r="X24" s="110"/>
    </row>
    <row r="25" spans="1:27" ht="53.25" customHeight="1" x14ac:dyDescent="0.35">
      <c r="A25" s="27"/>
      <c r="B25" s="23"/>
      <c r="C25" s="23"/>
      <c r="D25" s="33"/>
      <c r="E25" s="129" t="s">
        <v>152</v>
      </c>
      <c r="F25" s="128">
        <f>COUNTIF(W31:W35, "Vencida")</f>
        <v>0</v>
      </c>
      <c r="G25" s="24"/>
      <c r="H25" s="560"/>
      <c r="I25" s="560"/>
      <c r="J25" s="118"/>
      <c r="K25" s="112"/>
      <c r="L25" s="108"/>
      <c r="M25" s="116">
        <v>2017</v>
      </c>
      <c r="N25" s="46">
        <v>2</v>
      </c>
      <c r="O25" s="117">
        <v>8</v>
      </c>
      <c r="P25" s="111"/>
      <c r="Q25" s="111"/>
      <c r="R25" s="112"/>
      <c r="S25" s="112"/>
      <c r="T25" s="112"/>
      <c r="U25" s="110"/>
      <c r="V25" s="110"/>
      <c r="W25" s="23"/>
      <c r="X25" s="62"/>
    </row>
    <row r="26" spans="1:27" ht="48.75" customHeight="1" x14ac:dyDescent="0.35">
      <c r="A26" s="27"/>
      <c r="B26" s="23"/>
      <c r="C26" s="23"/>
      <c r="D26" s="28"/>
      <c r="E26" s="129" t="s">
        <v>153</v>
      </c>
      <c r="F26" s="373">
        <f>COUNTIF(W31:W36, "En ejecución")</f>
        <v>6</v>
      </c>
      <c r="G26" s="24"/>
      <c r="H26" s="560"/>
      <c r="I26" s="560"/>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COUNTIF(W32:W36, "Cerrada")</f>
        <v>0</v>
      </c>
      <c r="G27" s="24"/>
      <c r="H27" s="25"/>
      <c r="I27" s="109"/>
      <c r="J27" s="108"/>
      <c r="K27" s="108"/>
      <c r="L27" s="108"/>
      <c r="M27" s="119" t="s">
        <v>75</v>
      </c>
      <c r="N27" s="120">
        <f>SUM(N24:N26)</f>
        <v>4</v>
      </c>
      <c r="O27" s="157">
        <f>SUM(O24:O26)</f>
        <v>26</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02" t="s">
        <v>91</v>
      </c>
      <c r="U30" s="200" t="s">
        <v>92</v>
      </c>
      <c r="V30" s="200" t="s">
        <v>166</v>
      </c>
      <c r="W30" s="200" t="s">
        <v>93</v>
      </c>
      <c r="X30" s="201" t="s">
        <v>163</v>
      </c>
      <c r="Y30" s="98"/>
      <c r="Z30" s="102"/>
      <c r="AA30" s="102"/>
    </row>
    <row r="31" spans="1:27" s="175" customFormat="1" ht="76.5" x14ac:dyDescent="0.25">
      <c r="A31" s="296">
        <v>1</v>
      </c>
      <c r="B31" s="318" t="s">
        <v>10</v>
      </c>
      <c r="C31" s="318" t="s">
        <v>139</v>
      </c>
      <c r="D31" s="298">
        <v>43392</v>
      </c>
      <c r="E31" s="299" t="s">
        <v>507</v>
      </c>
      <c r="F31" s="296" t="s">
        <v>145</v>
      </c>
      <c r="G31" s="299" t="s">
        <v>508</v>
      </c>
      <c r="H31" s="299" t="s">
        <v>509</v>
      </c>
      <c r="I31" s="296" t="s">
        <v>147</v>
      </c>
      <c r="J31" s="299" t="s">
        <v>510</v>
      </c>
      <c r="K31" s="299" t="s">
        <v>511</v>
      </c>
      <c r="L31" s="298">
        <v>43439</v>
      </c>
      <c r="M31" s="298">
        <v>43480</v>
      </c>
      <c r="N31" s="298">
        <v>43539</v>
      </c>
      <c r="O31" s="519"/>
      <c r="P31" s="520"/>
      <c r="Q31" s="520"/>
      <c r="R31" s="521"/>
      <c r="S31" s="296"/>
      <c r="T31" s="93" t="s">
        <v>589</v>
      </c>
      <c r="U31" s="369"/>
      <c r="V31" s="369"/>
      <c r="W31" s="314" t="s">
        <v>150</v>
      </c>
      <c r="X31" s="93" t="s">
        <v>587</v>
      </c>
      <c r="Y31" s="16"/>
      <c r="Z31" s="1"/>
    </row>
    <row r="32" spans="1:27" ht="147" customHeight="1" x14ac:dyDescent="0.25">
      <c r="A32" s="169">
        <v>2</v>
      </c>
      <c r="B32" s="318" t="s">
        <v>10</v>
      </c>
      <c r="C32" s="318" t="s">
        <v>139</v>
      </c>
      <c r="D32" s="298">
        <v>43392</v>
      </c>
      <c r="E32" s="377" t="s">
        <v>512</v>
      </c>
      <c r="F32" s="296" t="s">
        <v>145</v>
      </c>
      <c r="G32" s="377" t="s">
        <v>513</v>
      </c>
      <c r="H32" s="377" t="s">
        <v>514</v>
      </c>
      <c r="I32" s="296" t="s">
        <v>147</v>
      </c>
      <c r="J32" s="299" t="s">
        <v>515</v>
      </c>
      <c r="K32" s="299" t="s">
        <v>511</v>
      </c>
      <c r="L32" s="298">
        <v>43439</v>
      </c>
      <c r="M32" s="298">
        <v>43480</v>
      </c>
      <c r="N32" s="298">
        <v>43511</v>
      </c>
      <c r="O32" s="622"/>
      <c r="P32" s="520"/>
      <c r="Q32" s="520"/>
      <c r="R32" s="521"/>
      <c r="S32" s="378"/>
      <c r="T32" s="379" t="s">
        <v>640</v>
      </c>
      <c r="U32" s="380"/>
      <c r="V32" s="369"/>
      <c r="W32" s="314" t="s">
        <v>150</v>
      </c>
      <c r="X32" s="93" t="s">
        <v>587</v>
      </c>
      <c r="Y32" s="1"/>
      <c r="Z32" s="1"/>
    </row>
    <row r="33" spans="1:26" ht="153" x14ac:dyDescent="0.25">
      <c r="A33" s="169">
        <v>3</v>
      </c>
      <c r="B33" s="318" t="s">
        <v>136</v>
      </c>
      <c r="C33" s="318" t="s">
        <v>139</v>
      </c>
      <c r="D33" s="298">
        <v>43403</v>
      </c>
      <c r="E33" s="377" t="s">
        <v>516</v>
      </c>
      <c r="F33" s="296" t="s">
        <v>145</v>
      </c>
      <c r="G33" s="377" t="s">
        <v>517</v>
      </c>
      <c r="H33" s="377" t="s">
        <v>518</v>
      </c>
      <c r="I33" s="296" t="s">
        <v>147</v>
      </c>
      <c r="J33" s="299" t="s">
        <v>519</v>
      </c>
      <c r="K33" s="299" t="s">
        <v>511</v>
      </c>
      <c r="L33" s="298">
        <v>43439</v>
      </c>
      <c r="M33" s="298">
        <v>43511</v>
      </c>
      <c r="N33" s="298">
        <v>43661</v>
      </c>
      <c r="O33" s="519"/>
      <c r="P33" s="520"/>
      <c r="Q33" s="520"/>
      <c r="R33" s="521"/>
      <c r="S33" s="381"/>
      <c r="T33" s="379" t="s">
        <v>641</v>
      </c>
      <c r="U33" s="380"/>
      <c r="V33" s="369"/>
      <c r="W33" s="314" t="s">
        <v>150</v>
      </c>
      <c r="X33" s="93" t="s">
        <v>587</v>
      </c>
      <c r="Y33" s="1"/>
      <c r="Z33" s="1"/>
    </row>
    <row r="34" spans="1:26" ht="85.5" x14ac:dyDescent="0.25">
      <c r="A34" s="169">
        <v>4</v>
      </c>
      <c r="B34" s="318" t="s">
        <v>136</v>
      </c>
      <c r="C34" s="318" t="s">
        <v>139</v>
      </c>
      <c r="D34" s="298">
        <v>43403</v>
      </c>
      <c r="E34" s="377" t="s">
        <v>520</v>
      </c>
      <c r="F34" s="296" t="s">
        <v>145</v>
      </c>
      <c r="G34" s="377" t="s">
        <v>521</v>
      </c>
      <c r="H34" s="377" t="s">
        <v>522</v>
      </c>
      <c r="I34" s="296" t="s">
        <v>147</v>
      </c>
      <c r="J34" s="299" t="s">
        <v>523</v>
      </c>
      <c r="K34" s="299" t="s">
        <v>511</v>
      </c>
      <c r="L34" s="298">
        <v>43439</v>
      </c>
      <c r="M34" s="298">
        <v>43511</v>
      </c>
      <c r="N34" s="298">
        <v>43539</v>
      </c>
      <c r="O34" s="519"/>
      <c r="P34" s="520"/>
      <c r="Q34" s="520"/>
      <c r="R34" s="521"/>
      <c r="S34" s="381"/>
      <c r="T34" s="379" t="s">
        <v>640</v>
      </c>
      <c r="U34" s="380"/>
      <c r="V34" s="369"/>
      <c r="W34" s="314" t="s">
        <v>150</v>
      </c>
      <c r="X34" s="93" t="s">
        <v>587</v>
      </c>
      <c r="Y34" s="1"/>
      <c r="Z34" s="1"/>
    </row>
    <row r="35" spans="1:26" ht="114" x14ac:dyDescent="0.25">
      <c r="A35" s="169">
        <v>5</v>
      </c>
      <c r="B35" s="318" t="s">
        <v>136</v>
      </c>
      <c r="C35" s="318" t="s">
        <v>139</v>
      </c>
      <c r="D35" s="298">
        <v>43403</v>
      </c>
      <c r="E35" s="377" t="s">
        <v>524</v>
      </c>
      <c r="F35" s="296" t="s">
        <v>145</v>
      </c>
      <c r="G35" s="377" t="s">
        <v>525</v>
      </c>
      <c r="H35" s="377" t="s">
        <v>526</v>
      </c>
      <c r="I35" s="296" t="s">
        <v>147</v>
      </c>
      <c r="J35" s="299" t="s">
        <v>527</v>
      </c>
      <c r="K35" s="299" t="s">
        <v>511</v>
      </c>
      <c r="L35" s="298">
        <v>43439</v>
      </c>
      <c r="M35" s="298">
        <v>43525</v>
      </c>
      <c r="N35" s="298">
        <v>43677</v>
      </c>
      <c r="O35" s="519"/>
      <c r="P35" s="520"/>
      <c r="Q35" s="520"/>
      <c r="R35" s="521"/>
      <c r="S35" s="381"/>
      <c r="T35" s="379" t="s">
        <v>640</v>
      </c>
      <c r="U35" s="380"/>
      <c r="V35" s="369"/>
      <c r="W35" s="314" t="s">
        <v>150</v>
      </c>
      <c r="X35" s="93" t="s">
        <v>587</v>
      </c>
      <c r="Y35" s="1"/>
      <c r="Z35" s="1"/>
    </row>
    <row r="36" spans="1:26" ht="85.5" x14ac:dyDescent="0.25">
      <c r="A36" s="169">
        <v>6</v>
      </c>
      <c r="B36" s="318" t="s">
        <v>136</v>
      </c>
      <c r="C36" s="318" t="s">
        <v>139</v>
      </c>
      <c r="D36" s="298">
        <v>43403</v>
      </c>
      <c r="E36" s="377" t="s">
        <v>528</v>
      </c>
      <c r="F36" s="296" t="s">
        <v>145</v>
      </c>
      <c r="G36" s="377" t="s">
        <v>529</v>
      </c>
      <c r="H36" s="377" t="s">
        <v>530</v>
      </c>
      <c r="I36" s="296" t="s">
        <v>147</v>
      </c>
      <c r="J36" s="299" t="s">
        <v>531</v>
      </c>
      <c r="K36" s="299" t="s">
        <v>511</v>
      </c>
      <c r="L36" s="298">
        <v>43439</v>
      </c>
      <c r="M36" s="298">
        <v>43525</v>
      </c>
      <c r="N36" s="298">
        <v>43677</v>
      </c>
      <c r="O36" s="519"/>
      <c r="P36" s="520"/>
      <c r="Q36" s="520"/>
      <c r="R36" s="521"/>
      <c r="S36" s="381"/>
      <c r="T36" s="379" t="s">
        <v>640</v>
      </c>
      <c r="U36" s="380"/>
      <c r="V36" s="369"/>
      <c r="W36" s="314" t="s">
        <v>150</v>
      </c>
      <c r="X36" s="93" t="s">
        <v>587</v>
      </c>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
      <c r="F88" s="1"/>
      <c r="G88" s="1"/>
      <c r="H88" s="1"/>
      <c r="I88" s="1"/>
      <c r="J88" s="1"/>
      <c r="K88" s="1"/>
      <c r="L88" s="1"/>
      <c r="M88" s="1"/>
      <c r="N88" s="1"/>
      <c r="O88" s="1"/>
      <c r="P88" s="1"/>
      <c r="Q88" s="1"/>
      <c r="R88" s="1"/>
      <c r="S88" s="1"/>
      <c r="T88" s="1"/>
      <c r="U88" s="1"/>
      <c r="V88" s="1"/>
      <c r="W88" s="13"/>
      <c r="X88" s="1"/>
      <c r="Y88" s="1"/>
      <c r="Z88" s="1"/>
    </row>
    <row r="89" spans="1:26" x14ac:dyDescent="0.25">
      <c r="W89" s="13"/>
    </row>
    <row r="90" spans="1:26" x14ac:dyDescent="0.25">
      <c r="W90" s="13"/>
    </row>
    <row r="91" spans="1:26" x14ac:dyDescent="0.25">
      <c r="W91" s="13"/>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sheetData>
  <mergeCells count="22">
    <mergeCell ref="T29:X29"/>
    <mergeCell ref="O30:R30"/>
    <mergeCell ref="A23:C23"/>
    <mergeCell ref="H23:I23"/>
    <mergeCell ref="H24:I24"/>
    <mergeCell ref="H25:I25"/>
    <mergeCell ref="H26:I26"/>
    <mergeCell ref="A17:C20"/>
    <mergeCell ref="D17:W20"/>
    <mergeCell ref="A22:C22"/>
    <mergeCell ref="E22:F22"/>
    <mergeCell ref="H22:J22"/>
    <mergeCell ref="M22:O22"/>
    <mergeCell ref="O36:R36"/>
    <mergeCell ref="A29:G29"/>
    <mergeCell ref="O32:R32"/>
    <mergeCell ref="O33:R33"/>
    <mergeCell ref="O34:R34"/>
    <mergeCell ref="O35:R35"/>
    <mergeCell ref="H29:N29"/>
    <mergeCell ref="O29:S29"/>
    <mergeCell ref="O31:R31"/>
  </mergeCells>
  <conditionalFormatting sqref="W31:W32">
    <cfRule type="containsText" dxfId="17" priority="13" stopIfTrue="1" operator="containsText" text="Cerrada">
      <formula>NOT(ISERROR(SEARCH("Cerrada",W31)))</formula>
    </cfRule>
    <cfRule type="containsText" dxfId="16" priority="14" stopIfTrue="1" operator="containsText" text="En ejecución">
      <formula>NOT(ISERROR(SEARCH("En ejecución",W31)))</formula>
    </cfRule>
    <cfRule type="containsText" dxfId="15" priority="15" stopIfTrue="1" operator="containsText" text="Vencida">
      <formula>NOT(ISERROR(SEARCH("Vencida",W31)))</formula>
    </cfRule>
  </conditionalFormatting>
  <conditionalFormatting sqref="W33:W36">
    <cfRule type="containsText" dxfId="14" priority="1" stopIfTrue="1" operator="containsText" text="Cerrada">
      <formula>NOT(ISERROR(SEARCH("Cerrada",W33)))</formula>
    </cfRule>
    <cfRule type="containsText" dxfId="13" priority="2" stopIfTrue="1" operator="containsText" text="En ejecución">
      <formula>NOT(ISERROR(SEARCH("En ejecución",W33)))</formula>
    </cfRule>
    <cfRule type="containsText" dxfId="12" priority="3" stopIfTrue="1" operator="containsText" text="Vencida">
      <formula>NOT(ISERROR(SEARCH("Vencida",W33)))</formula>
    </cfRule>
  </conditionalFormatting>
  <dataValidations count="7">
    <dataValidation type="list" allowBlank="1" showInputMessage="1" showErrorMessage="1" sqref="I31:I36">
      <formula1>$H$2:$H$3</formula1>
    </dataValidation>
    <dataValidation type="list" allowBlank="1" showInputMessage="1" showErrorMessage="1" sqref="F31:F36">
      <formula1>$G$2:$G$5</formula1>
    </dataValidation>
    <dataValidation type="list" allowBlank="1" showInputMessage="1" showErrorMessage="1" sqref="C31:C36">
      <formula1>$D$2:$D$13</formula1>
    </dataValidation>
    <dataValidation type="list" allowBlank="1" showInputMessage="1" showErrorMessage="1" sqref="B31:B36">
      <formula1>$F$2:$F$6</formula1>
    </dataValidation>
    <dataValidation type="list" allowBlank="1" showErrorMessage="1" sqref="A23">
      <formula1>PROCESOS</formula1>
    </dataValidation>
    <dataValidation type="list" allowBlank="1" showInputMessage="1" showErrorMessage="1" sqref="W31:W36">
      <formula1>$I$2:$I$4</formula1>
    </dataValidation>
    <dataValidation type="list" allowBlank="1" showInputMessage="1" showErrorMessage="1" sqref="V31:V33">
      <formula1>$J$2:$J$4</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08"/>
  <sheetViews>
    <sheetView showGridLines="0" topLeftCell="S47" zoomScale="80" zoomScaleNormal="80" workbookViewId="0">
      <selection activeCell="U47" sqref="U47"/>
    </sheetView>
  </sheetViews>
  <sheetFormatPr baseColWidth="10" defaultColWidth="14.42578125" defaultRowHeight="15" x14ac:dyDescent="0.25"/>
  <cols>
    <col min="1" max="1" width="6.5703125" style="329" customWidth="1"/>
    <col min="2" max="2" width="10.7109375" style="329" customWidth="1"/>
    <col min="3" max="3" width="17.5703125" style="329" customWidth="1"/>
    <col min="4" max="4" width="21.5703125" style="329" customWidth="1"/>
    <col min="5" max="5" width="75.42578125" style="329" customWidth="1"/>
    <col min="6" max="6" width="20" style="329" customWidth="1"/>
    <col min="7" max="7" width="26.5703125" style="329" customWidth="1"/>
    <col min="8" max="8" width="25.85546875" style="329" customWidth="1"/>
    <col min="9" max="9" width="14" style="329" customWidth="1"/>
    <col min="10" max="10" width="18" style="329" customWidth="1"/>
    <col min="11" max="11" width="18.5703125" style="329" customWidth="1"/>
    <col min="12" max="12" width="20" style="329" customWidth="1"/>
    <col min="13" max="13" width="18.28515625" style="329" customWidth="1"/>
    <col min="14" max="15" width="18" style="329" customWidth="1"/>
    <col min="16" max="16" width="26.28515625" style="329" customWidth="1"/>
    <col min="17" max="17" width="24.85546875" style="329" customWidth="1"/>
    <col min="18" max="18" width="66" style="329" customWidth="1"/>
    <col min="19" max="19" width="28.140625" style="329" customWidth="1"/>
    <col min="20" max="20" width="142.140625" style="329" customWidth="1"/>
    <col min="21" max="21" width="31.7109375" style="329" customWidth="1"/>
    <col min="22" max="22" width="18.42578125" style="217" customWidth="1"/>
    <col min="23" max="23" width="19.42578125" style="329" customWidth="1"/>
    <col min="24" max="24" width="80.28515625" style="329" customWidth="1"/>
    <col min="25" max="25" width="31.140625" style="329" customWidth="1"/>
    <col min="26" max="26" width="14.42578125" style="329" customWidth="1"/>
    <col min="27" max="28" width="11" style="329" customWidth="1"/>
    <col min="29" max="256" width="14.42578125" style="329"/>
    <col min="257" max="257" width="6.5703125" style="329" customWidth="1"/>
    <col min="258" max="258" width="10.7109375" style="329" customWidth="1"/>
    <col min="259" max="259" width="17.5703125" style="329" customWidth="1"/>
    <col min="260" max="260" width="21.5703125" style="329" customWidth="1"/>
    <col min="261" max="261" width="52.28515625" style="329" customWidth="1"/>
    <col min="262" max="262" width="24.140625" style="329" customWidth="1"/>
    <col min="263" max="263" width="26.5703125" style="329" customWidth="1"/>
    <col min="264" max="264" width="25.85546875" style="329" customWidth="1"/>
    <col min="265" max="265" width="14" style="329" customWidth="1"/>
    <col min="266" max="266" width="18" style="329" customWidth="1"/>
    <col min="267" max="267" width="18.5703125" style="329" customWidth="1"/>
    <col min="268" max="268" width="20" style="329" customWidth="1"/>
    <col min="269" max="269" width="18.28515625" style="329" customWidth="1"/>
    <col min="270" max="271" width="18" style="329" customWidth="1"/>
    <col min="272" max="272" width="26.28515625" style="329" customWidth="1"/>
    <col min="273" max="273" width="24.85546875" style="329" customWidth="1"/>
    <col min="274" max="274" width="19.42578125" style="329" customWidth="1"/>
    <col min="275" max="275" width="28.140625" style="329" customWidth="1"/>
    <col min="276" max="276" width="97.7109375" style="329" customWidth="1"/>
    <col min="277" max="277" width="40.140625" style="329" customWidth="1"/>
    <col min="278" max="278" width="18.42578125" style="329" customWidth="1"/>
    <col min="279" max="279" width="19.42578125" style="329" customWidth="1"/>
    <col min="280" max="280" width="80.28515625" style="329" customWidth="1"/>
    <col min="281" max="281" width="31.140625" style="329" customWidth="1"/>
    <col min="282" max="282" width="14.42578125" style="329" customWidth="1"/>
    <col min="283" max="284" width="11" style="329" customWidth="1"/>
    <col min="285" max="512" width="14.42578125" style="329"/>
    <col min="513" max="513" width="6.5703125" style="329" customWidth="1"/>
    <col min="514" max="514" width="10.7109375" style="329" customWidth="1"/>
    <col min="515" max="515" width="17.5703125" style="329" customWidth="1"/>
    <col min="516" max="516" width="21.5703125" style="329" customWidth="1"/>
    <col min="517" max="517" width="52.28515625" style="329" customWidth="1"/>
    <col min="518" max="518" width="24.140625" style="329" customWidth="1"/>
    <col min="519" max="519" width="26.5703125" style="329" customWidth="1"/>
    <col min="520" max="520" width="25.85546875" style="329" customWidth="1"/>
    <col min="521" max="521" width="14" style="329" customWidth="1"/>
    <col min="522" max="522" width="18" style="329" customWidth="1"/>
    <col min="523" max="523" width="18.5703125" style="329" customWidth="1"/>
    <col min="524" max="524" width="20" style="329" customWidth="1"/>
    <col min="525" max="525" width="18.28515625" style="329" customWidth="1"/>
    <col min="526" max="527" width="18" style="329" customWidth="1"/>
    <col min="528" max="528" width="26.28515625" style="329" customWidth="1"/>
    <col min="529" max="529" width="24.85546875" style="329" customWidth="1"/>
    <col min="530" max="530" width="19.42578125" style="329" customWidth="1"/>
    <col min="531" max="531" width="28.140625" style="329" customWidth="1"/>
    <col min="532" max="532" width="97.7109375" style="329" customWidth="1"/>
    <col min="533" max="533" width="40.140625" style="329" customWidth="1"/>
    <col min="534" max="534" width="18.42578125" style="329" customWidth="1"/>
    <col min="535" max="535" width="19.42578125" style="329" customWidth="1"/>
    <col min="536" max="536" width="80.28515625" style="329" customWidth="1"/>
    <col min="537" max="537" width="31.140625" style="329" customWidth="1"/>
    <col min="538" max="538" width="14.42578125" style="329" customWidth="1"/>
    <col min="539" max="540" width="11" style="329" customWidth="1"/>
    <col min="541" max="768" width="14.42578125" style="329"/>
    <col min="769" max="769" width="6.5703125" style="329" customWidth="1"/>
    <col min="770" max="770" width="10.7109375" style="329" customWidth="1"/>
    <col min="771" max="771" width="17.5703125" style="329" customWidth="1"/>
    <col min="772" max="772" width="21.5703125" style="329" customWidth="1"/>
    <col min="773" max="773" width="52.28515625" style="329" customWidth="1"/>
    <col min="774" max="774" width="24.140625" style="329" customWidth="1"/>
    <col min="775" max="775" width="26.5703125" style="329" customWidth="1"/>
    <col min="776" max="776" width="25.85546875" style="329" customWidth="1"/>
    <col min="777" max="777" width="14" style="329" customWidth="1"/>
    <col min="778" max="778" width="18" style="329" customWidth="1"/>
    <col min="779" max="779" width="18.5703125" style="329" customWidth="1"/>
    <col min="780" max="780" width="20" style="329" customWidth="1"/>
    <col min="781" max="781" width="18.28515625" style="329" customWidth="1"/>
    <col min="782" max="783" width="18" style="329" customWidth="1"/>
    <col min="784" max="784" width="26.28515625" style="329" customWidth="1"/>
    <col min="785" max="785" width="24.85546875" style="329" customWidth="1"/>
    <col min="786" max="786" width="19.42578125" style="329" customWidth="1"/>
    <col min="787" max="787" width="28.140625" style="329" customWidth="1"/>
    <col min="788" max="788" width="97.7109375" style="329" customWidth="1"/>
    <col min="789" max="789" width="40.140625" style="329" customWidth="1"/>
    <col min="790" max="790" width="18.42578125" style="329" customWidth="1"/>
    <col min="791" max="791" width="19.42578125" style="329" customWidth="1"/>
    <col min="792" max="792" width="80.28515625" style="329" customWidth="1"/>
    <col min="793" max="793" width="31.140625" style="329" customWidth="1"/>
    <col min="794" max="794" width="14.42578125" style="329" customWidth="1"/>
    <col min="795" max="796" width="11" style="329" customWidth="1"/>
    <col min="797" max="1024" width="14.42578125" style="329"/>
    <col min="1025" max="1025" width="6.5703125" style="329" customWidth="1"/>
    <col min="1026" max="1026" width="10.7109375" style="329" customWidth="1"/>
    <col min="1027" max="1027" width="17.5703125" style="329" customWidth="1"/>
    <col min="1028" max="1028" width="21.5703125" style="329" customWidth="1"/>
    <col min="1029" max="1029" width="52.28515625" style="329" customWidth="1"/>
    <col min="1030" max="1030" width="24.140625" style="329" customWidth="1"/>
    <col min="1031" max="1031" width="26.5703125" style="329" customWidth="1"/>
    <col min="1032" max="1032" width="25.85546875" style="329" customWidth="1"/>
    <col min="1033" max="1033" width="14" style="329" customWidth="1"/>
    <col min="1034" max="1034" width="18" style="329" customWidth="1"/>
    <col min="1035" max="1035" width="18.5703125" style="329" customWidth="1"/>
    <col min="1036" max="1036" width="20" style="329" customWidth="1"/>
    <col min="1037" max="1037" width="18.28515625" style="329" customWidth="1"/>
    <col min="1038" max="1039" width="18" style="329" customWidth="1"/>
    <col min="1040" max="1040" width="26.28515625" style="329" customWidth="1"/>
    <col min="1041" max="1041" width="24.85546875" style="329" customWidth="1"/>
    <col min="1042" max="1042" width="19.42578125" style="329" customWidth="1"/>
    <col min="1043" max="1043" width="28.140625" style="329" customWidth="1"/>
    <col min="1044" max="1044" width="97.7109375" style="329" customWidth="1"/>
    <col min="1045" max="1045" width="40.140625" style="329" customWidth="1"/>
    <col min="1046" max="1046" width="18.42578125" style="329" customWidth="1"/>
    <col min="1047" max="1047" width="19.42578125" style="329" customWidth="1"/>
    <col min="1048" max="1048" width="80.28515625" style="329" customWidth="1"/>
    <col min="1049" max="1049" width="31.140625" style="329" customWidth="1"/>
    <col min="1050" max="1050" width="14.42578125" style="329" customWidth="1"/>
    <col min="1051" max="1052" width="11" style="329" customWidth="1"/>
    <col min="1053" max="1280" width="14.42578125" style="329"/>
    <col min="1281" max="1281" width="6.5703125" style="329" customWidth="1"/>
    <col min="1282" max="1282" width="10.7109375" style="329" customWidth="1"/>
    <col min="1283" max="1283" width="17.5703125" style="329" customWidth="1"/>
    <col min="1284" max="1284" width="21.5703125" style="329" customWidth="1"/>
    <col min="1285" max="1285" width="52.28515625" style="329" customWidth="1"/>
    <col min="1286" max="1286" width="24.140625" style="329" customWidth="1"/>
    <col min="1287" max="1287" width="26.5703125" style="329" customWidth="1"/>
    <col min="1288" max="1288" width="25.85546875" style="329" customWidth="1"/>
    <col min="1289" max="1289" width="14" style="329" customWidth="1"/>
    <col min="1290" max="1290" width="18" style="329" customWidth="1"/>
    <col min="1291" max="1291" width="18.5703125" style="329" customWidth="1"/>
    <col min="1292" max="1292" width="20" style="329" customWidth="1"/>
    <col min="1293" max="1293" width="18.28515625" style="329" customWidth="1"/>
    <col min="1294" max="1295" width="18" style="329" customWidth="1"/>
    <col min="1296" max="1296" width="26.28515625" style="329" customWidth="1"/>
    <col min="1297" max="1297" width="24.85546875" style="329" customWidth="1"/>
    <col min="1298" max="1298" width="19.42578125" style="329" customWidth="1"/>
    <col min="1299" max="1299" width="28.140625" style="329" customWidth="1"/>
    <col min="1300" max="1300" width="97.7109375" style="329" customWidth="1"/>
    <col min="1301" max="1301" width="40.140625" style="329" customWidth="1"/>
    <col min="1302" max="1302" width="18.42578125" style="329" customWidth="1"/>
    <col min="1303" max="1303" width="19.42578125" style="329" customWidth="1"/>
    <col min="1304" max="1304" width="80.28515625" style="329" customWidth="1"/>
    <col min="1305" max="1305" width="31.140625" style="329" customWidth="1"/>
    <col min="1306" max="1306" width="14.42578125" style="329" customWidth="1"/>
    <col min="1307" max="1308" width="11" style="329" customWidth="1"/>
    <col min="1309" max="1536" width="14.42578125" style="329"/>
    <col min="1537" max="1537" width="6.5703125" style="329" customWidth="1"/>
    <col min="1538" max="1538" width="10.7109375" style="329" customWidth="1"/>
    <col min="1539" max="1539" width="17.5703125" style="329" customWidth="1"/>
    <col min="1540" max="1540" width="21.5703125" style="329" customWidth="1"/>
    <col min="1541" max="1541" width="52.28515625" style="329" customWidth="1"/>
    <col min="1542" max="1542" width="24.140625" style="329" customWidth="1"/>
    <col min="1543" max="1543" width="26.5703125" style="329" customWidth="1"/>
    <col min="1544" max="1544" width="25.85546875" style="329" customWidth="1"/>
    <col min="1545" max="1545" width="14" style="329" customWidth="1"/>
    <col min="1546" max="1546" width="18" style="329" customWidth="1"/>
    <col min="1547" max="1547" width="18.5703125" style="329" customWidth="1"/>
    <col min="1548" max="1548" width="20" style="329" customWidth="1"/>
    <col min="1549" max="1549" width="18.28515625" style="329" customWidth="1"/>
    <col min="1550" max="1551" width="18" style="329" customWidth="1"/>
    <col min="1552" max="1552" width="26.28515625" style="329" customWidth="1"/>
    <col min="1553" max="1553" width="24.85546875" style="329" customWidth="1"/>
    <col min="1554" max="1554" width="19.42578125" style="329" customWidth="1"/>
    <col min="1555" max="1555" width="28.140625" style="329" customWidth="1"/>
    <col min="1556" max="1556" width="97.7109375" style="329" customWidth="1"/>
    <col min="1557" max="1557" width="40.140625" style="329" customWidth="1"/>
    <col min="1558" max="1558" width="18.42578125" style="329" customWidth="1"/>
    <col min="1559" max="1559" width="19.42578125" style="329" customWidth="1"/>
    <col min="1560" max="1560" width="80.28515625" style="329" customWidth="1"/>
    <col min="1561" max="1561" width="31.140625" style="329" customWidth="1"/>
    <col min="1562" max="1562" width="14.42578125" style="329" customWidth="1"/>
    <col min="1563" max="1564" width="11" style="329" customWidth="1"/>
    <col min="1565" max="1792" width="14.42578125" style="329"/>
    <col min="1793" max="1793" width="6.5703125" style="329" customWidth="1"/>
    <col min="1794" max="1794" width="10.7109375" style="329" customWidth="1"/>
    <col min="1795" max="1795" width="17.5703125" style="329" customWidth="1"/>
    <col min="1796" max="1796" width="21.5703125" style="329" customWidth="1"/>
    <col min="1797" max="1797" width="52.28515625" style="329" customWidth="1"/>
    <col min="1798" max="1798" width="24.140625" style="329" customWidth="1"/>
    <col min="1799" max="1799" width="26.5703125" style="329" customWidth="1"/>
    <col min="1800" max="1800" width="25.85546875" style="329" customWidth="1"/>
    <col min="1801" max="1801" width="14" style="329" customWidth="1"/>
    <col min="1802" max="1802" width="18" style="329" customWidth="1"/>
    <col min="1803" max="1803" width="18.5703125" style="329" customWidth="1"/>
    <col min="1804" max="1804" width="20" style="329" customWidth="1"/>
    <col min="1805" max="1805" width="18.28515625" style="329" customWidth="1"/>
    <col min="1806" max="1807" width="18" style="329" customWidth="1"/>
    <col min="1808" max="1808" width="26.28515625" style="329" customWidth="1"/>
    <col min="1809" max="1809" width="24.85546875" style="329" customWidth="1"/>
    <col min="1810" max="1810" width="19.42578125" style="329" customWidth="1"/>
    <col min="1811" max="1811" width="28.140625" style="329" customWidth="1"/>
    <col min="1812" max="1812" width="97.7109375" style="329" customWidth="1"/>
    <col min="1813" max="1813" width="40.140625" style="329" customWidth="1"/>
    <col min="1814" max="1814" width="18.42578125" style="329" customWidth="1"/>
    <col min="1815" max="1815" width="19.42578125" style="329" customWidth="1"/>
    <col min="1816" max="1816" width="80.28515625" style="329" customWidth="1"/>
    <col min="1817" max="1817" width="31.140625" style="329" customWidth="1"/>
    <col min="1818" max="1818" width="14.42578125" style="329" customWidth="1"/>
    <col min="1819" max="1820" width="11" style="329" customWidth="1"/>
    <col min="1821" max="2048" width="14.42578125" style="329"/>
    <col min="2049" max="2049" width="6.5703125" style="329" customWidth="1"/>
    <col min="2050" max="2050" width="10.7109375" style="329" customWidth="1"/>
    <col min="2051" max="2051" width="17.5703125" style="329" customWidth="1"/>
    <col min="2052" max="2052" width="21.5703125" style="329" customWidth="1"/>
    <col min="2053" max="2053" width="52.28515625" style="329" customWidth="1"/>
    <col min="2054" max="2054" width="24.140625" style="329" customWidth="1"/>
    <col min="2055" max="2055" width="26.5703125" style="329" customWidth="1"/>
    <col min="2056" max="2056" width="25.85546875" style="329" customWidth="1"/>
    <col min="2057" max="2057" width="14" style="329" customWidth="1"/>
    <col min="2058" max="2058" width="18" style="329" customWidth="1"/>
    <col min="2059" max="2059" width="18.5703125" style="329" customWidth="1"/>
    <col min="2060" max="2060" width="20" style="329" customWidth="1"/>
    <col min="2061" max="2061" width="18.28515625" style="329" customWidth="1"/>
    <col min="2062" max="2063" width="18" style="329" customWidth="1"/>
    <col min="2064" max="2064" width="26.28515625" style="329" customWidth="1"/>
    <col min="2065" max="2065" width="24.85546875" style="329" customWidth="1"/>
    <col min="2066" max="2066" width="19.42578125" style="329" customWidth="1"/>
    <col min="2067" max="2067" width="28.140625" style="329" customWidth="1"/>
    <col min="2068" max="2068" width="97.7109375" style="329" customWidth="1"/>
    <col min="2069" max="2069" width="40.140625" style="329" customWidth="1"/>
    <col min="2070" max="2070" width="18.42578125" style="329" customWidth="1"/>
    <col min="2071" max="2071" width="19.42578125" style="329" customWidth="1"/>
    <col min="2072" max="2072" width="80.28515625" style="329" customWidth="1"/>
    <col min="2073" max="2073" width="31.140625" style="329" customWidth="1"/>
    <col min="2074" max="2074" width="14.42578125" style="329" customWidth="1"/>
    <col min="2075" max="2076" width="11" style="329" customWidth="1"/>
    <col min="2077" max="2304" width="14.42578125" style="329"/>
    <col min="2305" max="2305" width="6.5703125" style="329" customWidth="1"/>
    <col min="2306" max="2306" width="10.7109375" style="329" customWidth="1"/>
    <col min="2307" max="2307" width="17.5703125" style="329" customWidth="1"/>
    <col min="2308" max="2308" width="21.5703125" style="329" customWidth="1"/>
    <col min="2309" max="2309" width="52.28515625" style="329" customWidth="1"/>
    <col min="2310" max="2310" width="24.140625" style="329" customWidth="1"/>
    <col min="2311" max="2311" width="26.5703125" style="329" customWidth="1"/>
    <col min="2312" max="2312" width="25.85546875" style="329" customWidth="1"/>
    <col min="2313" max="2313" width="14" style="329" customWidth="1"/>
    <col min="2314" max="2314" width="18" style="329" customWidth="1"/>
    <col min="2315" max="2315" width="18.5703125" style="329" customWidth="1"/>
    <col min="2316" max="2316" width="20" style="329" customWidth="1"/>
    <col min="2317" max="2317" width="18.28515625" style="329" customWidth="1"/>
    <col min="2318" max="2319" width="18" style="329" customWidth="1"/>
    <col min="2320" max="2320" width="26.28515625" style="329" customWidth="1"/>
    <col min="2321" max="2321" width="24.85546875" style="329" customWidth="1"/>
    <col min="2322" max="2322" width="19.42578125" style="329" customWidth="1"/>
    <col min="2323" max="2323" width="28.140625" style="329" customWidth="1"/>
    <col min="2324" max="2324" width="97.7109375" style="329" customWidth="1"/>
    <col min="2325" max="2325" width="40.140625" style="329" customWidth="1"/>
    <col min="2326" max="2326" width="18.42578125" style="329" customWidth="1"/>
    <col min="2327" max="2327" width="19.42578125" style="329" customWidth="1"/>
    <col min="2328" max="2328" width="80.28515625" style="329" customWidth="1"/>
    <col min="2329" max="2329" width="31.140625" style="329" customWidth="1"/>
    <col min="2330" max="2330" width="14.42578125" style="329" customWidth="1"/>
    <col min="2331" max="2332" width="11" style="329" customWidth="1"/>
    <col min="2333" max="2560" width="14.42578125" style="329"/>
    <col min="2561" max="2561" width="6.5703125" style="329" customWidth="1"/>
    <col min="2562" max="2562" width="10.7109375" style="329" customWidth="1"/>
    <col min="2563" max="2563" width="17.5703125" style="329" customWidth="1"/>
    <col min="2564" max="2564" width="21.5703125" style="329" customWidth="1"/>
    <col min="2565" max="2565" width="52.28515625" style="329" customWidth="1"/>
    <col min="2566" max="2566" width="24.140625" style="329" customWidth="1"/>
    <col min="2567" max="2567" width="26.5703125" style="329" customWidth="1"/>
    <col min="2568" max="2568" width="25.85546875" style="329" customWidth="1"/>
    <col min="2569" max="2569" width="14" style="329" customWidth="1"/>
    <col min="2570" max="2570" width="18" style="329" customWidth="1"/>
    <col min="2571" max="2571" width="18.5703125" style="329" customWidth="1"/>
    <col min="2572" max="2572" width="20" style="329" customWidth="1"/>
    <col min="2573" max="2573" width="18.28515625" style="329" customWidth="1"/>
    <col min="2574" max="2575" width="18" style="329" customWidth="1"/>
    <col min="2576" max="2576" width="26.28515625" style="329" customWidth="1"/>
    <col min="2577" max="2577" width="24.85546875" style="329" customWidth="1"/>
    <col min="2578" max="2578" width="19.42578125" style="329" customWidth="1"/>
    <col min="2579" max="2579" width="28.140625" style="329" customWidth="1"/>
    <col min="2580" max="2580" width="97.7109375" style="329" customWidth="1"/>
    <col min="2581" max="2581" width="40.140625" style="329" customWidth="1"/>
    <col min="2582" max="2582" width="18.42578125" style="329" customWidth="1"/>
    <col min="2583" max="2583" width="19.42578125" style="329" customWidth="1"/>
    <col min="2584" max="2584" width="80.28515625" style="329" customWidth="1"/>
    <col min="2585" max="2585" width="31.140625" style="329" customWidth="1"/>
    <col min="2586" max="2586" width="14.42578125" style="329" customWidth="1"/>
    <col min="2587" max="2588" width="11" style="329" customWidth="1"/>
    <col min="2589" max="2816" width="14.42578125" style="329"/>
    <col min="2817" max="2817" width="6.5703125" style="329" customWidth="1"/>
    <col min="2818" max="2818" width="10.7109375" style="329" customWidth="1"/>
    <col min="2819" max="2819" width="17.5703125" style="329" customWidth="1"/>
    <col min="2820" max="2820" width="21.5703125" style="329" customWidth="1"/>
    <col min="2821" max="2821" width="52.28515625" style="329" customWidth="1"/>
    <col min="2822" max="2822" width="24.140625" style="329" customWidth="1"/>
    <col min="2823" max="2823" width="26.5703125" style="329" customWidth="1"/>
    <col min="2824" max="2824" width="25.85546875" style="329" customWidth="1"/>
    <col min="2825" max="2825" width="14" style="329" customWidth="1"/>
    <col min="2826" max="2826" width="18" style="329" customWidth="1"/>
    <col min="2827" max="2827" width="18.5703125" style="329" customWidth="1"/>
    <col min="2828" max="2828" width="20" style="329" customWidth="1"/>
    <col min="2829" max="2829" width="18.28515625" style="329" customWidth="1"/>
    <col min="2830" max="2831" width="18" style="329" customWidth="1"/>
    <col min="2832" max="2832" width="26.28515625" style="329" customWidth="1"/>
    <col min="2833" max="2833" width="24.85546875" style="329" customWidth="1"/>
    <col min="2834" max="2834" width="19.42578125" style="329" customWidth="1"/>
    <col min="2835" max="2835" width="28.140625" style="329" customWidth="1"/>
    <col min="2836" max="2836" width="97.7109375" style="329" customWidth="1"/>
    <col min="2837" max="2837" width="40.140625" style="329" customWidth="1"/>
    <col min="2838" max="2838" width="18.42578125" style="329" customWidth="1"/>
    <col min="2839" max="2839" width="19.42578125" style="329" customWidth="1"/>
    <col min="2840" max="2840" width="80.28515625" style="329" customWidth="1"/>
    <col min="2841" max="2841" width="31.140625" style="329" customWidth="1"/>
    <col min="2842" max="2842" width="14.42578125" style="329" customWidth="1"/>
    <col min="2843" max="2844" width="11" style="329" customWidth="1"/>
    <col min="2845" max="3072" width="14.42578125" style="329"/>
    <col min="3073" max="3073" width="6.5703125" style="329" customWidth="1"/>
    <col min="3074" max="3074" width="10.7109375" style="329" customWidth="1"/>
    <col min="3075" max="3075" width="17.5703125" style="329" customWidth="1"/>
    <col min="3076" max="3076" width="21.5703125" style="329" customWidth="1"/>
    <col min="3077" max="3077" width="52.28515625" style="329" customWidth="1"/>
    <col min="3078" max="3078" width="24.140625" style="329" customWidth="1"/>
    <col min="3079" max="3079" width="26.5703125" style="329" customWidth="1"/>
    <col min="3080" max="3080" width="25.85546875" style="329" customWidth="1"/>
    <col min="3081" max="3081" width="14" style="329" customWidth="1"/>
    <col min="3082" max="3082" width="18" style="329" customWidth="1"/>
    <col min="3083" max="3083" width="18.5703125" style="329" customWidth="1"/>
    <col min="3084" max="3084" width="20" style="329" customWidth="1"/>
    <col min="3085" max="3085" width="18.28515625" style="329" customWidth="1"/>
    <col min="3086" max="3087" width="18" style="329" customWidth="1"/>
    <col min="3088" max="3088" width="26.28515625" style="329" customWidth="1"/>
    <col min="3089" max="3089" width="24.85546875" style="329" customWidth="1"/>
    <col min="3090" max="3090" width="19.42578125" style="329" customWidth="1"/>
    <col min="3091" max="3091" width="28.140625" style="329" customWidth="1"/>
    <col min="3092" max="3092" width="97.7109375" style="329" customWidth="1"/>
    <col min="3093" max="3093" width="40.140625" style="329" customWidth="1"/>
    <col min="3094" max="3094" width="18.42578125" style="329" customWidth="1"/>
    <col min="3095" max="3095" width="19.42578125" style="329" customWidth="1"/>
    <col min="3096" max="3096" width="80.28515625" style="329" customWidth="1"/>
    <col min="3097" max="3097" width="31.140625" style="329" customWidth="1"/>
    <col min="3098" max="3098" width="14.42578125" style="329" customWidth="1"/>
    <col min="3099" max="3100" width="11" style="329" customWidth="1"/>
    <col min="3101" max="3328" width="14.42578125" style="329"/>
    <col min="3329" max="3329" width="6.5703125" style="329" customWidth="1"/>
    <col min="3330" max="3330" width="10.7109375" style="329" customWidth="1"/>
    <col min="3331" max="3331" width="17.5703125" style="329" customWidth="1"/>
    <col min="3332" max="3332" width="21.5703125" style="329" customWidth="1"/>
    <col min="3333" max="3333" width="52.28515625" style="329" customWidth="1"/>
    <col min="3334" max="3334" width="24.140625" style="329" customWidth="1"/>
    <col min="3335" max="3335" width="26.5703125" style="329" customWidth="1"/>
    <col min="3336" max="3336" width="25.85546875" style="329" customWidth="1"/>
    <col min="3337" max="3337" width="14" style="329" customWidth="1"/>
    <col min="3338" max="3338" width="18" style="329" customWidth="1"/>
    <col min="3339" max="3339" width="18.5703125" style="329" customWidth="1"/>
    <col min="3340" max="3340" width="20" style="329" customWidth="1"/>
    <col min="3341" max="3341" width="18.28515625" style="329" customWidth="1"/>
    <col min="3342" max="3343" width="18" style="329" customWidth="1"/>
    <col min="3344" max="3344" width="26.28515625" style="329" customWidth="1"/>
    <col min="3345" max="3345" width="24.85546875" style="329" customWidth="1"/>
    <col min="3346" max="3346" width="19.42578125" style="329" customWidth="1"/>
    <col min="3347" max="3347" width="28.140625" style="329" customWidth="1"/>
    <col min="3348" max="3348" width="97.7109375" style="329" customWidth="1"/>
    <col min="3349" max="3349" width="40.140625" style="329" customWidth="1"/>
    <col min="3350" max="3350" width="18.42578125" style="329" customWidth="1"/>
    <col min="3351" max="3351" width="19.42578125" style="329" customWidth="1"/>
    <col min="3352" max="3352" width="80.28515625" style="329" customWidth="1"/>
    <col min="3353" max="3353" width="31.140625" style="329" customWidth="1"/>
    <col min="3354" max="3354" width="14.42578125" style="329" customWidth="1"/>
    <col min="3355" max="3356" width="11" style="329" customWidth="1"/>
    <col min="3357" max="3584" width="14.42578125" style="329"/>
    <col min="3585" max="3585" width="6.5703125" style="329" customWidth="1"/>
    <col min="3586" max="3586" width="10.7109375" style="329" customWidth="1"/>
    <col min="3587" max="3587" width="17.5703125" style="329" customWidth="1"/>
    <col min="3588" max="3588" width="21.5703125" style="329" customWidth="1"/>
    <col min="3589" max="3589" width="52.28515625" style="329" customWidth="1"/>
    <col min="3590" max="3590" width="24.140625" style="329" customWidth="1"/>
    <col min="3591" max="3591" width="26.5703125" style="329" customWidth="1"/>
    <col min="3592" max="3592" width="25.85546875" style="329" customWidth="1"/>
    <col min="3593" max="3593" width="14" style="329" customWidth="1"/>
    <col min="3594" max="3594" width="18" style="329" customWidth="1"/>
    <col min="3595" max="3595" width="18.5703125" style="329" customWidth="1"/>
    <col min="3596" max="3596" width="20" style="329" customWidth="1"/>
    <col min="3597" max="3597" width="18.28515625" style="329" customWidth="1"/>
    <col min="3598" max="3599" width="18" style="329" customWidth="1"/>
    <col min="3600" max="3600" width="26.28515625" style="329" customWidth="1"/>
    <col min="3601" max="3601" width="24.85546875" style="329" customWidth="1"/>
    <col min="3602" max="3602" width="19.42578125" style="329" customWidth="1"/>
    <col min="3603" max="3603" width="28.140625" style="329" customWidth="1"/>
    <col min="3604" max="3604" width="97.7109375" style="329" customWidth="1"/>
    <col min="3605" max="3605" width="40.140625" style="329" customWidth="1"/>
    <col min="3606" max="3606" width="18.42578125" style="329" customWidth="1"/>
    <col min="3607" max="3607" width="19.42578125" style="329" customWidth="1"/>
    <col min="3608" max="3608" width="80.28515625" style="329" customWidth="1"/>
    <col min="3609" max="3609" width="31.140625" style="329" customWidth="1"/>
    <col min="3610" max="3610" width="14.42578125" style="329" customWidth="1"/>
    <col min="3611" max="3612" width="11" style="329" customWidth="1"/>
    <col min="3613" max="3840" width="14.42578125" style="329"/>
    <col min="3841" max="3841" width="6.5703125" style="329" customWidth="1"/>
    <col min="3842" max="3842" width="10.7109375" style="329" customWidth="1"/>
    <col min="3843" max="3843" width="17.5703125" style="329" customWidth="1"/>
    <col min="3844" max="3844" width="21.5703125" style="329" customWidth="1"/>
    <col min="3845" max="3845" width="52.28515625" style="329" customWidth="1"/>
    <col min="3846" max="3846" width="24.140625" style="329" customWidth="1"/>
    <col min="3847" max="3847" width="26.5703125" style="329" customWidth="1"/>
    <col min="3848" max="3848" width="25.85546875" style="329" customWidth="1"/>
    <col min="3849" max="3849" width="14" style="329" customWidth="1"/>
    <col min="3850" max="3850" width="18" style="329" customWidth="1"/>
    <col min="3851" max="3851" width="18.5703125" style="329" customWidth="1"/>
    <col min="3852" max="3852" width="20" style="329" customWidth="1"/>
    <col min="3853" max="3853" width="18.28515625" style="329" customWidth="1"/>
    <col min="3854" max="3855" width="18" style="329" customWidth="1"/>
    <col min="3856" max="3856" width="26.28515625" style="329" customWidth="1"/>
    <col min="3857" max="3857" width="24.85546875" style="329" customWidth="1"/>
    <col min="3858" max="3858" width="19.42578125" style="329" customWidth="1"/>
    <col min="3859" max="3859" width="28.140625" style="329" customWidth="1"/>
    <col min="3860" max="3860" width="97.7109375" style="329" customWidth="1"/>
    <col min="3861" max="3861" width="40.140625" style="329" customWidth="1"/>
    <col min="3862" max="3862" width="18.42578125" style="329" customWidth="1"/>
    <col min="3863" max="3863" width="19.42578125" style="329" customWidth="1"/>
    <col min="3864" max="3864" width="80.28515625" style="329" customWidth="1"/>
    <col min="3865" max="3865" width="31.140625" style="329" customWidth="1"/>
    <col min="3866" max="3866" width="14.42578125" style="329" customWidth="1"/>
    <col min="3867" max="3868" width="11" style="329" customWidth="1"/>
    <col min="3869" max="4096" width="14.42578125" style="329"/>
    <col min="4097" max="4097" width="6.5703125" style="329" customWidth="1"/>
    <col min="4098" max="4098" width="10.7109375" style="329" customWidth="1"/>
    <col min="4099" max="4099" width="17.5703125" style="329" customWidth="1"/>
    <col min="4100" max="4100" width="21.5703125" style="329" customWidth="1"/>
    <col min="4101" max="4101" width="52.28515625" style="329" customWidth="1"/>
    <col min="4102" max="4102" width="24.140625" style="329" customWidth="1"/>
    <col min="4103" max="4103" width="26.5703125" style="329" customWidth="1"/>
    <col min="4104" max="4104" width="25.85546875" style="329" customWidth="1"/>
    <col min="4105" max="4105" width="14" style="329" customWidth="1"/>
    <col min="4106" max="4106" width="18" style="329" customWidth="1"/>
    <col min="4107" max="4107" width="18.5703125" style="329" customWidth="1"/>
    <col min="4108" max="4108" width="20" style="329" customWidth="1"/>
    <col min="4109" max="4109" width="18.28515625" style="329" customWidth="1"/>
    <col min="4110" max="4111" width="18" style="329" customWidth="1"/>
    <col min="4112" max="4112" width="26.28515625" style="329" customWidth="1"/>
    <col min="4113" max="4113" width="24.85546875" style="329" customWidth="1"/>
    <col min="4114" max="4114" width="19.42578125" style="329" customWidth="1"/>
    <col min="4115" max="4115" width="28.140625" style="329" customWidth="1"/>
    <col min="4116" max="4116" width="97.7109375" style="329" customWidth="1"/>
    <col min="4117" max="4117" width="40.140625" style="329" customWidth="1"/>
    <col min="4118" max="4118" width="18.42578125" style="329" customWidth="1"/>
    <col min="4119" max="4119" width="19.42578125" style="329" customWidth="1"/>
    <col min="4120" max="4120" width="80.28515625" style="329" customWidth="1"/>
    <col min="4121" max="4121" width="31.140625" style="329" customWidth="1"/>
    <col min="4122" max="4122" width="14.42578125" style="329" customWidth="1"/>
    <col min="4123" max="4124" width="11" style="329" customWidth="1"/>
    <col min="4125" max="4352" width="14.42578125" style="329"/>
    <col min="4353" max="4353" width="6.5703125" style="329" customWidth="1"/>
    <col min="4354" max="4354" width="10.7109375" style="329" customWidth="1"/>
    <col min="4355" max="4355" width="17.5703125" style="329" customWidth="1"/>
    <col min="4356" max="4356" width="21.5703125" style="329" customWidth="1"/>
    <col min="4357" max="4357" width="52.28515625" style="329" customWidth="1"/>
    <col min="4358" max="4358" width="24.140625" style="329" customWidth="1"/>
    <col min="4359" max="4359" width="26.5703125" style="329" customWidth="1"/>
    <col min="4360" max="4360" width="25.85546875" style="329" customWidth="1"/>
    <col min="4361" max="4361" width="14" style="329" customWidth="1"/>
    <col min="4362" max="4362" width="18" style="329" customWidth="1"/>
    <col min="4363" max="4363" width="18.5703125" style="329" customWidth="1"/>
    <col min="4364" max="4364" width="20" style="329" customWidth="1"/>
    <col min="4365" max="4365" width="18.28515625" style="329" customWidth="1"/>
    <col min="4366" max="4367" width="18" style="329" customWidth="1"/>
    <col min="4368" max="4368" width="26.28515625" style="329" customWidth="1"/>
    <col min="4369" max="4369" width="24.85546875" style="329" customWidth="1"/>
    <col min="4370" max="4370" width="19.42578125" style="329" customWidth="1"/>
    <col min="4371" max="4371" width="28.140625" style="329" customWidth="1"/>
    <col min="4372" max="4372" width="97.7109375" style="329" customWidth="1"/>
    <col min="4373" max="4373" width="40.140625" style="329" customWidth="1"/>
    <col min="4374" max="4374" width="18.42578125" style="329" customWidth="1"/>
    <col min="4375" max="4375" width="19.42578125" style="329" customWidth="1"/>
    <col min="4376" max="4376" width="80.28515625" style="329" customWidth="1"/>
    <col min="4377" max="4377" width="31.140625" style="329" customWidth="1"/>
    <col min="4378" max="4378" width="14.42578125" style="329" customWidth="1"/>
    <col min="4379" max="4380" width="11" style="329" customWidth="1"/>
    <col min="4381" max="4608" width="14.42578125" style="329"/>
    <col min="4609" max="4609" width="6.5703125" style="329" customWidth="1"/>
    <col min="4610" max="4610" width="10.7109375" style="329" customWidth="1"/>
    <col min="4611" max="4611" width="17.5703125" style="329" customWidth="1"/>
    <col min="4612" max="4612" width="21.5703125" style="329" customWidth="1"/>
    <col min="4613" max="4613" width="52.28515625" style="329" customWidth="1"/>
    <col min="4614" max="4614" width="24.140625" style="329" customWidth="1"/>
    <col min="4615" max="4615" width="26.5703125" style="329" customWidth="1"/>
    <col min="4616" max="4616" width="25.85546875" style="329" customWidth="1"/>
    <col min="4617" max="4617" width="14" style="329" customWidth="1"/>
    <col min="4618" max="4618" width="18" style="329" customWidth="1"/>
    <col min="4619" max="4619" width="18.5703125" style="329" customWidth="1"/>
    <col min="4620" max="4620" width="20" style="329" customWidth="1"/>
    <col min="4621" max="4621" width="18.28515625" style="329" customWidth="1"/>
    <col min="4622" max="4623" width="18" style="329" customWidth="1"/>
    <col min="4624" max="4624" width="26.28515625" style="329" customWidth="1"/>
    <col min="4625" max="4625" width="24.85546875" style="329" customWidth="1"/>
    <col min="4626" max="4626" width="19.42578125" style="329" customWidth="1"/>
    <col min="4627" max="4627" width="28.140625" style="329" customWidth="1"/>
    <col min="4628" max="4628" width="97.7109375" style="329" customWidth="1"/>
    <col min="4629" max="4629" width="40.140625" style="329" customWidth="1"/>
    <col min="4630" max="4630" width="18.42578125" style="329" customWidth="1"/>
    <col min="4631" max="4631" width="19.42578125" style="329" customWidth="1"/>
    <col min="4632" max="4632" width="80.28515625" style="329" customWidth="1"/>
    <col min="4633" max="4633" width="31.140625" style="329" customWidth="1"/>
    <col min="4634" max="4634" width="14.42578125" style="329" customWidth="1"/>
    <col min="4635" max="4636" width="11" style="329" customWidth="1"/>
    <col min="4637" max="4864" width="14.42578125" style="329"/>
    <col min="4865" max="4865" width="6.5703125" style="329" customWidth="1"/>
    <col min="4866" max="4866" width="10.7109375" style="329" customWidth="1"/>
    <col min="4867" max="4867" width="17.5703125" style="329" customWidth="1"/>
    <col min="4868" max="4868" width="21.5703125" style="329" customWidth="1"/>
    <col min="4869" max="4869" width="52.28515625" style="329" customWidth="1"/>
    <col min="4870" max="4870" width="24.140625" style="329" customWidth="1"/>
    <col min="4871" max="4871" width="26.5703125" style="329" customWidth="1"/>
    <col min="4872" max="4872" width="25.85546875" style="329" customWidth="1"/>
    <col min="4873" max="4873" width="14" style="329" customWidth="1"/>
    <col min="4874" max="4874" width="18" style="329" customWidth="1"/>
    <col min="4875" max="4875" width="18.5703125" style="329" customWidth="1"/>
    <col min="4876" max="4876" width="20" style="329" customWidth="1"/>
    <col min="4877" max="4877" width="18.28515625" style="329" customWidth="1"/>
    <col min="4878" max="4879" width="18" style="329" customWidth="1"/>
    <col min="4880" max="4880" width="26.28515625" style="329" customWidth="1"/>
    <col min="4881" max="4881" width="24.85546875" style="329" customWidth="1"/>
    <col min="4882" max="4882" width="19.42578125" style="329" customWidth="1"/>
    <col min="4883" max="4883" width="28.140625" style="329" customWidth="1"/>
    <col min="4884" max="4884" width="97.7109375" style="329" customWidth="1"/>
    <col min="4885" max="4885" width="40.140625" style="329" customWidth="1"/>
    <col min="4886" max="4886" width="18.42578125" style="329" customWidth="1"/>
    <col min="4887" max="4887" width="19.42578125" style="329" customWidth="1"/>
    <col min="4888" max="4888" width="80.28515625" style="329" customWidth="1"/>
    <col min="4889" max="4889" width="31.140625" style="329" customWidth="1"/>
    <col min="4890" max="4890" width="14.42578125" style="329" customWidth="1"/>
    <col min="4891" max="4892" width="11" style="329" customWidth="1"/>
    <col min="4893" max="5120" width="14.42578125" style="329"/>
    <col min="5121" max="5121" width="6.5703125" style="329" customWidth="1"/>
    <col min="5122" max="5122" width="10.7109375" style="329" customWidth="1"/>
    <col min="5123" max="5123" width="17.5703125" style="329" customWidth="1"/>
    <col min="5124" max="5124" width="21.5703125" style="329" customWidth="1"/>
    <col min="5125" max="5125" width="52.28515625" style="329" customWidth="1"/>
    <col min="5126" max="5126" width="24.140625" style="329" customWidth="1"/>
    <col min="5127" max="5127" width="26.5703125" style="329" customWidth="1"/>
    <col min="5128" max="5128" width="25.85546875" style="329" customWidth="1"/>
    <col min="5129" max="5129" width="14" style="329" customWidth="1"/>
    <col min="5130" max="5130" width="18" style="329" customWidth="1"/>
    <col min="5131" max="5131" width="18.5703125" style="329" customWidth="1"/>
    <col min="5132" max="5132" width="20" style="329" customWidth="1"/>
    <col min="5133" max="5133" width="18.28515625" style="329" customWidth="1"/>
    <col min="5134" max="5135" width="18" style="329" customWidth="1"/>
    <col min="5136" max="5136" width="26.28515625" style="329" customWidth="1"/>
    <col min="5137" max="5137" width="24.85546875" style="329" customWidth="1"/>
    <col min="5138" max="5138" width="19.42578125" style="329" customWidth="1"/>
    <col min="5139" max="5139" width="28.140625" style="329" customWidth="1"/>
    <col min="5140" max="5140" width="97.7109375" style="329" customWidth="1"/>
    <col min="5141" max="5141" width="40.140625" style="329" customWidth="1"/>
    <col min="5142" max="5142" width="18.42578125" style="329" customWidth="1"/>
    <col min="5143" max="5143" width="19.42578125" style="329" customWidth="1"/>
    <col min="5144" max="5144" width="80.28515625" style="329" customWidth="1"/>
    <col min="5145" max="5145" width="31.140625" style="329" customWidth="1"/>
    <col min="5146" max="5146" width="14.42578125" style="329" customWidth="1"/>
    <col min="5147" max="5148" width="11" style="329" customWidth="1"/>
    <col min="5149" max="5376" width="14.42578125" style="329"/>
    <col min="5377" max="5377" width="6.5703125" style="329" customWidth="1"/>
    <col min="5378" max="5378" width="10.7109375" style="329" customWidth="1"/>
    <col min="5379" max="5379" width="17.5703125" style="329" customWidth="1"/>
    <col min="5380" max="5380" width="21.5703125" style="329" customWidth="1"/>
    <col min="5381" max="5381" width="52.28515625" style="329" customWidth="1"/>
    <col min="5382" max="5382" width="24.140625" style="329" customWidth="1"/>
    <col min="5383" max="5383" width="26.5703125" style="329" customWidth="1"/>
    <col min="5384" max="5384" width="25.85546875" style="329" customWidth="1"/>
    <col min="5385" max="5385" width="14" style="329" customWidth="1"/>
    <col min="5386" max="5386" width="18" style="329" customWidth="1"/>
    <col min="5387" max="5387" width="18.5703125" style="329" customWidth="1"/>
    <col min="5388" max="5388" width="20" style="329" customWidth="1"/>
    <col min="5389" max="5389" width="18.28515625" style="329" customWidth="1"/>
    <col min="5390" max="5391" width="18" style="329" customWidth="1"/>
    <col min="5392" max="5392" width="26.28515625" style="329" customWidth="1"/>
    <col min="5393" max="5393" width="24.85546875" style="329" customWidth="1"/>
    <col min="5394" max="5394" width="19.42578125" style="329" customWidth="1"/>
    <col min="5395" max="5395" width="28.140625" style="329" customWidth="1"/>
    <col min="5396" max="5396" width="97.7109375" style="329" customWidth="1"/>
    <col min="5397" max="5397" width="40.140625" style="329" customWidth="1"/>
    <col min="5398" max="5398" width="18.42578125" style="329" customWidth="1"/>
    <col min="5399" max="5399" width="19.42578125" style="329" customWidth="1"/>
    <col min="5400" max="5400" width="80.28515625" style="329" customWidth="1"/>
    <col min="5401" max="5401" width="31.140625" style="329" customWidth="1"/>
    <col min="5402" max="5402" width="14.42578125" style="329" customWidth="1"/>
    <col min="5403" max="5404" width="11" style="329" customWidth="1"/>
    <col min="5405" max="5632" width="14.42578125" style="329"/>
    <col min="5633" max="5633" width="6.5703125" style="329" customWidth="1"/>
    <col min="5634" max="5634" width="10.7109375" style="329" customWidth="1"/>
    <col min="5635" max="5635" width="17.5703125" style="329" customWidth="1"/>
    <col min="5636" max="5636" width="21.5703125" style="329" customWidth="1"/>
    <col min="5637" max="5637" width="52.28515625" style="329" customWidth="1"/>
    <col min="5638" max="5638" width="24.140625" style="329" customWidth="1"/>
    <col min="5639" max="5639" width="26.5703125" style="329" customWidth="1"/>
    <col min="5640" max="5640" width="25.85546875" style="329" customWidth="1"/>
    <col min="5641" max="5641" width="14" style="329" customWidth="1"/>
    <col min="5642" max="5642" width="18" style="329" customWidth="1"/>
    <col min="5643" max="5643" width="18.5703125" style="329" customWidth="1"/>
    <col min="5644" max="5644" width="20" style="329" customWidth="1"/>
    <col min="5645" max="5645" width="18.28515625" style="329" customWidth="1"/>
    <col min="5646" max="5647" width="18" style="329" customWidth="1"/>
    <col min="5648" max="5648" width="26.28515625" style="329" customWidth="1"/>
    <col min="5649" max="5649" width="24.85546875" style="329" customWidth="1"/>
    <col min="5650" max="5650" width="19.42578125" style="329" customWidth="1"/>
    <col min="5651" max="5651" width="28.140625" style="329" customWidth="1"/>
    <col min="5652" max="5652" width="97.7109375" style="329" customWidth="1"/>
    <col min="5653" max="5653" width="40.140625" style="329" customWidth="1"/>
    <col min="5654" max="5654" width="18.42578125" style="329" customWidth="1"/>
    <col min="5655" max="5655" width="19.42578125" style="329" customWidth="1"/>
    <col min="5656" max="5656" width="80.28515625" style="329" customWidth="1"/>
    <col min="5657" max="5657" width="31.140625" style="329" customWidth="1"/>
    <col min="5658" max="5658" width="14.42578125" style="329" customWidth="1"/>
    <col min="5659" max="5660" width="11" style="329" customWidth="1"/>
    <col min="5661" max="5888" width="14.42578125" style="329"/>
    <col min="5889" max="5889" width="6.5703125" style="329" customWidth="1"/>
    <col min="5890" max="5890" width="10.7109375" style="329" customWidth="1"/>
    <col min="5891" max="5891" width="17.5703125" style="329" customWidth="1"/>
    <col min="5892" max="5892" width="21.5703125" style="329" customWidth="1"/>
    <col min="5893" max="5893" width="52.28515625" style="329" customWidth="1"/>
    <col min="5894" max="5894" width="24.140625" style="329" customWidth="1"/>
    <col min="5895" max="5895" width="26.5703125" style="329" customWidth="1"/>
    <col min="5896" max="5896" width="25.85546875" style="329" customWidth="1"/>
    <col min="5897" max="5897" width="14" style="329" customWidth="1"/>
    <col min="5898" max="5898" width="18" style="329" customWidth="1"/>
    <col min="5899" max="5899" width="18.5703125" style="329" customWidth="1"/>
    <col min="5900" max="5900" width="20" style="329" customWidth="1"/>
    <col min="5901" max="5901" width="18.28515625" style="329" customWidth="1"/>
    <col min="5902" max="5903" width="18" style="329" customWidth="1"/>
    <col min="5904" max="5904" width="26.28515625" style="329" customWidth="1"/>
    <col min="5905" max="5905" width="24.85546875" style="329" customWidth="1"/>
    <col min="5906" max="5906" width="19.42578125" style="329" customWidth="1"/>
    <col min="5907" max="5907" width="28.140625" style="329" customWidth="1"/>
    <col min="5908" max="5908" width="97.7109375" style="329" customWidth="1"/>
    <col min="5909" max="5909" width="40.140625" style="329" customWidth="1"/>
    <col min="5910" max="5910" width="18.42578125" style="329" customWidth="1"/>
    <col min="5911" max="5911" width="19.42578125" style="329" customWidth="1"/>
    <col min="5912" max="5912" width="80.28515625" style="329" customWidth="1"/>
    <col min="5913" max="5913" width="31.140625" style="329" customWidth="1"/>
    <col min="5914" max="5914" width="14.42578125" style="329" customWidth="1"/>
    <col min="5915" max="5916" width="11" style="329" customWidth="1"/>
    <col min="5917" max="6144" width="14.42578125" style="329"/>
    <col min="6145" max="6145" width="6.5703125" style="329" customWidth="1"/>
    <col min="6146" max="6146" width="10.7109375" style="329" customWidth="1"/>
    <col min="6147" max="6147" width="17.5703125" style="329" customWidth="1"/>
    <col min="6148" max="6148" width="21.5703125" style="329" customWidth="1"/>
    <col min="6149" max="6149" width="52.28515625" style="329" customWidth="1"/>
    <col min="6150" max="6150" width="24.140625" style="329" customWidth="1"/>
    <col min="6151" max="6151" width="26.5703125" style="329" customWidth="1"/>
    <col min="6152" max="6152" width="25.85546875" style="329" customWidth="1"/>
    <col min="6153" max="6153" width="14" style="329" customWidth="1"/>
    <col min="6154" max="6154" width="18" style="329" customWidth="1"/>
    <col min="6155" max="6155" width="18.5703125" style="329" customWidth="1"/>
    <col min="6156" max="6156" width="20" style="329" customWidth="1"/>
    <col min="6157" max="6157" width="18.28515625" style="329" customWidth="1"/>
    <col min="6158" max="6159" width="18" style="329" customWidth="1"/>
    <col min="6160" max="6160" width="26.28515625" style="329" customWidth="1"/>
    <col min="6161" max="6161" width="24.85546875" style="329" customWidth="1"/>
    <col min="6162" max="6162" width="19.42578125" style="329" customWidth="1"/>
    <col min="6163" max="6163" width="28.140625" style="329" customWidth="1"/>
    <col min="6164" max="6164" width="97.7109375" style="329" customWidth="1"/>
    <col min="6165" max="6165" width="40.140625" style="329" customWidth="1"/>
    <col min="6166" max="6166" width="18.42578125" style="329" customWidth="1"/>
    <col min="6167" max="6167" width="19.42578125" style="329" customWidth="1"/>
    <col min="6168" max="6168" width="80.28515625" style="329" customWidth="1"/>
    <col min="6169" max="6169" width="31.140625" style="329" customWidth="1"/>
    <col min="6170" max="6170" width="14.42578125" style="329" customWidth="1"/>
    <col min="6171" max="6172" width="11" style="329" customWidth="1"/>
    <col min="6173" max="6400" width="14.42578125" style="329"/>
    <col min="6401" max="6401" width="6.5703125" style="329" customWidth="1"/>
    <col min="6402" max="6402" width="10.7109375" style="329" customWidth="1"/>
    <col min="6403" max="6403" width="17.5703125" style="329" customWidth="1"/>
    <col min="6404" max="6404" width="21.5703125" style="329" customWidth="1"/>
    <col min="6405" max="6405" width="52.28515625" style="329" customWidth="1"/>
    <col min="6406" max="6406" width="24.140625" style="329" customWidth="1"/>
    <col min="6407" max="6407" width="26.5703125" style="329" customWidth="1"/>
    <col min="6408" max="6408" width="25.85546875" style="329" customWidth="1"/>
    <col min="6409" max="6409" width="14" style="329" customWidth="1"/>
    <col min="6410" max="6410" width="18" style="329" customWidth="1"/>
    <col min="6411" max="6411" width="18.5703125" style="329" customWidth="1"/>
    <col min="6412" max="6412" width="20" style="329" customWidth="1"/>
    <col min="6413" max="6413" width="18.28515625" style="329" customWidth="1"/>
    <col min="6414" max="6415" width="18" style="329" customWidth="1"/>
    <col min="6416" max="6416" width="26.28515625" style="329" customWidth="1"/>
    <col min="6417" max="6417" width="24.85546875" style="329" customWidth="1"/>
    <col min="6418" max="6418" width="19.42578125" style="329" customWidth="1"/>
    <col min="6419" max="6419" width="28.140625" style="329" customWidth="1"/>
    <col min="6420" max="6420" width="97.7109375" style="329" customWidth="1"/>
    <col min="6421" max="6421" width="40.140625" style="329" customWidth="1"/>
    <col min="6422" max="6422" width="18.42578125" style="329" customWidth="1"/>
    <col min="6423" max="6423" width="19.42578125" style="329" customWidth="1"/>
    <col min="6424" max="6424" width="80.28515625" style="329" customWidth="1"/>
    <col min="6425" max="6425" width="31.140625" style="329" customWidth="1"/>
    <col min="6426" max="6426" width="14.42578125" style="329" customWidth="1"/>
    <col min="6427" max="6428" width="11" style="329" customWidth="1"/>
    <col min="6429" max="6656" width="14.42578125" style="329"/>
    <col min="6657" max="6657" width="6.5703125" style="329" customWidth="1"/>
    <col min="6658" max="6658" width="10.7109375" style="329" customWidth="1"/>
    <col min="6659" max="6659" width="17.5703125" style="329" customWidth="1"/>
    <col min="6660" max="6660" width="21.5703125" style="329" customWidth="1"/>
    <col min="6661" max="6661" width="52.28515625" style="329" customWidth="1"/>
    <col min="6662" max="6662" width="24.140625" style="329" customWidth="1"/>
    <col min="6663" max="6663" width="26.5703125" style="329" customWidth="1"/>
    <col min="6664" max="6664" width="25.85546875" style="329" customWidth="1"/>
    <col min="6665" max="6665" width="14" style="329" customWidth="1"/>
    <col min="6666" max="6666" width="18" style="329" customWidth="1"/>
    <col min="6667" max="6667" width="18.5703125" style="329" customWidth="1"/>
    <col min="6668" max="6668" width="20" style="329" customWidth="1"/>
    <col min="6669" max="6669" width="18.28515625" style="329" customWidth="1"/>
    <col min="6670" max="6671" width="18" style="329" customWidth="1"/>
    <col min="6672" max="6672" width="26.28515625" style="329" customWidth="1"/>
    <col min="6673" max="6673" width="24.85546875" style="329" customWidth="1"/>
    <col min="6674" max="6674" width="19.42578125" style="329" customWidth="1"/>
    <col min="6675" max="6675" width="28.140625" style="329" customWidth="1"/>
    <col min="6676" max="6676" width="97.7109375" style="329" customWidth="1"/>
    <col min="6677" max="6677" width="40.140625" style="329" customWidth="1"/>
    <col min="6678" max="6678" width="18.42578125" style="329" customWidth="1"/>
    <col min="6679" max="6679" width="19.42578125" style="329" customWidth="1"/>
    <col min="6680" max="6680" width="80.28515625" style="329" customWidth="1"/>
    <col min="6681" max="6681" width="31.140625" style="329" customWidth="1"/>
    <col min="6682" max="6682" width="14.42578125" style="329" customWidth="1"/>
    <col min="6683" max="6684" width="11" style="329" customWidth="1"/>
    <col min="6685" max="6912" width="14.42578125" style="329"/>
    <col min="6913" max="6913" width="6.5703125" style="329" customWidth="1"/>
    <col min="6914" max="6914" width="10.7109375" style="329" customWidth="1"/>
    <col min="6915" max="6915" width="17.5703125" style="329" customWidth="1"/>
    <col min="6916" max="6916" width="21.5703125" style="329" customWidth="1"/>
    <col min="6917" max="6917" width="52.28515625" style="329" customWidth="1"/>
    <col min="6918" max="6918" width="24.140625" style="329" customWidth="1"/>
    <col min="6919" max="6919" width="26.5703125" style="329" customWidth="1"/>
    <col min="6920" max="6920" width="25.85546875" style="329" customWidth="1"/>
    <col min="6921" max="6921" width="14" style="329" customWidth="1"/>
    <col min="6922" max="6922" width="18" style="329" customWidth="1"/>
    <col min="6923" max="6923" width="18.5703125" style="329" customWidth="1"/>
    <col min="6924" max="6924" width="20" style="329" customWidth="1"/>
    <col min="6925" max="6925" width="18.28515625" style="329" customWidth="1"/>
    <col min="6926" max="6927" width="18" style="329" customWidth="1"/>
    <col min="6928" max="6928" width="26.28515625" style="329" customWidth="1"/>
    <col min="6929" max="6929" width="24.85546875" style="329" customWidth="1"/>
    <col min="6930" max="6930" width="19.42578125" style="329" customWidth="1"/>
    <col min="6931" max="6931" width="28.140625" style="329" customWidth="1"/>
    <col min="6932" max="6932" width="97.7109375" style="329" customWidth="1"/>
    <col min="6933" max="6933" width="40.140625" style="329" customWidth="1"/>
    <col min="6934" max="6934" width="18.42578125" style="329" customWidth="1"/>
    <col min="6935" max="6935" width="19.42578125" style="329" customWidth="1"/>
    <col min="6936" max="6936" width="80.28515625" style="329" customWidth="1"/>
    <col min="6937" max="6937" width="31.140625" style="329" customWidth="1"/>
    <col min="6938" max="6938" width="14.42578125" style="329" customWidth="1"/>
    <col min="6939" max="6940" width="11" style="329" customWidth="1"/>
    <col min="6941" max="7168" width="14.42578125" style="329"/>
    <col min="7169" max="7169" width="6.5703125" style="329" customWidth="1"/>
    <col min="7170" max="7170" width="10.7109375" style="329" customWidth="1"/>
    <col min="7171" max="7171" width="17.5703125" style="329" customWidth="1"/>
    <col min="7172" max="7172" width="21.5703125" style="329" customWidth="1"/>
    <col min="7173" max="7173" width="52.28515625" style="329" customWidth="1"/>
    <col min="7174" max="7174" width="24.140625" style="329" customWidth="1"/>
    <col min="7175" max="7175" width="26.5703125" style="329" customWidth="1"/>
    <col min="7176" max="7176" width="25.85546875" style="329" customWidth="1"/>
    <col min="7177" max="7177" width="14" style="329" customWidth="1"/>
    <col min="7178" max="7178" width="18" style="329" customWidth="1"/>
    <col min="7179" max="7179" width="18.5703125" style="329" customWidth="1"/>
    <col min="7180" max="7180" width="20" style="329" customWidth="1"/>
    <col min="7181" max="7181" width="18.28515625" style="329" customWidth="1"/>
    <col min="7182" max="7183" width="18" style="329" customWidth="1"/>
    <col min="7184" max="7184" width="26.28515625" style="329" customWidth="1"/>
    <col min="7185" max="7185" width="24.85546875" style="329" customWidth="1"/>
    <col min="7186" max="7186" width="19.42578125" style="329" customWidth="1"/>
    <col min="7187" max="7187" width="28.140625" style="329" customWidth="1"/>
    <col min="7188" max="7188" width="97.7109375" style="329" customWidth="1"/>
    <col min="7189" max="7189" width="40.140625" style="329" customWidth="1"/>
    <col min="7190" max="7190" width="18.42578125" style="329" customWidth="1"/>
    <col min="7191" max="7191" width="19.42578125" style="329" customWidth="1"/>
    <col min="7192" max="7192" width="80.28515625" style="329" customWidth="1"/>
    <col min="7193" max="7193" width="31.140625" style="329" customWidth="1"/>
    <col min="7194" max="7194" width="14.42578125" style="329" customWidth="1"/>
    <col min="7195" max="7196" width="11" style="329" customWidth="1"/>
    <col min="7197" max="7424" width="14.42578125" style="329"/>
    <col min="7425" max="7425" width="6.5703125" style="329" customWidth="1"/>
    <col min="7426" max="7426" width="10.7109375" style="329" customWidth="1"/>
    <col min="7427" max="7427" width="17.5703125" style="329" customWidth="1"/>
    <col min="7428" max="7428" width="21.5703125" style="329" customWidth="1"/>
    <col min="7429" max="7429" width="52.28515625" style="329" customWidth="1"/>
    <col min="7430" max="7430" width="24.140625" style="329" customWidth="1"/>
    <col min="7431" max="7431" width="26.5703125" style="329" customWidth="1"/>
    <col min="7432" max="7432" width="25.85546875" style="329" customWidth="1"/>
    <col min="7433" max="7433" width="14" style="329" customWidth="1"/>
    <col min="7434" max="7434" width="18" style="329" customWidth="1"/>
    <col min="7435" max="7435" width="18.5703125" style="329" customWidth="1"/>
    <col min="7436" max="7436" width="20" style="329" customWidth="1"/>
    <col min="7437" max="7437" width="18.28515625" style="329" customWidth="1"/>
    <col min="7438" max="7439" width="18" style="329" customWidth="1"/>
    <col min="7440" max="7440" width="26.28515625" style="329" customWidth="1"/>
    <col min="7441" max="7441" width="24.85546875" style="329" customWidth="1"/>
    <col min="7442" max="7442" width="19.42578125" style="329" customWidth="1"/>
    <col min="7443" max="7443" width="28.140625" style="329" customWidth="1"/>
    <col min="7444" max="7444" width="97.7109375" style="329" customWidth="1"/>
    <col min="7445" max="7445" width="40.140625" style="329" customWidth="1"/>
    <col min="7446" max="7446" width="18.42578125" style="329" customWidth="1"/>
    <col min="7447" max="7447" width="19.42578125" style="329" customWidth="1"/>
    <col min="7448" max="7448" width="80.28515625" style="329" customWidth="1"/>
    <col min="7449" max="7449" width="31.140625" style="329" customWidth="1"/>
    <col min="7450" max="7450" width="14.42578125" style="329" customWidth="1"/>
    <col min="7451" max="7452" width="11" style="329" customWidth="1"/>
    <col min="7453" max="7680" width="14.42578125" style="329"/>
    <col min="7681" max="7681" width="6.5703125" style="329" customWidth="1"/>
    <col min="7682" max="7682" width="10.7109375" style="329" customWidth="1"/>
    <col min="7683" max="7683" width="17.5703125" style="329" customWidth="1"/>
    <col min="7684" max="7684" width="21.5703125" style="329" customWidth="1"/>
    <col min="7685" max="7685" width="52.28515625" style="329" customWidth="1"/>
    <col min="7686" max="7686" width="24.140625" style="329" customWidth="1"/>
    <col min="7687" max="7687" width="26.5703125" style="329" customWidth="1"/>
    <col min="7688" max="7688" width="25.85546875" style="329" customWidth="1"/>
    <col min="7689" max="7689" width="14" style="329" customWidth="1"/>
    <col min="7690" max="7690" width="18" style="329" customWidth="1"/>
    <col min="7691" max="7691" width="18.5703125" style="329" customWidth="1"/>
    <col min="7692" max="7692" width="20" style="329" customWidth="1"/>
    <col min="7693" max="7693" width="18.28515625" style="329" customWidth="1"/>
    <col min="7694" max="7695" width="18" style="329" customWidth="1"/>
    <col min="7696" max="7696" width="26.28515625" style="329" customWidth="1"/>
    <col min="7697" max="7697" width="24.85546875" style="329" customWidth="1"/>
    <col min="7698" max="7698" width="19.42578125" style="329" customWidth="1"/>
    <col min="7699" max="7699" width="28.140625" style="329" customWidth="1"/>
    <col min="7700" max="7700" width="97.7109375" style="329" customWidth="1"/>
    <col min="7701" max="7701" width="40.140625" style="329" customWidth="1"/>
    <col min="7702" max="7702" width="18.42578125" style="329" customWidth="1"/>
    <col min="7703" max="7703" width="19.42578125" style="329" customWidth="1"/>
    <col min="7704" max="7704" width="80.28515625" style="329" customWidth="1"/>
    <col min="7705" max="7705" width="31.140625" style="329" customWidth="1"/>
    <col min="7706" max="7706" width="14.42578125" style="329" customWidth="1"/>
    <col min="7707" max="7708" width="11" style="329" customWidth="1"/>
    <col min="7709" max="7936" width="14.42578125" style="329"/>
    <col min="7937" max="7937" width="6.5703125" style="329" customWidth="1"/>
    <col min="7938" max="7938" width="10.7109375" style="329" customWidth="1"/>
    <col min="7939" max="7939" width="17.5703125" style="329" customWidth="1"/>
    <col min="7940" max="7940" width="21.5703125" style="329" customWidth="1"/>
    <col min="7941" max="7941" width="52.28515625" style="329" customWidth="1"/>
    <col min="7942" max="7942" width="24.140625" style="329" customWidth="1"/>
    <col min="7943" max="7943" width="26.5703125" style="329" customWidth="1"/>
    <col min="7944" max="7944" width="25.85546875" style="329" customWidth="1"/>
    <col min="7945" max="7945" width="14" style="329" customWidth="1"/>
    <col min="7946" max="7946" width="18" style="329" customWidth="1"/>
    <col min="7947" max="7947" width="18.5703125" style="329" customWidth="1"/>
    <col min="7948" max="7948" width="20" style="329" customWidth="1"/>
    <col min="7949" max="7949" width="18.28515625" style="329" customWidth="1"/>
    <col min="7950" max="7951" width="18" style="329" customWidth="1"/>
    <col min="7952" max="7952" width="26.28515625" style="329" customWidth="1"/>
    <col min="7953" max="7953" width="24.85546875" style="329" customWidth="1"/>
    <col min="7954" max="7954" width="19.42578125" style="329" customWidth="1"/>
    <col min="7955" max="7955" width="28.140625" style="329" customWidth="1"/>
    <col min="7956" max="7956" width="97.7109375" style="329" customWidth="1"/>
    <col min="7957" max="7957" width="40.140625" style="329" customWidth="1"/>
    <col min="7958" max="7958" width="18.42578125" style="329" customWidth="1"/>
    <col min="7959" max="7959" width="19.42578125" style="329" customWidth="1"/>
    <col min="7960" max="7960" width="80.28515625" style="329" customWidth="1"/>
    <col min="7961" max="7961" width="31.140625" style="329" customWidth="1"/>
    <col min="7962" max="7962" width="14.42578125" style="329" customWidth="1"/>
    <col min="7963" max="7964" width="11" style="329" customWidth="1"/>
    <col min="7965" max="8192" width="14.42578125" style="329"/>
    <col min="8193" max="8193" width="6.5703125" style="329" customWidth="1"/>
    <col min="8194" max="8194" width="10.7109375" style="329" customWidth="1"/>
    <col min="8195" max="8195" width="17.5703125" style="329" customWidth="1"/>
    <col min="8196" max="8196" width="21.5703125" style="329" customWidth="1"/>
    <col min="8197" max="8197" width="52.28515625" style="329" customWidth="1"/>
    <col min="8198" max="8198" width="24.140625" style="329" customWidth="1"/>
    <col min="8199" max="8199" width="26.5703125" style="329" customWidth="1"/>
    <col min="8200" max="8200" width="25.85546875" style="329" customWidth="1"/>
    <col min="8201" max="8201" width="14" style="329" customWidth="1"/>
    <col min="8202" max="8202" width="18" style="329" customWidth="1"/>
    <col min="8203" max="8203" width="18.5703125" style="329" customWidth="1"/>
    <col min="8204" max="8204" width="20" style="329" customWidth="1"/>
    <col min="8205" max="8205" width="18.28515625" style="329" customWidth="1"/>
    <col min="8206" max="8207" width="18" style="329" customWidth="1"/>
    <col min="8208" max="8208" width="26.28515625" style="329" customWidth="1"/>
    <col min="8209" max="8209" width="24.85546875" style="329" customWidth="1"/>
    <col min="8210" max="8210" width="19.42578125" style="329" customWidth="1"/>
    <col min="8211" max="8211" width="28.140625" style="329" customWidth="1"/>
    <col min="8212" max="8212" width="97.7109375" style="329" customWidth="1"/>
    <col min="8213" max="8213" width="40.140625" style="329" customWidth="1"/>
    <col min="8214" max="8214" width="18.42578125" style="329" customWidth="1"/>
    <col min="8215" max="8215" width="19.42578125" style="329" customWidth="1"/>
    <col min="8216" max="8216" width="80.28515625" style="329" customWidth="1"/>
    <col min="8217" max="8217" width="31.140625" style="329" customWidth="1"/>
    <col min="8218" max="8218" width="14.42578125" style="329" customWidth="1"/>
    <col min="8219" max="8220" width="11" style="329" customWidth="1"/>
    <col min="8221" max="8448" width="14.42578125" style="329"/>
    <col min="8449" max="8449" width="6.5703125" style="329" customWidth="1"/>
    <col min="8450" max="8450" width="10.7109375" style="329" customWidth="1"/>
    <col min="8451" max="8451" width="17.5703125" style="329" customWidth="1"/>
    <col min="8452" max="8452" width="21.5703125" style="329" customWidth="1"/>
    <col min="8453" max="8453" width="52.28515625" style="329" customWidth="1"/>
    <col min="8454" max="8454" width="24.140625" style="329" customWidth="1"/>
    <col min="8455" max="8455" width="26.5703125" style="329" customWidth="1"/>
    <col min="8456" max="8456" width="25.85546875" style="329" customWidth="1"/>
    <col min="8457" max="8457" width="14" style="329" customWidth="1"/>
    <col min="8458" max="8458" width="18" style="329" customWidth="1"/>
    <col min="8459" max="8459" width="18.5703125" style="329" customWidth="1"/>
    <col min="8460" max="8460" width="20" style="329" customWidth="1"/>
    <col min="8461" max="8461" width="18.28515625" style="329" customWidth="1"/>
    <col min="8462" max="8463" width="18" style="329" customWidth="1"/>
    <col min="8464" max="8464" width="26.28515625" style="329" customWidth="1"/>
    <col min="8465" max="8465" width="24.85546875" style="329" customWidth="1"/>
    <col min="8466" max="8466" width="19.42578125" style="329" customWidth="1"/>
    <col min="8467" max="8467" width="28.140625" style="329" customWidth="1"/>
    <col min="8468" max="8468" width="97.7109375" style="329" customWidth="1"/>
    <col min="8469" max="8469" width="40.140625" style="329" customWidth="1"/>
    <col min="8470" max="8470" width="18.42578125" style="329" customWidth="1"/>
    <col min="8471" max="8471" width="19.42578125" style="329" customWidth="1"/>
    <col min="8472" max="8472" width="80.28515625" style="329" customWidth="1"/>
    <col min="8473" max="8473" width="31.140625" style="329" customWidth="1"/>
    <col min="8474" max="8474" width="14.42578125" style="329" customWidth="1"/>
    <col min="8475" max="8476" width="11" style="329" customWidth="1"/>
    <col min="8477" max="8704" width="14.42578125" style="329"/>
    <col min="8705" max="8705" width="6.5703125" style="329" customWidth="1"/>
    <col min="8706" max="8706" width="10.7109375" style="329" customWidth="1"/>
    <col min="8707" max="8707" width="17.5703125" style="329" customWidth="1"/>
    <col min="8708" max="8708" width="21.5703125" style="329" customWidth="1"/>
    <col min="8709" max="8709" width="52.28515625" style="329" customWidth="1"/>
    <col min="8710" max="8710" width="24.140625" style="329" customWidth="1"/>
    <col min="8711" max="8711" width="26.5703125" style="329" customWidth="1"/>
    <col min="8712" max="8712" width="25.85546875" style="329" customWidth="1"/>
    <col min="8713" max="8713" width="14" style="329" customWidth="1"/>
    <col min="8714" max="8714" width="18" style="329" customWidth="1"/>
    <col min="8715" max="8715" width="18.5703125" style="329" customWidth="1"/>
    <col min="8716" max="8716" width="20" style="329" customWidth="1"/>
    <col min="8717" max="8717" width="18.28515625" style="329" customWidth="1"/>
    <col min="8718" max="8719" width="18" style="329" customWidth="1"/>
    <col min="8720" max="8720" width="26.28515625" style="329" customWidth="1"/>
    <col min="8721" max="8721" width="24.85546875" style="329" customWidth="1"/>
    <col min="8722" max="8722" width="19.42578125" style="329" customWidth="1"/>
    <col min="8723" max="8723" width="28.140625" style="329" customWidth="1"/>
    <col min="8724" max="8724" width="97.7109375" style="329" customWidth="1"/>
    <col min="8725" max="8725" width="40.140625" style="329" customWidth="1"/>
    <col min="8726" max="8726" width="18.42578125" style="329" customWidth="1"/>
    <col min="8727" max="8727" width="19.42578125" style="329" customWidth="1"/>
    <col min="8728" max="8728" width="80.28515625" style="329" customWidth="1"/>
    <col min="8729" max="8729" width="31.140625" style="329" customWidth="1"/>
    <col min="8730" max="8730" width="14.42578125" style="329" customWidth="1"/>
    <col min="8731" max="8732" width="11" style="329" customWidth="1"/>
    <col min="8733" max="8960" width="14.42578125" style="329"/>
    <col min="8961" max="8961" width="6.5703125" style="329" customWidth="1"/>
    <col min="8962" max="8962" width="10.7109375" style="329" customWidth="1"/>
    <col min="8963" max="8963" width="17.5703125" style="329" customWidth="1"/>
    <col min="8964" max="8964" width="21.5703125" style="329" customWidth="1"/>
    <col min="8965" max="8965" width="52.28515625" style="329" customWidth="1"/>
    <col min="8966" max="8966" width="24.140625" style="329" customWidth="1"/>
    <col min="8967" max="8967" width="26.5703125" style="329" customWidth="1"/>
    <col min="8968" max="8968" width="25.85546875" style="329" customWidth="1"/>
    <col min="8969" max="8969" width="14" style="329" customWidth="1"/>
    <col min="8970" max="8970" width="18" style="329" customWidth="1"/>
    <col min="8971" max="8971" width="18.5703125" style="329" customWidth="1"/>
    <col min="8972" max="8972" width="20" style="329" customWidth="1"/>
    <col min="8973" max="8973" width="18.28515625" style="329" customWidth="1"/>
    <col min="8974" max="8975" width="18" style="329" customWidth="1"/>
    <col min="8976" max="8976" width="26.28515625" style="329" customWidth="1"/>
    <col min="8977" max="8977" width="24.85546875" style="329" customWidth="1"/>
    <col min="8978" max="8978" width="19.42578125" style="329" customWidth="1"/>
    <col min="8979" max="8979" width="28.140625" style="329" customWidth="1"/>
    <col min="8980" max="8980" width="97.7109375" style="329" customWidth="1"/>
    <col min="8981" max="8981" width="40.140625" style="329" customWidth="1"/>
    <col min="8982" max="8982" width="18.42578125" style="329" customWidth="1"/>
    <col min="8983" max="8983" width="19.42578125" style="329" customWidth="1"/>
    <col min="8984" max="8984" width="80.28515625" style="329" customWidth="1"/>
    <col min="8985" max="8985" width="31.140625" style="329" customWidth="1"/>
    <col min="8986" max="8986" width="14.42578125" style="329" customWidth="1"/>
    <col min="8987" max="8988" width="11" style="329" customWidth="1"/>
    <col min="8989" max="9216" width="14.42578125" style="329"/>
    <col min="9217" max="9217" width="6.5703125" style="329" customWidth="1"/>
    <col min="9218" max="9218" width="10.7109375" style="329" customWidth="1"/>
    <col min="9219" max="9219" width="17.5703125" style="329" customWidth="1"/>
    <col min="9220" max="9220" width="21.5703125" style="329" customWidth="1"/>
    <col min="9221" max="9221" width="52.28515625" style="329" customWidth="1"/>
    <col min="9222" max="9222" width="24.140625" style="329" customWidth="1"/>
    <col min="9223" max="9223" width="26.5703125" style="329" customWidth="1"/>
    <col min="9224" max="9224" width="25.85546875" style="329" customWidth="1"/>
    <col min="9225" max="9225" width="14" style="329" customWidth="1"/>
    <col min="9226" max="9226" width="18" style="329" customWidth="1"/>
    <col min="9227" max="9227" width="18.5703125" style="329" customWidth="1"/>
    <col min="9228" max="9228" width="20" style="329" customWidth="1"/>
    <col min="9229" max="9229" width="18.28515625" style="329" customWidth="1"/>
    <col min="9230" max="9231" width="18" style="329" customWidth="1"/>
    <col min="9232" max="9232" width="26.28515625" style="329" customWidth="1"/>
    <col min="9233" max="9233" width="24.85546875" style="329" customWidth="1"/>
    <col min="9234" max="9234" width="19.42578125" style="329" customWidth="1"/>
    <col min="9235" max="9235" width="28.140625" style="329" customWidth="1"/>
    <col min="9236" max="9236" width="97.7109375" style="329" customWidth="1"/>
    <col min="9237" max="9237" width="40.140625" style="329" customWidth="1"/>
    <col min="9238" max="9238" width="18.42578125" style="329" customWidth="1"/>
    <col min="9239" max="9239" width="19.42578125" style="329" customWidth="1"/>
    <col min="9240" max="9240" width="80.28515625" style="329" customWidth="1"/>
    <col min="9241" max="9241" width="31.140625" style="329" customWidth="1"/>
    <col min="9242" max="9242" width="14.42578125" style="329" customWidth="1"/>
    <col min="9243" max="9244" width="11" style="329" customWidth="1"/>
    <col min="9245" max="9472" width="14.42578125" style="329"/>
    <col min="9473" max="9473" width="6.5703125" style="329" customWidth="1"/>
    <col min="9474" max="9474" width="10.7109375" style="329" customWidth="1"/>
    <col min="9475" max="9475" width="17.5703125" style="329" customWidth="1"/>
    <col min="9476" max="9476" width="21.5703125" style="329" customWidth="1"/>
    <col min="9477" max="9477" width="52.28515625" style="329" customWidth="1"/>
    <col min="9478" max="9478" width="24.140625" style="329" customWidth="1"/>
    <col min="9479" max="9479" width="26.5703125" style="329" customWidth="1"/>
    <col min="9480" max="9480" width="25.85546875" style="329" customWidth="1"/>
    <col min="9481" max="9481" width="14" style="329" customWidth="1"/>
    <col min="9482" max="9482" width="18" style="329" customWidth="1"/>
    <col min="9483" max="9483" width="18.5703125" style="329" customWidth="1"/>
    <col min="9484" max="9484" width="20" style="329" customWidth="1"/>
    <col min="9485" max="9485" width="18.28515625" style="329" customWidth="1"/>
    <col min="9486" max="9487" width="18" style="329" customWidth="1"/>
    <col min="9488" max="9488" width="26.28515625" style="329" customWidth="1"/>
    <col min="9489" max="9489" width="24.85546875" style="329" customWidth="1"/>
    <col min="9490" max="9490" width="19.42578125" style="329" customWidth="1"/>
    <col min="9491" max="9491" width="28.140625" style="329" customWidth="1"/>
    <col min="9492" max="9492" width="97.7109375" style="329" customWidth="1"/>
    <col min="9493" max="9493" width="40.140625" style="329" customWidth="1"/>
    <col min="9494" max="9494" width="18.42578125" style="329" customWidth="1"/>
    <col min="9495" max="9495" width="19.42578125" style="329" customWidth="1"/>
    <col min="9496" max="9496" width="80.28515625" style="329" customWidth="1"/>
    <col min="9497" max="9497" width="31.140625" style="329" customWidth="1"/>
    <col min="9498" max="9498" width="14.42578125" style="329" customWidth="1"/>
    <col min="9499" max="9500" width="11" style="329" customWidth="1"/>
    <col min="9501" max="9728" width="14.42578125" style="329"/>
    <col min="9729" max="9729" width="6.5703125" style="329" customWidth="1"/>
    <col min="9730" max="9730" width="10.7109375" style="329" customWidth="1"/>
    <col min="9731" max="9731" width="17.5703125" style="329" customWidth="1"/>
    <col min="9732" max="9732" width="21.5703125" style="329" customWidth="1"/>
    <col min="9733" max="9733" width="52.28515625" style="329" customWidth="1"/>
    <col min="9734" max="9734" width="24.140625" style="329" customWidth="1"/>
    <col min="9735" max="9735" width="26.5703125" style="329" customWidth="1"/>
    <col min="9736" max="9736" width="25.85546875" style="329" customWidth="1"/>
    <col min="9737" max="9737" width="14" style="329" customWidth="1"/>
    <col min="9738" max="9738" width="18" style="329" customWidth="1"/>
    <col min="9739" max="9739" width="18.5703125" style="329" customWidth="1"/>
    <col min="9740" max="9740" width="20" style="329" customWidth="1"/>
    <col min="9741" max="9741" width="18.28515625" style="329" customWidth="1"/>
    <col min="9742" max="9743" width="18" style="329" customWidth="1"/>
    <col min="9744" max="9744" width="26.28515625" style="329" customWidth="1"/>
    <col min="9745" max="9745" width="24.85546875" style="329" customWidth="1"/>
    <col min="9746" max="9746" width="19.42578125" style="329" customWidth="1"/>
    <col min="9747" max="9747" width="28.140625" style="329" customWidth="1"/>
    <col min="9748" max="9748" width="97.7109375" style="329" customWidth="1"/>
    <col min="9749" max="9749" width="40.140625" style="329" customWidth="1"/>
    <col min="9750" max="9750" width="18.42578125" style="329" customWidth="1"/>
    <col min="9751" max="9751" width="19.42578125" style="329" customWidth="1"/>
    <col min="9752" max="9752" width="80.28515625" style="329" customWidth="1"/>
    <col min="9753" max="9753" width="31.140625" style="329" customWidth="1"/>
    <col min="9754" max="9754" width="14.42578125" style="329" customWidth="1"/>
    <col min="9755" max="9756" width="11" style="329" customWidth="1"/>
    <col min="9757" max="9984" width="14.42578125" style="329"/>
    <col min="9985" max="9985" width="6.5703125" style="329" customWidth="1"/>
    <col min="9986" max="9986" width="10.7109375" style="329" customWidth="1"/>
    <col min="9987" max="9987" width="17.5703125" style="329" customWidth="1"/>
    <col min="9988" max="9988" width="21.5703125" style="329" customWidth="1"/>
    <col min="9989" max="9989" width="52.28515625" style="329" customWidth="1"/>
    <col min="9990" max="9990" width="24.140625" style="329" customWidth="1"/>
    <col min="9991" max="9991" width="26.5703125" style="329" customWidth="1"/>
    <col min="9992" max="9992" width="25.85546875" style="329" customWidth="1"/>
    <col min="9993" max="9993" width="14" style="329" customWidth="1"/>
    <col min="9994" max="9994" width="18" style="329" customWidth="1"/>
    <col min="9995" max="9995" width="18.5703125" style="329" customWidth="1"/>
    <col min="9996" max="9996" width="20" style="329" customWidth="1"/>
    <col min="9997" max="9997" width="18.28515625" style="329" customWidth="1"/>
    <col min="9998" max="9999" width="18" style="329" customWidth="1"/>
    <col min="10000" max="10000" width="26.28515625" style="329" customWidth="1"/>
    <col min="10001" max="10001" width="24.85546875" style="329" customWidth="1"/>
    <col min="10002" max="10002" width="19.42578125" style="329" customWidth="1"/>
    <col min="10003" max="10003" width="28.140625" style="329" customWidth="1"/>
    <col min="10004" max="10004" width="97.7109375" style="329" customWidth="1"/>
    <col min="10005" max="10005" width="40.140625" style="329" customWidth="1"/>
    <col min="10006" max="10006" width="18.42578125" style="329" customWidth="1"/>
    <col min="10007" max="10007" width="19.42578125" style="329" customWidth="1"/>
    <col min="10008" max="10008" width="80.28515625" style="329" customWidth="1"/>
    <col min="10009" max="10009" width="31.140625" style="329" customWidth="1"/>
    <col min="10010" max="10010" width="14.42578125" style="329" customWidth="1"/>
    <col min="10011" max="10012" width="11" style="329" customWidth="1"/>
    <col min="10013" max="10240" width="14.42578125" style="329"/>
    <col min="10241" max="10241" width="6.5703125" style="329" customWidth="1"/>
    <col min="10242" max="10242" width="10.7109375" style="329" customWidth="1"/>
    <col min="10243" max="10243" width="17.5703125" style="329" customWidth="1"/>
    <col min="10244" max="10244" width="21.5703125" style="329" customWidth="1"/>
    <col min="10245" max="10245" width="52.28515625" style="329" customWidth="1"/>
    <col min="10246" max="10246" width="24.140625" style="329" customWidth="1"/>
    <col min="10247" max="10247" width="26.5703125" style="329" customWidth="1"/>
    <col min="10248" max="10248" width="25.85546875" style="329" customWidth="1"/>
    <col min="10249" max="10249" width="14" style="329" customWidth="1"/>
    <col min="10250" max="10250" width="18" style="329" customWidth="1"/>
    <col min="10251" max="10251" width="18.5703125" style="329" customWidth="1"/>
    <col min="10252" max="10252" width="20" style="329" customWidth="1"/>
    <col min="10253" max="10253" width="18.28515625" style="329" customWidth="1"/>
    <col min="10254" max="10255" width="18" style="329" customWidth="1"/>
    <col min="10256" max="10256" width="26.28515625" style="329" customWidth="1"/>
    <col min="10257" max="10257" width="24.85546875" style="329" customWidth="1"/>
    <col min="10258" max="10258" width="19.42578125" style="329" customWidth="1"/>
    <col min="10259" max="10259" width="28.140625" style="329" customWidth="1"/>
    <col min="10260" max="10260" width="97.7109375" style="329" customWidth="1"/>
    <col min="10261" max="10261" width="40.140625" style="329" customWidth="1"/>
    <col min="10262" max="10262" width="18.42578125" style="329" customWidth="1"/>
    <col min="10263" max="10263" width="19.42578125" style="329" customWidth="1"/>
    <col min="10264" max="10264" width="80.28515625" style="329" customWidth="1"/>
    <col min="10265" max="10265" width="31.140625" style="329" customWidth="1"/>
    <col min="10266" max="10266" width="14.42578125" style="329" customWidth="1"/>
    <col min="10267" max="10268" width="11" style="329" customWidth="1"/>
    <col min="10269" max="10496" width="14.42578125" style="329"/>
    <col min="10497" max="10497" width="6.5703125" style="329" customWidth="1"/>
    <col min="10498" max="10498" width="10.7109375" style="329" customWidth="1"/>
    <col min="10499" max="10499" width="17.5703125" style="329" customWidth="1"/>
    <col min="10500" max="10500" width="21.5703125" style="329" customWidth="1"/>
    <col min="10501" max="10501" width="52.28515625" style="329" customWidth="1"/>
    <col min="10502" max="10502" width="24.140625" style="329" customWidth="1"/>
    <col min="10503" max="10503" width="26.5703125" style="329" customWidth="1"/>
    <col min="10504" max="10504" width="25.85546875" style="329" customWidth="1"/>
    <col min="10505" max="10505" width="14" style="329" customWidth="1"/>
    <col min="10506" max="10506" width="18" style="329" customWidth="1"/>
    <col min="10507" max="10507" width="18.5703125" style="329" customWidth="1"/>
    <col min="10508" max="10508" width="20" style="329" customWidth="1"/>
    <col min="10509" max="10509" width="18.28515625" style="329" customWidth="1"/>
    <col min="10510" max="10511" width="18" style="329" customWidth="1"/>
    <col min="10512" max="10512" width="26.28515625" style="329" customWidth="1"/>
    <col min="10513" max="10513" width="24.85546875" style="329" customWidth="1"/>
    <col min="10514" max="10514" width="19.42578125" style="329" customWidth="1"/>
    <col min="10515" max="10515" width="28.140625" style="329" customWidth="1"/>
    <col min="10516" max="10516" width="97.7109375" style="329" customWidth="1"/>
    <col min="10517" max="10517" width="40.140625" style="329" customWidth="1"/>
    <col min="10518" max="10518" width="18.42578125" style="329" customWidth="1"/>
    <col min="10519" max="10519" width="19.42578125" style="329" customWidth="1"/>
    <col min="10520" max="10520" width="80.28515625" style="329" customWidth="1"/>
    <col min="10521" max="10521" width="31.140625" style="329" customWidth="1"/>
    <col min="10522" max="10522" width="14.42578125" style="329" customWidth="1"/>
    <col min="10523" max="10524" width="11" style="329" customWidth="1"/>
    <col min="10525" max="10752" width="14.42578125" style="329"/>
    <col min="10753" max="10753" width="6.5703125" style="329" customWidth="1"/>
    <col min="10754" max="10754" width="10.7109375" style="329" customWidth="1"/>
    <col min="10755" max="10755" width="17.5703125" style="329" customWidth="1"/>
    <col min="10756" max="10756" width="21.5703125" style="329" customWidth="1"/>
    <col min="10757" max="10757" width="52.28515625" style="329" customWidth="1"/>
    <col min="10758" max="10758" width="24.140625" style="329" customWidth="1"/>
    <col min="10759" max="10759" width="26.5703125" style="329" customWidth="1"/>
    <col min="10760" max="10760" width="25.85546875" style="329" customWidth="1"/>
    <col min="10761" max="10761" width="14" style="329" customWidth="1"/>
    <col min="10762" max="10762" width="18" style="329" customWidth="1"/>
    <col min="10763" max="10763" width="18.5703125" style="329" customWidth="1"/>
    <col min="10764" max="10764" width="20" style="329" customWidth="1"/>
    <col min="10765" max="10765" width="18.28515625" style="329" customWidth="1"/>
    <col min="10766" max="10767" width="18" style="329" customWidth="1"/>
    <col min="10768" max="10768" width="26.28515625" style="329" customWidth="1"/>
    <col min="10769" max="10769" width="24.85546875" style="329" customWidth="1"/>
    <col min="10770" max="10770" width="19.42578125" style="329" customWidth="1"/>
    <col min="10771" max="10771" width="28.140625" style="329" customWidth="1"/>
    <col min="10772" max="10772" width="97.7109375" style="329" customWidth="1"/>
    <col min="10773" max="10773" width="40.140625" style="329" customWidth="1"/>
    <col min="10774" max="10774" width="18.42578125" style="329" customWidth="1"/>
    <col min="10775" max="10775" width="19.42578125" style="329" customWidth="1"/>
    <col min="10776" max="10776" width="80.28515625" style="329" customWidth="1"/>
    <col min="10777" max="10777" width="31.140625" style="329" customWidth="1"/>
    <col min="10778" max="10778" width="14.42578125" style="329" customWidth="1"/>
    <col min="10779" max="10780" width="11" style="329" customWidth="1"/>
    <col min="10781" max="11008" width="14.42578125" style="329"/>
    <col min="11009" max="11009" width="6.5703125" style="329" customWidth="1"/>
    <col min="11010" max="11010" width="10.7109375" style="329" customWidth="1"/>
    <col min="11011" max="11011" width="17.5703125" style="329" customWidth="1"/>
    <col min="11012" max="11012" width="21.5703125" style="329" customWidth="1"/>
    <col min="11013" max="11013" width="52.28515625" style="329" customWidth="1"/>
    <col min="11014" max="11014" width="24.140625" style="329" customWidth="1"/>
    <col min="11015" max="11015" width="26.5703125" style="329" customWidth="1"/>
    <col min="11016" max="11016" width="25.85546875" style="329" customWidth="1"/>
    <col min="11017" max="11017" width="14" style="329" customWidth="1"/>
    <col min="11018" max="11018" width="18" style="329" customWidth="1"/>
    <col min="11019" max="11019" width="18.5703125" style="329" customWidth="1"/>
    <col min="11020" max="11020" width="20" style="329" customWidth="1"/>
    <col min="11021" max="11021" width="18.28515625" style="329" customWidth="1"/>
    <col min="11022" max="11023" width="18" style="329" customWidth="1"/>
    <col min="11024" max="11024" width="26.28515625" style="329" customWidth="1"/>
    <col min="11025" max="11025" width="24.85546875" style="329" customWidth="1"/>
    <col min="11026" max="11026" width="19.42578125" style="329" customWidth="1"/>
    <col min="11027" max="11027" width="28.140625" style="329" customWidth="1"/>
    <col min="11028" max="11028" width="97.7109375" style="329" customWidth="1"/>
    <col min="11029" max="11029" width="40.140625" style="329" customWidth="1"/>
    <col min="11030" max="11030" width="18.42578125" style="329" customWidth="1"/>
    <col min="11031" max="11031" width="19.42578125" style="329" customWidth="1"/>
    <col min="11032" max="11032" width="80.28515625" style="329" customWidth="1"/>
    <col min="11033" max="11033" width="31.140625" style="329" customWidth="1"/>
    <col min="11034" max="11034" width="14.42578125" style="329" customWidth="1"/>
    <col min="11035" max="11036" width="11" style="329" customWidth="1"/>
    <col min="11037" max="11264" width="14.42578125" style="329"/>
    <col min="11265" max="11265" width="6.5703125" style="329" customWidth="1"/>
    <col min="11266" max="11266" width="10.7109375" style="329" customWidth="1"/>
    <col min="11267" max="11267" width="17.5703125" style="329" customWidth="1"/>
    <col min="11268" max="11268" width="21.5703125" style="329" customWidth="1"/>
    <col min="11269" max="11269" width="52.28515625" style="329" customWidth="1"/>
    <col min="11270" max="11270" width="24.140625" style="329" customWidth="1"/>
    <col min="11271" max="11271" width="26.5703125" style="329" customWidth="1"/>
    <col min="11272" max="11272" width="25.85546875" style="329" customWidth="1"/>
    <col min="11273" max="11273" width="14" style="329" customWidth="1"/>
    <col min="11274" max="11274" width="18" style="329" customWidth="1"/>
    <col min="11275" max="11275" width="18.5703125" style="329" customWidth="1"/>
    <col min="11276" max="11276" width="20" style="329" customWidth="1"/>
    <col min="11277" max="11277" width="18.28515625" style="329" customWidth="1"/>
    <col min="11278" max="11279" width="18" style="329" customWidth="1"/>
    <col min="11280" max="11280" width="26.28515625" style="329" customWidth="1"/>
    <col min="11281" max="11281" width="24.85546875" style="329" customWidth="1"/>
    <col min="11282" max="11282" width="19.42578125" style="329" customWidth="1"/>
    <col min="11283" max="11283" width="28.140625" style="329" customWidth="1"/>
    <col min="11284" max="11284" width="97.7109375" style="329" customWidth="1"/>
    <col min="11285" max="11285" width="40.140625" style="329" customWidth="1"/>
    <col min="11286" max="11286" width="18.42578125" style="329" customWidth="1"/>
    <col min="11287" max="11287" width="19.42578125" style="329" customWidth="1"/>
    <col min="11288" max="11288" width="80.28515625" style="329" customWidth="1"/>
    <col min="11289" max="11289" width="31.140625" style="329" customWidth="1"/>
    <col min="11290" max="11290" width="14.42578125" style="329" customWidth="1"/>
    <col min="11291" max="11292" width="11" style="329" customWidth="1"/>
    <col min="11293" max="11520" width="14.42578125" style="329"/>
    <col min="11521" max="11521" width="6.5703125" style="329" customWidth="1"/>
    <col min="11522" max="11522" width="10.7109375" style="329" customWidth="1"/>
    <col min="11523" max="11523" width="17.5703125" style="329" customWidth="1"/>
    <col min="11524" max="11524" width="21.5703125" style="329" customWidth="1"/>
    <col min="11525" max="11525" width="52.28515625" style="329" customWidth="1"/>
    <col min="11526" max="11526" width="24.140625" style="329" customWidth="1"/>
    <col min="11527" max="11527" width="26.5703125" style="329" customWidth="1"/>
    <col min="11528" max="11528" width="25.85546875" style="329" customWidth="1"/>
    <col min="11529" max="11529" width="14" style="329" customWidth="1"/>
    <col min="11530" max="11530" width="18" style="329" customWidth="1"/>
    <col min="11531" max="11531" width="18.5703125" style="329" customWidth="1"/>
    <col min="11532" max="11532" width="20" style="329" customWidth="1"/>
    <col min="11533" max="11533" width="18.28515625" style="329" customWidth="1"/>
    <col min="11534" max="11535" width="18" style="329" customWidth="1"/>
    <col min="11536" max="11536" width="26.28515625" style="329" customWidth="1"/>
    <col min="11537" max="11537" width="24.85546875" style="329" customWidth="1"/>
    <col min="11538" max="11538" width="19.42578125" style="329" customWidth="1"/>
    <col min="11539" max="11539" width="28.140625" style="329" customWidth="1"/>
    <col min="11540" max="11540" width="97.7109375" style="329" customWidth="1"/>
    <col min="11541" max="11541" width="40.140625" style="329" customWidth="1"/>
    <col min="11542" max="11542" width="18.42578125" style="329" customWidth="1"/>
    <col min="11543" max="11543" width="19.42578125" style="329" customWidth="1"/>
    <col min="11544" max="11544" width="80.28515625" style="329" customWidth="1"/>
    <col min="11545" max="11545" width="31.140625" style="329" customWidth="1"/>
    <col min="11546" max="11546" width="14.42578125" style="329" customWidth="1"/>
    <col min="11547" max="11548" width="11" style="329" customWidth="1"/>
    <col min="11549" max="11776" width="14.42578125" style="329"/>
    <col min="11777" max="11777" width="6.5703125" style="329" customWidth="1"/>
    <col min="11778" max="11778" width="10.7109375" style="329" customWidth="1"/>
    <col min="11779" max="11779" width="17.5703125" style="329" customWidth="1"/>
    <col min="11780" max="11780" width="21.5703125" style="329" customWidth="1"/>
    <col min="11781" max="11781" width="52.28515625" style="329" customWidth="1"/>
    <col min="11782" max="11782" width="24.140625" style="329" customWidth="1"/>
    <col min="11783" max="11783" width="26.5703125" style="329" customWidth="1"/>
    <col min="11784" max="11784" width="25.85546875" style="329" customWidth="1"/>
    <col min="11785" max="11785" width="14" style="329" customWidth="1"/>
    <col min="11786" max="11786" width="18" style="329" customWidth="1"/>
    <col min="11787" max="11787" width="18.5703125" style="329" customWidth="1"/>
    <col min="11788" max="11788" width="20" style="329" customWidth="1"/>
    <col min="11789" max="11789" width="18.28515625" style="329" customWidth="1"/>
    <col min="11790" max="11791" width="18" style="329" customWidth="1"/>
    <col min="11792" max="11792" width="26.28515625" style="329" customWidth="1"/>
    <col min="11793" max="11793" width="24.85546875" style="329" customWidth="1"/>
    <col min="11794" max="11794" width="19.42578125" style="329" customWidth="1"/>
    <col min="11795" max="11795" width="28.140625" style="329" customWidth="1"/>
    <col min="11796" max="11796" width="97.7109375" style="329" customWidth="1"/>
    <col min="11797" max="11797" width="40.140625" style="329" customWidth="1"/>
    <col min="11798" max="11798" width="18.42578125" style="329" customWidth="1"/>
    <col min="11799" max="11799" width="19.42578125" style="329" customWidth="1"/>
    <col min="11800" max="11800" width="80.28515625" style="329" customWidth="1"/>
    <col min="11801" max="11801" width="31.140625" style="329" customWidth="1"/>
    <col min="11802" max="11802" width="14.42578125" style="329" customWidth="1"/>
    <col min="11803" max="11804" width="11" style="329" customWidth="1"/>
    <col min="11805" max="12032" width="14.42578125" style="329"/>
    <col min="12033" max="12033" width="6.5703125" style="329" customWidth="1"/>
    <col min="12034" max="12034" width="10.7109375" style="329" customWidth="1"/>
    <col min="12035" max="12035" width="17.5703125" style="329" customWidth="1"/>
    <col min="12036" max="12036" width="21.5703125" style="329" customWidth="1"/>
    <col min="12037" max="12037" width="52.28515625" style="329" customWidth="1"/>
    <col min="12038" max="12038" width="24.140625" style="329" customWidth="1"/>
    <col min="12039" max="12039" width="26.5703125" style="329" customWidth="1"/>
    <col min="12040" max="12040" width="25.85546875" style="329" customWidth="1"/>
    <col min="12041" max="12041" width="14" style="329" customWidth="1"/>
    <col min="12042" max="12042" width="18" style="329" customWidth="1"/>
    <col min="12043" max="12043" width="18.5703125" style="329" customWidth="1"/>
    <col min="12044" max="12044" width="20" style="329" customWidth="1"/>
    <col min="12045" max="12045" width="18.28515625" style="329" customWidth="1"/>
    <col min="12046" max="12047" width="18" style="329" customWidth="1"/>
    <col min="12048" max="12048" width="26.28515625" style="329" customWidth="1"/>
    <col min="12049" max="12049" width="24.85546875" style="329" customWidth="1"/>
    <col min="12050" max="12050" width="19.42578125" style="329" customWidth="1"/>
    <col min="12051" max="12051" width="28.140625" style="329" customWidth="1"/>
    <col min="12052" max="12052" width="97.7109375" style="329" customWidth="1"/>
    <col min="12053" max="12053" width="40.140625" style="329" customWidth="1"/>
    <col min="12054" max="12054" width="18.42578125" style="329" customWidth="1"/>
    <col min="12055" max="12055" width="19.42578125" style="329" customWidth="1"/>
    <col min="12056" max="12056" width="80.28515625" style="329" customWidth="1"/>
    <col min="12057" max="12057" width="31.140625" style="329" customWidth="1"/>
    <col min="12058" max="12058" width="14.42578125" style="329" customWidth="1"/>
    <col min="12059" max="12060" width="11" style="329" customWidth="1"/>
    <col min="12061" max="12288" width="14.42578125" style="329"/>
    <col min="12289" max="12289" width="6.5703125" style="329" customWidth="1"/>
    <col min="12290" max="12290" width="10.7109375" style="329" customWidth="1"/>
    <col min="12291" max="12291" width="17.5703125" style="329" customWidth="1"/>
    <col min="12292" max="12292" width="21.5703125" style="329" customWidth="1"/>
    <col min="12293" max="12293" width="52.28515625" style="329" customWidth="1"/>
    <col min="12294" max="12294" width="24.140625" style="329" customWidth="1"/>
    <col min="12295" max="12295" width="26.5703125" style="329" customWidth="1"/>
    <col min="12296" max="12296" width="25.85546875" style="329" customWidth="1"/>
    <col min="12297" max="12297" width="14" style="329" customWidth="1"/>
    <col min="12298" max="12298" width="18" style="329" customWidth="1"/>
    <col min="12299" max="12299" width="18.5703125" style="329" customWidth="1"/>
    <col min="12300" max="12300" width="20" style="329" customWidth="1"/>
    <col min="12301" max="12301" width="18.28515625" style="329" customWidth="1"/>
    <col min="12302" max="12303" width="18" style="329" customWidth="1"/>
    <col min="12304" max="12304" width="26.28515625" style="329" customWidth="1"/>
    <col min="12305" max="12305" width="24.85546875" style="329" customWidth="1"/>
    <col min="12306" max="12306" width="19.42578125" style="329" customWidth="1"/>
    <col min="12307" max="12307" width="28.140625" style="329" customWidth="1"/>
    <col min="12308" max="12308" width="97.7109375" style="329" customWidth="1"/>
    <col min="12309" max="12309" width="40.140625" style="329" customWidth="1"/>
    <col min="12310" max="12310" width="18.42578125" style="329" customWidth="1"/>
    <col min="12311" max="12311" width="19.42578125" style="329" customWidth="1"/>
    <col min="12312" max="12312" width="80.28515625" style="329" customWidth="1"/>
    <col min="12313" max="12313" width="31.140625" style="329" customWidth="1"/>
    <col min="12314" max="12314" width="14.42578125" style="329" customWidth="1"/>
    <col min="12315" max="12316" width="11" style="329" customWidth="1"/>
    <col min="12317" max="12544" width="14.42578125" style="329"/>
    <col min="12545" max="12545" width="6.5703125" style="329" customWidth="1"/>
    <col min="12546" max="12546" width="10.7109375" style="329" customWidth="1"/>
    <col min="12547" max="12547" width="17.5703125" style="329" customWidth="1"/>
    <col min="12548" max="12548" width="21.5703125" style="329" customWidth="1"/>
    <col min="12549" max="12549" width="52.28515625" style="329" customWidth="1"/>
    <col min="12550" max="12550" width="24.140625" style="329" customWidth="1"/>
    <col min="12551" max="12551" width="26.5703125" style="329" customWidth="1"/>
    <col min="12552" max="12552" width="25.85546875" style="329" customWidth="1"/>
    <col min="12553" max="12553" width="14" style="329" customWidth="1"/>
    <col min="12554" max="12554" width="18" style="329" customWidth="1"/>
    <col min="12555" max="12555" width="18.5703125" style="329" customWidth="1"/>
    <col min="12556" max="12556" width="20" style="329" customWidth="1"/>
    <col min="12557" max="12557" width="18.28515625" style="329" customWidth="1"/>
    <col min="12558" max="12559" width="18" style="329" customWidth="1"/>
    <col min="12560" max="12560" width="26.28515625" style="329" customWidth="1"/>
    <col min="12561" max="12561" width="24.85546875" style="329" customWidth="1"/>
    <col min="12562" max="12562" width="19.42578125" style="329" customWidth="1"/>
    <col min="12563" max="12563" width="28.140625" style="329" customWidth="1"/>
    <col min="12564" max="12564" width="97.7109375" style="329" customWidth="1"/>
    <col min="12565" max="12565" width="40.140625" style="329" customWidth="1"/>
    <col min="12566" max="12566" width="18.42578125" style="329" customWidth="1"/>
    <col min="12567" max="12567" width="19.42578125" style="329" customWidth="1"/>
    <col min="12568" max="12568" width="80.28515625" style="329" customWidth="1"/>
    <col min="12569" max="12569" width="31.140625" style="329" customWidth="1"/>
    <col min="12570" max="12570" width="14.42578125" style="329" customWidth="1"/>
    <col min="12571" max="12572" width="11" style="329" customWidth="1"/>
    <col min="12573" max="12800" width="14.42578125" style="329"/>
    <col min="12801" max="12801" width="6.5703125" style="329" customWidth="1"/>
    <col min="12802" max="12802" width="10.7109375" style="329" customWidth="1"/>
    <col min="12803" max="12803" width="17.5703125" style="329" customWidth="1"/>
    <col min="12804" max="12804" width="21.5703125" style="329" customWidth="1"/>
    <col min="12805" max="12805" width="52.28515625" style="329" customWidth="1"/>
    <col min="12806" max="12806" width="24.140625" style="329" customWidth="1"/>
    <col min="12807" max="12807" width="26.5703125" style="329" customWidth="1"/>
    <col min="12808" max="12808" width="25.85546875" style="329" customWidth="1"/>
    <col min="12809" max="12809" width="14" style="329" customWidth="1"/>
    <col min="12810" max="12810" width="18" style="329" customWidth="1"/>
    <col min="12811" max="12811" width="18.5703125" style="329" customWidth="1"/>
    <col min="12812" max="12812" width="20" style="329" customWidth="1"/>
    <col min="12813" max="12813" width="18.28515625" style="329" customWidth="1"/>
    <col min="12814" max="12815" width="18" style="329" customWidth="1"/>
    <col min="12816" max="12816" width="26.28515625" style="329" customWidth="1"/>
    <col min="12817" max="12817" width="24.85546875" style="329" customWidth="1"/>
    <col min="12818" max="12818" width="19.42578125" style="329" customWidth="1"/>
    <col min="12819" max="12819" width="28.140625" style="329" customWidth="1"/>
    <col min="12820" max="12820" width="97.7109375" style="329" customWidth="1"/>
    <col min="12821" max="12821" width="40.140625" style="329" customWidth="1"/>
    <col min="12822" max="12822" width="18.42578125" style="329" customWidth="1"/>
    <col min="12823" max="12823" width="19.42578125" style="329" customWidth="1"/>
    <col min="12824" max="12824" width="80.28515625" style="329" customWidth="1"/>
    <col min="12825" max="12825" width="31.140625" style="329" customWidth="1"/>
    <col min="12826" max="12826" width="14.42578125" style="329" customWidth="1"/>
    <col min="12827" max="12828" width="11" style="329" customWidth="1"/>
    <col min="12829" max="13056" width="14.42578125" style="329"/>
    <col min="13057" max="13057" width="6.5703125" style="329" customWidth="1"/>
    <col min="13058" max="13058" width="10.7109375" style="329" customWidth="1"/>
    <col min="13059" max="13059" width="17.5703125" style="329" customWidth="1"/>
    <col min="13060" max="13060" width="21.5703125" style="329" customWidth="1"/>
    <col min="13061" max="13061" width="52.28515625" style="329" customWidth="1"/>
    <col min="13062" max="13062" width="24.140625" style="329" customWidth="1"/>
    <col min="13063" max="13063" width="26.5703125" style="329" customWidth="1"/>
    <col min="13064" max="13064" width="25.85546875" style="329" customWidth="1"/>
    <col min="13065" max="13065" width="14" style="329" customWidth="1"/>
    <col min="13066" max="13066" width="18" style="329" customWidth="1"/>
    <col min="13067" max="13067" width="18.5703125" style="329" customWidth="1"/>
    <col min="13068" max="13068" width="20" style="329" customWidth="1"/>
    <col min="13069" max="13069" width="18.28515625" style="329" customWidth="1"/>
    <col min="13070" max="13071" width="18" style="329" customWidth="1"/>
    <col min="13072" max="13072" width="26.28515625" style="329" customWidth="1"/>
    <col min="13073" max="13073" width="24.85546875" style="329" customWidth="1"/>
    <col min="13074" max="13074" width="19.42578125" style="329" customWidth="1"/>
    <col min="13075" max="13075" width="28.140625" style="329" customWidth="1"/>
    <col min="13076" max="13076" width="97.7109375" style="329" customWidth="1"/>
    <col min="13077" max="13077" width="40.140625" style="329" customWidth="1"/>
    <col min="13078" max="13078" width="18.42578125" style="329" customWidth="1"/>
    <col min="13079" max="13079" width="19.42578125" style="329" customWidth="1"/>
    <col min="13080" max="13080" width="80.28515625" style="329" customWidth="1"/>
    <col min="13081" max="13081" width="31.140625" style="329" customWidth="1"/>
    <col min="13082" max="13082" width="14.42578125" style="329" customWidth="1"/>
    <col min="13083" max="13084" width="11" style="329" customWidth="1"/>
    <col min="13085" max="13312" width="14.42578125" style="329"/>
    <col min="13313" max="13313" width="6.5703125" style="329" customWidth="1"/>
    <col min="13314" max="13314" width="10.7109375" style="329" customWidth="1"/>
    <col min="13315" max="13315" width="17.5703125" style="329" customWidth="1"/>
    <col min="13316" max="13316" width="21.5703125" style="329" customWidth="1"/>
    <col min="13317" max="13317" width="52.28515625" style="329" customWidth="1"/>
    <col min="13318" max="13318" width="24.140625" style="329" customWidth="1"/>
    <col min="13319" max="13319" width="26.5703125" style="329" customWidth="1"/>
    <col min="13320" max="13320" width="25.85546875" style="329" customWidth="1"/>
    <col min="13321" max="13321" width="14" style="329" customWidth="1"/>
    <col min="13322" max="13322" width="18" style="329" customWidth="1"/>
    <col min="13323" max="13323" width="18.5703125" style="329" customWidth="1"/>
    <col min="13324" max="13324" width="20" style="329" customWidth="1"/>
    <col min="13325" max="13325" width="18.28515625" style="329" customWidth="1"/>
    <col min="13326" max="13327" width="18" style="329" customWidth="1"/>
    <col min="13328" max="13328" width="26.28515625" style="329" customWidth="1"/>
    <col min="13329" max="13329" width="24.85546875" style="329" customWidth="1"/>
    <col min="13330" max="13330" width="19.42578125" style="329" customWidth="1"/>
    <col min="13331" max="13331" width="28.140625" style="329" customWidth="1"/>
    <col min="13332" max="13332" width="97.7109375" style="329" customWidth="1"/>
    <col min="13333" max="13333" width="40.140625" style="329" customWidth="1"/>
    <col min="13334" max="13334" width="18.42578125" style="329" customWidth="1"/>
    <col min="13335" max="13335" width="19.42578125" style="329" customWidth="1"/>
    <col min="13336" max="13336" width="80.28515625" style="329" customWidth="1"/>
    <col min="13337" max="13337" width="31.140625" style="329" customWidth="1"/>
    <col min="13338" max="13338" width="14.42578125" style="329" customWidth="1"/>
    <col min="13339" max="13340" width="11" style="329" customWidth="1"/>
    <col min="13341" max="13568" width="14.42578125" style="329"/>
    <col min="13569" max="13569" width="6.5703125" style="329" customWidth="1"/>
    <col min="13570" max="13570" width="10.7109375" style="329" customWidth="1"/>
    <col min="13571" max="13571" width="17.5703125" style="329" customWidth="1"/>
    <col min="13572" max="13572" width="21.5703125" style="329" customWidth="1"/>
    <col min="13573" max="13573" width="52.28515625" style="329" customWidth="1"/>
    <col min="13574" max="13574" width="24.140625" style="329" customWidth="1"/>
    <col min="13575" max="13575" width="26.5703125" style="329" customWidth="1"/>
    <col min="13576" max="13576" width="25.85546875" style="329" customWidth="1"/>
    <col min="13577" max="13577" width="14" style="329" customWidth="1"/>
    <col min="13578" max="13578" width="18" style="329" customWidth="1"/>
    <col min="13579" max="13579" width="18.5703125" style="329" customWidth="1"/>
    <col min="13580" max="13580" width="20" style="329" customWidth="1"/>
    <col min="13581" max="13581" width="18.28515625" style="329" customWidth="1"/>
    <col min="13582" max="13583" width="18" style="329" customWidth="1"/>
    <col min="13584" max="13584" width="26.28515625" style="329" customWidth="1"/>
    <col min="13585" max="13585" width="24.85546875" style="329" customWidth="1"/>
    <col min="13586" max="13586" width="19.42578125" style="329" customWidth="1"/>
    <col min="13587" max="13587" width="28.140625" style="329" customWidth="1"/>
    <col min="13588" max="13588" width="97.7109375" style="329" customWidth="1"/>
    <col min="13589" max="13589" width="40.140625" style="329" customWidth="1"/>
    <col min="13590" max="13590" width="18.42578125" style="329" customWidth="1"/>
    <col min="13591" max="13591" width="19.42578125" style="329" customWidth="1"/>
    <col min="13592" max="13592" width="80.28515625" style="329" customWidth="1"/>
    <col min="13593" max="13593" width="31.140625" style="329" customWidth="1"/>
    <col min="13594" max="13594" width="14.42578125" style="329" customWidth="1"/>
    <col min="13595" max="13596" width="11" style="329" customWidth="1"/>
    <col min="13597" max="13824" width="14.42578125" style="329"/>
    <col min="13825" max="13825" width="6.5703125" style="329" customWidth="1"/>
    <col min="13826" max="13826" width="10.7109375" style="329" customWidth="1"/>
    <col min="13827" max="13827" width="17.5703125" style="329" customWidth="1"/>
    <col min="13828" max="13828" width="21.5703125" style="329" customWidth="1"/>
    <col min="13829" max="13829" width="52.28515625" style="329" customWidth="1"/>
    <col min="13830" max="13830" width="24.140625" style="329" customWidth="1"/>
    <col min="13831" max="13831" width="26.5703125" style="329" customWidth="1"/>
    <col min="13832" max="13832" width="25.85546875" style="329" customWidth="1"/>
    <col min="13833" max="13833" width="14" style="329" customWidth="1"/>
    <col min="13834" max="13834" width="18" style="329" customWidth="1"/>
    <col min="13835" max="13835" width="18.5703125" style="329" customWidth="1"/>
    <col min="13836" max="13836" width="20" style="329" customWidth="1"/>
    <col min="13837" max="13837" width="18.28515625" style="329" customWidth="1"/>
    <col min="13838" max="13839" width="18" style="329" customWidth="1"/>
    <col min="13840" max="13840" width="26.28515625" style="329" customWidth="1"/>
    <col min="13841" max="13841" width="24.85546875" style="329" customWidth="1"/>
    <col min="13842" max="13842" width="19.42578125" style="329" customWidth="1"/>
    <col min="13843" max="13843" width="28.140625" style="329" customWidth="1"/>
    <col min="13844" max="13844" width="97.7109375" style="329" customWidth="1"/>
    <col min="13845" max="13845" width="40.140625" style="329" customWidth="1"/>
    <col min="13846" max="13846" width="18.42578125" style="329" customWidth="1"/>
    <col min="13847" max="13847" width="19.42578125" style="329" customWidth="1"/>
    <col min="13848" max="13848" width="80.28515625" style="329" customWidth="1"/>
    <col min="13849" max="13849" width="31.140625" style="329" customWidth="1"/>
    <col min="13850" max="13850" width="14.42578125" style="329" customWidth="1"/>
    <col min="13851" max="13852" width="11" style="329" customWidth="1"/>
    <col min="13853" max="14080" width="14.42578125" style="329"/>
    <col min="14081" max="14081" width="6.5703125" style="329" customWidth="1"/>
    <col min="14082" max="14082" width="10.7109375" style="329" customWidth="1"/>
    <col min="14083" max="14083" width="17.5703125" style="329" customWidth="1"/>
    <col min="14084" max="14084" width="21.5703125" style="329" customWidth="1"/>
    <col min="14085" max="14085" width="52.28515625" style="329" customWidth="1"/>
    <col min="14086" max="14086" width="24.140625" style="329" customWidth="1"/>
    <col min="14087" max="14087" width="26.5703125" style="329" customWidth="1"/>
    <col min="14088" max="14088" width="25.85546875" style="329" customWidth="1"/>
    <col min="14089" max="14089" width="14" style="329" customWidth="1"/>
    <col min="14090" max="14090" width="18" style="329" customWidth="1"/>
    <col min="14091" max="14091" width="18.5703125" style="329" customWidth="1"/>
    <col min="14092" max="14092" width="20" style="329" customWidth="1"/>
    <col min="14093" max="14093" width="18.28515625" style="329" customWidth="1"/>
    <col min="14094" max="14095" width="18" style="329" customWidth="1"/>
    <col min="14096" max="14096" width="26.28515625" style="329" customWidth="1"/>
    <col min="14097" max="14097" width="24.85546875" style="329" customWidth="1"/>
    <col min="14098" max="14098" width="19.42578125" style="329" customWidth="1"/>
    <col min="14099" max="14099" width="28.140625" style="329" customWidth="1"/>
    <col min="14100" max="14100" width="97.7109375" style="329" customWidth="1"/>
    <col min="14101" max="14101" width="40.140625" style="329" customWidth="1"/>
    <col min="14102" max="14102" width="18.42578125" style="329" customWidth="1"/>
    <col min="14103" max="14103" width="19.42578125" style="329" customWidth="1"/>
    <col min="14104" max="14104" width="80.28515625" style="329" customWidth="1"/>
    <col min="14105" max="14105" width="31.140625" style="329" customWidth="1"/>
    <col min="14106" max="14106" width="14.42578125" style="329" customWidth="1"/>
    <col min="14107" max="14108" width="11" style="329" customWidth="1"/>
    <col min="14109" max="14336" width="14.42578125" style="329"/>
    <col min="14337" max="14337" width="6.5703125" style="329" customWidth="1"/>
    <col min="14338" max="14338" width="10.7109375" style="329" customWidth="1"/>
    <col min="14339" max="14339" width="17.5703125" style="329" customWidth="1"/>
    <col min="14340" max="14340" width="21.5703125" style="329" customWidth="1"/>
    <col min="14341" max="14341" width="52.28515625" style="329" customWidth="1"/>
    <col min="14342" max="14342" width="24.140625" style="329" customWidth="1"/>
    <col min="14343" max="14343" width="26.5703125" style="329" customWidth="1"/>
    <col min="14344" max="14344" width="25.85546875" style="329" customWidth="1"/>
    <col min="14345" max="14345" width="14" style="329" customWidth="1"/>
    <col min="14346" max="14346" width="18" style="329" customWidth="1"/>
    <col min="14347" max="14347" width="18.5703125" style="329" customWidth="1"/>
    <col min="14348" max="14348" width="20" style="329" customWidth="1"/>
    <col min="14349" max="14349" width="18.28515625" style="329" customWidth="1"/>
    <col min="14350" max="14351" width="18" style="329" customWidth="1"/>
    <col min="14352" max="14352" width="26.28515625" style="329" customWidth="1"/>
    <col min="14353" max="14353" width="24.85546875" style="329" customWidth="1"/>
    <col min="14354" max="14354" width="19.42578125" style="329" customWidth="1"/>
    <col min="14355" max="14355" width="28.140625" style="329" customWidth="1"/>
    <col min="14356" max="14356" width="97.7109375" style="329" customWidth="1"/>
    <col min="14357" max="14357" width="40.140625" style="329" customWidth="1"/>
    <col min="14358" max="14358" width="18.42578125" style="329" customWidth="1"/>
    <col min="14359" max="14359" width="19.42578125" style="329" customWidth="1"/>
    <col min="14360" max="14360" width="80.28515625" style="329" customWidth="1"/>
    <col min="14361" max="14361" width="31.140625" style="329" customWidth="1"/>
    <col min="14362" max="14362" width="14.42578125" style="329" customWidth="1"/>
    <col min="14363" max="14364" width="11" style="329" customWidth="1"/>
    <col min="14365" max="14592" width="14.42578125" style="329"/>
    <col min="14593" max="14593" width="6.5703125" style="329" customWidth="1"/>
    <col min="14594" max="14594" width="10.7109375" style="329" customWidth="1"/>
    <col min="14595" max="14595" width="17.5703125" style="329" customWidth="1"/>
    <col min="14596" max="14596" width="21.5703125" style="329" customWidth="1"/>
    <col min="14597" max="14597" width="52.28515625" style="329" customWidth="1"/>
    <col min="14598" max="14598" width="24.140625" style="329" customWidth="1"/>
    <col min="14599" max="14599" width="26.5703125" style="329" customWidth="1"/>
    <col min="14600" max="14600" width="25.85546875" style="329" customWidth="1"/>
    <col min="14601" max="14601" width="14" style="329" customWidth="1"/>
    <col min="14602" max="14602" width="18" style="329" customWidth="1"/>
    <col min="14603" max="14603" width="18.5703125" style="329" customWidth="1"/>
    <col min="14604" max="14604" width="20" style="329" customWidth="1"/>
    <col min="14605" max="14605" width="18.28515625" style="329" customWidth="1"/>
    <col min="14606" max="14607" width="18" style="329" customWidth="1"/>
    <col min="14608" max="14608" width="26.28515625" style="329" customWidth="1"/>
    <col min="14609" max="14609" width="24.85546875" style="329" customWidth="1"/>
    <col min="14610" max="14610" width="19.42578125" style="329" customWidth="1"/>
    <col min="14611" max="14611" width="28.140625" style="329" customWidth="1"/>
    <col min="14612" max="14612" width="97.7109375" style="329" customWidth="1"/>
    <col min="14613" max="14613" width="40.140625" style="329" customWidth="1"/>
    <col min="14614" max="14614" width="18.42578125" style="329" customWidth="1"/>
    <col min="14615" max="14615" width="19.42578125" style="329" customWidth="1"/>
    <col min="14616" max="14616" width="80.28515625" style="329" customWidth="1"/>
    <col min="14617" max="14617" width="31.140625" style="329" customWidth="1"/>
    <col min="14618" max="14618" width="14.42578125" style="329" customWidth="1"/>
    <col min="14619" max="14620" width="11" style="329" customWidth="1"/>
    <col min="14621" max="14848" width="14.42578125" style="329"/>
    <col min="14849" max="14849" width="6.5703125" style="329" customWidth="1"/>
    <col min="14850" max="14850" width="10.7109375" style="329" customWidth="1"/>
    <col min="14851" max="14851" width="17.5703125" style="329" customWidth="1"/>
    <col min="14852" max="14852" width="21.5703125" style="329" customWidth="1"/>
    <col min="14853" max="14853" width="52.28515625" style="329" customWidth="1"/>
    <col min="14854" max="14854" width="24.140625" style="329" customWidth="1"/>
    <col min="14855" max="14855" width="26.5703125" style="329" customWidth="1"/>
    <col min="14856" max="14856" width="25.85546875" style="329" customWidth="1"/>
    <col min="14857" max="14857" width="14" style="329" customWidth="1"/>
    <col min="14858" max="14858" width="18" style="329" customWidth="1"/>
    <col min="14859" max="14859" width="18.5703125" style="329" customWidth="1"/>
    <col min="14860" max="14860" width="20" style="329" customWidth="1"/>
    <col min="14861" max="14861" width="18.28515625" style="329" customWidth="1"/>
    <col min="14862" max="14863" width="18" style="329" customWidth="1"/>
    <col min="14864" max="14864" width="26.28515625" style="329" customWidth="1"/>
    <col min="14865" max="14865" width="24.85546875" style="329" customWidth="1"/>
    <col min="14866" max="14866" width="19.42578125" style="329" customWidth="1"/>
    <col min="14867" max="14867" width="28.140625" style="329" customWidth="1"/>
    <col min="14868" max="14868" width="97.7109375" style="329" customWidth="1"/>
    <col min="14869" max="14869" width="40.140625" style="329" customWidth="1"/>
    <col min="14870" max="14870" width="18.42578125" style="329" customWidth="1"/>
    <col min="14871" max="14871" width="19.42578125" style="329" customWidth="1"/>
    <col min="14872" max="14872" width="80.28515625" style="329" customWidth="1"/>
    <col min="14873" max="14873" width="31.140625" style="329" customWidth="1"/>
    <col min="14874" max="14874" width="14.42578125" style="329" customWidth="1"/>
    <col min="14875" max="14876" width="11" style="329" customWidth="1"/>
    <col min="14877" max="15104" width="14.42578125" style="329"/>
    <col min="15105" max="15105" width="6.5703125" style="329" customWidth="1"/>
    <col min="15106" max="15106" width="10.7109375" style="329" customWidth="1"/>
    <col min="15107" max="15107" width="17.5703125" style="329" customWidth="1"/>
    <col min="15108" max="15108" width="21.5703125" style="329" customWidth="1"/>
    <col min="15109" max="15109" width="52.28515625" style="329" customWidth="1"/>
    <col min="15110" max="15110" width="24.140625" style="329" customWidth="1"/>
    <col min="15111" max="15111" width="26.5703125" style="329" customWidth="1"/>
    <col min="15112" max="15112" width="25.85546875" style="329" customWidth="1"/>
    <col min="15113" max="15113" width="14" style="329" customWidth="1"/>
    <col min="15114" max="15114" width="18" style="329" customWidth="1"/>
    <col min="15115" max="15115" width="18.5703125" style="329" customWidth="1"/>
    <col min="15116" max="15116" width="20" style="329" customWidth="1"/>
    <col min="15117" max="15117" width="18.28515625" style="329" customWidth="1"/>
    <col min="15118" max="15119" width="18" style="329" customWidth="1"/>
    <col min="15120" max="15120" width="26.28515625" style="329" customWidth="1"/>
    <col min="15121" max="15121" width="24.85546875" style="329" customWidth="1"/>
    <col min="15122" max="15122" width="19.42578125" style="329" customWidth="1"/>
    <col min="15123" max="15123" width="28.140625" style="329" customWidth="1"/>
    <col min="15124" max="15124" width="97.7109375" style="329" customWidth="1"/>
    <col min="15125" max="15125" width="40.140625" style="329" customWidth="1"/>
    <col min="15126" max="15126" width="18.42578125" style="329" customWidth="1"/>
    <col min="15127" max="15127" width="19.42578125" style="329" customWidth="1"/>
    <col min="15128" max="15128" width="80.28515625" style="329" customWidth="1"/>
    <col min="15129" max="15129" width="31.140625" style="329" customWidth="1"/>
    <col min="15130" max="15130" width="14.42578125" style="329" customWidth="1"/>
    <col min="15131" max="15132" width="11" style="329" customWidth="1"/>
    <col min="15133" max="15360" width="14.42578125" style="329"/>
    <col min="15361" max="15361" width="6.5703125" style="329" customWidth="1"/>
    <col min="15362" max="15362" width="10.7109375" style="329" customWidth="1"/>
    <col min="15363" max="15363" width="17.5703125" style="329" customWidth="1"/>
    <col min="15364" max="15364" width="21.5703125" style="329" customWidth="1"/>
    <col min="15365" max="15365" width="52.28515625" style="329" customWidth="1"/>
    <col min="15366" max="15366" width="24.140625" style="329" customWidth="1"/>
    <col min="15367" max="15367" width="26.5703125" style="329" customWidth="1"/>
    <col min="15368" max="15368" width="25.85546875" style="329" customWidth="1"/>
    <col min="15369" max="15369" width="14" style="329" customWidth="1"/>
    <col min="15370" max="15370" width="18" style="329" customWidth="1"/>
    <col min="15371" max="15371" width="18.5703125" style="329" customWidth="1"/>
    <col min="15372" max="15372" width="20" style="329" customWidth="1"/>
    <col min="15373" max="15373" width="18.28515625" style="329" customWidth="1"/>
    <col min="15374" max="15375" width="18" style="329" customWidth="1"/>
    <col min="15376" max="15376" width="26.28515625" style="329" customWidth="1"/>
    <col min="15377" max="15377" width="24.85546875" style="329" customWidth="1"/>
    <col min="15378" max="15378" width="19.42578125" style="329" customWidth="1"/>
    <col min="15379" max="15379" width="28.140625" style="329" customWidth="1"/>
    <col min="15380" max="15380" width="97.7109375" style="329" customWidth="1"/>
    <col min="15381" max="15381" width="40.140625" style="329" customWidth="1"/>
    <col min="15382" max="15382" width="18.42578125" style="329" customWidth="1"/>
    <col min="15383" max="15383" width="19.42578125" style="329" customWidth="1"/>
    <col min="15384" max="15384" width="80.28515625" style="329" customWidth="1"/>
    <col min="15385" max="15385" width="31.140625" style="329" customWidth="1"/>
    <col min="15386" max="15386" width="14.42578125" style="329" customWidth="1"/>
    <col min="15387" max="15388" width="11" style="329" customWidth="1"/>
    <col min="15389" max="15616" width="14.42578125" style="329"/>
    <col min="15617" max="15617" width="6.5703125" style="329" customWidth="1"/>
    <col min="15618" max="15618" width="10.7109375" style="329" customWidth="1"/>
    <col min="15619" max="15619" width="17.5703125" style="329" customWidth="1"/>
    <col min="15620" max="15620" width="21.5703125" style="329" customWidth="1"/>
    <col min="15621" max="15621" width="52.28515625" style="329" customWidth="1"/>
    <col min="15622" max="15622" width="24.140625" style="329" customWidth="1"/>
    <col min="15623" max="15623" width="26.5703125" style="329" customWidth="1"/>
    <col min="15624" max="15624" width="25.85546875" style="329" customWidth="1"/>
    <col min="15625" max="15625" width="14" style="329" customWidth="1"/>
    <col min="15626" max="15626" width="18" style="329" customWidth="1"/>
    <col min="15627" max="15627" width="18.5703125" style="329" customWidth="1"/>
    <col min="15628" max="15628" width="20" style="329" customWidth="1"/>
    <col min="15629" max="15629" width="18.28515625" style="329" customWidth="1"/>
    <col min="15630" max="15631" width="18" style="329" customWidth="1"/>
    <col min="15632" max="15632" width="26.28515625" style="329" customWidth="1"/>
    <col min="15633" max="15633" width="24.85546875" style="329" customWidth="1"/>
    <col min="15634" max="15634" width="19.42578125" style="329" customWidth="1"/>
    <col min="15635" max="15635" width="28.140625" style="329" customWidth="1"/>
    <col min="15636" max="15636" width="97.7109375" style="329" customWidth="1"/>
    <col min="15637" max="15637" width="40.140625" style="329" customWidth="1"/>
    <col min="15638" max="15638" width="18.42578125" style="329" customWidth="1"/>
    <col min="15639" max="15639" width="19.42578125" style="329" customWidth="1"/>
    <col min="15640" max="15640" width="80.28515625" style="329" customWidth="1"/>
    <col min="15641" max="15641" width="31.140625" style="329" customWidth="1"/>
    <col min="15642" max="15642" width="14.42578125" style="329" customWidth="1"/>
    <col min="15643" max="15644" width="11" style="329" customWidth="1"/>
    <col min="15645" max="15872" width="14.42578125" style="329"/>
    <col min="15873" max="15873" width="6.5703125" style="329" customWidth="1"/>
    <col min="15874" max="15874" width="10.7109375" style="329" customWidth="1"/>
    <col min="15875" max="15875" width="17.5703125" style="329" customWidth="1"/>
    <col min="15876" max="15876" width="21.5703125" style="329" customWidth="1"/>
    <col min="15877" max="15877" width="52.28515625" style="329" customWidth="1"/>
    <col min="15878" max="15878" width="24.140625" style="329" customWidth="1"/>
    <col min="15879" max="15879" width="26.5703125" style="329" customWidth="1"/>
    <col min="15880" max="15880" width="25.85546875" style="329" customWidth="1"/>
    <col min="15881" max="15881" width="14" style="329" customWidth="1"/>
    <col min="15882" max="15882" width="18" style="329" customWidth="1"/>
    <col min="15883" max="15883" width="18.5703125" style="329" customWidth="1"/>
    <col min="15884" max="15884" width="20" style="329" customWidth="1"/>
    <col min="15885" max="15885" width="18.28515625" style="329" customWidth="1"/>
    <col min="15886" max="15887" width="18" style="329" customWidth="1"/>
    <col min="15888" max="15888" width="26.28515625" style="329" customWidth="1"/>
    <col min="15889" max="15889" width="24.85546875" style="329" customWidth="1"/>
    <col min="15890" max="15890" width="19.42578125" style="329" customWidth="1"/>
    <col min="15891" max="15891" width="28.140625" style="329" customWidth="1"/>
    <col min="15892" max="15892" width="97.7109375" style="329" customWidth="1"/>
    <col min="15893" max="15893" width="40.140625" style="329" customWidth="1"/>
    <col min="15894" max="15894" width="18.42578125" style="329" customWidth="1"/>
    <col min="15895" max="15895" width="19.42578125" style="329" customWidth="1"/>
    <col min="15896" max="15896" width="80.28515625" style="329" customWidth="1"/>
    <col min="15897" max="15897" width="31.140625" style="329" customWidth="1"/>
    <col min="15898" max="15898" width="14.42578125" style="329" customWidth="1"/>
    <col min="15899" max="15900" width="11" style="329" customWidth="1"/>
    <col min="15901" max="16128" width="14.42578125" style="329"/>
    <col min="16129" max="16129" width="6.5703125" style="329" customWidth="1"/>
    <col min="16130" max="16130" width="10.7109375" style="329" customWidth="1"/>
    <col min="16131" max="16131" width="17.5703125" style="329" customWidth="1"/>
    <col min="16132" max="16132" width="21.5703125" style="329" customWidth="1"/>
    <col min="16133" max="16133" width="52.28515625" style="329" customWidth="1"/>
    <col min="16134" max="16134" width="24.140625" style="329" customWidth="1"/>
    <col min="16135" max="16135" width="26.5703125" style="329" customWidth="1"/>
    <col min="16136" max="16136" width="25.85546875" style="329" customWidth="1"/>
    <col min="16137" max="16137" width="14" style="329" customWidth="1"/>
    <col min="16138" max="16138" width="18" style="329" customWidth="1"/>
    <col min="16139" max="16139" width="18.5703125" style="329" customWidth="1"/>
    <col min="16140" max="16140" width="20" style="329" customWidth="1"/>
    <col min="16141" max="16141" width="18.28515625" style="329" customWidth="1"/>
    <col min="16142" max="16143" width="18" style="329" customWidth="1"/>
    <col min="16144" max="16144" width="26.28515625" style="329" customWidth="1"/>
    <col min="16145" max="16145" width="24.85546875" style="329" customWidth="1"/>
    <col min="16146" max="16146" width="19.42578125" style="329" customWidth="1"/>
    <col min="16147" max="16147" width="28.140625" style="329" customWidth="1"/>
    <col min="16148" max="16148" width="97.7109375" style="329" customWidth="1"/>
    <col min="16149" max="16149" width="40.140625" style="329" customWidth="1"/>
    <col min="16150" max="16150" width="18.42578125" style="329" customWidth="1"/>
    <col min="16151" max="16151" width="19.42578125" style="329" customWidth="1"/>
    <col min="16152" max="16152" width="80.28515625" style="329" customWidth="1"/>
    <col min="16153" max="16153" width="31.140625" style="329" customWidth="1"/>
    <col min="16154" max="16154" width="14.42578125" style="329" customWidth="1"/>
    <col min="16155" max="16156" width="11" style="329" customWidth="1"/>
    <col min="16157" max="16384" width="14.42578125" style="329"/>
  </cols>
  <sheetData>
    <row r="1" spans="1:26" ht="26.25" hidden="1" thickBot="1" x14ac:dyDescent="0.4">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39"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0.25"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0.25"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0.25"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24" thickBot="1" x14ac:dyDescent="0.3">
      <c r="A21" s="17"/>
      <c r="B21" s="18"/>
      <c r="C21" s="18"/>
      <c r="D21" s="18"/>
      <c r="E21" s="19"/>
      <c r="F21" s="20"/>
      <c r="G21" s="21"/>
      <c r="H21" s="21"/>
      <c r="I21" s="20"/>
      <c r="J21" s="20"/>
      <c r="K21" s="20"/>
      <c r="L21" s="20"/>
      <c r="M21" s="20"/>
      <c r="N21" s="20"/>
      <c r="O21" s="20"/>
      <c r="P21" s="20"/>
      <c r="Q21" s="20"/>
      <c r="R21" s="20"/>
      <c r="S21" s="291"/>
      <c r="T21" s="22"/>
      <c r="U21" s="22"/>
      <c r="V21" s="20"/>
      <c r="W21" s="20"/>
      <c r="X21" s="21"/>
    </row>
    <row r="22" spans="1:27" ht="21" thickBot="1" x14ac:dyDescent="0.3">
      <c r="A22" s="534" t="s">
        <v>59</v>
      </c>
      <c r="B22" s="535"/>
      <c r="C22" s="536"/>
      <c r="D22" s="23"/>
      <c r="E22" s="517" t="str">
        <f>CONCATENATE("INFORME DE SEGUIMIENTO DEL PROCESO ",A23)</f>
        <v>INFORME DE SEGUIMIENTO DEL PROCESO GESTIÓN FINANCIERA</v>
      </c>
      <c r="F22" s="518"/>
      <c r="G22" s="21"/>
      <c r="H22" s="553" t="s">
        <v>60</v>
      </c>
      <c r="I22" s="554"/>
      <c r="J22" s="555"/>
      <c r="K22" s="107"/>
      <c r="L22" s="107"/>
      <c r="M22" s="561" t="s">
        <v>61</v>
      </c>
      <c r="N22" s="562"/>
      <c r="O22" s="563"/>
      <c r="P22" s="111"/>
      <c r="Q22" s="111"/>
      <c r="R22" s="111"/>
      <c r="S22" s="111"/>
      <c r="T22" s="111"/>
      <c r="U22" s="111"/>
      <c r="V22" s="219"/>
      <c r="W22" s="111"/>
      <c r="X22" s="110"/>
    </row>
    <row r="23" spans="1:27" ht="36.75" thickBot="1" x14ac:dyDescent="0.3">
      <c r="A23" s="577" t="s">
        <v>54</v>
      </c>
      <c r="B23" s="578"/>
      <c r="C23" s="579"/>
      <c r="D23" s="23"/>
      <c r="E23" s="125" t="s">
        <v>151</v>
      </c>
      <c r="F23" s="126">
        <f>COUNTA(A31:A53)</f>
        <v>5</v>
      </c>
      <c r="G23" s="21"/>
      <c r="H23" s="556" t="s">
        <v>69</v>
      </c>
      <c r="I23" s="557"/>
      <c r="J23" s="126">
        <f>COUNTIF(I31:I53,"Acción correctiva")</f>
        <v>20</v>
      </c>
      <c r="K23" s="112"/>
      <c r="L23" s="108"/>
      <c r="M23" s="113" t="s">
        <v>65</v>
      </c>
      <c r="N23" s="124" t="s">
        <v>66</v>
      </c>
      <c r="O23" s="156" t="s">
        <v>67</v>
      </c>
      <c r="P23" s="111"/>
      <c r="Q23" s="111"/>
      <c r="R23" s="111"/>
      <c r="S23" s="111"/>
      <c r="T23" s="111"/>
      <c r="U23" s="110"/>
      <c r="V23" s="220"/>
      <c r="W23" s="23"/>
      <c r="X23" s="110"/>
    </row>
    <row r="24" spans="1:27" ht="39.75" customHeight="1" thickBot="1" x14ac:dyDescent="0.4">
      <c r="A24" s="27"/>
      <c r="B24" s="23"/>
      <c r="C24" s="23"/>
      <c r="D24" s="28"/>
      <c r="E24" s="127" t="s">
        <v>62</v>
      </c>
      <c r="F24" s="128">
        <f>COUNTA(H31:H53)</f>
        <v>23</v>
      </c>
      <c r="G24" s="24"/>
      <c r="H24" s="558" t="s">
        <v>156</v>
      </c>
      <c r="I24" s="559"/>
      <c r="J24" s="131">
        <f>COUNTIF(I31:I53,"Acción Preventiva y/o de mejora")</f>
        <v>3</v>
      </c>
      <c r="K24" s="112"/>
      <c r="L24" s="108"/>
      <c r="M24" s="114">
        <v>2016</v>
      </c>
      <c r="N24" s="37">
        <v>3</v>
      </c>
      <c r="O24" s="115">
        <v>17</v>
      </c>
      <c r="P24" s="111"/>
      <c r="Q24" s="111"/>
      <c r="R24" s="112"/>
      <c r="S24" s="112"/>
      <c r="T24" s="112"/>
      <c r="U24" s="110"/>
      <c r="V24" s="220"/>
      <c r="W24" s="23"/>
      <c r="X24" s="110"/>
    </row>
    <row r="25" spans="1:27" ht="39.75" customHeight="1" x14ac:dyDescent="0.35">
      <c r="A25" s="27"/>
      <c r="B25" s="23"/>
      <c r="C25" s="23"/>
      <c r="D25" s="33"/>
      <c r="E25" s="129" t="s">
        <v>152</v>
      </c>
      <c r="F25" s="128">
        <f>COUNTIF(W31:W53, "Vencida")</f>
        <v>0</v>
      </c>
      <c r="G25" s="24"/>
      <c r="H25" s="560"/>
      <c r="I25" s="560"/>
      <c r="J25" s="118"/>
      <c r="K25" s="112"/>
      <c r="L25" s="108"/>
      <c r="M25" s="116">
        <v>2017</v>
      </c>
      <c r="N25" s="46">
        <v>7</v>
      </c>
      <c r="O25" s="117">
        <v>5</v>
      </c>
      <c r="P25" s="111"/>
      <c r="Q25" s="111"/>
      <c r="R25" s="112"/>
      <c r="S25" s="112"/>
      <c r="T25" s="112"/>
      <c r="U25" s="110"/>
      <c r="V25" s="220"/>
      <c r="W25" s="23"/>
      <c r="X25" s="62"/>
    </row>
    <row r="26" spans="1:27" ht="39.75" customHeight="1" x14ac:dyDescent="0.35">
      <c r="A26" s="27"/>
      <c r="B26" s="23"/>
      <c r="C26" s="23"/>
      <c r="D26" s="28"/>
      <c r="E26" s="129" t="s">
        <v>153</v>
      </c>
      <c r="F26" s="373">
        <f>COUNTIF(W31:W53, "En ejecución")</f>
        <v>1</v>
      </c>
      <c r="G26" s="24"/>
      <c r="H26" s="560"/>
      <c r="I26" s="560"/>
      <c r="J26" s="330"/>
      <c r="K26" s="118"/>
      <c r="L26" s="108"/>
      <c r="M26" s="116">
        <v>2018</v>
      </c>
      <c r="N26" s="46"/>
      <c r="O26" s="117"/>
      <c r="P26" s="111"/>
      <c r="Q26" s="111"/>
      <c r="R26" s="112"/>
      <c r="S26" s="112"/>
      <c r="T26" s="112"/>
      <c r="U26" s="110"/>
      <c r="V26" s="220"/>
      <c r="W26" s="23"/>
      <c r="X26" s="62"/>
    </row>
    <row r="27" spans="1:27" ht="30.75" customHeight="1" thickBot="1" x14ac:dyDescent="0.4">
      <c r="A27" s="27"/>
      <c r="B27" s="23"/>
      <c r="C27" s="23"/>
      <c r="D27" s="33"/>
      <c r="E27" s="130" t="s">
        <v>155</v>
      </c>
      <c r="F27" s="131">
        <f>COUNTIF(W31:W53, "Cerrada")</f>
        <v>22</v>
      </c>
      <c r="G27" s="24"/>
      <c r="H27" s="25"/>
      <c r="I27" s="109"/>
      <c r="J27" s="108"/>
      <c r="K27" s="108"/>
      <c r="L27" s="108"/>
      <c r="M27" s="119" t="s">
        <v>75</v>
      </c>
      <c r="N27" s="120">
        <f>SUM(N24:N26)</f>
        <v>10</v>
      </c>
      <c r="O27" s="157">
        <f>SUM(O24:O26)</f>
        <v>22</v>
      </c>
      <c r="P27" s="111"/>
      <c r="Q27" s="111"/>
      <c r="R27" s="112"/>
      <c r="S27" s="112"/>
      <c r="T27" s="112"/>
      <c r="U27" s="110"/>
      <c r="V27" s="220"/>
      <c r="W27" s="23"/>
      <c r="X27" s="62"/>
    </row>
    <row r="28" spans="1:27" ht="24.75" thickBot="1" x14ac:dyDescent="0.4">
      <c r="A28" s="27"/>
      <c r="B28" s="23"/>
      <c r="C28" s="23"/>
      <c r="D28" s="23"/>
      <c r="E28" s="103"/>
      <c r="F28" s="104"/>
      <c r="G28" s="24"/>
      <c r="H28" s="25"/>
      <c r="I28" s="105"/>
      <c r="J28" s="106"/>
      <c r="K28" s="105"/>
      <c r="L28" s="106"/>
      <c r="M28" s="123"/>
      <c r="N28" s="26"/>
      <c r="O28" s="26"/>
      <c r="P28" s="26"/>
      <c r="Q28" s="26"/>
      <c r="R28" s="20"/>
      <c r="S28" s="291"/>
      <c r="T28" s="20"/>
      <c r="U28" s="20"/>
      <c r="V28" s="20"/>
      <c r="W28" s="20"/>
      <c r="X28" s="20"/>
    </row>
    <row r="29" spans="1:27" s="97" customFormat="1" ht="24"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4.5"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92" t="s">
        <v>92</v>
      </c>
      <c r="T30" s="202" t="s">
        <v>91</v>
      </c>
      <c r="U30" s="200" t="s">
        <v>92</v>
      </c>
      <c r="V30" s="200" t="s">
        <v>166</v>
      </c>
      <c r="W30" s="200" t="s">
        <v>93</v>
      </c>
      <c r="X30" s="201" t="s">
        <v>163</v>
      </c>
      <c r="Y30" s="98"/>
      <c r="Z30" s="102"/>
      <c r="AA30" s="102"/>
    </row>
    <row r="31" spans="1:27" s="272" customFormat="1" ht="409.6" customHeight="1" x14ac:dyDescent="0.25">
      <c r="A31" s="340">
        <v>30</v>
      </c>
      <c r="B31" s="338" t="s">
        <v>10</v>
      </c>
      <c r="C31" s="338" t="s">
        <v>35</v>
      </c>
      <c r="D31" s="341">
        <v>42531</v>
      </c>
      <c r="E31" s="339" t="s">
        <v>270</v>
      </c>
      <c r="F31" s="338" t="s">
        <v>11</v>
      </c>
      <c r="G31" s="370" t="s">
        <v>271</v>
      </c>
      <c r="H31" s="370" t="s">
        <v>272</v>
      </c>
      <c r="I31" s="211" t="s">
        <v>24</v>
      </c>
      <c r="J31" s="211" t="s">
        <v>273</v>
      </c>
      <c r="K31" s="211" t="s">
        <v>274</v>
      </c>
      <c r="L31" s="267">
        <v>42643</v>
      </c>
      <c r="M31" s="267">
        <v>42646</v>
      </c>
      <c r="N31" s="267">
        <v>42735</v>
      </c>
      <c r="O31" s="625" t="s">
        <v>532</v>
      </c>
      <c r="P31" s="625"/>
      <c r="Q31" s="625"/>
      <c r="R31" s="625"/>
      <c r="S31" s="311" t="s">
        <v>664</v>
      </c>
      <c r="T31" s="312" t="s">
        <v>642</v>
      </c>
      <c r="U31" s="212" t="s">
        <v>665</v>
      </c>
      <c r="V31" s="268" t="s">
        <v>164</v>
      </c>
      <c r="W31" s="269" t="s">
        <v>30</v>
      </c>
      <c r="X31" s="213" t="s">
        <v>666</v>
      </c>
      <c r="Y31" s="270"/>
      <c r="Z31" s="271"/>
    </row>
    <row r="32" spans="1:27" s="272" customFormat="1" ht="357.75" customHeight="1" x14ac:dyDescent="0.25">
      <c r="A32" s="340">
        <v>32</v>
      </c>
      <c r="B32" s="338" t="s">
        <v>10</v>
      </c>
      <c r="C32" s="338" t="s">
        <v>43</v>
      </c>
      <c r="D32" s="341">
        <v>42934</v>
      </c>
      <c r="E32" s="339" t="s">
        <v>275</v>
      </c>
      <c r="F32" s="338" t="s">
        <v>11</v>
      </c>
      <c r="G32" s="370" t="s">
        <v>276</v>
      </c>
      <c r="H32" s="370" t="s">
        <v>277</v>
      </c>
      <c r="I32" s="211" t="s">
        <v>24</v>
      </c>
      <c r="J32" s="211" t="s">
        <v>278</v>
      </c>
      <c r="K32" s="211" t="s">
        <v>279</v>
      </c>
      <c r="L32" s="267">
        <v>42947</v>
      </c>
      <c r="M32" s="267">
        <v>42979</v>
      </c>
      <c r="N32" s="267">
        <v>43084</v>
      </c>
      <c r="O32" s="625" t="s">
        <v>533</v>
      </c>
      <c r="P32" s="625"/>
      <c r="Q32" s="625"/>
      <c r="R32" s="625"/>
      <c r="S32" s="211" t="s">
        <v>420</v>
      </c>
      <c r="T32" s="283" t="s">
        <v>655</v>
      </c>
      <c r="U32" s="645" t="s">
        <v>667</v>
      </c>
      <c r="V32" s="274" t="s">
        <v>164</v>
      </c>
      <c r="W32" s="269" t="s">
        <v>30</v>
      </c>
      <c r="X32" s="213" t="s">
        <v>668</v>
      </c>
      <c r="Y32" s="270"/>
      <c r="Z32" s="271"/>
    </row>
    <row r="33" spans="1:26" s="277" customFormat="1" ht="369.75" x14ac:dyDescent="0.25">
      <c r="A33" s="340">
        <v>35</v>
      </c>
      <c r="B33" s="338" t="s">
        <v>10</v>
      </c>
      <c r="C33" s="338" t="s">
        <v>43</v>
      </c>
      <c r="D33" s="341">
        <v>42934</v>
      </c>
      <c r="E33" s="339" t="s">
        <v>280</v>
      </c>
      <c r="F33" s="338" t="s">
        <v>11</v>
      </c>
      <c r="G33" s="370" t="s">
        <v>281</v>
      </c>
      <c r="H33" s="370" t="s">
        <v>282</v>
      </c>
      <c r="I33" s="338" t="s">
        <v>24</v>
      </c>
      <c r="J33" s="273" t="s">
        <v>283</v>
      </c>
      <c r="K33" s="338" t="s">
        <v>284</v>
      </c>
      <c r="L33" s="341">
        <v>42947</v>
      </c>
      <c r="M33" s="341">
        <v>42948</v>
      </c>
      <c r="N33" s="341">
        <v>43100</v>
      </c>
      <c r="O33" s="625" t="s">
        <v>534</v>
      </c>
      <c r="P33" s="625"/>
      <c r="Q33" s="625"/>
      <c r="R33" s="625"/>
      <c r="S33" s="338" t="s">
        <v>421</v>
      </c>
      <c r="T33" s="244" t="s">
        <v>656</v>
      </c>
      <c r="U33" s="266" t="s">
        <v>669</v>
      </c>
      <c r="V33" s="274" t="s">
        <v>164</v>
      </c>
      <c r="W33" s="269" t="s">
        <v>30</v>
      </c>
      <c r="X33" s="339" t="s">
        <v>590</v>
      </c>
      <c r="Y33" s="275"/>
      <c r="Z33" s="276"/>
    </row>
    <row r="34" spans="1:26" s="272" customFormat="1" ht="353.25" customHeight="1" x14ac:dyDescent="0.25">
      <c r="A34" s="639">
        <v>36</v>
      </c>
      <c r="B34" s="640" t="s">
        <v>10</v>
      </c>
      <c r="C34" s="640" t="s">
        <v>43</v>
      </c>
      <c r="D34" s="641">
        <v>42934</v>
      </c>
      <c r="E34" s="637" t="s">
        <v>285</v>
      </c>
      <c r="F34" s="640" t="s">
        <v>11</v>
      </c>
      <c r="G34" s="637" t="s">
        <v>281</v>
      </c>
      <c r="H34" s="370" t="s">
        <v>286</v>
      </c>
      <c r="I34" s="211" t="s">
        <v>24</v>
      </c>
      <c r="J34" s="215" t="s">
        <v>283</v>
      </c>
      <c r="K34" s="211" t="s">
        <v>279</v>
      </c>
      <c r="L34" s="267">
        <v>42947</v>
      </c>
      <c r="M34" s="267">
        <v>42948</v>
      </c>
      <c r="N34" s="267">
        <v>43097</v>
      </c>
      <c r="O34" s="625" t="s">
        <v>535</v>
      </c>
      <c r="P34" s="625"/>
      <c r="Q34" s="625"/>
      <c r="R34" s="625"/>
      <c r="S34" s="211" t="s">
        <v>422</v>
      </c>
      <c r="T34" s="244" t="s">
        <v>657</v>
      </c>
      <c r="U34" s="278" t="s">
        <v>670</v>
      </c>
      <c r="V34" s="268" t="s">
        <v>164</v>
      </c>
      <c r="W34" s="269" t="s">
        <v>30</v>
      </c>
      <c r="X34" s="213" t="s">
        <v>591</v>
      </c>
      <c r="Y34" s="270"/>
      <c r="Z34" s="271"/>
    </row>
    <row r="35" spans="1:26" s="272" customFormat="1" ht="241.5" customHeight="1" x14ac:dyDescent="0.25">
      <c r="A35" s="639"/>
      <c r="B35" s="640"/>
      <c r="C35" s="640"/>
      <c r="D35" s="641"/>
      <c r="E35" s="637"/>
      <c r="F35" s="640"/>
      <c r="G35" s="637"/>
      <c r="H35" s="370" t="s">
        <v>287</v>
      </c>
      <c r="I35" s="211" t="s">
        <v>24</v>
      </c>
      <c r="J35" s="211" t="s">
        <v>288</v>
      </c>
      <c r="K35" s="211" t="s">
        <v>289</v>
      </c>
      <c r="L35" s="267">
        <v>42947</v>
      </c>
      <c r="M35" s="267">
        <v>42948</v>
      </c>
      <c r="N35" s="267">
        <v>43097</v>
      </c>
      <c r="O35" s="625" t="s">
        <v>536</v>
      </c>
      <c r="P35" s="625"/>
      <c r="Q35" s="625"/>
      <c r="R35" s="625"/>
      <c r="S35" s="211" t="s">
        <v>423</v>
      </c>
      <c r="T35" s="208" t="s">
        <v>658</v>
      </c>
      <c r="U35" s="212" t="s">
        <v>671</v>
      </c>
      <c r="V35" s="268" t="s">
        <v>164</v>
      </c>
      <c r="W35" s="269" t="s">
        <v>30</v>
      </c>
      <c r="X35" s="213" t="s">
        <v>592</v>
      </c>
      <c r="Y35" s="270"/>
      <c r="Z35" s="271"/>
    </row>
    <row r="36" spans="1:26" ht="153" hidden="1" x14ac:dyDescent="0.25">
      <c r="A36" s="589">
        <v>37</v>
      </c>
      <c r="B36" s="587" t="s">
        <v>10</v>
      </c>
      <c r="C36" s="587" t="s">
        <v>43</v>
      </c>
      <c r="D36" s="592">
        <v>43129</v>
      </c>
      <c r="E36" s="587" t="s">
        <v>290</v>
      </c>
      <c r="F36" s="587" t="s">
        <v>11</v>
      </c>
      <c r="G36" s="583" t="s">
        <v>291</v>
      </c>
      <c r="H36" s="299" t="s">
        <v>292</v>
      </c>
      <c r="I36" s="296" t="s">
        <v>24</v>
      </c>
      <c r="J36" s="296" t="s">
        <v>293</v>
      </c>
      <c r="K36" s="296" t="s">
        <v>294</v>
      </c>
      <c r="L36" s="298">
        <v>43129</v>
      </c>
      <c r="M36" s="298">
        <v>43130</v>
      </c>
      <c r="N36" s="298">
        <v>43138</v>
      </c>
      <c r="O36" s="624" t="s">
        <v>295</v>
      </c>
      <c r="P36" s="624"/>
      <c r="Q36" s="624"/>
      <c r="R36" s="624"/>
      <c r="S36" s="93" t="s">
        <v>429</v>
      </c>
      <c r="T36" s="189" t="s">
        <v>296</v>
      </c>
      <c r="U36" s="93" t="s">
        <v>297</v>
      </c>
      <c r="V36" s="165"/>
      <c r="W36" s="336" t="s">
        <v>30</v>
      </c>
      <c r="X36" s="213" t="s">
        <v>348</v>
      </c>
      <c r="Y36" s="16"/>
      <c r="Z36" s="1"/>
    </row>
    <row r="37" spans="1:26" s="272" customFormat="1" ht="184.5" customHeight="1" x14ac:dyDescent="0.25">
      <c r="A37" s="589"/>
      <c r="B37" s="587"/>
      <c r="C37" s="587"/>
      <c r="D37" s="592"/>
      <c r="E37" s="587"/>
      <c r="F37" s="587"/>
      <c r="G37" s="583"/>
      <c r="H37" s="213" t="s">
        <v>298</v>
      </c>
      <c r="I37" s="211" t="s">
        <v>24</v>
      </c>
      <c r="J37" s="211" t="s">
        <v>299</v>
      </c>
      <c r="K37" s="211" t="s">
        <v>300</v>
      </c>
      <c r="L37" s="267">
        <v>43129</v>
      </c>
      <c r="M37" s="267">
        <v>43136</v>
      </c>
      <c r="N37" s="267">
        <v>43281</v>
      </c>
      <c r="O37" s="625" t="s">
        <v>415</v>
      </c>
      <c r="P37" s="625"/>
      <c r="Q37" s="625"/>
      <c r="R37" s="625"/>
      <c r="S37" s="211" t="s">
        <v>424</v>
      </c>
      <c r="T37" s="244" t="s">
        <v>659</v>
      </c>
      <c r="U37" s="212" t="s">
        <v>598</v>
      </c>
      <c r="V37" s="279"/>
      <c r="W37" s="269" t="s">
        <v>150</v>
      </c>
      <c r="X37" s="213" t="s">
        <v>593</v>
      </c>
      <c r="Y37" s="270"/>
      <c r="Z37" s="271"/>
    </row>
    <row r="38" spans="1:26" ht="52.5" hidden="1" customHeight="1" x14ac:dyDescent="0.25">
      <c r="A38" s="589"/>
      <c r="B38" s="587"/>
      <c r="C38" s="587"/>
      <c r="D38" s="592"/>
      <c r="E38" s="587"/>
      <c r="F38" s="587"/>
      <c r="G38" s="583"/>
      <c r="H38" s="299" t="s">
        <v>302</v>
      </c>
      <c r="I38" s="296" t="s">
        <v>24</v>
      </c>
      <c r="J38" s="296" t="s">
        <v>303</v>
      </c>
      <c r="K38" s="296" t="s">
        <v>304</v>
      </c>
      <c r="L38" s="298">
        <v>43129</v>
      </c>
      <c r="M38" s="298">
        <v>43130</v>
      </c>
      <c r="N38" s="298">
        <v>43133</v>
      </c>
      <c r="O38" s="624" t="s">
        <v>305</v>
      </c>
      <c r="P38" s="624"/>
      <c r="Q38" s="624"/>
      <c r="R38" s="624"/>
      <c r="S38" s="296" t="s">
        <v>430</v>
      </c>
      <c r="T38" s="189" t="s">
        <v>301</v>
      </c>
      <c r="U38" s="93" t="s">
        <v>297</v>
      </c>
      <c r="V38" s="165"/>
      <c r="W38" s="336" t="s">
        <v>30</v>
      </c>
      <c r="X38" s="213" t="s">
        <v>348</v>
      </c>
      <c r="Y38" s="16"/>
      <c r="Z38" s="1"/>
    </row>
    <row r="39" spans="1:26" ht="114.75" hidden="1" x14ac:dyDescent="0.25">
      <c r="A39" s="589"/>
      <c r="B39" s="587"/>
      <c r="C39" s="587"/>
      <c r="D39" s="592"/>
      <c r="E39" s="587"/>
      <c r="F39" s="587"/>
      <c r="G39" s="583"/>
      <c r="H39" s="299" t="s">
        <v>306</v>
      </c>
      <c r="I39" s="296" t="s">
        <v>24</v>
      </c>
      <c r="J39" s="296" t="s">
        <v>307</v>
      </c>
      <c r="K39" s="296" t="s">
        <v>308</v>
      </c>
      <c r="L39" s="298">
        <v>43137</v>
      </c>
      <c r="M39" s="298">
        <v>43138</v>
      </c>
      <c r="N39" s="298">
        <v>43159</v>
      </c>
      <c r="O39" s="624" t="s">
        <v>309</v>
      </c>
      <c r="P39" s="624"/>
      <c r="Q39" s="624"/>
      <c r="R39" s="624"/>
      <c r="S39" s="296" t="s">
        <v>431</v>
      </c>
      <c r="T39" s="189" t="s">
        <v>301</v>
      </c>
      <c r="U39" s="93" t="s">
        <v>297</v>
      </c>
      <c r="V39" s="165"/>
      <c r="W39" s="336" t="s">
        <v>30</v>
      </c>
      <c r="X39" s="213" t="s">
        <v>348</v>
      </c>
      <c r="Y39" s="16"/>
      <c r="Z39" s="1"/>
    </row>
    <row r="40" spans="1:26" ht="111" hidden="1" customHeight="1" x14ac:dyDescent="0.25">
      <c r="A40" s="589"/>
      <c r="B40" s="587"/>
      <c r="C40" s="587"/>
      <c r="D40" s="592"/>
      <c r="E40" s="587"/>
      <c r="F40" s="587"/>
      <c r="G40" s="583"/>
      <c r="H40" s="299" t="s">
        <v>310</v>
      </c>
      <c r="I40" s="296" t="s">
        <v>24</v>
      </c>
      <c r="J40" s="296" t="s">
        <v>299</v>
      </c>
      <c r="K40" s="296" t="s">
        <v>311</v>
      </c>
      <c r="L40" s="298">
        <v>43137</v>
      </c>
      <c r="M40" s="298">
        <v>43138</v>
      </c>
      <c r="N40" s="298">
        <v>43143</v>
      </c>
      <c r="O40" s="624" t="s">
        <v>312</v>
      </c>
      <c r="P40" s="624"/>
      <c r="Q40" s="624"/>
      <c r="R40" s="624"/>
      <c r="S40" s="296" t="s">
        <v>432</v>
      </c>
      <c r="T40" s="189" t="s">
        <v>301</v>
      </c>
      <c r="U40" s="93" t="s">
        <v>297</v>
      </c>
      <c r="V40" s="165"/>
      <c r="W40" s="336" t="s">
        <v>30</v>
      </c>
      <c r="X40" s="213" t="s">
        <v>348</v>
      </c>
      <c r="Y40" s="16"/>
      <c r="Z40" s="1"/>
    </row>
    <row r="41" spans="1:26" s="272" customFormat="1" ht="312.75" customHeight="1" x14ac:dyDescent="0.25">
      <c r="A41" s="589"/>
      <c r="B41" s="587"/>
      <c r="C41" s="587"/>
      <c r="D41" s="592"/>
      <c r="E41" s="587"/>
      <c r="F41" s="587"/>
      <c r="G41" s="583"/>
      <c r="H41" s="213" t="s">
        <v>313</v>
      </c>
      <c r="I41" s="211" t="s">
        <v>24</v>
      </c>
      <c r="J41" s="211" t="s">
        <v>314</v>
      </c>
      <c r="K41" s="211" t="s">
        <v>315</v>
      </c>
      <c r="L41" s="267">
        <v>43137</v>
      </c>
      <c r="M41" s="267">
        <v>43189</v>
      </c>
      <c r="N41" s="267">
        <v>43281</v>
      </c>
      <c r="O41" s="625" t="s">
        <v>537</v>
      </c>
      <c r="P41" s="625"/>
      <c r="Q41" s="625"/>
      <c r="R41" s="625"/>
      <c r="S41" s="211" t="s">
        <v>425</v>
      </c>
      <c r="T41" s="244" t="s">
        <v>672</v>
      </c>
      <c r="U41" s="212" t="s">
        <v>596</v>
      </c>
      <c r="V41" s="268" t="s">
        <v>164</v>
      </c>
      <c r="W41" s="269" t="s">
        <v>30</v>
      </c>
      <c r="X41" s="213" t="s">
        <v>594</v>
      </c>
      <c r="Y41" s="270"/>
      <c r="Z41" s="271"/>
    </row>
    <row r="42" spans="1:26" s="272" customFormat="1" ht="409.6" customHeight="1" x14ac:dyDescent="0.25">
      <c r="A42" s="589"/>
      <c r="B42" s="587"/>
      <c r="C42" s="587"/>
      <c r="D42" s="592"/>
      <c r="E42" s="587"/>
      <c r="F42" s="587"/>
      <c r="G42" s="583"/>
      <c r="H42" s="213" t="s">
        <v>316</v>
      </c>
      <c r="I42" s="211" t="s">
        <v>24</v>
      </c>
      <c r="J42" s="211" t="s">
        <v>314</v>
      </c>
      <c r="K42" s="211" t="s">
        <v>317</v>
      </c>
      <c r="L42" s="267">
        <v>43137</v>
      </c>
      <c r="M42" s="267">
        <v>43189</v>
      </c>
      <c r="N42" s="267">
        <v>43281</v>
      </c>
      <c r="O42" s="625" t="s">
        <v>538</v>
      </c>
      <c r="P42" s="625"/>
      <c r="Q42" s="625"/>
      <c r="R42" s="625"/>
      <c r="S42" s="211" t="s">
        <v>426</v>
      </c>
      <c r="T42" s="244" t="s">
        <v>660</v>
      </c>
      <c r="U42" s="212" t="s">
        <v>673</v>
      </c>
      <c r="V42" s="268" t="s">
        <v>164</v>
      </c>
      <c r="W42" s="269" t="s">
        <v>30</v>
      </c>
      <c r="X42" s="213" t="s">
        <v>595</v>
      </c>
      <c r="Y42" s="270"/>
      <c r="Z42" s="271"/>
    </row>
    <row r="43" spans="1:26" s="272" customFormat="1" ht="189.75" customHeight="1" x14ac:dyDescent="0.25">
      <c r="A43" s="589"/>
      <c r="B43" s="587"/>
      <c r="C43" s="587"/>
      <c r="D43" s="592"/>
      <c r="E43" s="587"/>
      <c r="F43" s="587"/>
      <c r="G43" s="583"/>
      <c r="H43" s="214" t="s">
        <v>318</v>
      </c>
      <c r="I43" s="211" t="s">
        <v>24</v>
      </c>
      <c r="J43" s="280" t="s">
        <v>319</v>
      </c>
      <c r="K43" s="280" t="s">
        <v>300</v>
      </c>
      <c r="L43" s="281">
        <v>43137</v>
      </c>
      <c r="M43" s="281"/>
      <c r="N43" s="281"/>
      <c r="O43" s="635" t="s">
        <v>539</v>
      </c>
      <c r="P43" s="635"/>
      <c r="Q43" s="635"/>
      <c r="R43" s="635"/>
      <c r="S43" s="280"/>
      <c r="T43" s="244" t="s">
        <v>661</v>
      </c>
      <c r="U43" s="293" t="s">
        <v>674</v>
      </c>
      <c r="V43" s="268" t="s">
        <v>164</v>
      </c>
      <c r="W43" s="269" t="s">
        <v>30</v>
      </c>
      <c r="X43" s="213" t="s">
        <v>597</v>
      </c>
      <c r="Y43" s="270"/>
      <c r="Z43" s="271"/>
    </row>
    <row r="44" spans="1:26" ht="191.25" hidden="1" x14ac:dyDescent="0.25">
      <c r="A44" s="589"/>
      <c r="B44" s="587"/>
      <c r="C44" s="587"/>
      <c r="D44" s="592"/>
      <c r="E44" s="587"/>
      <c r="F44" s="587"/>
      <c r="G44" s="583"/>
      <c r="H44" s="299" t="s">
        <v>320</v>
      </c>
      <c r="I44" s="296" t="s">
        <v>24</v>
      </c>
      <c r="J44" s="296" t="s">
        <v>321</v>
      </c>
      <c r="K44" s="296" t="s">
        <v>322</v>
      </c>
      <c r="L44" s="298">
        <v>43137</v>
      </c>
      <c r="M44" s="298">
        <v>43136</v>
      </c>
      <c r="N44" s="298">
        <v>43280</v>
      </c>
      <c r="O44" s="623" t="s">
        <v>323</v>
      </c>
      <c r="P44" s="624"/>
      <c r="Q44" s="624"/>
      <c r="R44" s="624"/>
      <c r="S44" s="216" t="s">
        <v>427</v>
      </c>
      <c r="T44" s="223" t="s">
        <v>433</v>
      </c>
      <c r="U44" s="299" t="s">
        <v>382</v>
      </c>
      <c r="V44" s="165"/>
      <c r="W44" s="336" t="s">
        <v>30</v>
      </c>
      <c r="X44" s="213" t="s">
        <v>438</v>
      </c>
      <c r="Y44" s="16"/>
      <c r="Z44" s="1"/>
    </row>
    <row r="45" spans="1:26" s="272" customFormat="1" ht="248.25" customHeight="1" x14ac:dyDescent="0.25">
      <c r="A45" s="589"/>
      <c r="B45" s="587"/>
      <c r="C45" s="587"/>
      <c r="D45" s="592"/>
      <c r="E45" s="587"/>
      <c r="F45" s="587"/>
      <c r="G45" s="583"/>
      <c r="H45" s="213" t="s">
        <v>324</v>
      </c>
      <c r="I45" s="211" t="s">
        <v>24</v>
      </c>
      <c r="J45" s="211" t="s">
        <v>325</v>
      </c>
      <c r="K45" s="211" t="s">
        <v>322</v>
      </c>
      <c r="L45" s="267">
        <v>43137</v>
      </c>
      <c r="M45" s="267">
        <v>43136</v>
      </c>
      <c r="N45" s="267">
        <v>43280</v>
      </c>
      <c r="O45" s="625" t="s">
        <v>540</v>
      </c>
      <c r="P45" s="625"/>
      <c r="Q45" s="625"/>
      <c r="R45" s="625"/>
      <c r="S45" s="211"/>
      <c r="T45" s="244" t="s">
        <v>662</v>
      </c>
      <c r="U45" s="212" t="s">
        <v>675</v>
      </c>
      <c r="V45" s="268" t="s">
        <v>164</v>
      </c>
      <c r="W45" s="269" t="s">
        <v>30</v>
      </c>
      <c r="X45" s="213" t="s">
        <v>599</v>
      </c>
      <c r="Y45" s="270"/>
      <c r="Z45" s="271"/>
    </row>
    <row r="46" spans="1:26" ht="76.5" hidden="1" x14ac:dyDescent="0.25">
      <c r="A46" s="638"/>
      <c r="B46" s="587"/>
      <c r="C46" s="587"/>
      <c r="D46" s="592"/>
      <c r="E46" s="587"/>
      <c r="F46" s="587"/>
      <c r="G46" s="583"/>
      <c r="H46" s="299" t="s">
        <v>326</v>
      </c>
      <c r="I46" s="296" t="s">
        <v>24</v>
      </c>
      <c r="J46" s="296" t="s">
        <v>327</v>
      </c>
      <c r="K46" s="296" t="s">
        <v>328</v>
      </c>
      <c r="L46" s="298">
        <v>43137</v>
      </c>
      <c r="M46" s="298">
        <v>43136</v>
      </c>
      <c r="N46" s="298">
        <v>43159</v>
      </c>
      <c r="O46" s="624" t="s">
        <v>329</v>
      </c>
      <c r="P46" s="624"/>
      <c r="Q46" s="624"/>
      <c r="R46" s="624"/>
      <c r="S46" s="216" t="s">
        <v>428</v>
      </c>
      <c r="T46" s="189" t="s">
        <v>330</v>
      </c>
      <c r="U46" s="93" t="s">
        <v>331</v>
      </c>
      <c r="V46" s="165"/>
      <c r="W46" s="336" t="s">
        <v>30</v>
      </c>
      <c r="X46" s="213" t="s">
        <v>348</v>
      </c>
      <c r="Y46" s="16"/>
      <c r="Z46" s="1"/>
    </row>
    <row r="47" spans="1:26" s="272" customFormat="1" ht="216.75" x14ac:dyDescent="0.25">
      <c r="A47" s="589"/>
      <c r="B47" s="587"/>
      <c r="C47" s="587"/>
      <c r="D47" s="592"/>
      <c r="E47" s="587"/>
      <c r="F47" s="587"/>
      <c r="G47" s="583"/>
      <c r="H47" s="213" t="s">
        <v>332</v>
      </c>
      <c r="I47" s="211" t="s">
        <v>24</v>
      </c>
      <c r="J47" s="211" t="s">
        <v>333</v>
      </c>
      <c r="K47" s="211" t="s">
        <v>334</v>
      </c>
      <c r="L47" s="267">
        <v>43137</v>
      </c>
      <c r="M47" s="267">
        <v>43160</v>
      </c>
      <c r="N47" s="267">
        <v>43464</v>
      </c>
      <c r="O47" s="636" t="s">
        <v>541</v>
      </c>
      <c r="P47" s="636"/>
      <c r="Q47" s="636"/>
      <c r="R47" s="636"/>
      <c r="S47" s="211"/>
      <c r="T47" s="208" t="s">
        <v>663</v>
      </c>
      <c r="U47" s="294" t="s">
        <v>686</v>
      </c>
      <c r="V47" s="268" t="s">
        <v>164</v>
      </c>
      <c r="W47" s="269" t="s">
        <v>30</v>
      </c>
      <c r="X47" s="213" t="s">
        <v>600</v>
      </c>
      <c r="Y47" s="270"/>
      <c r="Z47" s="271"/>
    </row>
    <row r="48" spans="1:26" ht="267" hidden="1" customHeight="1" x14ac:dyDescent="0.25">
      <c r="A48" s="589"/>
      <c r="B48" s="587"/>
      <c r="C48" s="587"/>
      <c r="D48" s="592"/>
      <c r="E48" s="587"/>
      <c r="F48" s="587"/>
      <c r="G48" s="583"/>
      <c r="H48" s="368" t="s">
        <v>335</v>
      </c>
      <c r="I48" s="296" t="s">
        <v>24</v>
      </c>
      <c r="J48" s="296" t="s">
        <v>299</v>
      </c>
      <c r="K48" s="296" t="s">
        <v>336</v>
      </c>
      <c r="L48" s="298">
        <v>43137</v>
      </c>
      <c r="M48" s="298">
        <v>43137</v>
      </c>
      <c r="N48" s="298">
        <v>43159</v>
      </c>
      <c r="O48" s="623" t="s">
        <v>352</v>
      </c>
      <c r="P48" s="624"/>
      <c r="Q48" s="624"/>
      <c r="R48" s="624"/>
      <c r="S48" s="296"/>
      <c r="T48" s="223" t="s">
        <v>434</v>
      </c>
      <c r="U48" s="295" t="s">
        <v>441</v>
      </c>
      <c r="V48" s="222"/>
      <c r="W48" s="336" t="s">
        <v>30</v>
      </c>
      <c r="X48" s="213" t="s">
        <v>383</v>
      </c>
      <c r="Y48" s="16"/>
      <c r="Z48" s="1"/>
    </row>
    <row r="49" spans="1:26" ht="73.5" hidden="1" customHeight="1" x14ac:dyDescent="0.25">
      <c r="A49" s="589"/>
      <c r="B49" s="587"/>
      <c r="C49" s="587"/>
      <c r="D49" s="592"/>
      <c r="E49" s="587"/>
      <c r="F49" s="587"/>
      <c r="G49" s="583"/>
      <c r="H49" s="368" t="s">
        <v>337</v>
      </c>
      <c r="I49" s="296" t="s">
        <v>24</v>
      </c>
      <c r="J49" s="296" t="s">
        <v>338</v>
      </c>
      <c r="K49" s="296" t="s">
        <v>322</v>
      </c>
      <c r="L49" s="298">
        <v>43137</v>
      </c>
      <c r="M49" s="298">
        <v>43137</v>
      </c>
      <c r="N49" s="298">
        <v>43159</v>
      </c>
      <c r="O49" s="623" t="s">
        <v>350</v>
      </c>
      <c r="P49" s="624"/>
      <c r="Q49" s="624"/>
      <c r="R49" s="624"/>
      <c r="S49" s="296"/>
      <c r="T49" s="189" t="s">
        <v>381</v>
      </c>
      <c r="U49" s="295" t="s">
        <v>351</v>
      </c>
      <c r="V49" s="222"/>
      <c r="W49" s="336" t="s">
        <v>30</v>
      </c>
      <c r="X49" s="213" t="s">
        <v>439</v>
      </c>
      <c r="Y49" s="16"/>
      <c r="Z49" s="1"/>
    </row>
    <row r="50" spans="1:26" s="272" customFormat="1" ht="191.25" x14ac:dyDescent="0.25">
      <c r="A50" s="589"/>
      <c r="B50" s="587"/>
      <c r="C50" s="587"/>
      <c r="D50" s="592"/>
      <c r="E50" s="587"/>
      <c r="F50" s="587"/>
      <c r="G50" s="583"/>
      <c r="H50" s="213" t="s">
        <v>339</v>
      </c>
      <c r="I50" s="211" t="s">
        <v>24</v>
      </c>
      <c r="J50" s="338"/>
      <c r="K50" s="211" t="s">
        <v>340</v>
      </c>
      <c r="L50" s="267">
        <v>43137</v>
      </c>
      <c r="M50" s="267">
        <v>43143</v>
      </c>
      <c r="N50" s="267">
        <v>43147</v>
      </c>
      <c r="O50" s="625" t="s">
        <v>416</v>
      </c>
      <c r="P50" s="625"/>
      <c r="Q50" s="625"/>
      <c r="R50" s="625"/>
      <c r="S50" s="211" t="s">
        <v>413</v>
      </c>
      <c r="T50" s="244" t="s">
        <v>435</v>
      </c>
      <c r="U50" s="212" t="s">
        <v>418</v>
      </c>
      <c r="V50" s="268" t="s">
        <v>164</v>
      </c>
      <c r="W50" s="269" t="s">
        <v>30</v>
      </c>
      <c r="X50" s="213" t="s">
        <v>444</v>
      </c>
      <c r="Y50" s="270"/>
      <c r="Z50" s="271"/>
    </row>
    <row r="51" spans="1:26" s="272" customFormat="1" ht="127.5" hidden="1" x14ac:dyDescent="0.25">
      <c r="A51" s="589"/>
      <c r="B51" s="587"/>
      <c r="C51" s="587"/>
      <c r="D51" s="592"/>
      <c r="E51" s="587"/>
      <c r="F51" s="587"/>
      <c r="G51" s="583"/>
      <c r="H51" s="213" t="s">
        <v>341</v>
      </c>
      <c r="I51" s="211" t="s">
        <v>147</v>
      </c>
      <c r="J51" s="211" t="s">
        <v>342</v>
      </c>
      <c r="K51" s="211" t="s">
        <v>343</v>
      </c>
      <c r="L51" s="267">
        <v>43131</v>
      </c>
      <c r="M51" s="267">
        <v>43281</v>
      </c>
      <c r="N51" s="267">
        <v>43281</v>
      </c>
      <c r="O51" s="626" t="s">
        <v>414</v>
      </c>
      <c r="P51" s="627"/>
      <c r="Q51" s="627"/>
      <c r="R51" s="628"/>
      <c r="S51" s="211"/>
      <c r="T51" s="244" t="s">
        <v>436</v>
      </c>
      <c r="U51" s="212"/>
      <c r="V51" s="279"/>
      <c r="W51" s="269" t="s">
        <v>30</v>
      </c>
      <c r="X51" s="213" t="s">
        <v>442</v>
      </c>
      <c r="Y51" s="270"/>
      <c r="Z51" s="271"/>
    </row>
    <row r="52" spans="1:26" s="272" customFormat="1" ht="140.25" hidden="1" x14ac:dyDescent="0.25">
      <c r="A52" s="589"/>
      <c r="B52" s="587"/>
      <c r="C52" s="587"/>
      <c r="D52" s="592"/>
      <c r="E52" s="587"/>
      <c r="F52" s="587"/>
      <c r="G52" s="583"/>
      <c r="H52" s="213" t="s">
        <v>344</v>
      </c>
      <c r="I52" s="211" t="s">
        <v>147</v>
      </c>
      <c r="J52" s="211" t="s">
        <v>342</v>
      </c>
      <c r="K52" s="211" t="s">
        <v>345</v>
      </c>
      <c r="L52" s="267">
        <v>43131</v>
      </c>
      <c r="M52" s="267">
        <v>43160</v>
      </c>
      <c r="N52" s="267">
        <v>43281</v>
      </c>
      <c r="O52" s="629"/>
      <c r="P52" s="630"/>
      <c r="Q52" s="630"/>
      <c r="R52" s="631"/>
      <c r="S52" s="211"/>
      <c r="T52" s="244" t="s">
        <v>437</v>
      </c>
      <c r="U52" s="212"/>
      <c r="V52" s="279"/>
      <c r="W52" s="269" t="s">
        <v>30</v>
      </c>
      <c r="X52" s="213" t="s">
        <v>443</v>
      </c>
      <c r="Y52" s="270"/>
      <c r="Z52" s="271"/>
    </row>
    <row r="53" spans="1:26" s="272" customFormat="1" ht="129" hidden="1" customHeight="1" x14ac:dyDescent="0.25">
      <c r="A53" s="589"/>
      <c r="B53" s="587"/>
      <c r="C53" s="587"/>
      <c r="D53" s="592"/>
      <c r="E53" s="587"/>
      <c r="F53" s="587"/>
      <c r="G53" s="583"/>
      <c r="H53" s="213" t="s">
        <v>346</v>
      </c>
      <c r="I53" s="211" t="s">
        <v>147</v>
      </c>
      <c r="J53" s="211" t="s">
        <v>342</v>
      </c>
      <c r="K53" s="211" t="s">
        <v>347</v>
      </c>
      <c r="L53" s="267">
        <v>43131</v>
      </c>
      <c r="M53" s="267">
        <v>43252</v>
      </c>
      <c r="N53" s="267">
        <v>43281</v>
      </c>
      <c r="O53" s="632"/>
      <c r="P53" s="633"/>
      <c r="Q53" s="633"/>
      <c r="R53" s="634"/>
      <c r="S53" s="211"/>
      <c r="T53" s="244" t="s">
        <v>437</v>
      </c>
      <c r="U53" s="212"/>
      <c r="V53" s="279"/>
      <c r="W53" s="269" t="s">
        <v>30</v>
      </c>
      <c r="X53" s="213" t="s">
        <v>440</v>
      </c>
      <c r="Y53" s="270"/>
      <c r="Z53" s="271"/>
    </row>
    <row r="54" spans="1:26" x14ac:dyDescent="0.25">
      <c r="A54" s="1"/>
      <c r="B54" s="1"/>
      <c r="C54" s="1"/>
      <c r="D54" s="1"/>
      <c r="E54" s="16"/>
      <c r="F54" s="1"/>
      <c r="G54" s="375"/>
      <c r="H54" s="375"/>
      <c r="I54" s="1"/>
      <c r="J54" s="1"/>
      <c r="K54" s="1"/>
      <c r="L54" s="1"/>
      <c r="M54" s="1"/>
      <c r="N54" s="1"/>
      <c r="O54" s="1"/>
      <c r="P54" s="1"/>
      <c r="Q54" s="1"/>
      <c r="R54" s="1"/>
      <c r="S54" s="1"/>
      <c r="T54" s="15"/>
      <c r="U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W81" s="13"/>
      <c r="X81" s="16"/>
      <c r="Y81" s="1"/>
      <c r="Z81" s="1"/>
    </row>
    <row r="82" spans="1:26" x14ac:dyDescent="0.25">
      <c r="A82" s="1"/>
      <c r="B82" s="1"/>
      <c r="C82" s="1"/>
      <c r="D82" s="1"/>
      <c r="E82" s="1"/>
      <c r="F82" s="1"/>
      <c r="G82" s="1"/>
      <c r="H82" s="1"/>
      <c r="I82" s="1"/>
      <c r="J82" s="1"/>
      <c r="K82" s="1"/>
      <c r="L82" s="1"/>
      <c r="M82" s="1"/>
      <c r="N82" s="1"/>
      <c r="O82" s="1"/>
      <c r="P82" s="1"/>
      <c r="Q82" s="1"/>
      <c r="R82" s="1"/>
      <c r="S82" s="1"/>
      <c r="T82" s="1"/>
      <c r="U82" s="1"/>
      <c r="W82" s="13"/>
      <c r="X82" s="1"/>
      <c r="Y82" s="1"/>
      <c r="Z82" s="1"/>
    </row>
    <row r="83" spans="1:26" x14ac:dyDescent="0.25">
      <c r="W83" s="13"/>
    </row>
    <row r="84" spans="1:26" x14ac:dyDescent="0.25">
      <c r="W84" s="13"/>
    </row>
    <row r="85" spans="1:26" x14ac:dyDescent="0.25">
      <c r="W85" s="13"/>
    </row>
    <row r="86" spans="1:26" x14ac:dyDescent="0.25">
      <c r="W86" s="13"/>
    </row>
    <row r="87" spans="1:26" x14ac:dyDescent="0.25">
      <c r="W87" s="13"/>
    </row>
    <row r="88" spans="1:26" x14ac:dyDescent="0.25">
      <c r="W88" s="13"/>
    </row>
    <row r="89" spans="1:26" x14ac:dyDescent="0.25">
      <c r="W89" s="13"/>
    </row>
    <row r="90" spans="1:26" x14ac:dyDescent="0.25">
      <c r="W90" s="13"/>
    </row>
    <row r="91" spans="1:26" x14ac:dyDescent="0.25">
      <c r="W91" s="13"/>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sheetData>
  <protectedRanges>
    <protectedRange sqref="S31:S35 O31:Q35" name="Rango1_2" securityDescriptor="O:WDG:WDD:(A;;CC;;;S-1-5-21-1528164968-1790463351-673733271-1117)"/>
    <protectedRange sqref="O36:Q53 S36:S53" name="Rango1_3" securityDescriptor="O:WDG:WDD:(A;;CC;;;S-1-5-21-1528164968-1790463351-673733271-1117)"/>
  </protectedRanges>
  <mergeCells count="51">
    <mergeCell ref="A17:C20"/>
    <mergeCell ref="D17:W20"/>
    <mergeCell ref="A22:C22"/>
    <mergeCell ref="E22:F22"/>
    <mergeCell ref="H22:J22"/>
    <mergeCell ref="M22:O22"/>
    <mergeCell ref="A23:C23"/>
    <mergeCell ref="H23:I23"/>
    <mergeCell ref="H24:I24"/>
    <mergeCell ref="H25:I25"/>
    <mergeCell ref="H26:I26"/>
    <mergeCell ref="F34:F35"/>
    <mergeCell ref="O29:S29"/>
    <mergeCell ref="T29:X29"/>
    <mergeCell ref="O30:R30"/>
    <mergeCell ref="O31:R31"/>
    <mergeCell ref="O32:R32"/>
    <mergeCell ref="O33:R33"/>
    <mergeCell ref="A29:G29"/>
    <mergeCell ref="H29:N29"/>
    <mergeCell ref="O41:R41"/>
    <mergeCell ref="G34:G35"/>
    <mergeCell ref="O34:R34"/>
    <mergeCell ref="O35:R35"/>
    <mergeCell ref="A36:A53"/>
    <mergeCell ref="B36:B53"/>
    <mergeCell ref="C36:C53"/>
    <mergeCell ref="D36:D53"/>
    <mergeCell ref="E36:E53"/>
    <mergeCell ref="F36:F53"/>
    <mergeCell ref="G36:G53"/>
    <mergeCell ref="A34:A35"/>
    <mergeCell ref="B34:B35"/>
    <mergeCell ref="C34:C35"/>
    <mergeCell ref="D34:D35"/>
    <mergeCell ref="E34:E35"/>
    <mergeCell ref="O36:R36"/>
    <mergeCell ref="O37:R37"/>
    <mergeCell ref="O38:R38"/>
    <mergeCell ref="O39:R39"/>
    <mergeCell ref="O40:R40"/>
    <mergeCell ref="O48:R48"/>
    <mergeCell ref="O49:R49"/>
    <mergeCell ref="O50:R50"/>
    <mergeCell ref="O51:R53"/>
    <mergeCell ref="O42:R42"/>
    <mergeCell ref="O43:R43"/>
    <mergeCell ref="O44:R44"/>
    <mergeCell ref="O45:R45"/>
    <mergeCell ref="O46:R46"/>
    <mergeCell ref="O47:R47"/>
  </mergeCells>
  <conditionalFormatting sqref="W31:W53">
    <cfRule type="containsText" dxfId="11" priority="1" stopIfTrue="1" operator="containsText" text="Cerrada">
      <formula>NOT(ISERROR(SEARCH("Cerrada",W31)))</formula>
    </cfRule>
    <cfRule type="containsText" dxfId="10" priority="2" stopIfTrue="1" operator="containsText" text="En ejecución">
      <formula>NOT(ISERROR(SEARCH("En ejecución",W31)))</formula>
    </cfRule>
    <cfRule type="containsText" dxfId="9" priority="3" stopIfTrue="1" operator="containsText" text="Vencida">
      <formula>NOT(ISERROR(SEARCH("Vencida",W31)))</formula>
    </cfRule>
  </conditionalFormatting>
  <dataValidations count="7">
    <dataValidation type="list" allowBlank="1" showErrorMessage="1" sqref="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WVI23 WLM23 WBQ23 VRU23 VHY23 UYC23 UOG23 UEK23 TUO23 TKS23 TAW23 SRA23 SHE23 RXI23 RNM23 RDQ23 QTU23 QJY23 QAC23 PQG23 PGK23 OWO23 OMS23 OCW23 NTA23 NJE23 MZI23 MPM23 MFQ23 LVU23 LLY23 LCC23 KSG23 KIK23 JYO23 JOS23 JEW23 IVA23 ILE23 IBI23 HRM23 HHQ23 GXU23 GNY23 GEC23 FUG23 FKK23 FAO23 EQS23 EGW23 DXA23 DNE23 DDI23 CTM23 CJQ23 BZU23 BPY23 BGC23 AWG23 AMK23 ACO23 SS23 IW23 A23">
      <formula1>PROCESOS</formula1>
    </dataValidation>
    <dataValidation type="list" allowBlank="1" showInputMessage="1" showErrorMessage="1" sqref="B65583:B65587 IX65583:IX65587 ST65583:ST65587 ACP65583:ACP65587 AML65583:AML65587 AWH65583:AWH65587 BGD65583:BGD65587 BPZ65583:BPZ65587 BZV65583:BZV65587 CJR65583:CJR65587 CTN65583:CTN65587 DDJ65583:DDJ65587 DNF65583:DNF65587 DXB65583:DXB65587 EGX65583:EGX65587 EQT65583:EQT65587 FAP65583:FAP65587 FKL65583:FKL65587 FUH65583:FUH65587 GED65583:GED65587 GNZ65583:GNZ65587 GXV65583:GXV65587 HHR65583:HHR65587 HRN65583:HRN65587 IBJ65583:IBJ65587 ILF65583:ILF65587 IVB65583:IVB65587 JEX65583:JEX65587 JOT65583:JOT65587 JYP65583:JYP65587 KIL65583:KIL65587 KSH65583:KSH65587 LCD65583:LCD65587 LLZ65583:LLZ65587 LVV65583:LVV65587 MFR65583:MFR65587 MPN65583:MPN65587 MZJ65583:MZJ65587 NJF65583:NJF65587 NTB65583:NTB65587 OCX65583:OCX65587 OMT65583:OMT65587 OWP65583:OWP65587 PGL65583:PGL65587 PQH65583:PQH65587 QAD65583:QAD65587 QJZ65583:QJZ65587 QTV65583:QTV65587 RDR65583:RDR65587 RNN65583:RNN65587 RXJ65583:RXJ65587 SHF65583:SHF65587 SRB65583:SRB65587 TAX65583:TAX65587 TKT65583:TKT65587 TUP65583:TUP65587 UEL65583:UEL65587 UOH65583:UOH65587 UYD65583:UYD65587 VHZ65583:VHZ65587 VRV65583:VRV65587 WBR65583:WBR65587 WLN65583:WLN65587 WVJ65583:WVJ65587 B131119:B131123 IX131119:IX131123 ST131119:ST131123 ACP131119:ACP131123 AML131119:AML131123 AWH131119:AWH131123 BGD131119:BGD131123 BPZ131119:BPZ131123 BZV131119:BZV131123 CJR131119:CJR131123 CTN131119:CTN131123 DDJ131119:DDJ131123 DNF131119:DNF131123 DXB131119:DXB131123 EGX131119:EGX131123 EQT131119:EQT131123 FAP131119:FAP131123 FKL131119:FKL131123 FUH131119:FUH131123 GED131119:GED131123 GNZ131119:GNZ131123 GXV131119:GXV131123 HHR131119:HHR131123 HRN131119:HRN131123 IBJ131119:IBJ131123 ILF131119:ILF131123 IVB131119:IVB131123 JEX131119:JEX131123 JOT131119:JOT131123 JYP131119:JYP131123 KIL131119:KIL131123 KSH131119:KSH131123 LCD131119:LCD131123 LLZ131119:LLZ131123 LVV131119:LVV131123 MFR131119:MFR131123 MPN131119:MPN131123 MZJ131119:MZJ131123 NJF131119:NJF131123 NTB131119:NTB131123 OCX131119:OCX131123 OMT131119:OMT131123 OWP131119:OWP131123 PGL131119:PGL131123 PQH131119:PQH131123 QAD131119:QAD131123 QJZ131119:QJZ131123 QTV131119:QTV131123 RDR131119:RDR131123 RNN131119:RNN131123 RXJ131119:RXJ131123 SHF131119:SHF131123 SRB131119:SRB131123 TAX131119:TAX131123 TKT131119:TKT131123 TUP131119:TUP131123 UEL131119:UEL131123 UOH131119:UOH131123 UYD131119:UYD131123 VHZ131119:VHZ131123 VRV131119:VRV131123 WBR131119:WBR131123 WLN131119:WLN131123 WVJ131119:WVJ131123 B196655:B196659 IX196655:IX196659 ST196655:ST196659 ACP196655:ACP196659 AML196655:AML196659 AWH196655:AWH196659 BGD196655:BGD196659 BPZ196655:BPZ196659 BZV196655:BZV196659 CJR196655:CJR196659 CTN196655:CTN196659 DDJ196655:DDJ196659 DNF196655:DNF196659 DXB196655:DXB196659 EGX196655:EGX196659 EQT196655:EQT196659 FAP196655:FAP196659 FKL196655:FKL196659 FUH196655:FUH196659 GED196655:GED196659 GNZ196655:GNZ196659 GXV196655:GXV196659 HHR196655:HHR196659 HRN196655:HRN196659 IBJ196655:IBJ196659 ILF196655:ILF196659 IVB196655:IVB196659 JEX196655:JEX196659 JOT196655:JOT196659 JYP196655:JYP196659 KIL196655:KIL196659 KSH196655:KSH196659 LCD196655:LCD196659 LLZ196655:LLZ196659 LVV196655:LVV196659 MFR196655:MFR196659 MPN196655:MPN196659 MZJ196655:MZJ196659 NJF196655:NJF196659 NTB196655:NTB196659 OCX196655:OCX196659 OMT196655:OMT196659 OWP196655:OWP196659 PGL196655:PGL196659 PQH196655:PQH196659 QAD196655:QAD196659 QJZ196655:QJZ196659 QTV196655:QTV196659 RDR196655:RDR196659 RNN196655:RNN196659 RXJ196655:RXJ196659 SHF196655:SHF196659 SRB196655:SRB196659 TAX196655:TAX196659 TKT196655:TKT196659 TUP196655:TUP196659 UEL196655:UEL196659 UOH196655:UOH196659 UYD196655:UYD196659 VHZ196655:VHZ196659 VRV196655:VRV196659 WBR196655:WBR196659 WLN196655:WLN196659 WVJ196655:WVJ196659 B262191:B262195 IX262191:IX262195 ST262191:ST262195 ACP262191:ACP262195 AML262191:AML262195 AWH262191:AWH262195 BGD262191:BGD262195 BPZ262191:BPZ262195 BZV262191:BZV262195 CJR262191:CJR262195 CTN262191:CTN262195 DDJ262191:DDJ262195 DNF262191:DNF262195 DXB262191:DXB262195 EGX262191:EGX262195 EQT262191:EQT262195 FAP262191:FAP262195 FKL262191:FKL262195 FUH262191:FUH262195 GED262191:GED262195 GNZ262191:GNZ262195 GXV262191:GXV262195 HHR262191:HHR262195 HRN262191:HRN262195 IBJ262191:IBJ262195 ILF262191:ILF262195 IVB262191:IVB262195 JEX262191:JEX262195 JOT262191:JOT262195 JYP262191:JYP262195 KIL262191:KIL262195 KSH262191:KSH262195 LCD262191:LCD262195 LLZ262191:LLZ262195 LVV262191:LVV262195 MFR262191:MFR262195 MPN262191:MPN262195 MZJ262191:MZJ262195 NJF262191:NJF262195 NTB262191:NTB262195 OCX262191:OCX262195 OMT262191:OMT262195 OWP262191:OWP262195 PGL262191:PGL262195 PQH262191:PQH262195 QAD262191:QAD262195 QJZ262191:QJZ262195 QTV262191:QTV262195 RDR262191:RDR262195 RNN262191:RNN262195 RXJ262191:RXJ262195 SHF262191:SHF262195 SRB262191:SRB262195 TAX262191:TAX262195 TKT262191:TKT262195 TUP262191:TUP262195 UEL262191:UEL262195 UOH262191:UOH262195 UYD262191:UYD262195 VHZ262191:VHZ262195 VRV262191:VRV262195 WBR262191:WBR262195 WLN262191:WLN262195 WVJ262191:WVJ262195 B327727:B327731 IX327727:IX327731 ST327727:ST327731 ACP327727:ACP327731 AML327727:AML327731 AWH327727:AWH327731 BGD327727:BGD327731 BPZ327727:BPZ327731 BZV327727:BZV327731 CJR327727:CJR327731 CTN327727:CTN327731 DDJ327727:DDJ327731 DNF327727:DNF327731 DXB327727:DXB327731 EGX327727:EGX327731 EQT327727:EQT327731 FAP327727:FAP327731 FKL327727:FKL327731 FUH327727:FUH327731 GED327727:GED327731 GNZ327727:GNZ327731 GXV327727:GXV327731 HHR327727:HHR327731 HRN327727:HRN327731 IBJ327727:IBJ327731 ILF327727:ILF327731 IVB327727:IVB327731 JEX327727:JEX327731 JOT327727:JOT327731 JYP327727:JYP327731 KIL327727:KIL327731 KSH327727:KSH327731 LCD327727:LCD327731 LLZ327727:LLZ327731 LVV327727:LVV327731 MFR327727:MFR327731 MPN327727:MPN327731 MZJ327727:MZJ327731 NJF327727:NJF327731 NTB327727:NTB327731 OCX327727:OCX327731 OMT327727:OMT327731 OWP327727:OWP327731 PGL327727:PGL327731 PQH327727:PQH327731 QAD327727:QAD327731 QJZ327727:QJZ327731 QTV327727:QTV327731 RDR327727:RDR327731 RNN327727:RNN327731 RXJ327727:RXJ327731 SHF327727:SHF327731 SRB327727:SRB327731 TAX327727:TAX327731 TKT327727:TKT327731 TUP327727:TUP327731 UEL327727:UEL327731 UOH327727:UOH327731 UYD327727:UYD327731 VHZ327727:VHZ327731 VRV327727:VRV327731 WBR327727:WBR327731 WLN327727:WLN327731 WVJ327727:WVJ327731 B393263:B393267 IX393263:IX393267 ST393263:ST393267 ACP393263:ACP393267 AML393263:AML393267 AWH393263:AWH393267 BGD393263:BGD393267 BPZ393263:BPZ393267 BZV393263:BZV393267 CJR393263:CJR393267 CTN393263:CTN393267 DDJ393263:DDJ393267 DNF393263:DNF393267 DXB393263:DXB393267 EGX393263:EGX393267 EQT393263:EQT393267 FAP393263:FAP393267 FKL393263:FKL393267 FUH393263:FUH393267 GED393263:GED393267 GNZ393263:GNZ393267 GXV393263:GXV393267 HHR393263:HHR393267 HRN393263:HRN393267 IBJ393263:IBJ393267 ILF393263:ILF393267 IVB393263:IVB393267 JEX393263:JEX393267 JOT393263:JOT393267 JYP393263:JYP393267 KIL393263:KIL393267 KSH393263:KSH393267 LCD393263:LCD393267 LLZ393263:LLZ393267 LVV393263:LVV393267 MFR393263:MFR393267 MPN393263:MPN393267 MZJ393263:MZJ393267 NJF393263:NJF393267 NTB393263:NTB393267 OCX393263:OCX393267 OMT393263:OMT393267 OWP393263:OWP393267 PGL393263:PGL393267 PQH393263:PQH393267 QAD393263:QAD393267 QJZ393263:QJZ393267 QTV393263:QTV393267 RDR393263:RDR393267 RNN393263:RNN393267 RXJ393263:RXJ393267 SHF393263:SHF393267 SRB393263:SRB393267 TAX393263:TAX393267 TKT393263:TKT393267 TUP393263:TUP393267 UEL393263:UEL393267 UOH393263:UOH393267 UYD393263:UYD393267 VHZ393263:VHZ393267 VRV393263:VRV393267 WBR393263:WBR393267 WLN393263:WLN393267 WVJ393263:WVJ393267 B458799:B458803 IX458799:IX458803 ST458799:ST458803 ACP458799:ACP458803 AML458799:AML458803 AWH458799:AWH458803 BGD458799:BGD458803 BPZ458799:BPZ458803 BZV458799:BZV458803 CJR458799:CJR458803 CTN458799:CTN458803 DDJ458799:DDJ458803 DNF458799:DNF458803 DXB458799:DXB458803 EGX458799:EGX458803 EQT458799:EQT458803 FAP458799:FAP458803 FKL458799:FKL458803 FUH458799:FUH458803 GED458799:GED458803 GNZ458799:GNZ458803 GXV458799:GXV458803 HHR458799:HHR458803 HRN458799:HRN458803 IBJ458799:IBJ458803 ILF458799:ILF458803 IVB458799:IVB458803 JEX458799:JEX458803 JOT458799:JOT458803 JYP458799:JYP458803 KIL458799:KIL458803 KSH458799:KSH458803 LCD458799:LCD458803 LLZ458799:LLZ458803 LVV458799:LVV458803 MFR458799:MFR458803 MPN458799:MPN458803 MZJ458799:MZJ458803 NJF458799:NJF458803 NTB458799:NTB458803 OCX458799:OCX458803 OMT458799:OMT458803 OWP458799:OWP458803 PGL458799:PGL458803 PQH458799:PQH458803 QAD458799:QAD458803 QJZ458799:QJZ458803 QTV458799:QTV458803 RDR458799:RDR458803 RNN458799:RNN458803 RXJ458799:RXJ458803 SHF458799:SHF458803 SRB458799:SRB458803 TAX458799:TAX458803 TKT458799:TKT458803 TUP458799:TUP458803 UEL458799:UEL458803 UOH458799:UOH458803 UYD458799:UYD458803 VHZ458799:VHZ458803 VRV458799:VRV458803 WBR458799:WBR458803 WLN458799:WLN458803 WVJ458799:WVJ458803 B524335:B524339 IX524335:IX524339 ST524335:ST524339 ACP524335:ACP524339 AML524335:AML524339 AWH524335:AWH524339 BGD524335:BGD524339 BPZ524335:BPZ524339 BZV524335:BZV524339 CJR524335:CJR524339 CTN524335:CTN524339 DDJ524335:DDJ524339 DNF524335:DNF524339 DXB524335:DXB524339 EGX524335:EGX524339 EQT524335:EQT524339 FAP524335:FAP524339 FKL524335:FKL524339 FUH524335:FUH524339 GED524335:GED524339 GNZ524335:GNZ524339 GXV524335:GXV524339 HHR524335:HHR524339 HRN524335:HRN524339 IBJ524335:IBJ524339 ILF524335:ILF524339 IVB524335:IVB524339 JEX524335:JEX524339 JOT524335:JOT524339 JYP524335:JYP524339 KIL524335:KIL524339 KSH524335:KSH524339 LCD524335:LCD524339 LLZ524335:LLZ524339 LVV524335:LVV524339 MFR524335:MFR524339 MPN524335:MPN524339 MZJ524335:MZJ524339 NJF524335:NJF524339 NTB524335:NTB524339 OCX524335:OCX524339 OMT524335:OMT524339 OWP524335:OWP524339 PGL524335:PGL524339 PQH524335:PQH524339 QAD524335:QAD524339 QJZ524335:QJZ524339 QTV524335:QTV524339 RDR524335:RDR524339 RNN524335:RNN524339 RXJ524335:RXJ524339 SHF524335:SHF524339 SRB524335:SRB524339 TAX524335:TAX524339 TKT524335:TKT524339 TUP524335:TUP524339 UEL524335:UEL524339 UOH524335:UOH524339 UYD524335:UYD524339 VHZ524335:VHZ524339 VRV524335:VRV524339 WBR524335:WBR524339 WLN524335:WLN524339 WVJ524335:WVJ524339 B589871:B589875 IX589871:IX589875 ST589871:ST589875 ACP589871:ACP589875 AML589871:AML589875 AWH589871:AWH589875 BGD589871:BGD589875 BPZ589871:BPZ589875 BZV589871:BZV589875 CJR589871:CJR589875 CTN589871:CTN589875 DDJ589871:DDJ589875 DNF589871:DNF589875 DXB589871:DXB589875 EGX589871:EGX589875 EQT589871:EQT589875 FAP589871:FAP589875 FKL589871:FKL589875 FUH589871:FUH589875 GED589871:GED589875 GNZ589871:GNZ589875 GXV589871:GXV589875 HHR589871:HHR589875 HRN589871:HRN589875 IBJ589871:IBJ589875 ILF589871:ILF589875 IVB589871:IVB589875 JEX589871:JEX589875 JOT589871:JOT589875 JYP589871:JYP589875 KIL589871:KIL589875 KSH589871:KSH589875 LCD589871:LCD589875 LLZ589871:LLZ589875 LVV589871:LVV589875 MFR589871:MFR589875 MPN589871:MPN589875 MZJ589871:MZJ589875 NJF589871:NJF589875 NTB589871:NTB589875 OCX589871:OCX589875 OMT589871:OMT589875 OWP589871:OWP589875 PGL589871:PGL589875 PQH589871:PQH589875 QAD589871:QAD589875 QJZ589871:QJZ589875 QTV589871:QTV589875 RDR589871:RDR589875 RNN589871:RNN589875 RXJ589871:RXJ589875 SHF589871:SHF589875 SRB589871:SRB589875 TAX589871:TAX589875 TKT589871:TKT589875 TUP589871:TUP589875 UEL589871:UEL589875 UOH589871:UOH589875 UYD589871:UYD589875 VHZ589871:VHZ589875 VRV589871:VRV589875 WBR589871:WBR589875 WLN589871:WLN589875 WVJ589871:WVJ589875 B655407:B655411 IX655407:IX655411 ST655407:ST655411 ACP655407:ACP655411 AML655407:AML655411 AWH655407:AWH655411 BGD655407:BGD655411 BPZ655407:BPZ655411 BZV655407:BZV655411 CJR655407:CJR655411 CTN655407:CTN655411 DDJ655407:DDJ655411 DNF655407:DNF655411 DXB655407:DXB655411 EGX655407:EGX655411 EQT655407:EQT655411 FAP655407:FAP655411 FKL655407:FKL655411 FUH655407:FUH655411 GED655407:GED655411 GNZ655407:GNZ655411 GXV655407:GXV655411 HHR655407:HHR655411 HRN655407:HRN655411 IBJ655407:IBJ655411 ILF655407:ILF655411 IVB655407:IVB655411 JEX655407:JEX655411 JOT655407:JOT655411 JYP655407:JYP655411 KIL655407:KIL655411 KSH655407:KSH655411 LCD655407:LCD655411 LLZ655407:LLZ655411 LVV655407:LVV655411 MFR655407:MFR655411 MPN655407:MPN655411 MZJ655407:MZJ655411 NJF655407:NJF655411 NTB655407:NTB655411 OCX655407:OCX655411 OMT655407:OMT655411 OWP655407:OWP655411 PGL655407:PGL655411 PQH655407:PQH655411 QAD655407:QAD655411 QJZ655407:QJZ655411 QTV655407:QTV655411 RDR655407:RDR655411 RNN655407:RNN655411 RXJ655407:RXJ655411 SHF655407:SHF655411 SRB655407:SRB655411 TAX655407:TAX655411 TKT655407:TKT655411 TUP655407:TUP655411 UEL655407:UEL655411 UOH655407:UOH655411 UYD655407:UYD655411 VHZ655407:VHZ655411 VRV655407:VRV655411 WBR655407:WBR655411 WLN655407:WLN655411 WVJ655407:WVJ655411 B720943:B720947 IX720943:IX720947 ST720943:ST720947 ACP720943:ACP720947 AML720943:AML720947 AWH720943:AWH720947 BGD720943:BGD720947 BPZ720943:BPZ720947 BZV720943:BZV720947 CJR720943:CJR720947 CTN720943:CTN720947 DDJ720943:DDJ720947 DNF720943:DNF720947 DXB720943:DXB720947 EGX720943:EGX720947 EQT720943:EQT720947 FAP720943:FAP720947 FKL720943:FKL720947 FUH720943:FUH720947 GED720943:GED720947 GNZ720943:GNZ720947 GXV720943:GXV720947 HHR720943:HHR720947 HRN720943:HRN720947 IBJ720943:IBJ720947 ILF720943:ILF720947 IVB720943:IVB720947 JEX720943:JEX720947 JOT720943:JOT720947 JYP720943:JYP720947 KIL720943:KIL720947 KSH720943:KSH720947 LCD720943:LCD720947 LLZ720943:LLZ720947 LVV720943:LVV720947 MFR720943:MFR720947 MPN720943:MPN720947 MZJ720943:MZJ720947 NJF720943:NJF720947 NTB720943:NTB720947 OCX720943:OCX720947 OMT720943:OMT720947 OWP720943:OWP720947 PGL720943:PGL720947 PQH720943:PQH720947 QAD720943:QAD720947 QJZ720943:QJZ720947 QTV720943:QTV720947 RDR720943:RDR720947 RNN720943:RNN720947 RXJ720943:RXJ720947 SHF720943:SHF720947 SRB720943:SRB720947 TAX720943:TAX720947 TKT720943:TKT720947 TUP720943:TUP720947 UEL720943:UEL720947 UOH720943:UOH720947 UYD720943:UYD720947 VHZ720943:VHZ720947 VRV720943:VRV720947 WBR720943:WBR720947 WLN720943:WLN720947 WVJ720943:WVJ720947 B786479:B786483 IX786479:IX786483 ST786479:ST786483 ACP786479:ACP786483 AML786479:AML786483 AWH786479:AWH786483 BGD786479:BGD786483 BPZ786479:BPZ786483 BZV786479:BZV786483 CJR786479:CJR786483 CTN786479:CTN786483 DDJ786479:DDJ786483 DNF786479:DNF786483 DXB786479:DXB786483 EGX786479:EGX786483 EQT786479:EQT786483 FAP786479:FAP786483 FKL786479:FKL786483 FUH786479:FUH786483 GED786479:GED786483 GNZ786479:GNZ786483 GXV786479:GXV786483 HHR786479:HHR786483 HRN786479:HRN786483 IBJ786479:IBJ786483 ILF786479:ILF786483 IVB786479:IVB786483 JEX786479:JEX786483 JOT786479:JOT786483 JYP786479:JYP786483 KIL786479:KIL786483 KSH786479:KSH786483 LCD786479:LCD786483 LLZ786479:LLZ786483 LVV786479:LVV786483 MFR786479:MFR786483 MPN786479:MPN786483 MZJ786479:MZJ786483 NJF786479:NJF786483 NTB786479:NTB786483 OCX786479:OCX786483 OMT786479:OMT786483 OWP786479:OWP786483 PGL786479:PGL786483 PQH786479:PQH786483 QAD786479:QAD786483 QJZ786479:QJZ786483 QTV786479:QTV786483 RDR786479:RDR786483 RNN786479:RNN786483 RXJ786479:RXJ786483 SHF786479:SHF786483 SRB786479:SRB786483 TAX786479:TAX786483 TKT786479:TKT786483 TUP786479:TUP786483 UEL786479:UEL786483 UOH786479:UOH786483 UYD786479:UYD786483 VHZ786479:VHZ786483 VRV786479:VRV786483 WBR786479:WBR786483 WLN786479:WLN786483 WVJ786479:WVJ786483 B852015:B852019 IX852015:IX852019 ST852015:ST852019 ACP852015:ACP852019 AML852015:AML852019 AWH852015:AWH852019 BGD852015:BGD852019 BPZ852015:BPZ852019 BZV852015:BZV852019 CJR852015:CJR852019 CTN852015:CTN852019 DDJ852015:DDJ852019 DNF852015:DNF852019 DXB852015:DXB852019 EGX852015:EGX852019 EQT852015:EQT852019 FAP852015:FAP852019 FKL852015:FKL852019 FUH852015:FUH852019 GED852015:GED852019 GNZ852015:GNZ852019 GXV852015:GXV852019 HHR852015:HHR852019 HRN852015:HRN852019 IBJ852015:IBJ852019 ILF852015:ILF852019 IVB852015:IVB852019 JEX852015:JEX852019 JOT852015:JOT852019 JYP852015:JYP852019 KIL852015:KIL852019 KSH852015:KSH852019 LCD852015:LCD852019 LLZ852015:LLZ852019 LVV852015:LVV852019 MFR852015:MFR852019 MPN852015:MPN852019 MZJ852015:MZJ852019 NJF852015:NJF852019 NTB852015:NTB852019 OCX852015:OCX852019 OMT852015:OMT852019 OWP852015:OWP852019 PGL852015:PGL852019 PQH852015:PQH852019 QAD852015:QAD852019 QJZ852015:QJZ852019 QTV852015:QTV852019 RDR852015:RDR852019 RNN852015:RNN852019 RXJ852015:RXJ852019 SHF852015:SHF852019 SRB852015:SRB852019 TAX852015:TAX852019 TKT852015:TKT852019 TUP852015:TUP852019 UEL852015:UEL852019 UOH852015:UOH852019 UYD852015:UYD852019 VHZ852015:VHZ852019 VRV852015:VRV852019 WBR852015:WBR852019 WLN852015:WLN852019 WVJ852015:WVJ852019 B917551:B917555 IX917551:IX917555 ST917551:ST917555 ACP917551:ACP917555 AML917551:AML917555 AWH917551:AWH917555 BGD917551:BGD917555 BPZ917551:BPZ917555 BZV917551:BZV917555 CJR917551:CJR917555 CTN917551:CTN917555 DDJ917551:DDJ917555 DNF917551:DNF917555 DXB917551:DXB917555 EGX917551:EGX917555 EQT917551:EQT917555 FAP917551:FAP917555 FKL917551:FKL917555 FUH917551:FUH917555 GED917551:GED917555 GNZ917551:GNZ917555 GXV917551:GXV917555 HHR917551:HHR917555 HRN917551:HRN917555 IBJ917551:IBJ917555 ILF917551:ILF917555 IVB917551:IVB917555 JEX917551:JEX917555 JOT917551:JOT917555 JYP917551:JYP917555 KIL917551:KIL917555 KSH917551:KSH917555 LCD917551:LCD917555 LLZ917551:LLZ917555 LVV917551:LVV917555 MFR917551:MFR917555 MPN917551:MPN917555 MZJ917551:MZJ917555 NJF917551:NJF917555 NTB917551:NTB917555 OCX917551:OCX917555 OMT917551:OMT917555 OWP917551:OWP917555 PGL917551:PGL917555 PQH917551:PQH917555 QAD917551:QAD917555 QJZ917551:QJZ917555 QTV917551:QTV917555 RDR917551:RDR917555 RNN917551:RNN917555 RXJ917551:RXJ917555 SHF917551:SHF917555 SRB917551:SRB917555 TAX917551:TAX917555 TKT917551:TKT917555 TUP917551:TUP917555 UEL917551:UEL917555 UOH917551:UOH917555 UYD917551:UYD917555 VHZ917551:VHZ917555 VRV917551:VRV917555 WBR917551:WBR917555 WLN917551:WLN917555 WVJ917551:WVJ917555 B983087:B983091 IX983087:IX983091 ST983087:ST983091 ACP983087:ACP983091 AML983087:AML983091 AWH983087:AWH983091 BGD983087:BGD983091 BPZ983087:BPZ983091 BZV983087:BZV983091 CJR983087:CJR983091 CTN983087:CTN983091 DDJ983087:DDJ983091 DNF983087:DNF983091 DXB983087:DXB983091 EGX983087:EGX983091 EQT983087:EQT983091 FAP983087:FAP983091 FKL983087:FKL983091 FUH983087:FUH983091 GED983087:GED983091 GNZ983087:GNZ983091 GXV983087:GXV983091 HHR983087:HHR983091 HRN983087:HRN983091 IBJ983087:IBJ983091 ILF983087:ILF983091 IVB983087:IVB983091 JEX983087:JEX983091 JOT983087:JOT983091 JYP983087:JYP983091 KIL983087:KIL983091 KSH983087:KSH983091 LCD983087:LCD983091 LLZ983087:LLZ983091 LVV983087:LVV983091 MFR983087:MFR983091 MPN983087:MPN983091 MZJ983087:MZJ983091 NJF983087:NJF983091 NTB983087:NTB983091 OCX983087:OCX983091 OMT983087:OMT983091 OWP983087:OWP983091 PGL983087:PGL983091 PQH983087:PQH983091 QAD983087:QAD983091 QJZ983087:QJZ983091 QTV983087:QTV983091 RDR983087:RDR983091 RNN983087:RNN983091 RXJ983087:RXJ983091 SHF983087:SHF983091 SRB983087:SRB983091 TAX983087:TAX983091 TKT983087:TKT983091 TUP983087:TUP983091 UEL983087:UEL983091 UOH983087:UOH983091 UYD983087:UYD983091 VHZ983087:VHZ983091 VRV983087:VRV983091 WBR983087:WBR983091 WLN983087:WLN983091 WVJ983087:WVJ983091">
      <formula1>$F$2:$F$6</formula1>
    </dataValidation>
    <dataValidation type="list" allowBlank="1" showInputMessage="1" showErrorMessage="1" sqref="C65583:C65587 IY65583:IY65587 SU65583:SU65587 ACQ65583:ACQ65587 AMM65583:AMM65587 AWI65583:AWI65587 BGE65583:BGE65587 BQA65583:BQA65587 BZW65583:BZW65587 CJS65583:CJS65587 CTO65583:CTO65587 DDK65583:DDK65587 DNG65583:DNG65587 DXC65583:DXC65587 EGY65583:EGY65587 EQU65583:EQU65587 FAQ65583:FAQ65587 FKM65583:FKM65587 FUI65583:FUI65587 GEE65583:GEE65587 GOA65583:GOA65587 GXW65583:GXW65587 HHS65583:HHS65587 HRO65583:HRO65587 IBK65583:IBK65587 ILG65583:ILG65587 IVC65583:IVC65587 JEY65583:JEY65587 JOU65583:JOU65587 JYQ65583:JYQ65587 KIM65583:KIM65587 KSI65583:KSI65587 LCE65583:LCE65587 LMA65583:LMA65587 LVW65583:LVW65587 MFS65583:MFS65587 MPO65583:MPO65587 MZK65583:MZK65587 NJG65583:NJG65587 NTC65583:NTC65587 OCY65583:OCY65587 OMU65583:OMU65587 OWQ65583:OWQ65587 PGM65583:PGM65587 PQI65583:PQI65587 QAE65583:QAE65587 QKA65583:QKA65587 QTW65583:QTW65587 RDS65583:RDS65587 RNO65583:RNO65587 RXK65583:RXK65587 SHG65583:SHG65587 SRC65583:SRC65587 TAY65583:TAY65587 TKU65583:TKU65587 TUQ65583:TUQ65587 UEM65583:UEM65587 UOI65583:UOI65587 UYE65583:UYE65587 VIA65583:VIA65587 VRW65583:VRW65587 WBS65583:WBS65587 WLO65583:WLO65587 WVK65583:WVK65587 C131119:C131123 IY131119:IY131123 SU131119:SU131123 ACQ131119:ACQ131123 AMM131119:AMM131123 AWI131119:AWI131123 BGE131119:BGE131123 BQA131119:BQA131123 BZW131119:BZW131123 CJS131119:CJS131123 CTO131119:CTO131123 DDK131119:DDK131123 DNG131119:DNG131123 DXC131119:DXC131123 EGY131119:EGY131123 EQU131119:EQU131123 FAQ131119:FAQ131123 FKM131119:FKM131123 FUI131119:FUI131123 GEE131119:GEE131123 GOA131119:GOA131123 GXW131119:GXW131123 HHS131119:HHS131123 HRO131119:HRO131123 IBK131119:IBK131123 ILG131119:ILG131123 IVC131119:IVC131123 JEY131119:JEY131123 JOU131119:JOU131123 JYQ131119:JYQ131123 KIM131119:KIM131123 KSI131119:KSI131123 LCE131119:LCE131123 LMA131119:LMA131123 LVW131119:LVW131123 MFS131119:MFS131123 MPO131119:MPO131123 MZK131119:MZK131123 NJG131119:NJG131123 NTC131119:NTC131123 OCY131119:OCY131123 OMU131119:OMU131123 OWQ131119:OWQ131123 PGM131119:PGM131123 PQI131119:PQI131123 QAE131119:QAE131123 QKA131119:QKA131123 QTW131119:QTW131123 RDS131119:RDS131123 RNO131119:RNO131123 RXK131119:RXK131123 SHG131119:SHG131123 SRC131119:SRC131123 TAY131119:TAY131123 TKU131119:TKU131123 TUQ131119:TUQ131123 UEM131119:UEM131123 UOI131119:UOI131123 UYE131119:UYE131123 VIA131119:VIA131123 VRW131119:VRW131123 WBS131119:WBS131123 WLO131119:WLO131123 WVK131119:WVK131123 C196655:C196659 IY196655:IY196659 SU196655:SU196659 ACQ196655:ACQ196659 AMM196655:AMM196659 AWI196655:AWI196659 BGE196655:BGE196659 BQA196655:BQA196659 BZW196655:BZW196659 CJS196655:CJS196659 CTO196655:CTO196659 DDK196655:DDK196659 DNG196655:DNG196659 DXC196655:DXC196659 EGY196655:EGY196659 EQU196655:EQU196659 FAQ196655:FAQ196659 FKM196655:FKM196659 FUI196655:FUI196659 GEE196655:GEE196659 GOA196655:GOA196659 GXW196655:GXW196659 HHS196655:HHS196659 HRO196655:HRO196659 IBK196655:IBK196659 ILG196655:ILG196659 IVC196655:IVC196659 JEY196655:JEY196659 JOU196655:JOU196659 JYQ196655:JYQ196659 KIM196655:KIM196659 KSI196655:KSI196659 LCE196655:LCE196659 LMA196655:LMA196659 LVW196655:LVW196659 MFS196655:MFS196659 MPO196655:MPO196659 MZK196655:MZK196659 NJG196655:NJG196659 NTC196655:NTC196659 OCY196655:OCY196659 OMU196655:OMU196659 OWQ196655:OWQ196659 PGM196655:PGM196659 PQI196655:PQI196659 QAE196655:QAE196659 QKA196655:QKA196659 QTW196655:QTW196659 RDS196655:RDS196659 RNO196655:RNO196659 RXK196655:RXK196659 SHG196655:SHG196659 SRC196655:SRC196659 TAY196655:TAY196659 TKU196655:TKU196659 TUQ196655:TUQ196659 UEM196655:UEM196659 UOI196655:UOI196659 UYE196655:UYE196659 VIA196655:VIA196659 VRW196655:VRW196659 WBS196655:WBS196659 WLO196655:WLO196659 WVK196655:WVK196659 C262191:C262195 IY262191:IY262195 SU262191:SU262195 ACQ262191:ACQ262195 AMM262191:AMM262195 AWI262191:AWI262195 BGE262191:BGE262195 BQA262191:BQA262195 BZW262191:BZW262195 CJS262191:CJS262195 CTO262191:CTO262195 DDK262191:DDK262195 DNG262191:DNG262195 DXC262191:DXC262195 EGY262191:EGY262195 EQU262191:EQU262195 FAQ262191:FAQ262195 FKM262191:FKM262195 FUI262191:FUI262195 GEE262191:GEE262195 GOA262191:GOA262195 GXW262191:GXW262195 HHS262191:HHS262195 HRO262191:HRO262195 IBK262191:IBK262195 ILG262191:ILG262195 IVC262191:IVC262195 JEY262191:JEY262195 JOU262191:JOU262195 JYQ262191:JYQ262195 KIM262191:KIM262195 KSI262191:KSI262195 LCE262191:LCE262195 LMA262191:LMA262195 LVW262191:LVW262195 MFS262191:MFS262195 MPO262191:MPO262195 MZK262191:MZK262195 NJG262191:NJG262195 NTC262191:NTC262195 OCY262191:OCY262195 OMU262191:OMU262195 OWQ262191:OWQ262195 PGM262191:PGM262195 PQI262191:PQI262195 QAE262191:QAE262195 QKA262191:QKA262195 QTW262191:QTW262195 RDS262191:RDS262195 RNO262191:RNO262195 RXK262191:RXK262195 SHG262191:SHG262195 SRC262191:SRC262195 TAY262191:TAY262195 TKU262191:TKU262195 TUQ262191:TUQ262195 UEM262191:UEM262195 UOI262191:UOI262195 UYE262191:UYE262195 VIA262191:VIA262195 VRW262191:VRW262195 WBS262191:WBS262195 WLO262191:WLO262195 WVK262191:WVK262195 C327727:C327731 IY327727:IY327731 SU327727:SU327731 ACQ327727:ACQ327731 AMM327727:AMM327731 AWI327727:AWI327731 BGE327727:BGE327731 BQA327727:BQA327731 BZW327727:BZW327731 CJS327727:CJS327731 CTO327727:CTO327731 DDK327727:DDK327731 DNG327727:DNG327731 DXC327727:DXC327731 EGY327727:EGY327731 EQU327727:EQU327731 FAQ327727:FAQ327731 FKM327727:FKM327731 FUI327727:FUI327731 GEE327727:GEE327731 GOA327727:GOA327731 GXW327727:GXW327731 HHS327727:HHS327731 HRO327727:HRO327731 IBK327727:IBK327731 ILG327727:ILG327731 IVC327727:IVC327731 JEY327727:JEY327731 JOU327727:JOU327731 JYQ327727:JYQ327731 KIM327727:KIM327731 KSI327727:KSI327731 LCE327727:LCE327731 LMA327727:LMA327731 LVW327727:LVW327731 MFS327727:MFS327731 MPO327727:MPO327731 MZK327727:MZK327731 NJG327727:NJG327731 NTC327727:NTC327731 OCY327727:OCY327731 OMU327727:OMU327731 OWQ327727:OWQ327731 PGM327727:PGM327731 PQI327727:PQI327731 QAE327727:QAE327731 QKA327727:QKA327731 QTW327727:QTW327731 RDS327727:RDS327731 RNO327727:RNO327731 RXK327727:RXK327731 SHG327727:SHG327731 SRC327727:SRC327731 TAY327727:TAY327731 TKU327727:TKU327731 TUQ327727:TUQ327731 UEM327727:UEM327731 UOI327727:UOI327731 UYE327727:UYE327731 VIA327727:VIA327731 VRW327727:VRW327731 WBS327727:WBS327731 WLO327727:WLO327731 WVK327727:WVK327731 C393263:C393267 IY393263:IY393267 SU393263:SU393267 ACQ393263:ACQ393267 AMM393263:AMM393267 AWI393263:AWI393267 BGE393263:BGE393267 BQA393263:BQA393267 BZW393263:BZW393267 CJS393263:CJS393267 CTO393263:CTO393267 DDK393263:DDK393267 DNG393263:DNG393267 DXC393263:DXC393267 EGY393263:EGY393267 EQU393263:EQU393267 FAQ393263:FAQ393267 FKM393263:FKM393267 FUI393263:FUI393267 GEE393263:GEE393267 GOA393263:GOA393267 GXW393263:GXW393267 HHS393263:HHS393267 HRO393263:HRO393267 IBK393263:IBK393267 ILG393263:ILG393267 IVC393263:IVC393267 JEY393263:JEY393267 JOU393263:JOU393267 JYQ393263:JYQ393267 KIM393263:KIM393267 KSI393263:KSI393267 LCE393263:LCE393267 LMA393263:LMA393267 LVW393263:LVW393267 MFS393263:MFS393267 MPO393263:MPO393267 MZK393263:MZK393267 NJG393263:NJG393267 NTC393263:NTC393267 OCY393263:OCY393267 OMU393263:OMU393267 OWQ393263:OWQ393267 PGM393263:PGM393267 PQI393263:PQI393267 QAE393263:QAE393267 QKA393263:QKA393267 QTW393263:QTW393267 RDS393263:RDS393267 RNO393263:RNO393267 RXK393263:RXK393267 SHG393263:SHG393267 SRC393263:SRC393267 TAY393263:TAY393267 TKU393263:TKU393267 TUQ393263:TUQ393267 UEM393263:UEM393267 UOI393263:UOI393267 UYE393263:UYE393267 VIA393263:VIA393267 VRW393263:VRW393267 WBS393263:WBS393267 WLO393263:WLO393267 WVK393263:WVK393267 C458799:C458803 IY458799:IY458803 SU458799:SU458803 ACQ458799:ACQ458803 AMM458799:AMM458803 AWI458799:AWI458803 BGE458799:BGE458803 BQA458799:BQA458803 BZW458799:BZW458803 CJS458799:CJS458803 CTO458799:CTO458803 DDK458799:DDK458803 DNG458799:DNG458803 DXC458799:DXC458803 EGY458799:EGY458803 EQU458799:EQU458803 FAQ458799:FAQ458803 FKM458799:FKM458803 FUI458799:FUI458803 GEE458799:GEE458803 GOA458799:GOA458803 GXW458799:GXW458803 HHS458799:HHS458803 HRO458799:HRO458803 IBK458799:IBK458803 ILG458799:ILG458803 IVC458799:IVC458803 JEY458799:JEY458803 JOU458799:JOU458803 JYQ458799:JYQ458803 KIM458799:KIM458803 KSI458799:KSI458803 LCE458799:LCE458803 LMA458799:LMA458803 LVW458799:LVW458803 MFS458799:MFS458803 MPO458799:MPO458803 MZK458799:MZK458803 NJG458799:NJG458803 NTC458799:NTC458803 OCY458799:OCY458803 OMU458799:OMU458803 OWQ458799:OWQ458803 PGM458799:PGM458803 PQI458799:PQI458803 QAE458799:QAE458803 QKA458799:QKA458803 QTW458799:QTW458803 RDS458799:RDS458803 RNO458799:RNO458803 RXK458799:RXK458803 SHG458799:SHG458803 SRC458799:SRC458803 TAY458799:TAY458803 TKU458799:TKU458803 TUQ458799:TUQ458803 UEM458799:UEM458803 UOI458799:UOI458803 UYE458799:UYE458803 VIA458799:VIA458803 VRW458799:VRW458803 WBS458799:WBS458803 WLO458799:WLO458803 WVK458799:WVK458803 C524335:C524339 IY524335:IY524339 SU524335:SU524339 ACQ524335:ACQ524339 AMM524335:AMM524339 AWI524335:AWI524339 BGE524335:BGE524339 BQA524335:BQA524339 BZW524335:BZW524339 CJS524335:CJS524339 CTO524335:CTO524339 DDK524335:DDK524339 DNG524335:DNG524339 DXC524335:DXC524339 EGY524335:EGY524339 EQU524335:EQU524339 FAQ524335:FAQ524339 FKM524335:FKM524339 FUI524335:FUI524339 GEE524335:GEE524339 GOA524335:GOA524339 GXW524335:GXW524339 HHS524335:HHS524339 HRO524335:HRO524339 IBK524335:IBK524339 ILG524335:ILG524339 IVC524335:IVC524339 JEY524335:JEY524339 JOU524335:JOU524339 JYQ524335:JYQ524339 KIM524335:KIM524339 KSI524335:KSI524339 LCE524335:LCE524339 LMA524335:LMA524339 LVW524335:LVW524339 MFS524335:MFS524339 MPO524335:MPO524339 MZK524335:MZK524339 NJG524335:NJG524339 NTC524335:NTC524339 OCY524335:OCY524339 OMU524335:OMU524339 OWQ524335:OWQ524339 PGM524335:PGM524339 PQI524335:PQI524339 QAE524335:QAE524339 QKA524335:QKA524339 QTW524335:QTW524339 RDS524335:RDS524339 RNO524335:RNO524339 RXK524335:RXK524339 SHG524335:SHG524339 SRC524335:SRC524339 TAY524335:TAY524339 TKU524335:TKU524339 TUQ524335:TUQ524339 UEM524335:UEM524339 UOI524335:UOI524339 UYE524335:UYE524339 VIA524335:VIA524339 VRW524335:VRW524339 WBS524335:WBS524339 WLO524335:WLO524339 WVK524335:WVK524339 C589871:C589875 IY589871:IY589875 SU589871:SU589875 ACQ589871:ACQ589875 AMM589871:AMM589875 AWI589871:AWI589875 BGE589871:BGE589875 BQA589871:BQA589875 BZW589871:BZW589875 CJS589871:CJS589875 CTO589871:CTO589875 DDK589871:DDK589875 DNG589871:DNG589875 DXC589871:DXC589875 EGY589871:EGY589875 EQU589871:EQU589875 FAQ589871:FAQ589875 FKM589871:FKM589875 FUI589871:FUI589875 GEE589871:GEE589875 GOA589871:GOA589875 GXW589871:GXW589875 HHS589871:HHS589875 HRO589871:HRO589875 IBK589871:IBK589875 ILG589871:ILG589875 IVC589871:IVC589875 JEY589871:JEY589875 JOU589871:JOU589875 JYQ589871:JYQ589875 KIM589871:KIM589875 KSI589871:KSI589875 LCE589871:LCE589875 LMA589871:LMA589875 LVW589871:LVW589875 MFS589871:MFS589875 MPO589871:MPO589875 MZK589871:MZK589875 NJG589871:NJG589875 NTC589871:NTC589875 OCY589871:OCY589875 OMU589871:OMU589875 OWQ589871:OWQ589875 PGM589871:PGM589875 PQI589871:PQI589875 QAE589871:QAE589875 QKA589871:QKA589875 QTW589871:QTW589875 RDS589871:RDS589875 RNO589871:RNO589875 RXK589871:RXK589875 SHG589871:SHG589875 SRC589871:SRC589875 TAY589871:TAY589875 TKU589871:TKU589875 TUQ589871:TUQ589875 UEM589871:UEM589875 UOI589871:UOI589875 UYE589871:UYE589875 VIA589871:VIA589875 VRW589871:VRW589875 WBS589871:WBS589875 WLO589871:WLO589875 WVK589871:WVK589875 C655407:C655411 IY655407:IY655411 SU655407:SU655411 ACQ655407:ACQ655411 AMM655407:AMM655411 AWI655407:AWI655411 BGE655407:BGE655411 BQA655407:BQA655411 BZW655407:BZW655411 CJS655407:CJS655411 CTO655407:CTO655411 DDK655407:DDK655411 DNG655407:DNG655411 DXC655407:DXC655411 EGY655407:EGY655411 EQU655407:EQU655411 FAQ655407:FAQ655411 FKM655407:FKM655411 FUI655407:FUI655411 GEE655407:GEE655411 GOA655407:GOA655411 GXW655407:GXW655411 HHS655407:HHS655411 HRO655407:HRO655411 IBK655407:IBK655411 ILG655407:ILG655411 IVC655407:IVC655411 JEY655407:JEY655411 JOU655407:JOU655411 JYQ655407:JYQ655411 KIM655407:KIM655411 KSI655407:KSI655411 LCE655407:LCE655411 LMA655407:LMA655411 LVW655407:LVW655411 MFS655407:MFS655411 MPO655407:MPO655411 MZK655407:MZK655411 NJG655407:NJG655411 NTC655407:NTC655411 OCY655407:OCY655411 OMU655407:OMU655411 OWQ655407:OWQ655411 PGM655407:PGM655411 PQI655407:PQI655411 QAE655407:QAE655411 QKA655407:QKA655411 QTW655407:QTW655411 RDS655407:RDS655411 RNO655407:RNO655411 RXK655407:RXK655411 SHG655407:SHG655411 SRC655407:SRC655411 TAY655407:TAY655411 TKU655407:TKU655411 TUQ655407:TUQ655411 UEM655407:UEM655411 UOI655407:UOI655411 UYE655407:UYE655411 VIA655407:VIA655411 VRW655407:VRW655411 WBS655407:WBS655411 WLO655407:WLO655411 WVK655407:WVK655411 C720943:C720947 IY720943:IY720947 SU720943:SU720947 ACQ720943:ACQ720947 AMM720943:AMM720947 AWI720943:AWI720947 BGE720943:BGE720947 BQA720943:BQA720947 BZW720943:BZW720947 CJS720943:CJS720947 CTO720943:CTO720947 DDK720943:DDK720947 DNG720943:DNG720947 DXC720943:DXC720947 EGY720943:EGY720947 EQU720943:EQU720947 FAQ720943:FAQ720947 FKM720943:FKM720947 FUI720943:FUI720947 GEE720943:GEE720947 GOA720943:GOA720947 GXW720943:GXW720947 HHS720943:HHS720947 HRO720943:HRO720947 IBK720943:IBK720947 ILG720943:ILG720947 IVC720943:IVC720947 JEY720943:JEY720947 JOU720943:JOU720947 JYQ720943:JYQ720947 KIM720943:KIM720947 KSI720943:KSI720947 LCE720943:LCE720947 LMA720943:LMA720947 LVW720943:LVW720947 MFS720943:MFS720947 MPO720943:MPO720947 MZK720943:MZK720947 NJG720943:NJG720947 NTC720943:NTC720947 OCY720943:OCY720947 OMU720943:OMU720947 OWQ720943:OWQ720947 PGM720943:PGM720947 PQI720943:PQI720947 QAE720943:QAE720947 QKA720943:QKA720947 QTW720943:QTW720947 RDS720943:RDS720947 RNO720943:RNO720947 RXK720943:RXK720947 SHG720943:SHG720947 SRC720943:SRC720947 TAY720943:TAY720947 TKU720943:TKU720947 TUQ720943:TUQ720947 UEM720943:UEM720947 UOI720943:UOI720947 UYE720943:UYE720947 VIA720943:VIA720947 VRW720943:VRW720947 WBS720943:WBS720947 WLO720943:WLO720947 WVK720943:WVK720947 C786479:C786483 IY786479:IY786483 SU786479:SU786483 ACQ786479:ACQ786483 AMM786479:AMM786483 AWI786479:AWI786483 BGE786479:BGE786483 BQA786479:BQA786483 BZW786479:BZW786483 CJS786479:CJS786483 CTO786479:CTO786483 DDK786479:DDK786483 DNG786479:DNG786483 DXC786479:DXC786483 EGY786479:EGY786483 EQU786479:EQU786483 FAQ786479:FAQ786483 FKM786479:FKM786483 FUI786479:FUI786483 GEE786479:GEE786483 GOA786479:GOA786483 GXW786479:GXW786483 HHS786479:HHS786483 HRO786479:HRO786483 IBK786479:IBK786483 ILG786479:ILG786483 IVC786479:IVC786483 JEY786479:JEY786483 JOU786479:JOU786483 JYQ786479:JYQ786483 KIM786479:KIM786483 KSI786479:KSI786483 LCE786479:LCE786483 LMA786479:LMA786483 LVW786479:LVW786483 MFS786479:MFS786483 MPO786479:MPO786483 MZK786479:MZK786483 NJG786479:NJG786483 NTC786479:NTC786483 OCY786479:OCY786483 OMU786479:OMU786483 OWQ786479:OWQ786483 PGM786479:PGM786483 PQI786479:PQI786483 QAE786479:QAE786483 QKA786479:QKA786483 QTW786479:QTW786483 RDS786479:RDS786483 RNO786479:RNO786483 RXK786479:RXK786483 SHG786479:SHG786483 SRC786479:SRC786483 TAY786479:TAY786483 TKU786479:TKU786483 TUQ786479:TUQ786483 UEM786479:UEM786483 UOI786479:UOI786483 UYE786479:UYE786483 VIA786479:VIA786483 VRW786479:VRW786483 WBS786479:WBS786483 WLO786479:WLO786483 WVK786479:WVK786483 C852015:C852019 IY852015:IY852019 SU852015:SU852019 ACQ852015:ACQ852019 AMM852015:AMM852019 AWI852015:AWI852019 BGE852015:BGE852019 BQA852015:BQA852019 BZW852015:BZW852019 CJS852015:CJS852019 CTO852015:CTO852019 DDK852015:DDK852019 DNG852015:DNG852019 DXC852015:DXC852019 EGY852015:EGY852019 EQU852015:EQU852019 FAQ852015:FAQ852019 FKM852015:FKM852019 FUI852015:FUI852019 GEE852015:GEE852019 GOA852015:GOA852019 GXW852015:GXW852019 HHS852015:HHS852019 HRO852015:HRO852019 IBK852015:IBK852019 ILG852015:ILG852019 IVC852015:IVC852019 JEY852015:JEY852019 JOU852015:JOU852019 JYQ852015:JYQ852019 KIM852015:KIM852019 KSI852015:KSI852019 LCE852015:LCE852019 LMA852015:LMA852019 LVW852015:LVW852019 MFS852015:MFS852019 MPO852015:MPO852019 MZK852015:MZK852019 NJG852015:NJG852019 NTC852015:NTC852019 OCY852015:OCY852019 OMU852015:OMU852019 OWQ852015:OWQ852019 PGM852015:PGM852019 PQI852015:PQI852019 QAE852015:QAE852019 QKA852015:QKA852019 QTW852015:QTW852019 RDS852015:RDS852019 RNO852015:RNO852019 RXK852015:RXK852019 SHG852015:SHG852019 SRC852015:SRC852019 TAY852015:TAY852019 TKU852015:TKU852019 TUQ852015:TUQ852019 UEM852015:UEM852019 UOI852015:UOI852019 UYE852015:UYE852019 VIA852015:VIA852019 VRW852015:VRW852019 WBS852015:WBS852019 WLO852015:WLO852019 WVK852015:WVK852019 C917551:C917555 IY917551:IY917555 SU917551:SU917555 ACQ917551:ACQ917555 AMM917551:AMM917555 AWI917551:AWI917555 BGE917551:BGE917555 BQA917551:BQA917555 BZW917551:BZW917555 CJS917551:CJS917555 CTO917551:CTO917555 DDK917551:DDK917555 DNG917551:DNG917555 DXC917551:DXC917555 EGY917551:EGY917555 EQU917551:EQU917555 FAQ917551:FAQ917555 FKM917551:FKM917555 FUI917551:FUI917555 GEE917551:GEE917555 GOA917551:GOA917555 GXW917551:GXW917555 HHS917551:HHS917555 HRO917551:HRO917555 IBK917551:IBK917555 ILG917551:ILG917555 IVC917551:IVC917555 JEY917551:JEY917555 JOU917551:JOU917555 JYQ917551:JYQ917555 KIM917551:KIM917555 KSI917551:KSI917555 LCE917551:LCE917555 LMA917551:LMA917555 LVW917551:LVW917555 MFS917551:MFS917555 MPO917551:MPO917555 MZK917551:MZK917555 NJG917551:NJG917555 NTC917551:NTC917555 OCY917551:OCY917555 OMU917551:OMU917555 OWQ917551:OWQ917555 PGM917551:PGM917555 PQI917551:PQI917555 QAE917551:QAE917555 QKA917551:QKA917555 QTW917551:QTW917555 RDS917551:RDS917555 RNO917551:RNO917555 RXK917551:RXK917555 SHG917551:SHG917555 SRC917551:SRC917555 TAY917551:TAY917555 TKU917551:TKU917555 TUQ917551:TUQ917555 UEM917551:UEM917555 UOI917551:UOI917555 UYE917551:UYE917555 VIA917551:VIA917555 VRW917551:VRW917555 WBS917551:WBS917555 WLO917551:WLO917555 WVK917551:WVK917555 C983087:C983091 IY983087:IY983091 SU983087:SU983091 ACQ983087:ACQ983091 AMM983087:AMM983091 AWI983087:AWI983091 BGE983087:BGE983091 BQA983087:BQA983091 BZW983087:BZW983091 CJS983087:CJS983091 CTO983087:CTO983091 DDK983087:DDK983091 DNG983087:DNG983091 DXC983087:DXC983091 EGY983087:EGY983091 EQU983087:EQU983091 FAQ983087:FAQ983091 FKM983087:FKM983091 FUI983087:FUI983091 GEE983087:GEE983091 GOA983087:GOA983091 GXW983087:GXW983091 HHS983087:HHS983091 HRO983087:HRO983091 IBK983087:IBK983091 ILG983087:ILG983091 IVC983087:IVC983091 JEY983087:JEY983091 JOU983087:JOU983091 JYQ983087:JYQ983091 KIM983087:KIM983091 KSI983087:KSI983091 LCE983087:LCE983091 LMA983087:LMA983091 LVW983087:LVW983091 MFS983087:MFS983091 MPO983087:MPO983091 MZK983087:MZK983091 NJG983087:NJG983091 NTC983087:NTC983091 OCY983087:OCY983091 OMU983087:OMU983091 OWQ983087:OWQ983091 PGM983087:PGM983091 PQI983087:PQI983091 QAE983087:QAE983091 QKA983087:QKA983091 QTW983087:QTW983091 RDS983087:RDS983091 RNO983087:RNO983091 RXK983087:RXK983091 SHG983087:SHG983091 SRC983087:SRC983091 TAY983087:TAY983091 TKU983087:TKU983091 TUQ983087:TUQ983091 UEM983087:UEM983091 UOI983087:UOI983091 UYE983087:UYE983091 VIA983087:VIA983091 VRW983087:VRW983091 WBS983087:WBS983091 WLO983087:WLO983091 WVK983087:WVK983091">
      <formula1>$D$2:$D$13</formula1>
    </dataValidation>
    <dataValidation type="list" allowBlank="1" showInputMessage="1" showErrorMessage="1" sqref="F65583:F65587 JB65583:JB65587 SX65583:SX65587 ACT65583:ACT65587 AMP65583:AMP65587 AWL65583:AWL65587 BGH65583:BGH65587 BQD65583:BQD65587 BZZ65583:BZZ65587 CJV65583:CJV65587 CTR65583:CTR65587 DDN65583:DDN65587 DNJ65583:DNJ65587 DXF65583:DXF65587 EHB65583:EHB65587 EQX65583:EQX65587 FAT65583:FAT65587 FKP65583:FKP65587 FUL65583:FUL65587 GEH65583:GEH65587 GOD65583:GOD65587 GXZ65583:GXZ65587 HHV65583:HHV65587 HRR65583:HRR65587 IBN65583:IBN65587 ILJ65583:ILJ65587 IVF65583:IVF65587 JFB65583:JFB65587 JOX65583:JOX65587 JYT65583:JYT65587 KIP65583:KIP65587 KSL65583:KSL65587 LCH65583:LCH65587 LMD65583:LMD65587 LVZ65583:LVZ65587 MFV65583:MFV65587 MPR65583:MPR65587 MZN65583:MZN65587 NJJ65583:NJJ65587 NTF65583:NTF65587 ODB65583:ODB65587 OMX65583:OMX65587 OWT65583:OWT65587 PGP65583:PGP65587 PQL65583:PQL65587 QAH65583:QAH65587 QKD65583:QKD65587 QTZ65583:QTZ65587 RDV65583:RDV65587 RNR65583:RNR65587 RXN65583:RXN65587 SHJ65583:SHJ65587 SRF65583:SRF65587 TBB65583:TBB65587 TKX65583:TKX65587 TUT65583:TUT65587 UEP65583:UEP65587 UOL65583:UOL65587 UYH65583:UYH65587 VID65583:VID65587 VRZ65583:VRZ65587 WBV65583:WBV65587 WLR65583:WLR65587 WVN65583:WVN65587 F131119:F131123 JB131119:JB131123 SX131119:SX131123 ACT131119:ACT131123 AMP131119:AMP131123 AWL131119:AWL131123 BGH131119:BGH131123 BQD131119:BQD131123 BZZ131119:BZZ131123 CJV131119:CJV131123 CTR131119:CTR131123 DDN131119:DDN131123 DNJ131119:DNJ131123 DXF131119:DXF131123 EHB131119:EHB131123 EQX131119:EQX131123 FAT131119:FAT131123 FKP131119:FKP131123 FUL131119:FUL131123 GEH131119:GEH131123 GOD131119:GOD131123 GXZ131119:GXZ131123 HHV131119:HHV131123 HRR131119:HRR131123 IBN131119:IBN131123 ILJ131119:ILJ131123 IVF131119:IVF131123 JFB131119:JFB131123 JOX131119:JOX131123 JYT131119:JYT131123 KIP131119:KIP131123 KSL131119:KSL131123 LCH131119:LCH131123 LMD131119:LMD131123 LVZ131119:LVZ131123 MFV131119:MFV131123 MPR131119:MPR131123 MZN131119:MZN131123 NJJ131119:NJJ131123 NTF131119:NTF131123 ODB131119:ODB131123 OMX131119:OMX131123 OWT131119:OWT131123 PGP131119:PGP131123 PQL131119:PQL131123 QAH131119:QAH131123 QKD131119:QKD131123 QTZ131119:QTZ131123 RDV131119:RDV131123 RNR131119:RNR131123 RXN131119:RXN131123 SHJ131119:SHJ131123 SRF131119:SRF131123 TBB131119:TBB131123 TKX131119:TKX131123 TUT131119:TUT131123 UEP131119:UEP131123 UOL131119:UOL131123 UYH131119:UYH131123 VID131119:VID131123 VRZ131119:VRZ131123 WBV131119:WBV131123 WLR131119:WLR131123 WVN131119:WVN131123 F196655:F196659 JB196655:JB196659 SX196655:SX196659 ACT196655:ACT196659 AMP196655:AMP196659 AWL196655:AWL196659 BGH196655:BGH196659 BQD196655:BQD196659 BZZ196655:BZZ196659 CJV196655:CJV196659 CTR196655:CTR196659 DDN196655:DDN196659 DNJ196655:DNJ196659 DXF196655:DXF196659 EHB196655:EHB196659 EQX196655:EQX196659 FAT196655:FAT196659 FKP196655:FKP196659 FUL196655:FUL196659 GEH196655:GEH196659 GOD196655:GOD196659 GXZ196655:GXZ196659 HHV196655:HHV196659 HRR196655:HRR196659 IBN196655:IBN196659 ILJ196655:ILJ196659 IVF196655:IVF196659 JFB196655:JFB196659 JOX196655:JOX196659 JYT196655:JYT196659 KIP196655:KIP196659 KSL196655:KSL196659 LCH196655:LCH196659 LMD196655:LMD196659 LVZ196655:LVZ196659 MFV196655:MFV196659 MPR196655:MPR196659 MZN196655:MZN196659 NJJ196655:NJJ196659 NTF196655:NTF196659 ODB196655:ODB196659 OMX196655:OMX196659 OWT196655:OWT196659 PGP196655:PGP196659 PQL196655:PQL196659 QAH196655:QAH196659 QKD196655:QKD196659 QTZ196655:QTZ196659 RDV196655:RDV196659 RNR196655:RNR196659 RXN196655:RXN196659 SHJ196655:SHJ196659 SRF196655:SRF196659 TBB196655:TBB196659 TKX196655:TKX196659 TUT196655:TUT196659 UEP196655:UEP196659 UOL196655:UOL196659 UYH196655:UYH196659 VID196655:VID196659 VRZ196655:VRZ196659 WBV196655:WBV196659 WLR196655:WLR196659 WVN196655:WVN196659 F262191:F262195 JB262191:JB262195 SX262191:SX262195 ACT262191:ACT262195 AMP262191:AMP262195 AWL262191:AWL262195 BGH262191:BGH262195 BQD262191:BQD262195 BZZ262191:BZZ262195 CJV262191:CJV262195 CTR262191:CTR262195 DDN262191:DDN262195 DNJ262191:DNJ262195 DXF262191:DXF262195 EHB262191:EHB262195 EQX262191:EQX262195 FAT262191:FAT262195 FKP262191:FKP262195 FUL262191:FUL262195 GEH262191:GEH262195 GOD262191:GOD262195 GXZ262191:GXZ262195 HHV262191:HHV262195 HRR262191:HRR262195 IBN262191:IBN262195 ILJ262191:ILJ262195 IVF262191:IVF262195 JFB262191:JFB262195 JOX262191:JOX262195 JYT262191:JYT262195 KIP262191:KIP262195 KSL262191:KSL262195 LCH262191:LCH262195 LMD262191:LMD262195 LVZ262191:LVZ262195 MFV262191:MFV262195 MPR262191:MPR262195 MZN262191:MZN262195 NJJ262191:NJJ262195 NTF262191:NTF262195 ODB262191:ODB262195 OMX262191:OMX262195 OWT262191:OWT262195 PGP262191:PGP262195 PQL262191:PQL262195 QAH262191:QAH262195 QKD262191:QKD262195 QTZ262191:QTZ262195 RDV262191:RDV262195 RNR262191:RNR262195 RXN262191:RXN262195 SHJ262191:SHJ262195 SRF262191:SRF262195 TBB262191:TBB262195 TKX262191:TKX262195 TUT262191:TUT262195 UEP262191:UEP262195 UOL262191:UOL262195 UYH262191:UYH262195 VID262191:VID262195 VRZ262191:VRZ262195 WBV262191:WBV262195 WLR262191:WLR262195 WVN262191:WVN262195 F327727:F327731 JB327727:JB327731 SX327727:SX327731 ACT327727:ACT327731 AMP327727:AMP327731 AWL327727:AWL327731 BGH327727:BGH327731 BQD327727:BQD327731 BZZ327727:BZZ327731 CJV327727:CJV327731 CTR327727:CTR327731 DDN327727:DDN327731 DNJ327727:DNJ327731 DXF327727:DXF327731 EHB327727:EHB327731 EQX327727:EQX327731 FAT327727:FAT327731 FKP327727:FKP327731 FUL327727:FUL327731 GEH327727:GEH327731 GOD327727:GOD327731 GXZ327727:GXZ327731 HHV327727:HHV327731 HRR327727:HRR327731 IBN327727:IBN327731 ILJ327727:ILJ327731 IVF327727:IVF327731 JFB327727:JFB327731 JOX327727:JOX327731 JYT327727:JYT327731 KIP327727:KIP327731 KSL327727:KSL327731 LCH327727:LCH327731 LMD327727:LMD327731 LVZ327727:LVZ327731 MFV327727:MFV327731 MPR327727:MPR327731 MZN327727:MZN327731 NJJ327727:NJJ327731 NTF327727:NTF327731 ODB327727:ODB327731 OMX327727:OMX327731 OWT327727:OWT327731 PGP327727:PGP327731 PQL327727:PQL327731 QAH327727:QAH327731 QKD327727:QKD327731 QTZ327727:QTZ327731 RDV327727:RDV327731 RNR327727:RNR327731 RXN327727:RXN327731 SHJ327727:SHJ327731 SRF327727:SRF327731 TBB327727:TBB327731 TKX327727:TKX327731 TUT327727:TUT327731 UEP327727:UEP327731 UOL327727:UOL327731 UYH327727:UYH327731 VID327727:VID327731 VRZ327727:VRZ327731 WBV327727:WBV327731 WLR327727:WLR327731 WVN327727:WVN327731 F393263:F393267 JB393263:JB393267 SX393263:SX393267 ACT393263:ACT393267 AMP393263:AMP393267 AWL393263:AWL393267 BGH393263:BGH393267 BQD393263:BQD393267 BZZ393263:BZZ393267 CJV393263:CJV393267 CTR393263:CTR393267 DDN393263:DDN393267 DNJ393263:DNJ393267 DXF393263:DXF393267 EHB393263:EHB393267 EQX393263:EQX393267 FAT393263:FAT393267 FKP393263:FKP393267 FUL393263:FUL393267 GEH393263:GEH393267 GOD393263:GOD393267 GXZ393263:GXZ393267 HHV393263:HHV393267 HRR393263:HRR393267 IBN393263:IBN393267 ILJ393263:ILJ393267 IVF393263:IVF393267 JFB393263:JFB393267 JOX393263:JOX393267 JYT393263:JYT393267 KIP393263:KIP393267 KSL393263:KSL393267 LCH393263:LCH393267 LMD393263:LMD393267 LVZ393263:LVZ393267 MFV393263:MFV393267 MPR393263:MPR393267 MZN393263:MZN393267 NJJ393263:NJJ393267 NTF393263:NTF393267 ODB393263:ODB393267 OMX393263:OMX393267 OWT393263:OWT393267 PGP393263:PGP393267 PQL393263:PQL393267 QAH393263:QAH393267 QKD393263:QKD393267 QTZ393263:QTZ393267 RDV393263:RDV393267 RNR393263:RNR393267 RXN393263:RXN393267 SHJ393263:SHJ393267 SRF393263:SRF393267 TBB393263:TBB393267 TKX393263:TKX393267 TUT393263:TUT393267 UEP393263:UEP393267 UOL393263:UOL393267 UYH393263:UYH393267 VID393263:VID393267 VRZ393263:VRZ393267 WBV393263:WBV393267 WLR393263:WLR393267 WVN393263:WVN393267 F458799:F458803 JB458799:JB458803 SX458799:SX458803 ACT458799:ACT458803 AMP458799:AMP458803 AWL458799:AWL458803 BGH458799:BGH458803 BQD458799:BQD458803 BZZ458799:BZZ458803 CJV458799:CJV458803 CTR458799:CTR458803 DDN458799:DDN458803 DNJ458799:DNJ458803 DXF458799:DXF458803 EHB458799:EHB458803 EQX458799:EQX458803 FAT458799:FAT458803 FKP458799:FKP458803 FUL458799:FUL458803 GEH458799:GEH458803 GOD458799:GOD458803 GXZ458799:GXZ458803 HHV458799:HHV458803 HRR458799:HRR458803 IBN458799:IBN458803 ILJ458799:ILJ458803 IVF458799:IVF458803 JFB458799:JFB458803 JOX458799:JOX458803 JYT458799:JYT458803 KIP458799:KIP458803 KSL458799:KSL458803 LCH458799:LCH458803 LMD458799:LMD458803 LVZ458799:LVZ458803 MFV458799:MFV458803 MPR458799:MPR458803 MZN458799:MZN458803 NJJ458799:NJJ458803 NTF458799:NTF458803 ODB458799:ODB458803 OMX458799:OMX458803 OWT458799:OWT458803 PGP458799:PGP458803 PQL458799:PQL458803 QAH458799:QAH458803 QKD458799:QKD458803 QTZ458799:QTZ458803 RDV458799:RDV458803 RNR458799:RNR458803 RXN458799:RXN458803 SHJ458799:SHJ458803 SRF458799:SRF458803 TBB458799:TBB458803 TKX458799:TKX458803 TUT458799:TUT458803 UEP458799:UEP458803 UOL458799:UOL458803 UYH458799:UYH458803 VID458799:VID458803 VRZ458799:VRZ458803 WBV458799:WBV458803 WLR458799:WLR458803 WVN458799:WVN458803 F524335:F524339 JB524335:JB524339 SX524335:SX524339 ACT524335:ACT524339 AMP524335:AMP524339 AWL524335:AWL524339 BGH524335:BGH524339 BQD524335:BQD524339 BZZ524335:BZZ524339 CJV524335:CJV524339 CTR524335:CTR524339 DDN524335:DDN524339 DNJ524335:DNJ524339 DXF524335:DXF524339 EHB524335:EHB524339 EQX524335:EQX524339 FAT524335:FAT524339 FKP524335:FKP524339 FUL524335:FUL524339 GEH524335:GEH524339 GOD524335:GOD524339 GXZ524335:GXZ524339 HHV524335:HHV524339 HRR524335:HRR524339 IBN524335:IBN524339 ILJ524335:ILJ524339 IVF524335:IVF524339 JFB524335:JFB524339 JOX524335:JOX524339 JYT524335:JYT524339 KIP524335:KIP524339 KSL524335:KSL524339 LCH524335:LCH524339 LMD524335:LMD524339 LVZ524335:LVZ524339 MFV524335:MFV524339 MPR524335:MPR524339 MZN524335:MZN524339 NJJ524335:NJJ524339 NTF524335:NTF524339 ODB524335:ODB524339 OMX524335:OMX524339 OWT524335:OWT524339 PGP524335:PGP524339 PQL524335:PQL524339 QAH524335:QAH524339 QKD524335:QKD524339 QTZ524335:QTZ524339 RDV524335:RDV524339 RNR524335:RNR524339 RXN524335:RXN524339 SHJ524335:SHJ524339 SRF524335:SRF524339 TBB524335:TBB524339 TKX524335:TKX524339 TUT524335:TUT524339 UEP524335:UEP524339 UOL524335:UOL524339 UYH524335:UYH524339 VID524335:VID524339 VRZ524335:VRZ524339 WBV524335:WBV524339 WLR524335:WLR524339 WVN524335:WVN524339 F589871:F589875 JB589871:JB589875 SX589871:SX589875 ACT589871:ACT589875 AMP589871:AMP589875 AWL589871:AWL589875 BGH589871:BGH589875 BQD589871:BQD589875 BZZ589871:BZZ589875 CJV589871:CJV589875 CTR589871:CTR589875 DDN589871:DDN589875 DNJ589871:DNJ589875 DXF589871:DXF589875 EHB589871:EHB589875 EQX589871:EQX589875 FAT589871:FAT589875 FKP589871:FKP589875 FUL589871:FUL589875 GEH589871:GEH589875 GOD589871:GOD589875 GXZ589871:GXZ589875 HHV589871:HHV589875 HRR589871:HRR589875 IBN589871:IBN589875 ILJ589871:ILJ589875 IVF589871:IVF589875 JFB589871:JFB589875 JOX589871:JOX589875 JYT589871:JYT589875 KIP589871:KIP589875 KSL589871:KSL589875 LCH589871:LCH589875 LMD589871:LMD589875 LVZ589871:LVZ589875 MFV589871:MFV589875 MPR589871:MPR589875 MZN589871:MZN589875 NJJ589871:NJJ589875 NTF589871:NTF589875 ODB589871:ODB589875 OMX589871:OMX589875 OWT589871:OWT589875 PGP589871:PGP589875 PQL589871:PQL589875 QAH589871:QAH589875 QKD589871:QKD589875 QTZ589871:QTZ589875 RDV589871:RDV589875 RNR589871:RNR589875 RXN589871:RXN589875 SHJ589871:SHJ589875 SRF589871:SRF589875 TBB589871:TBB589875 TKX589871:TKX589875 TUT589871:TUT589875 UEP589871:UEP589875 UOL589871:UOL589875 UYH589871:UYH589875 VID589871:VID589875 VRZ589871:VRZ589875 WBV589871:WBV589875 WLR589871:WLR589875 WVN589871:WVN589875 F655407:F655411 JB655407:JB655411 SX655407:SX655411 ACT655407:ACT655411 AMP655407:AMP655411 AWL655407:AWL655411 BGH655407:BGH655411 BQD655407:BQD655411 BZZ655407:BZZ655411 CJV655407:CJV655411 CTR655407:CTR655411 DDN655407:DDN655411 DNJ655407:DNJ655411 DXF655407:DXF655411 EHB655407:EHB655411 EQX655407:EQX655411 FAT655407:FAT655411 FKP655407:FKP655411 FUL655407:FUL655411 GEH655407:GEH655411 GOD655407:GOD655411 GXZ655407:GXZ655411 HHV655407:HHV655411 HRR655407:HRR655411 IBN655407:IBN655411 ILJ655407:ILJ655411 IVF655407:IVF655411 JFB655407:JFB655411 JOX655407:JOX655411 JYT655407:JYT655411 KIP655407:KIP655411 KSL655407:KSL655411 LCH655407:LCH655411 LMD655407:LMD655411 LVZ655407:LVZ655411 MFV655407:MFV655411 MPR655407:MPR655411 MZN655407:MZN655411 NJJ655407:NJJ655411 NTF655407:NTF655411 ODB655407:ODB655411 OMX655407:OMX655411 OWT655407:OWT655411 PGP655407:PGP655411 PQL655407:PQL655411 QAH655407:QAH655411 QKD655407:QKD655411 QTZ655407:QTZ655411 RDV655407:RDV655411 RNR655407:RNR655411 RXN655407:RXN655411 SHJ655407:SHJ655411 SRF655407:SRF655411 TBB655407:TBB655411 TKX655407:TKX655411 TUT655407:TUT655411 UEP655407:UEP655411 UOL655407:UOL655411 UYH655407:UYH655411 VID655407:VID655411 VRZ655407:VRZ655411 WBV655407:WBV655411 WLR655407:WLR655411 WVN655407:WVN655411 F720943:F720947 JB720943:JB720947 SX720943:SX720947 ACT720943:ACT720947 AMP720943:AMP720947 AWL720943:AWL720947 BGH720943:BGH720947 BQD720943:BQD720947 BZZ720943:BZZ720947 CJV720943:CJV720947 CTR720943:CTR720947 DDN720943:DDN720947 DNJ720943:DNJ720947 DXF720943:DXF720947 EHB720943:EHB720947 EQX720943:EQX720947 FAT720943:FAT720947 FKP720943:FKP720947 FUL720943:FUL720947 GEH720943:GEH720947 GOD720943:GOD720947 GXZ720943:GXZ720947 HHV720943:HHV720947 HRR720943:HRR720947 IBN720943:IBN720947 ILJ720943:ILJ720947 IVF720943:IVF720947 JFB720943:JFB720947 JOX720943:JOX720947 JYT720943:JYT720947 KIP720943:KIP720947 KSL720943:KSL720947 LCH720943:LCH720947 LMD720943:LMD720947 LVZ720943:LVZ720947 MFV720943:MFV720947 MPR720943:MPR720947 MZN720943:MZN720947 NJJ720943:NJJ720947 NTF720943:NTF720947 ODB720943:ODB720947 OMX720943:OMX720947 OWT720943:OWT720947 PGP720943:PGP720947 PQL720943:PQL720947 QAH720943:QAH720947 QKD720943:QKD720947 QTZ720943:QTZ720947 RDV720943:RDV720947 RNR720943:RNR720947 RXN720943:RXN720947 SHJ720943:SHJ720947 SRF720943:SRF720947 TBB720943:TBB720947 TKX720943:TKX720947 TUT720943:TUT720947 UEP720943:UEP720947 UOL720943:UOL720947 UYH720943:UYH720947 VID720943:VID720947 VRZ720943:VRZ720947 WBV720943:WBV720947 WLR720943:WLR720947 WVN720943:WVN720947 F786479:F786483 JB786479:JB786483 SX786479:SX786483 ACT786479:ACT786483 AMP786479:AMP786483 AWL786479:AWL786483 BGH786479:BGH786483 BQD786479:BQD786483 BZZ786479:BZZ786483 CJV786479:CJV786483 CTR786479:CTR786483 DDN786479:DDN786483 DNJ786479:DNJ786483 DXF786479:DXF786483 EHB786479:EHB786483 EQX786479:EQX786483 FAT786479:FAT786483 FKP786479:FKP786483 FUL786479:FUL786483 GEH786479:GEH786483 GOD786479:GOD786483 GXZ786479:GXZ786483 HHV786479:HHV786483 HRR786479:HRR786483 IBN786479:IBN786483 ILJ786479:ILJ786483 IVF786479:IVF786483 JFB786479:JFB786483 JOX786479:JOX786483 JYT786479:JYT786483 KIP786479:KIP786483 KSL786479:KSL786483 LCH786479:LCH786483 LMD786479:LMD786483 LVZ786479:LVZ786483 MFV786479:MFV786483 MPR786479:MPR786483 MZN786479:MZN786483 NJJ786479:NJJ786483 NTF786479:NTF786483 ODB786479:ODB786483 OMX786479:OMX786483 OWT786479:OWT786483 PGP786479:PGP786483 PQL786479:PQL786483 QAH786479:QAH786483 QKD786479:QKD786483 QTZ786479:QTZ786483 RDV786479:RDV786483 RNR786479:RNR786483 RXN786479:RXN786483 SHJ786479:SHJ786483 SRF786479:SRF786483 TBB786479:TBB786483 TKX786479:TKX786483 TUT786479:TUT786483 UEP786479:UEP786483 UOL786479:UOL786483 UYH786479:UYH786483 VID786479:VID786483 VRZ786479:VRZ786483 WBV786479:WBV786483 WLR786479:WLR786483 WVN786479:WVN786483 F852015:F852019 JB852015:JB852019 SX852015:SX852019 ACT852015:ACT852019 AMP852015:AMP852019 AWL852015:AWL852019 BGH852015:BGH852019 BQD852015:BQD852019 BZZ852015:BZZ852019 CJV852015:CJV852019 CTR852015:CTR852019 DDN852015:DDN852019 DNJ852015:DNJ852019 DXF852015:DXF852019 EHB852015:EHB852019 EQX852015:EQX852019 FAT852015:FAT852019 FKP852015:FKP852019 FUL852015:FUL852019 GEH852015:GEH852019 GOD852015:GOD852019 GXZ852015:GXZ852019 HHV852015:HHV852019 HRR852015:HRR852019 IBN852015:IBN852019 ILJ852015:ILJ852019 IVF852015:IVF852019 JFB852015:JFB852019 JOX852015:JOX852019 JYT852015:JYT852019 KIP852015:KIP852019 KSL852015:KSL852019 LCH852015:LCH852019 LMD852015:LMD852019 LVZ852015:LVZ852019 MFV852015:MFV852019 MPR852015:MPR852019 MZN852015:MZN852019 NJJ852015:NJJ852019 NTF852015:NTF852019 ODB852015:ODB852019 OMX852015:OMX852019 OWT852015:OWT852019 PGP852015:PGP852019 PQL852015:PQL852019 QAH852015:QAH852019 QKD852015:QKD852019 QTZ852015:QTZ852019 RDV852015:RDV852019 RNR852015:RNR852019 RXN852015:RXN852019 SHJ852015:SHJ852019 SRF852015:SRF852019 TBB852015:TBB852019 TKX852015:TKX852019 TUT852015:TUT852019 UEP852015:UEP852019 UOL852015:UOL852019 UYH852015:UYH852019 VID852015:VID852019 VRZ852015:VRZ852019 WBV852015:WBV852019 WLR852015:WLR852019 WVN852015:WVN852019 F917551:F917555 JB917551:JB917555 SX917551:SX917555 ACT917551:ACT917555 AMP917551:AMP917555 AWL917551:AWL917555 BGH917551:BGH917555 BQD917551:BQD917555 BZZ917551:BZZ917555 CJV917551:CJV917555 CTR917551:CTR917555 DDN917551:DDN917555 DNJ917551:DNJ917555 DXF917551:DXF917555 EHB917551:EHB917555 EQX917551:EQX917555 FAT917551:FAT917555 FKP917551:FKP917555 FUL917551:FUL917555 GEH917551:GEH917555 GOD917551:GOD917555 GXZ917551:GXZ917555 HHV917551:HHV917555 HRR917551:HRR917555 IBN917551:IBN917555 ILJ917551:ILJ917555 IVF917551:IVF917555 JFB917551:JFB917555 JOX917551:JOX917555 JYT917551:JYT917555 KIP917551:KIP917555 KSL917551:KSL917555 LCH917551:LCH917555 LMD917551:LMD917555 LVZ917551:LVZ917555 MFV917551:MFV917555 MPR917551:MPR917555 MZN917551:MZN917555 NJJ917551:NJJ917555 NTF917551:NTF917555 ODB917551:ODB917555 OMX917551:OMX917555 OWT917551:OWT917555 PGP917551:PGP917555 PQL917551:PQL917555 QAH917551:QAH917555 QKD917551:QKD917555 QTZ917551:QTZ917555 RDV917551:RDV917555 RNR917551:RNR917555 RXN917551:RXN917555 SHJ917551:SHJ917555 SRF917551:SRF917555 TBB917551:TBB917555 TKX917551:TKX917555 TUT917551:TUT917555 UEP917551:UEP917555 UOL917551:UOL917555 UYH917551:UYH917555 VID917551:VID917555 VRZ917551:VRZ917555 WBV917551:WBV917555 WLR917551:WLR917555 WVN917551:WVN917555 F983087:F983091 JB983087:JB983091 SX983087:SX983091 ACT983087:ACT983091 AMP983087:AMP983091 AWL983087:AWL983091 BGH983087:BGH983091 BQD983087:BQD983091 BZZ983087:BZZ983091 CJV983087:CJV983091 CTR983087:CTR983091 DDN983087:DDN983091 DNJ983087:DNJ983091 DXF983087:DXF983091 EHB983087:EHB983091 EQX983087:EQX983091 FAT983087:FAT983091 FKP983087:FKP983091 FUL983087:FUL983091 GEH983087:GEH983091 GOD983087:GOD983091 GXZ983087:GXZ983091 HHV983087:HHV983091 HRR983087:HRR983091 IBN983087:IBN983091 ILJ983087:ILJ983091 IVF983087:IVF983091 JFB983087:JFB983091 JOX983087:JOX983091 JYT983087:JYT983091 KIP983087:KIP983091 KSL983087:KSL983091 LCH983087:LCH983091 LMD983087:LMD983091 LVZ983087:LVZ983091 MFV983087:MFV983091 MPR983087:MPR983091 MZN983087:MZN983091 NJJ983087:NJJ983091 NTF983087:NTF983091 ODB983087:ODB983091 OMX983087:OMX983091 OWT983087:OWT983091 PGP983087:PGP983091 PQL983087:PQL983091 QAH983087:QAH983091 QKD983087:QKD983091 QTZ983087:QTZ983091 RDV983087:RDV983091 RNR983087:RNR983091 RXN983087:RXN983091 SHJ983087:SHJ983091 SRF983087:SRF983091 TBB983087:TBB983091 TKX983087:TKX983091 TUT983087:TUT983091 UEP983087:UEP983091 UOL983087:UOL983091 UYH983087:UYH983091 VID983087:VID983091 VRZ983087:VRZ983091 WBV983087:WBV983091 WLR983087:WLR983091 WVN983087:WVN983091">
      <formula1>$G$2:$G$5</formula1>
    </dataValidation>
    <dataValidation type="list" allowBlank="1" showInputMessage="1" showErrorMessage="1" sqref="I65583:I65587 JE65583:JE65587 TA65583:TA65587 ACW65583:ACW65587 AMS65583:AMS65587 AWO65583:AWO65587 BGK65583:BGK65587 BQG65583:BQG65587 CAC65583:CAC65587 CJY65583:CJY65587 CTU65583:CTU65587 DDQ65583:DDQ65587 DNM65583:DNM65587 DXI65583:DXI65587 EHE65583:EHE65587 ERA65583:ERA65587 FAW65583:FAW65587 FKS65583:FKS65587 FUO65583:FUO65587 GEK65583:GEK65587 GOG65583:GOG65587 GYC65583:GYC65587 HHY65583:HHY65587 HRU65583:HRU65587 IBQ65583:IBQ65587 ILM65583:ILM65587 IVI65583:IVI65587 JFE65583:JFE65587 JPA65583:JPA65587 JYW65583:JYW65587 KIS65583:KIS65587 KSO65583:KSO65587 LCK65583:LCK65587 LMG65583:LMG65587 LWC65583:LWC65587 MFY65583:MFY65587 MPU65583:MPU65587 MZQ65583:MZQ65587 NJM65583:NJM65587 NTI65583:NTI65587 ODE65583:ODE65587 ONA65583:ONA65587 OWW65583:OWW65587 PGS65583:PGS65587 PQO65583:PQO65587 QAK65583:QAK65587 QKG65583:QKG65587 QUC65583:QUC65587 RDY65583:RDY65587 RNU65583:RNU65587 RXQ65583:RXQ65587 SHM65583:SHM65587 SRI65583:SRI65587 TBE65583:TBE65587 TLA65583:TLA65587 TUW65583:TUW65587 UES65583:UES65587 UOO65583:UOO65587 UYK65583:UYK65587 VIG65583:VIG65587 VSC65583:VSC65587 WBY65583:WBY65587 WLU65583:WLU65587 WVQ65583:WVQ65587 I131119:I131123 JE131119:JE131123 TA131119:TA131123 ACW131119:ACW131123 AMS131119:AMS131123 AWO131119:AWO131123 BGK131119:BGK131123 BQG131119:BQG131123 CAC131119:CAC131123 CJY131119:CJY131123 CTU131119:CTU131123 DDQ131119:DDQ131123 DNM131119:DNM131123 DXI131119:DXI131123 EHE131119:EHE131123 ERA131119:ERA131123 FAW131119:FAW131123 FKS131119:FKS131123 FUO131119:FUO131123 GEK131119:GEK131123 GOG131119:GOG131123 GYC131119:GYC131123 HHY131119:HHY131123 HRU131119:HRU131123 IBQ131119:IBQ131123 ILM131119:ILM131123 IVI131119:IVI131123 JFE131119:JFE131123 JPA131119:JPA131123 JYW131119:JYW131123 KIS131119:KIS131123 KSO131119:KSO131123 LCK131119:LCK131123 LMG131119:LMG131123 LWC131119:LWC131123 MFY131119:MFY131123 MPU131119:MPU131123 MZQ131119:MZQ131123 NJM131119:NJM131123 NTI131119:NTI131123 ODE131119:ODE131123 ONA131119:ONA131123 OWW131119:OWW131123 PGS131119:PGS131123 PQO131119:PQO131123 QAK131119:QAK131123 QKG131119:QKG131123 QUC131119:QUC131123 RDY131119:RDY131123 RNU131119:RNU131123 RXQ131119:RXQ131123 SHM131119:SHM131123 SRI131119:SRI131123 TBE131119:TBE131123 TLA131119:TLA131123 TUW131119:TUW131123 UES131119:UES131123 UOO131119:UOO131123 UYK131119:UYK131123 VIG131119:VIG131123 VSC131119:VSC131123 WBY131119:WBY131123 WLU131119:WLU131123 WVQ131119:WVQ131123 I196655:I196659 JE196655:JE196659 TA196655:TA196659 ACW196655:ACW196659 AMS196655:AMS196659 AWO196655:AWO196659 BGK196655:BGK196659 BQG196655:BQG196659 CAC196655:CAC196659 CJY196655:CJY196659 CTU196655:CTU196659 DDQ196655:DDQ196659 DNM196655:DNM196659 DXI196655:DXI196659 EHE196655:EHE196659 ERA196655:ERA196659 FAW196655:FAW196659 FKS196655:FKS196659 FUO196655:FUO196659 GEK196655:GEK196659 GOG196655:GOG196659 GYC196655:GYC196659 HHY196655:HHY196659 HRU196655:HRU196659 IBQ196655:IBQ196659 ILM196655:ILM196659 IVI196655:IVI196659 JFE196655:JFE196659 JPA196655:JPA196659 JYW196655:JYW196659 KIS196655:KIS196659 KSO196655:KSO196659 LCK196655:LCK196659 LMG196655:LMG196659 LWC196655:LWC196659 MFY196655:MFY196659 MPU196655:MPU196659 MZQ196655:MZQ196659 NJM196655:NJM196659 NTI196655:NTI196659 ODE196655:ODE196659 ONA196655:ONA196659 OWW196655:OWW196659 PGS196655:PGS196659 PQO196655:PQO196659 QAK196655:QAK196659 QKG196655:QKG196659 QUC196655:QUC196659 RDY196655:RDY196659 RNU196655:RNU196659 RXQ196655:RXQ196659 SHM196655:SHM196659 SRI196655:SRI196659 TBE196655:TBE196659 TLA196655:TLA196659 TUW196655:TUW196659 UES196655:UES196659 UOO196655:UOO196659 UYK196655:UYK196659 VIG196655:VIG196659 VSC196655:VSC196659 WBY196655:WBY196659 WLU196655:WLU196659 WVQ196655:WVQ196659 I262191:I262195 JE262191:JE262195 TA262191:TA262195 ACW262191:ACW262195 AMS262191:AMS262195 AWO262191:AWO262195 BGK262191:BGK262195 BQG262191:BQG262195 CAC262191:CAC262195 CJY262191:CJY262195 CTU262191:CTU262195 DDQ262191:DDQ262195 DNM262191:DNM262195 DXI262191:DXI262195 EHE262191:EHE262195 ERA262191:ERA262195 FAW262191:FAW262195 FKS262191:FKS262195 FUO262191:FUO262195 GEK262191:GEK262195 GOG262191:GOG262195 GYC262191:GYC262195 HHY262191:HHY262195 HRU262191:HRU262195 IBQ262191:IBQ262195 ILM262191:ILM262195 IVI262191:IVI262195 JFE262191:JFE262195 JPA262191:JPA262195 JYW262191:JYW262195 KIS262191:KIS262195 KSO262191:KSO262195 LCK262191:LCK262195 LMG262191:LMG262195 LWC262191:LWC262195 MFY262191:MFY262195 MPU262191:MPU262195 MZQ262191:MZQ262195 NJM262191:NJM262195 NTI262191:NTI262195 ODE262191:ODE262195 ONA262191:ONA262195 OWW262191:OWW262195 PGS262191:PGS262195 PQO262191:PQO262195 QAK262191:QAK262195 QKG262191:QKG262195 QUC262191:QUC262195 RDY262191:RDY262195 RNU262191:RNU262195 RXQ262191:RXQ262195 SHM262191:SHM262195 SRI262191:SRI262195 TBE262191:TBE262195 TLA262191:TLA262195 TUW262191:TUW262195 UES262191:UES262195 UOO262191:UOO262195 UYK262191:UYK262195 VIG262191:VIG262195 VSC262191:VSC262195 WBY262191:WBY262195 WLU262191:WLU262195 WVQ262191:WVQ262195 I327727:I327731 JE327727:JE327731 TA327727:TA327731 ACW327727:ACW327731 AMS327727:AMS327731 AWO327727:AWO327731 BGK327727:BGK327731 BQG327727:BQG327731 CAC327727:CAC327731 CJY327727:CJY327731 CTU327727:CTU327731 DDQ327727:DDQ327731 DNM327727:DNM327731 DXI327727:DXI327731 EHE327727:EHE327731 ERA327727:ERA327731 FAW327727:FAW327731 FKS327727:FKS327731 FUO327727:FUO327731 GEK327727:GEK327731 GOG327727:GOG327731 GYC327727:GYC327731 HHY327727:HHY327731 HRU327727:HRU327731 IBQ327727:IBQ327731 ILM327727:ILM327731 IVI327727:IVI327731 JFE327727:JFE327731 JPA327727:JPA327731 JYW327727:JYW327731 KIS327727:KIS327731 KSO327727:KSO327731 LCK327727:LCK327731 LMG327727:LMG327731 LWC327727:LWC327731 MFY327727:MFY327731 MPU327727:MPU327731 MZQ327727:MZQ327731 NJM327727:NJM327731 NTI327727:NTI327731 ODE327727:ODE327731 ONA327727:ONA327731 OWW327727:OWW327731 PGS327727:PGS327731 PQO327727:PQO327731 QAK327727:QAK327731 QKG327727:QKG327731 QUC327727:QUC327731 RDY327727:RDY327731 RNU327727:RNU327731 RXQ327727:RXQ327731 SHM327727:SHM327731 SRI327727:SRI327731 TBE327727:TBE327731 TLA327727:TLA327731 TUW327727:TUW327731 UES327727:UES327731 UOO327727:UOO327731 UYK327727:UYK327731 VIG327727:VIG327731 VSC327727:VSC327731 WBY327727:WBY327731 WLU327727:WLU327731 WVQ327727:WVQ327731 I393263:I393267 JE393263:JE393267 TA393263:TA393267 ACW393263:ACW393267 AMS393263:AMS393267 AWO393263:AWO393267 BGK393263:BGK393267 BQG393263:BQG393267 CAC393263:CAC393267 CJY393263:CJY393267 CTU393263:CTU393267 DDQ393263:DDQ393267 DNM393263:DNM393267 DXI393263:DXI393267 EHE393263:EHE393267 ERA393263:ERA393267 FAW393263:FAW393267 FKS393263:FKS393267 FUO393263:FUO393267 GEK393263:GEK393267 GOG393263:GOG393267 GYC393263:GYC393267 HHY393263:HHY393267 HRU393263:HRU393267 IBQ393263:IBQ393267 ILM393263:ILM393267 IVI393263:IVI393267 JFE393263:JFE393267 JPA393263:JPA393267 JYW393263:JYW393267 KIS393263:KIS393267 KSO393263:KSO393267 LCK393263:LCK393267 LMG393263:LMG393267 LWC393263:LWC393267 MFY393263:MFY393267 MPU393263:MPU393267 MZQ393263:MZQ393267 NJM393263:NJM393267 NTI393263:NTI393267 ODE393263:ODE393267 ONA393263:ONA393267 OWW393263:OWW393267 PGS393263:PGS393267 PQO393263:PQO393267 QAK393263:QAK393267 QKG393263:QKG393267 QUC393263:QUC393267 RDY393263:RDY393267 RNU393263:RNU393267 RXQ393263:RXQ393267 SHM393263:SHM393267 SRI393263:SRI393267 TBE393263:TBE393267 TLA393263:TLA393267 TUW393263:TUW393267 UES393263:UES393267 UOO393263:UOO393267 UYK393263:UYK393267 VIG393263:VIG393267 VSC393263:VSC393267 WBY393263:WBY393267 WLU393263:WLU393267 WVQ393263:WVQ393267 I458799:I458803 JE458799:JE458803 TA458799:TA458803 ACW458799:ACW458803 AMS458799:AMS458803 AWO458799:AWO458803 BGK458799:BGK458803 BQG458799:BQG458803 CAC458799:CAC458803 CJY458799:CJY458803 CTU458799:CTU458803 DDQ458799:DDQ458803 DNM458799:DNM458803 DXI458799:DXI458803 EHE458799:EHE458803 ERA458799:ERA458803 FAW458799:FAW458803 FKS458799:FKS458803 FUO458799:FUO458803 GEK458799:GEK458803 GOG458799:GOG458803 GYC458799:GYC458803 HHY458799:HHY458803 HRU458799:HRU458803 IBQ458799:IBQ458803 ILM458799:ILM458803 IVI458799:IVI458803 JFE458799:JFE458803 JPA458799:JPA458803 JYW458799:JYW458803 KIS458799:KIS458803 KSO458799:KSO458803 LCK458799:LCK458803 LMG458799:LMG458803 LWC458799:LWC458803 MFY458799:MFY458803 MPU458799:MPU458803 MZQ458799:MZQ458803 NJM458799:NJM458803 NTI458799:NTI458803 ODE458799:ODE458803 ONA458799:ONA458803 OWW458799:OWW458803 PGS458799:PGS458803 PQO458799:PQO458803 QAK458799:QAK458803 QKG458799:QKG458803 QUC458799:QUC458803 RDY458799:RDY458803 RNU458799:RNU458803 RXQ458799:RXQ458803 SHM458799:SHM458803 SRI458799:SRI458803 TBE458799:TBE458803 TLA458799:TLA458803 TUW458799:TUW458803 UES458799:UES458803 UOO458799:UOO458803 UYK458799:UYK458803 VIG458799:VIG458803 VSC458799:VSC458803 WBY458799:WBY458803 WLU458799:WLU458803 WVQ458799:WVQ458803 I524335:I524339 JE524335:JE524339 TA524335:TA524339 ACW524335:ACW524339 AMS524335:AMS524339 AWO524335:AWO524339 BGK524335:BGK524339 BQG524335:BQG524339 CAC524335:CAC524339 CJY524335:CJY524339 CTU524335:CTU524339 DDQ524335:DDQ524339 DNM524335:DNM524339 DXI524335:DXI524339 EHE524335:EHE524339 ERA524335:ERA524339 FAW524335:FAW524339 FKS524335:FKS524339 FUO524335:FUO524339 GEK524335:GEK524339 GOG524335:GOG524339 GYC524335:GYC524339 HHY524335:HHY524339 HRU524335:HRU524339 IBQ524335:IBQ524339 ILM524335:ILM524339 IVI524335:IVI524339 JFE524335:JFE524339 JPA524335:JPA524339 JYW524335:JYW524339 KIS524335:KIS524339 KSO524335:KSO524339 LCK524335:LCK524339 LMG524335:LMG524339 LWC524335:LWC524339 MFY524335:MFY524339 MPU524335:MPU524339 MZQ524335:MZQ524339 NJM524335:NJM524339 NTI524335:NTI524339 ODE524335:ODE524339 ONA524335:ONA524339 OWW524335:OWW524339 PGS524335:PGS524339 PQO524335:PQO524339 QAK524335:QAK524339 QKG524335:QKG524339 QUC524335:QUC524339 RDY524335:RDY524339 RNU524335:RNU524339 RXQ524335:RXQ524339 SHM524335:SHM524339 SRI524335:SRI524339 TBE524335:TBE524339 TLA524335:TLA524339 TUW524335:TUW524339 UES524335:UES524339 UOO524335:UOO524339 UYK524335:UYK524339 VIG524335:VIG524339 VSC524335:VSC524339 WBY524335:WBY524339 WLU524335:WLU524339 WVQ524335:WVQ524339 I589871:I589875 JE589871:JE589875 TA589871:TA589875 ACW589871:ACW589875 AMS589871:AMS589875 AWO589871:AWO589875 BGK589871:BGK589875 BQG589871:BQG589875 CAC589871:CAC589875 CJY589871:CJY589875 CTU589871:CTU589875 DDQ589871:DDQ589875 DNM589871:DNM589875 DXI589871:DXI589875 EHE589871:EHE589875 ERA589871:ERA589875 FAW589871:FAW589875 FKS589871:FKS589875 FUO589871:FUO589875 GEK589871:GEK589875 GOG589871:GOG589875 GYC589871:GYC589875 HHY589871:HHY589875 HRU589871:HRU589875 IBQ589871:IBQ589875 ILM589871:ILM589875 IVI589871:IVI589875 JFE589871:JFE589875 JPA589871:JPA589875 JYW589871:JYW589875 KIS589871:KIS589875 KSO589871:KSO589875 LCK589871:LCK589875 LMG589871:LMG589875 LWC589871:LWC589875 MFY589871:MFY589875 MPU589871:MPU589875 MZQ589871:MZQ589875 NJM589871:NJM589875 NTI589871:NTI589875 ODE589871:ODE589875 ONA589871:ONA589875 OWW589871:OWW589875 PGS589871:PGS589875 PQO589871:PQO589875 QAK589871:QAK589875 QKG589871:QKG589875 QUC589871:QUC589875 RDY589871:RDY589875 RNU589871:RNU589875 RXQ589871:RXQ589875 SHM589871:SHM589875 SRI589871:SRI589875 TBE589871:TBE589875 TLA589871:TLA589875 TUW589871:TUW589875 UES589871:UES589875 UOO589871:UOO589875 UYK589871:UYK589875 VIG589871:VIG589875 VSC589871:VSC589875 WBY589871:WBY589875 WLU589871:WLU589875 WVQ589871:WVQ589875 I655407:I655411 JE655407:JE655411 TA655407:TA655411 ACW655407:ACW655411 AMS655407:AMS655411 AWO655407:AWO655411 BGK655407:BGK655411 BQG655407:BQG655411 CAC655407:CAC655411 CJY655407:CJY655411 CTU655407:CTU655411 DDQ655407:DDQ655411 DNM655407:DNM655411 DXI655407:DXI655411 EHE655407:EHE655411 ERA655407:ERA655411 FAW655407:FAW655411 FKS655407:FKS655411 FUO655407:FUO655411 GEK655407:GEK655411 GOG655407:GOG655411 GYC655407:GYC655411 HHY655407:HHY655411 HRU655407:HRU655411 IBQ655407:IBQ655411 ILM655407:ILM655411 IVI655407:IVI655411 JFE655407:JFE655411 JPA655407:JPA655411 JYW655407:JYW655411 KIS655407:KIS655411 KSO655407:KSO655411 LCK655407:LCK655411 LMG655407:LMG655411 LWC655407:LWC655411 MFY655407:MFY655411 MPU655407:MPU655411 MZQ655407:MZQ655411 NJM655407:NJM655411 NTI655407:NTI655411 ODE655407:ODE655411 ONA655407:ONA655411 OWW655407:OWW655411 PGS655407:PGS655411 PQO655407:PQO655411 QAK655407:QAK655411 QKG655407:QKG655411 QUC655407:QUC655411 RDY655407:RDY655411 RNU655407:RNU655411 RXQ655407:RXQ655411 SHM655407:SHM655411 SRI655407:SRI655411 TBE655407:TBE655411 TLA655407:TLA655411 TUW655407:TUW655411 UES655407:UES655411 UOO655407:UOO655411 UYK655407:UYK655411 VIG655407:VIG655411 VSC655407:VSC655411 WBY655407:WBY655411 WLU655407:WLU655411 WVQ655407:WVQ655411 I720943:I720947 JE720943:JE720947 TA720943:TA720947 ACW720943:ACW720947 AMS720943:AMS720947 AWO720943:AWO720947 BGK720943:BGK720947 BQG720943:BQG720947 CAC720943:CAC720947 CJY720943:CJY720947 CTU720943:CTU720947 DDQ720943:DDQ720947 DNM720943:DNM720947 DXI720943:DXI720947 EHE720943:EHE720947 ERA720943:ERA720947 FAW720943:FAW720947 FKS720943:FKS720947 FUO720943:FUO720947 GEK720943:GEK720947 GOG720943:GOG720947 GYC720943:GYC720947 HHY720943:HHY720947 HRU720943:HRU720947 IBQ720943:IBQ720947 ILM720943:ILM720947 IVI720943:IVI720947 JFE720943:JFE720947 JPA720943:JPA720947 JYW720943:JYW720947 KIS720943:KIS720947 KSO720943:KSO720947 LCK720943:LCK720947 LMG720943:LMG720947 LWC720943:LWC720947 MFY720943:MFY720947 MPU720943:MPU720947 MZQ720943:MZQ720947 NJM720943:NJM720947 NTI720943:NTI720947 ODE720943:ODE720947 ONA720943:ONA720947 OWW720943:OWW720947 PGS720943:PGS720947 PQO720943:PQO720947 QAK720943:QAK720947 QKG720943:QKG720947 QUC720943:QUC720947 RDY720943:RDY720947 RNU720943:RNU720947 RXQ720943:RXQ720947 SHM720943:SHM720947 SRI720943:SRI720947 TBE720943:TBE720947 TLA720943:TLA720947 TUW720943:TUW720947 UES720943:UES720947 UOO720943:UOO720947 UYK720943:UYK720947 VIG720943:VIG720947 VSC720943:VSC720947 WBY720943:WBY720947 WLU720943:WLU720947 WVQ720943:WVQ720947 I786479:I786483 JE786479:JE786483 TA786479:TA786483 ACW786479:ACW786483 AMS786479:AMS786483 AWO786479:AWO786483 BGK786479:BGK786483 BQG786479:BQG786483 CAC786479:CAC786483 CJY786479:CJY786483 CTU786479:CTU786483 DDQ786479:DDQ786483 DNM786479:DNM786483 DXI786479:DXI786483 EHE786479:EHE786483 ERA786479:ERA786483 FAW786479:FAW786483 FKS786479:FKS786483 FUO786479:FUO786483 GEK786479:GEK786483 GOG786479:GOG786483 GYC786479:GYC786483 HHY786479:HHY786483 HRU786479:HRU786483 IBQ786479:IBQ786483 ILM786479:ILM786483 IVI786479:IVI786483 JFE786479:JFE786483 JPA786479:JPA786483 JYW786479:JYW786483 KIS786479:KIS786483 KSO786479:KSO786483 LCK786479:LCK786483 LMG786479:LMG786483 LWC786479:LWC786483 MFY786479:MFY786483 MPU786479:MPU786483 MZQ786479:MZQ786483 NJM786479:NJM786483 NTI786479:NTI786483 ODE786479:ODE786483 ONA786479:ONA786483 OWW786479:OWW786483 PGS786479:PGS786483 PQO786479:PQO786483 QAK786479:QAK786483 QKG786479:QKG786483 QUC786479:QUC786483 RDY786479:RDY786483 RNU786479:RNU786483 RXQ786479:RXQ786483 SHM786479:SHM786483 SRI786479:SRI786483 TBE786479:TBE786483 TLA786479:TLA786483 TUW786479:TUW786483 UES786479:UES786483 UOO786479:UOO786483 UYK786479:UYK786483 VIG786479:VIG786483 VSC786479:VSC786483 WBY786479:WBY786483 WLU786479:WLU786483 WVQ786479:WVQ786483 I852015:I852019 JE852015:JE852019 TA852015:TA852019 ACW852015:ACW852019 AMS852015:AMS852019 AWO852015:AWO852019 BGK852015:BGK852019 BQG852015:BQG852019 CAC852015:CAC852019 CJY852015:CJY852019 CTU852015:CTU852019 DDQ852015:DDQ852019 DNM852015:DNM852019 DXI852015:DXI852019 EHE852015:EHE852019 ERA852015:ERA852019 FAW852015:FAW852019 FKS852015:FKS852019 FUO852015:FUO852019 GEK852015:GEK852019 GOG852015:GOG852019 GYC852015:GYC852019 HHY852015:HHY852019 HRU852015:HRU852019 IBQ852015:IBQ852019 ILM852015:ILM852019 IVI852015:IVI852019 JFE852015:JFE852019 JPA852015:JPA852019 JYW852015:JYW852019 KIS852015:KIS852019 KSO852015:KSO852019 LCK852015:LCK852019 LMG852015:LMG852019 LWC852015:LWC852019 MFY852015:MFY852019 MPU852015:MPU852019 MZQ852015:MZQ852019 NJM852015:NJM852019 NTI852015:NTI852019 ODE852015:ODE852019 ONA852015:ONA852019 OWW852015:OWW852019 PGS852015:PGS852019 PQO852015:PQO852019 QAK852015:QAK852019 QKG852015:QKG852019 QUC852015:QUC852019 RDY852015:RDY852019 RNU852015:RNU852019 RXQ852015:RXQ852019 SHM852015:SHM852019 SRI852015:SRI852019 TBE852015:TBE852019 TLA852015:TLA852019 TUW852015:TUW852019 UES852015:UES852019 UOO852015:UOO852019 UYK852015:UYK852019 VIG852015:VIG852019 VSC852015:VSC852019 WBY852015:WBY852019 WLU852015:WLU852019 WVQ852015:WVQ852019 I917551:I917555 JE917551:JE917555 TA917551:TA917555 ACW917551:ACW917555 AMS917551:AMS917555 AWO917551:AWO917555 BGK917551:BGK917555 BQG917551:BQG917555 CAC917551:CAC917555 CJY917551:CJY917555 CTU917551:CTU917555 DDQ917551:DDQ917555 DNM917551:DNM917555 DXI917551:DXI917555 EHE917551:EHE917555 ERA917551:ERA917555 FAW917551:FAW917555 FKS917551:FKS917555 FUO917551:FUO917555 GEK917551:GEK917555 GOG917551:GOG917555 GYC917551:GYC917555 HHY917551:HHY917555 HRU917551:HRU917555 IBQ917551:IBQ917555 ILM917551:ILM917555 IVI917551:IVI917555 JFE917551:JFE917555 JPA917551:JPA917555 JYW917551:JYW917555 KIS917551:KIS917555 KSO917551:KSO917555 LCK917551:LCK917555 LMG917551:LMG917555 LWC917551:LWC917555 MFY917551:MFY917555 MPU917551:MPU917555 MZQ917551:MZQ917555 NJM917551:NJM917555 NTI917551:NTI917555 ODE917551:ODE917555 ONA917551:ONA917555 OWW917551:OWW917555 PGS917551:PGS917555 PQO917551:PQO917555 QAK917551:QAK917555 QKG917551:QKG917555 QUC917551:QUC917555 RDY917551:RDY917555 RNU917551:RNU917555 RXQ917551:RXQ917555 SHM917551:SHM917555 SRI917551:SRI917555 TBE917551:TBE917555 TLA917551:TLA917555 TUW917551:TUW917555 UES917551:UES917555 UOO917551:UOO917555 UYK917551:UYK917555 VIG917551:VIG917555 VSC917551:VSC917555 WBY917551:WBY917555 WLU917551:WLU917555 WVQ917551:WVQ917555 I983087:I983091 JE983087:JE983091 TA983087:TA983091 ACW983087:ACW983091 AMS983087:AMS983091 AWO983087:AWO983091 BGK983087:BGK983091 BQG983087:BQG983091 CAC983087:CAC983091 CJY983087:CJY983091 CTU983087:CTU983091 DDQ983087:DDQ983091 DNM983087:DNM983091 DXI983087:DXI983091 EHE983087:EHE983091 ERA983087:ERA983091 FAW983087:FAW983091 FKS983087:FKS983091 FUO983087:FUO983091 GEK983087:GEK983091 GOG983087:GOG983091 GYC983087:GYC983091 HHY983087:HHY983091 HRU983087:HRU983091 IBQ983087:IBQ983091 ILM983087:ILM983091 IVI983087:IVI983091 JFE983087:JFE983091 JPA983087:JPA983091 JYW983087:JYW983091 KIS983087:KIS983091 KSO983087:KSO983091 LCK983087:LCK983091 LMG983087:LMG983091 LWC983087:LWC983091 MFY983087:MFY983091 MPU983087:MPU983091 MZQ983087:MZQ983091 NJM983087:NJM983091 NTI983087:NTI983091 ODE983087:ODE983091 ONA983087:ONA983091 OWW983087:OWW983091 PGS983087:PGS983091 PQO983087:PQO983091 QAK983087:QAK983091 QKG983087:QKG983091 QUC983087:QUC983091 RDY983087:RDY983091 RNU983087:RNU983091 RXQ983087:RXQ983091 SHM983087:SHM983091 SRI983087:SRI983091 TBE983087:TBE983091 TLA983087:TLA983091 TUW983087:TUW983091 UES983087:UES983091 UOO983087:UOO983091 UYK983087:UYK983091 VIG983087:VIG983091 VSC983087:VSC983091 WBY983087:WBY983091 WLU983087:WLU983091 WVQ983087:WVQ983091">
      <formula1>$H$2:$H$3</formula1>
    </dataValidation>
    <dataValidation type="list" allowBlank="1" showInputMessage="1" showErrorMessage="1" sqref="V65556:V65587 JR65556:JR65587 TN65556:TN65587 ADJ65556:ADJ65587 ANF65556:ANF65587 AXB65556:AXB65587 BGX65556:BGX65587 BQT65556:BQT65587 CAP65556:CAP65587 CKL65556:CKL65587 CUH65556:CUH65587 DED65556:DED65587 DNZ65556:DNZ65587 DXV65556:DXV65587 EHR65556:EHR65587 ERN65556:ERN65587 FBJ65556:FBJ65587 FLF65556:FLF65587 FVB65556:FVB65587 GEX65556:GEX65587 GOT65556:GOT65587 GYP65556:GYP65587 HIL65556:HIL65587 HSH65556:HSH65587 ICD65556:ICD65587 ILZ65556:ILZ65587 IVV65556:IVV65587 JFR65556:JFR65587 JPN65556:JPN65587 JZJ65556:JZJ65587 KJF65556:KJF65587 KTB65556:KTB65587 LCX65556:LCX65587 LMT65556:LMT65587 LWP65556:LWP65587 MGL65556:MGL65587 MQH65556:MQH65587 NAD65556:NAD65587 NJZ65556:NJZ65587 NTV65556:NTV65587 ODR65556:ODR65587 ONN65556:ONN65587 OXJ65556:OXJ65587 PHF65556:PHF65587 PRB65556:PRB65587 QAX65556:QAX65587 QKT65556:QKT65587 QUP65556:QUP65587 REL65556:REL65587 ROH65556:ROH65587 RYD65556:RYD65587 SHZ65556:SHZ65587 SRV65556:SRV65587 TBR65556:TBR65587 TLN65556:TLN65587 TVJ65556:TVJ65587 UFF65556:UFF65587 UPB65556:UPB65587 UYX65556:UYX65587 VIT65556:VIT65587 VSP65556:VSP65587 WCL65556:WCL65587 WMH65556:WMH65587 WWD65556:WWD65587 V131092:V131123 JR131092:JR131123 TN131092:TN131123 ADJ131092:ADJ131123 ANF131092:ANF131123 AXB131092:AXB131123 BGX131092:BGX131123 BQT131092:BQT131123 CAP131092:CAP131123 CKL131092:CKL131123 CUH131092:CUH131123 DED131092:DED131123 DNZ131092:DNZ131123 DXV131092:DXV131123 EHR131092:EHR131123 ERN131092:ERN131123 FBJ131092:FBJ131123 FLF131092:FLF131123 FVB131092:FVB131123 GEX131092:GEX131123 GOT131092:GOT131123 GYP131092:GYP131123 HIL131092:HIL131123 HSH131092:HSH131123 ICD131092:ICD131123 ILZ131092:ILZ131123 IVV131092:IVV131123 JFR131092:JFR131123 JPN131092:JPN131123 JZJ131092:JZJ131123 KJF131092:KJF131123 KTB131092:KTB131123 LCX131092:LCX131123 LMT131092:LMT131123 LWP131092:LWP131123 MGL131092:MGL131123 MQH131092:MQH131123 NAD131092:NAD131123 NJZ131092:NJZ131123 NTV131092:NTV131123 ODR131092:ODR131123 ONN131092:ONN131123 OXJ131092:OXJ131123 PHF131092:PHF131123 PRB131092:PRB131123 QAX131092:QAX131123 QKT131092:QKT131123 QUP131092:QUP131123 REL131092:REL131123 ROH131092:ROH131123 RYD131092:RYD131123 SHZ131092:SHZ131123 SRV131092:SRV131123 TBR131092:TBR131123 TLN131092:TLN131123 TVJ131092:TVJ131123 UFF131092:UFF131123 UPB131092:UPB131123 UYX131092:UYX131123 VIT131092:VIT131123 VSP131092:VSP131123 WCL131092:WCL131123 WMH131092:WMH131123 WWD131092:WWD131123 V196628:V196659 JR196628:JR196659 TN196628:TN196659 ADJ196628:ADJ196659 ANF196628:ANF196659 AXB196628:AXB196659 BGX196628:BGX196659 BQT196628:BQT196659 CAP196628:CAP196659 CKL196628:CKL196659 CUH196628:CUH196659 DED196628:DED196659 DNZ196628:DNZ196659 DXV196628:DXV196659 EHR196628:EHR196659 ERN196628:ERN196659 FBJ196628:FBJ196659 FLF196628:FLF196659 FVB196628:FVB196659 GEX196628:GEX196659 GOT196628:GOT196659 GYP196628:GYP196659 HIL196628:HIL196659 HSH196628:HSH196659 ICD196628:ICD196659 ILZ196628:ILZ196659 IVV196628:IVV196659 JFR196628:JFR196659 JPN196628:JPN196659 JZJ196628:JZJ196659 KJF196628:KJF196659 KTB196628:KTB196659 LCX196628:LCX196659 LMT196628:LMT196659 LWP196628:LWP196659 MGL196628:MGL196659 MQH196628:MQH196659 NAD196628:NAD196659 NJZ196628:NJZ196659 NTV196628:NTV196659 ODR196628:ODR196659 ONN196628:ONN196659 OXJ196628:OXJ196659 PHF196628:PHF196659 PRB196628:PRB196659 QAX196628:QAX196659 QKT196628:QKT196659 QUP196628:QUP196659 REL196628:REL196659 ROH196628:ROH196659 RYD196628:RYD196659 SHZ196628:SHZ196659 SRV196628:SRV196659 TBR196628:TBR196659 TLN196628:TLN196659 TVJ196628:TVJ196659 UFF196628:UFF196659 UPB196628:UPB196659 UYX196628:UYX196659 VIT196628:VIT196659 VSP196628:VSP196659 WCL196628:WCL196659 WMH196628:WMH196659 WWD196628:WWD196659 V262164:V262195 JR262164:JR262195 TN262164:TN262195 ADJ262164:ADJ262195 ANF262164:ANF262195 AXB262164:AXB262195 BGX262164:BGX262195 BQT262164:BQT262195 CAP262164:CAP262195 CKL262164:CKL262195 CUH262164:CUH262195 DED262164:DED262195 DNZ262164:DNZ262195 DXV262164:DXV262195 EHR262164:EHR262195 ERN262164:ERN262195 FBJ262164:FBJ262195 FLF262164:FLF262195 FVB262164:FVB262195 GEX262164:GEX262195 GOT262164:GOT262195 GYP262164:GYP262195 HIL262164:HIL262195 HSH262164:HSH262195 ICD262164:ICD262195 ILZ262164:ILZ262195 IVV262164:IVV262195 JFR262164:JFR262195 JPN262164:JPN262195 JZJ262164:JZJ262195 KJF262164:KJF262195 KTB262164:KTB262195 LCX262164:LCX262195 LMT262164:LMT262195 LWP262164:LWP262195 MGL262164:MGL262195 MQH262164:MQH262195 NAD262164:NAD262195 NJZ262164:NJZ262195 NTV262164:NTV262195 ODR262164:ODR262195 ONN262164:ONN262195 OXJ262164:OXJ262195 PHF262164:PHF262195 PRB262164:PRB262195 QAX262164:QAX262195 QKT262164:QKT262195 QUP262164:QUP262195 REL262164:REL262195 ROH262164:ROH262195 RYD262164:RYD262195 SHZ262164:SHZ262195 SRV262164:SRV262195 TBR262164:TBR262195 TLN262164:TLN262195 TVJ262164:TVJ262195 UFF262164:UFF262195 UPB262164:UPB262195 UYX262164:UYX262195 VIT262164:VIT262195 VSP262164:VSP262195 WCL262164:WCL262195 WMH262164:WMH262195 WWD262164:WWD262195 V327700:V327731 JR327700:JR327731 TN327700:TN327731 ADJ327700:ADJ327731 ANF327700:ANF327731 AXB327700:AXB327731 BGX327700:BGX327731 BQT327700:BQT327731 CAP327700:CAP327731 CKL327700:CKL327731 CUH327700:CUH327731 DED327700:DED327731 DNZ327700:DNZ327731 DXV327700:DXV327731 EHR327700:EHR327731 ERN327700:ERN327731 FBJ327700:FBJ327731 FLF327700:FLF327731 FVB327700:FVB327731 GEX327700:GEX327731 GOT327700:GOT327731 GYP327700:GYP327731 HIL327700:HIL327731 HSH327700:HSH327731 ICD327700:ICD327731 ILZ327700:ILZ327731 IVV327700:IVV327731 JFR327700:JFR327731 JPN327700:JPN327731 JZJ327700:JZJ327731 KJF327700:KJF327731 KTB327700:KTB327731 LCX327700:LCX327731 LMT327700:LMT327731 LWP327700:LWP327731 MGL327700:MGL327731 MQH327700:MQH327731 NAD327700:NAD327731 NJZ327700:NJZ327731 NTV327700:NTV327731 ODR327700:ODR327731 ONN327700:ONN327731 OXJ327700:OXJ327731 PHF327700:PHF327731 PRB327700:PRB327731 QAX327700:QAX327731 QKT327700:QKT327731 QUP327700:QUP327731 REL327700:REL327731 ROH327700:ROH327731 RYD327700:RYD327731 SHZ327700:SHZ327731 SRV327700:SRV327731 TBR327700:TBR327731 TLN327700:TLN327731 TVJ327700:TVJ327731 UFF327700:UFF327731 UPB327700:UPB327731 UYX327700:UYX327731 VIT327700:VIT327731 VSP327700:VSP327731 WCL327700:WCL327731 WMH327700:WMH327731 WWD327700:WWD327731 V393236:V393267 JR393236:JR393267 TN393236:TN393267 ADJ393236:ADJ393267 ANF393236:ANF393267 AXB393236:AXB393267 BGX393236:BGX393267 BQT393236:BQT393267 CAP393236:CAP393267 CKL393236:CKL393267 CUH393236:CUH393267 DED393236:DED393267 DNZ393236:DNZ393267 DXV393236:DXV393267 EHR393236:EHR393267 ERN393236:ERN393267 FBJ393236:FBJ393267 FLF393236:FLF393267 FVB393236:FVB393267 GEX393236:GEX393267 GOT393236:GOT393267 GYP393236:GYP393267 HIL393236:HIL393267 HSH393236:HSH393267 ICD393236:ICD393267 ILZ393236:ILZ393267 IVV393236:IVV393267 JFR393236:JFR393267 JPN393236:JPN393267 JZJ393236:JZJ393267 KJF393236:KJF393267 KTB393236:KTB393267 LCX393236:LCX393267 LMT393236:LMT393267 LWP393236:LWP393267 MGL393236:MGL393267 MQH393236:MQH393267 NAD393236:NAD393267 NJZ393236:NJZ393267 NTV393236:NTV393267 ODR393236:ODR393267 ONN393236:ONN393267 OXJ393236:OXJ393267 PHF393236:PHF393267 PRB393236:PRB393267 QAX393236:QAX393267 QKT393236:QKT393267 QUP393236:QUP393267 REL393236:REL393267 ROH393236:ROH393267 RYD393236:RYD393267 SHZ393236:SHZ393267 SRV393236:SRV393267 TBR393236:TBR393267 TLN393236:TLN393267 TVJ393236:TVJ393267 UFF393236:UFF393267 UPB393236:UPB393267 UYX393236:UYX393267 VIT393236:VIT393267 VSP393236:VSP393267 WCL393236:WCL393267 WMH393236:WMH393267 WWD393236:WWD393267 V458772:V458803 JR458772:JR458803 TN458772:TN458803 ADJ458772:ADJ458803 ANF458772:ANF458803 AXB458772:AXB458803 BGX458772:BGX458803 BQT458772:BQT458803 CAP458772:CAP458803 CKL458772:CKL458803 CUH458772:CUH458803 DED458772:DED458803 DNZ458772:DNZ458803 DXV458772:DXV458803 EHR458772:EHR458803 ERN458772:ERN458803 FBJ458772:FBJ458803 FLF458772:FLF458803 FVB458772:FVB458803 GEX458772:GEX458803 GOT458772:GOT458803 GYP458772:GYP458803 HIL458772:HIL458803 HSH458772:HSH458803 ICD458772:ICD458803 ILZ458772:ILZ458803 IVV458772:IVV458803 JFR458772:JFR458803 JPN458772:JPN458803 JZJ458772:JZJ458803 KJF458772:KJF458803 KTB458772:KTB458803 LCX458772:LCX458803 LMT458772:LMT458803 LWP458772:LWP458803 MGL458772:MGL458803 MQH458772:MQH458803 NAD458772:NAD458803 NJZ458772:NJZ458803 NTV458772:NTV458803 ODR458772:ODR458803 ONN458772:ONN458803 OXJ458772:OXJ458803 PHF458772:PHF458803 PRB458772:PRB458803 QAX458772:QAX458803 QKT458772:QKT458803 QUP458772:QUP458803 REL458772:REL458803 ROH458772:ROH458803 RYD458772:RYD458803 SHZ458772:SHZ458803 SRV458772:SRV458803 TBR458772:TBR458803 TLN458772:TLN458803 TVJ458772:TVJ458803 UFF458772:UFF458803 UPB458772:UPB458803 UYX458772:UYX458803 VIT458772:VIT458803 VSP458772:VSP458803 WCL458772:WCL458803 WMH458772:WMH458803 WWD458772:WWD458803 V524308:V524339 JR524308:JR524339 TN524308:TN524339 ADJ524308:ADJ524339 ANF524308:ANF524339 AXB524308:AXB524339 BGX524308:BGX524339 BQT524308:BQT524339 CAP524308:CAP524339 CKL524308:CKL524339 CUH524308:CUH524339 DED524308:DED524339 DNZ524308:DNZ524339 DXV524308:DXV524339 EHR524308:EHR524339 ERN524308:ERN524339 FBJ524308:FBJ524339 FLF524308:FLF524339 FVB524308:FVB524339 GEX524308:GEX524339 GOT524308:GOT524339 GYP524308:GYP524339 HIL524308:HIL524339 HSH524308:HSH524339 ICD524308:ICD524339 ILZ524308:ILZ524339 IVV524308:IVV524339 JFR524308:JFR524339 JPN524308:JPN524339 JZJ524308:JZJ524339 KJF524308:KJF524339 KTB524308:KTB524339 LCX524308:LCX524339 LMT524308:LMT524339 LWP524308:LWP524339 MGL524308:MGL524339 MQH524308:MQH524339 NAD524308:NAD524339 NJZ524308:NJZ524339 NTV524308:NTV524339 ODR524308:ODR524339 ONN524308:ONN524339 OXJ524308:OXJ524339 PHF524308:PHF524339 PRB524308:PRB524339 QAX524308:QAX524339 QKT524308:QKT524339 QUP524308:QUP524339 REL524308:REL524339 ROH524308:ROH524339 RYD524308:RYD524339 SHZ524308:SHZ524339 SRV524308:SRV524339 TBR524308:TBR524339 TLN524308:TLN524339 TVJ524308:TVJ524339 UFF524308:UFF524339 UPB524308:UPB524339 UYX524308:UYX524339 VIT524308:VIT524339 VSP524308:VSP524339 WCL524308:WCL524339 WMH524308:WMH524339 WWD524308:WWD524339 V589844:V589875 JR589844:JR589875 TN589844:TN589875 ADJ589844:ADJ589875 ANF589844:ANF589875 AXB589844:AXB589875 BGX589844:BGX589875 BQT589844:BQT589875 CAP589844:CAP589875 CKL589844:CKL589875 CUH589844:CUH589875 DED589844:DED589875 DNZ589844:DNZ589875 DXV589844:DXV589875 EHR589844:EHR589875 ERN589844:ERN589875 FBJ589844:FBJ589875 FLF589844:FLF589875 FVB589844:FVB589875 GEX589844:GEX589875 GOT589844:GOT589875 GYP589844:GYP589875 HIL589844:HIL589875 HSH589844:HSH589875 ICD589844:ICD589875 ILZ589844:ILZ589875 IVV589844:IVV589875 JFR589844:JFR589875 JPN589844:JPN589875 JZJ589844:JZJ589875 KJF589844:KJF589875 KTB589844:KTB589875 LCX589844:LCX589875 LMT589844:LMT589875 LWP589844:LWP589875 MGL589844:MGL589875 MQH589844:MQH589875 NAD589844:NAD589875 NJZ589844:NJZ589875 NTV589844:NTV589875 ODR589844:ODR589875 ONN589844:ONN589875 OXJ589844:OXJ589875 PHF589844:PHF589875 PRB589844:PRB589875 QAX589844:QAX589875 QKT589844:QKT589875 QUP589844:QUP589875 REL589844:REL589875 ROH589844:ROH589875 RYD589844:RYD589875 SHZ589844:SHZ589875 SRV589844:SRV589875 TBR589844:TBR589875 TLN589844:TLN589875 TVJ589844:TVJ589875 UFF589844:UFF589875 UPB589844:UPB589875 UYX589844:UYX589875 VIT589844:VIT589875 VSP589844:VSP589875 WCL589844:WCL589875 WMH589844:WMH589875 WWD589844:WWD589875 V655380:V655411 JR655380:JR655411 TN655380:TN655411 ADJ655380:ADJ655411 ANF655380:ANF655411 AXB655380:AXB655411 BGX655380:BGX655411 BQT655380:BQT655411 CAP655380:CAP655411 CKL655380:CKL655411 CUH655380:CUH655411 DED655380:DED655411 DNZ655380:DNZ655411 DXV655380:DXV655411 EHR655380:EHR655411 ERN655380:ERN655411 FBJ655380:FBJ655411 FLF655380:FLF655411 FVB655380:FVB655411 GEX655380:GEX655411 GOT655380:GOT655411 GYP655380:GYP655411 HIL655380:HIL655411 HSH655380:HSH655411 ICD655380:ICD655411 ILZ655380:ILZ655411 IVV655380:IVV655411 JFR655380:JFR655411 JPN655380:JPN655411 JZJ655380:JZJ655411 KJF655380:KJF655411 KTB655380:KTB655411 LCX655380:LCX655411 LMT655380:LMT655411 LWP655380:LWP655411 MGL655380:MGL655411 MQH655380:MQH655411 NAD655380:NAD655411 NJZ655380:NJZ655411 NTV655380:NTV655411 ODR655380:ODR655411 ONN655380:ONN655411 OXJ655380:OXJ655411 PHF655380:PHF655411 PRB655380:PRB655411 QAX655380:QAX655411 QKT655380:QKT655411 QUP655380:QUP655411 REL655380:REL655411 ROH655380:ROH655411 RYD655380:RYD655411 SHZ655380:SHZ655411 SRV655380:SRV655411 TBR655380:TBR655411 TLN655380:TLN655411 TVJ655380:TVJ655411 UFF655380:UFF655411 UPB655380:UPB655411 UYX655380:UYX655411 VIT655380:VIT655411 VSP655380:VSP655411 WCL655380:WCL655411 WMH655380:WMH655411 WWD655380:WWD655411 V720916:V720947 JR720916:JR720947 TN720916:TN720947 ADJ720916:ADJ720947 ANF720916:ANF720947 AXB720916:AXB720947 BGX720916:BGX720947 BQT720916:BQT720947 CAP720916:CAP720947 CKL720916:CKL720947 CUH720916:CUH720947 DED720916:DED720947 DNZ720916:DNZ720947 DXV720916:DXV720947 EHR720916:EHR720947 ERN720916:ERN720947 FBJ720916:FBJ720947 FLF720916:FLF720947 FVB720916:FVB720947 GEX720916:GEX720947 GOT720916:GOT720947 GYP720916:GYP720947 HIL720916:HIL720947 HSH720916:HSH720947 ICD720916:ICD720947 ILZ720916:ILZ720947 IVV720916:IVV720947 JFR720916:JFR720947 JPN720916:JPN720947 JZJ720916:JZJ720947 KJF720916:KJF720947 KTB720916:KTB720947 LCX720916:LCX720947 LMT720916:LMT720947 LWP720916:LWP720947 MGL720916:MGL720947 MQH720916:MQH720947 NAD720916:NAD720947 NJZ720916:NJZ720947 NTV720916:NTV720947 ODR720916:ODR720947 ONN720916:ONN720947 OXJ720916:OXJ720947 PHF720916:PHF720947 PRB720916:PRB720947 QAX720916:QAX720947 QKT720916:QKT720947 QUP720916:QUP720947 REL720916:REL720947 ROH720916:ROH720947 RYD720916:RYD720947 SHZ720916:SHZ720947 SRV720916:SRV720947 TBR720916:TBR720947 TLN720916:TLN720947 TVJ720916:TVJ720947 UFF720916:UFF720947 UPB720916:UPB720947 UYX720916:UYX720947 VIT720916:VIT720947 VSP720916:VSP720947 WCL720916:WCL720947 WMH720916:WMH720947 WWD720916:WWD720947 V786452:V786483 JR786452:JR786483 TN786452:TN786483 ADJ786452:ADJ786483 ANF786452:ANF786483 AXB786452:AXB786483 BGX786452:BGX786483 BQT786452:BQT786483 CAP786452:CAP786483 CKL786452:CKL786483 CUH786452:CUH786483 DED786452:DED786483 DNZ786452:DNZ786483 DXV786452:DXV786483 EHR786452:EHR786483 ERN786452:ERN786483 FBJ786452:FBJ786483 FLF786452:FLF786483 FVB786452:FVB786483 GEX786452:GEX786483 GOT786452:GOT786483 GYP786452:GYP786483 HIL786452:HIL786483 HSH786452:HSH786483 ICD786452:ICD786483 ILZ786452:ILZ786483 IVV786452:IVV786483 JFR786452:JFR786483 JPN786452:JPN786483 JZJ786452:JZJ786483 KJF786452:KJF786483 KTB786452:KTB786483 LCX786452:LCX786483 LMT786452:LMT786483 LWP786452:LWP786483 MGL786452:MGL786483 MQH786452:MQH786483 NAD786452:NAD786483 NJZ786452:NJZ786483 NTV786452:NTV786483 ODR786452:ODR786483 ONN786452:ONN786483 OXJ786452:OXJ786483 PHF786452:PHF786483 PRB786452:PRB786483 QAX786452:QAX786483 QKT786452:QKT786483 QUP786452:QUP786483 REL786452:REL786483 ROH786452:ROH786483 RYD786452:RYD786483 SHZ786452:SHZ786483 SRV786452:SRV786483 TBR786452:TBR786483 TLN786452:TLN786483 TVJ786452:TVJ786483 UFF786452:UFF786483 UPB786452:UPB786483 UYX786452:UYX786483 VIT786452:VIT786483 VSP786452:VSP786483 WCL786452:WCL786483 WMH786452:WMH786483 WWD786452:WWD786483 V851988:V852019 JR851988:JR852019 TN851988:TN852019 ADJ851988:ADJ852019 ANF851988:ANF852019 AXB851988:AXB852019 BGX851988:BGX852019 BQT851988:BQT852019 CAP851988:CAP852019 CKL851988:CKL852019 CUH851988:CUH852019 DED851988:DED852019 DNZ851988:DNZ852019 DXV851988:DXV852019 EHR851988:EHR852019 ERN851988:ERN852019 FBJ851988:FBJ852019 FLF851988:FLF852019 FVB851988:FVB852019 GEX851988:GEX852019 GOT851988:GOT852019 GYP851988:GYP852019 HIL851988:HIL852019 HSH851988:HSH852019 ICD851988:ICD852019 ILZ851988:ILZ852019 IVV851988:IVV852019 JFR851988:JFR852019 JPN851988:JPN852019 JZJ851988:JZJ852019 KJF851988:KJF852019 KTB851988:KTB852019 LCX851988:LCX852019 LMT851988:LMT852019 LWP851988:LWP852019 MGL851988:MGL852019 MQH851988:MQH852019 NAD851988:NAD852019 NJZ851988:NJZ852019 NTV851988:NTV852019 ODR851988:ODR852019 ONN851988:ONN852019 OXJ851988:OXJ852019 PHF851988:PHF852019 PRB851988:PRB852019 QAX851988:QAX852019 QKT851988:QKT852019 QUP851988:QUP852019 REL851988:REL852019 ROH851988:ROH852019 RYD851988:RYD852019 SHZ851988:SHZ852019 SRV851988:SRV852019 TBR851988:TBR852019 TLN851988:TLN852019 TVJ851988:TVJ852019 UFF851988:UFF852019 UPB851988:UPB852019 UYX851988:UYX852019 VIT851988:VIT852019 VSP851988:VSP852019 WCL851988:WCL852019 WMH851988:WMH852019 WWD851988:WWD852019 V917524:V917555 JR917524:JR917555 TN917524:TN917555 ADJ917524:ADJ917555 ANF917524:ANF917555 AXB917524:AXB917555 BGX917524:BGX917555 BQT917524:BQT917555 CAP917524:CAP917555 CKL917524:CKL917555 CUH917524:CUH917555 DED917524:DED917555 DNZ917524:DNZ917555 DXV917524:DXV917555 EHR917524:EHR917555 ERN917524:ERN917555 FBJ917524:FBJ917555 FLF917524:FLF917555 FVB917524:FVB917555 GEX917524:GEX917555 GOT917524:GOT917555 GYP917524:GYP917555 HIL917524:HIL917555 HSH917524:HSH917555 ICD917524:ICD917555 ILZ917524:ILZ917555 IVV917524:IVV917555 JFR917524:JFR917555 JPN917524:JPN917555 JZJ917524:JZJ917555 KJF917524:KJF917555 KTB917524:KTB917555 LCX917524:LCX917555 LMT917524:LMT917555 LWP917524:LWP917555 MGL917524:MGL917555 MQH917524:MQH917555 NAD917524:NAD917555 NJZ917524:NJZ917555 NTV917524:NTV917555 ODR917524:ODR917555 ONN917524:ONN917555 OXJ917524:OXJ917555 PHF917524:PHF917555 PRB917524:PRB917555 QAX917524:QAX917555 QKT917524:QKT917555 QUP917524:QUP917555 REL917524:REL917555 ROH917524:ROH917555 RYD917524:RYD917555 SHZ917524:SHZ917555 SRV917524:SRV917555 TBR917524:TBR917555 TLN917524:TLN917555 TVJ917524:TVJ917555 UFF917524:UFF917555 UPB917524:UPB917555 UYX917524:UYX917555 VIT917524:VIT917555 VSP917524:VSP917555 WCL917524:WCL917555 WMH917524:WMH917555 WWD917524:WWD917555 V983060:V983091 JR983060:JR983091 TN983060:TN983091 ADJ983060:ADJ983091 ANF983060:ANF983091 AXB983060:AXB983091 BGX983060:BGX983091 BQT983060:BQT983091 CAP983060:CAP983091 CKL983060:CKL983091 CUH983060:CUH983091 DED983060:DED983091 DNZ983060:DNZ983091 DXV983060:DXV983091 EHR983060:EHR983091 ERN983060:ERN983091 FBJ983060:FBJ983091 FLF983060:FLF983091 FVB983060:FVB983091 GEX983060:GEX983091 GOT983060:GOT983091 GYP983060:GYP983091 HIL983060:HIL983091 HSH983060:HSH983091 ICD983060:ICD983091 ILZ983060:ILZ983091 IVV983060:IVV983091 JFR983060:JFR983091 JPN983060:JPN983091 JZJ983060:JZJ983091 KJF983060:KJF983091 KTB983060:KTB983091 LCX983060:LCX983091 LMT983060:LMT983091 LWP983060:LWP983091 MGL983060:MGL983091 MQH983060:MQH983091 NAD983060:NAD983091 NJZ983060:NJZ983091 NTV983060:NTV983091 ODR983060:ODR983091 ONN983060:ONN983091 OXJ983060:OXJ983091 PHF983060:PHF983091 PRB983060:PRB983091 QAX983060:QAX983091 QKT983060:QKT983091 QUP983060:QUP983091 REL983060:REL983091 ROH983060:ROH983091 RYD983060:RYD983091 SHZ983060:SHZ983091 SRV983060:SRV983091 TBR983060:TBR983091 TLN983060:TLN983091 TVJ983060:TVJ983091 UFF983060:UFF983091 UPB983060:UPB983091 UYX983060:UYX983091 VIT983060:VIT983091 VSP983060:VSP983091 WCL983060:WCL983091 WMH983060:WMH983091 WWD983060:WWD983091 V31:V53 JR31:JR53 TN31:TN53 ADJ31:ADJ53 ANF31:ANF53 AXB31:AXB53 BGX31:BGX53 BQT31:BQT53 CAP31:CAP53 CKL31:CKL53 CUH31:CUH53 DED31:DED53 DNZ31:DNZ53 DXV31:DXV53 EHR31:EHR53 ERN31:ERN53 FBJ31:FBJ53 FLF31:FLF53 FVB31:FVB53 GEX31:GEX53 GOT31:GOT53 GYP31:GYP53 HIL31:HIL53 HSH31:HSH53 ICD31:ICD53 ILZ31:ILZ53 IVV31:IVV53 JFR31:JFR53 JPN31:JPN53 JZJ31:JZJ53 KJF31:KJF53 KTB31:KTB53 LCX31:LCX53 LMT31:LMT53 LWP31:LWP53 MGL31:MGL53 MQH31:MQH53 NAD31:NAD53 NJZ31:NJZ53 NTV31:NTV53 ODR31:ODR53 ONN31:ONN53 OXJ31:OXJ53 PHF31:PHF53 PRB31:PRB53 QAX31:QAX53 QKT31:QKT53 QUP31:QUP53 REL31:REL53 ROH31:ROH53 RYD31:RYD53 SHZ31:SHZ53 SRV31:SRV53 TBR31:TBR53 TLN31:TLN53 TVJ31:TVJ53 UFF31:UFF53 UPB31:UPB53 UYX31:UYX53 VIT31:VIT53 VSP31:VSP53 WCL31:WCL53 WMH31:WMH53 WWD31:WWD53">
      <formula1>$J$2:$J$4</formula1>
    </dataValidation>
    <dataValidation type="list" allowBlank="1" showInputMessage="1" showErrorMessage="1" sqref="W65556:W65587 JS65556:JS65587 TO65556:TO65587 ADK65556:ADK65587 ANG65556:ANG65587 AXC65556:AXC65587 BGY65556:BGY65587 BQU65556:BQU65587 CAQ65556:CAQ65587 CKM65556:CKM65587 CUI65556:CUI65587 DEE65556:DEE65587 DOA65556:DOA65587 DXW65556:DXW65587 EHS65556:EHS65587 ERO65556:ERO65587 FBK65556:FBK65587 FLG65556:FLG65587 FVC65556:FVC65587 GEY65556:GEY65587 GOU65556:GOU65587 GYQ65556:GYQ65587 HIM65556:HIM65587 HSI65556:HSI65587 ICE65556:ICE65587 IMA65556:IMA65587 IVW65556:IVW65587 JFS65556:JFS65587 JPO65556:JPO65587 JZK65556:JZK65587 KJG65556:KJG65587 KTC65556:KTC65587 LCY65556:LCY65587 LMU65556:LMU65587 LWQ65556:LWQ65587 MGM65556:MGM65587 MQI65556:MQI65587 NAE65556:NAE65587 NKA65556:NKA65587 NTW65556:NTW65587 ODS65556:ODS65587 ONO65556:ONO65587 OXK65556:OXK65587 PHG65556:PHG65587 PRC65556:PRC65587 QAY65556:QAY65587 QKU65556:QKU65587 QUQ65556:QUQ65587 REM65556:REM65587 ROI65556:ROI65587 RYE65556:RYE65587 SIA65556:SIA65587 SRW65556:SRW65587 TBS65556:TBS65587 TLO65556:TLO65587 TVK65556:TVK65587 UFG65556:UFG65587 UPC65556:UPC65587 UYY65556:UYY65587 VIU65556:VIU65587 VSQ65556:VSQ65587 WCM65556:WCM65587 WMI65556:WMI65587 WWE65556:WWE65587 W131092:W131123 JS131092:JS131123 TO131092:TO131123 ADK131092:ADK131123 ANG131092:ANG131123 AXC131092:AXC131123 BGY131092:BGY131123 BQU131092:BQU131123 CAQ131092:CAQ131123 CKM131092:CKM131123 CUI131092:CUI131123 DEE131092:DEE131123 DOA131092:DOA131123 DXW131092:DXW131123 EHS131092:EHS131123 ERO131092:ERO131123 FBK131092:FBK131123 FLG131092:FLG131123 FVC131092:FVC131123 GEY131092:GEY131123 GOU131092:GOU131123 GYQ131092:GYQ131123 HIM131092:HIM131123 HSI131092:HSI131123 ICE131092:ICE131123 IMA131092:IMA131123 IVW131092:IVW131123 JFS131092:JFS131123 JPO131092:JPO131123 JZK131092:JZK131123 KJG131092:KJG131123 KTC131092:KTC131123 LCY131092:LCY131123 LMU131092:LMU131123 LWQ131092:LWQ131123 MGM131092:MGM131123 MQI131092:MQI131123 NAE131092:NAE131123 NKA131092:NKA131123 NTW131092:NTW131123 ODS131092:ODS131123 ONO131092:ONO131123 OXK131092:OXK131123 PHG131092:PHG131123 PRC131092:PRC131123 QAY131092:QAY131123 QKU131092:QKU131123 QUQ131092:QUQ131123 REM131092:REM131123 ROI131092:ROI131123 RYE131092:RYE131123 SIA131092:SIA131123 SRW131092:SRW131123 TBS131092:TBS131123 TLO131092:TLO131123 TVK131092:TVK131123 UFG131092:UFG131123 UPC131092:UPC131123 UYY131092:UYY131123 VIU131092:VIU131123 VSQ131092:VSQ131123 WCM131092:WCM131123 WMI131092:WMI131123 WWE131092:WWE131123 W196628:W196659 JS196628:JS196659 TO196628:TO196659 ADK196628:ADK196659 ANG196628:ANG196659 AXC196628:AXC196659 BGY196628:BGY196659 BQU196628:BQU196659 CAQ196628:CAQ196659 CKM196628:CKM196659 CUI196628:CUI196659 DEE196628:DEE196659 DOA196628:DOA196659 DXW196628:DXW196659 EHS196628:EHS196659 ERO196628:ERO196659 FBK196628:FBK196659 FLG196628:FLG196659 FVC196628:FVC196659 GEY196628:GEY196659 GOU196628:GOU196659 GYQ196628:GYQ196659 HIM196628:HIM196659 HSI196628:HSI196659 ICE196628:ICE196659 IMA196628:IMA196659 IVW196628:IVW196659 JFS196628:JFS196659 JPO196628:JPO196659 JZK196628:JZK196659 KJG196628:KJG196659 KTC196628:KTC196659 LCY196628:LCY196659 LMU196628:LMU196659 LWQ196628:LWQ196659 MGM196628:MGM196659 MQI196628:MQI196659 NAE196628:NAE196659 NKA196628:NKA196659 NTW196628:NTW196659 ODS196628:ODS196659 ONO196628:ONO196659 OXK196628:OXK196659 PHG196628:PHG196659 PRC196628:PRC196659 QAY196628:QAY196659 QKU196628:QKU196659 QUQ196628:QUQ196659 REM196628:REM196659 ROI196628:ROI196659 RYE196628:RYE196659 SIA196628:SIA196659 SRW196628:SRW196659 TBS196628:TBS196659 TLO196628:TLO196659 TVK196628:TVK196659 UFG196628:UFG196659 UPC196628:UPC196659 UYY196628:UYY196659 VIU196628:VIU196659 VSQ196628:VSQ196659 WCM196628:WCM196659 WMI196628:WMI196659 WWE196628:WWE196659 W262164:W262195 JS262164:JS262195 TO262164:TO262195 ADK262164:ADK262195 ANG262164:ANG262195 AXC262164:AXC262195 BGY262164:BGY262195 BQU262164:BQU262195 CAQ262164:CAQ262195 CKM262164:CKM262195 CUI262164:CUI262195 DEE262164:DEE262195 DOA262164:DOA262195 DXW262164:DXW262195 EHS262164:EHS262195 ERO262164:ERO262195 FBK262164:FBK262195 FLG262164:FLG262195 FVC262164:FVC262195 GEY262164:GEY262195 GOU262164:GOU262195 GYQ262164:GYQ262195 HIM262164:HIM262195 HSI262164:HSI262195 ICE262164:ICE262195 IMA262164:IMA262195 IVW262164:IVW262195 JFS262164:JFS262195 JPO262164:JPO262195 JZK262164:JZK262195 KJG262164:KJG262195 KTC262164:KTC262195 LCY262164:LCY262195 LMU262164:LMU262195 LWQ262164:LWQ262195 MGM262164:MGM262195 MQI262164:MQI262195 NAE262164:NAE262195 NKA262164:NKA262195 NTW262164:NTW262195 ODS262164:ODS262195 ONO262164:ONO262195 OXK262164:OXK262195 PHG262164:PHG262195 PRC262164:PRC262195 QAY262164:QAY262195 QKU262164:QKU262195 QUQ262164:QUQ262195 REM262164:REM262195 ROI262164:ROI262195 RYE262164:RYE262195 SIA262164:SIA262195 SRW262164:SRW262195 TBS262164:TBS262195 TLO262164:TLO262195 TVK262164:TVK262195 UFG262164:UFG262195 UPC262164:UPC262195 UYY262164:UYY262195 VIU262164:VIU262195 VSQ262164:VSQ262195 WCM262164:WCM262195 WMI262164:WMI262195 WWE262164:WWE262195 W327700:W327731 JS327700:JS327731 TO327700:TO327731 ADK327700:ADK327731 ANG327700:ANG327731 AXC327700:AXC327731 BGY327700:BGY327731 BQU327700:BQU327731 CAQ327700:CAQ327731 CKM327700:CKM327731 CUI327700:CUI327731 DEE327700:DEE327731 DOA327700:DOA327731 DXW327700:DXW327731 EHS327700:EHS327731 ERO327700:ERO327731 FBK327700:FBK327731 FLG327700:FLG327731 FVC327700:FVC327731 GEY327700:GEY327731 GOU327700:GOU327731 GYQ327700:GYQ327731 HIM327700:HIM327731 HSI327700:HSI327731 ICE327700:ICE327731 IMA327700:IMA327731 IVW327700:IVW327731 JFS327700:JFS327731 JPO327700:JPO327731 JZK327700:JZK327731 KJG327700:KJG327731 KTC327700:KTC327731 LCY327700:LCY327731 LMU327700:LMU327731 LWQ327700:LWQ327731 MGM327700:MGM327731 MQI327700:MQI327731 NAE327700:NAE327731 NKA327700:NKA327731 NTW327700:NTW327731 ODS327700:ODS327731 ONO327700:ONO327731 OXK327700:OXK327731 PHG327700:PHG327731 PRC327700:PRC327731 QAY327700:QAY327731 QKU327700:QKU327731 QUQ327700:QUQ327731 REM327700:REM327731 ROI327700:ROI327731 RYE327700:RYE327731 SIA327700:SIA327731 SRW327700:SRW327731 TBS327700:TBS327731 TLO327700:TLO327731 TVK327700:TVK327731 UFG327700:UFG327731 UPC327700:UPC327731 UYY327700:UYY327731 VIU327700:VIU327731 VSQ327700:VSQ327731 WCM327700:WCM327731 WMI327700:WMI327731 WWE327700:WWE327731 W393236:W393267 JS393236:JS393267 TO393236:TO393267 ADK393236:ADK393267 ANG393236:ANG393267 AXC393236:AXC393267 BGY393236:BGY393267 BQU393236:BQU393267 CAQ393236:CAQ393267 CKM393236:CKM393267 CUI393236:CUI393267 DEE393236:DEE393267 DOA393236:DOA393267 DXW393236:DXW393267 EHS393236:EHS393267 ERO393236:ERO393267 FBK393236:FBK393267 FLG393236:FLG393267 FVC393236:FVC393267 GEY393236:GEY393267 GOU393236:GOU393267 GYQ393236:GYQ393267 HIM393236:HIM393267 HSI393236:HSI393267 ICE393236:ICE393267 IMA393236:IMA393267 IVW393236:IVW393267 JFS393236:JFS393267 JPO393236:JPO393267 JZK393236:JZK393267 KJG393236:KJG393267 KTC393236:KTC393267 LCY393236:LCY393267 LMU393236:LMU393267 LWQ393236:LWQ393267 MGM393236:MGM393267 MQI393236:MQI393267 NAE393236:NAE393267 NKA393236:NKA393267 NTW393236:NTW393267 ODS393236:ODS393267 ONO393236:ONO393267 OXK393236:OXK393267 PHG393236:PHG393267 PRC393236:PRC393267 QAY393236:QAY393267 QKU393236:QKU393267 QUQ393236:QUQ393267 REM393236:REM393267 ROI393236:ROI393267 RYE393236:RYE393267 SIA393236:SIA393267 SRW393236:SRW393267 TBS393236:TBS393267 TLO393236:TLO393267 TVK393236:TVK393267 UFG393236:UFG393267 UPC393236:UPC393267 UYY393236:UYY393267 VIU393236:VIU393267 VSQ393236:VSQ393267 WCM393236:WCM393267 WMI393236:WMI393267 WWE393236:WWE393267 W458772:W458803 JS458772:JS458803 TO458772:TO458803 ADK458772:ADK458803 ANG458772:ANG458803 AXC458772:AXC458803 BGY458772:BGY458803 BQU458772:BQU458803 CAQ458772:CAQ458803 CKM458772:CKM458803 CUI458772:CUI458803 DEE458772:DEE458803 DOA458772:DOA458803 DXW458772:DXW458803 EHS458772:EHS458803 ERO458772:ERO458803 FBK458772:FBK458803 FLG458772:FLG458803 FVC458772:FVC458803 GEY458772:GEY458803 GOU458772:GOU458803 GYQ458772:GYQ458803 HIM458772:HIM458803 HSI458772:HSI458803 ICE458772:ICE458803 IMA458772:IMA458803 IVW458772:IVW458803 JFS458772:JFS458803 JPO458772:JPO458803 JZK458772:JZK458803 KJG458772:KJG458803 KTC458772:KTC458803 LCY458772:LCY458803 LMU458772:LMU458803 LWQ458772:LWQ458803 MGM458772:MGM458803 MQI458772:MQI458803 NAE458772:NAE458803 NKA458772:NKA458803 NTW458772:NTW458803 ODS458772:ODS458803 ONO458772:ONO458803 OXK458772:OXK458803 PHG458772:PHG458803 PRC458772:PRC458803 QAY458772:QAY458803 QKU458772:QKU458803 QUQ458772:QUQ458803 REM458772:REM458803 ROI458772:ROI458803 RYE458772:RYE458803 SIA458772:SIA458803 SRW458772:SRW458803 TBS458772:TBS458803 TLO458772:TLO458803 TVK458772:TVK458803 UFG458772:UFG458803 UPC458772:UPC458803 UYY458772:UYY458803 VIU458772:VIU458803 VSQ458772:VSQ458803 WCM458772:WCM458803 WMI458772:WMI458803 WWE458772:WWE458803 W524308:W524339 JS524308:JS524339 TO524308:TO524339 ADK524308:ADK524339 ANG524308:ANG524339 AXC524308:AXC524339 BGY524308:BGY524339 BQU524308:BQU524339 CAQ524308:CAQ524339 CKM524308:CKM524339 CUI524308:CUI524339 DEE524308:DEE524339 DOA524308:DOA524339 DXW524308:DXW524339 EHS524308:EHS524339 ERO524308:ERO524339 FBK524308:FBK524339 FLG524308:FLG524339 FVC524308:FVC524339 GEY524308:GEY524339 GOU524308:GOU524339 GYQ524308:GYQ524339 HIM524308:HIM524339 HSI524308:HSI524339 ICE524308:ICE524339 IMA524308:IMA524339 IVW524308:IVW524339 JFS524308:JFS524339 JPO524308:JPO524339 JZK524308:JZK524339 KJG524308:KJG524339 KTC524308:KTC524339 LCY524308:LCY524339 LMU524308:LMU524339 LWQ524308:LWQ524339 MGM524308:MGM524339 MQI524308:MQI524339 NAE524308:NAE524339 NKA524308:NKA524339 NTW524308:NTW524339 ODS524308:ODS524339 ONO524308:ONO524339 OXK524308:OXK524339 PHG524308:PHG524339 PRC524308:PRC524339 QAY524308:QAY524339 QKU524308:QKU524339 QUQ524308:QUQ524339 REM524308:REM524339 ROI524308:ROI524339 RYE524308:RYE524339 SIA524308:SIA524339 SRW524308:SRW524339 TBS524308:TBS524339 TLO524308:TLO524339 TVK524308:TVK524339 UFG524308:UFG524339 UPC524308:UPC524339 UYY524308:UYY524339 VIU524308:VIU524339 VSQ524308:VSQ524339 WCM524308:WCM524339 WMI524308:WMI524339 WWE524308:WWE524339 W589844:W589875 JS589844:JS589875 TO589844:TO589875 ADK589844:ADK589875 ANG589844:ANG589875 AXC589844:AXC589875 BGY589844:BGY589875 BQU589844:BQU589875 CAQ589844:CAQ589875 CKM589844:CKM589875 CUI589844:CUI589875 DEE589844:DEE589875 DOA589844:DOA589875 DXW589844:DXW589875 EHS589844:EHS589875 ERO589844:ERO589875 FBK589844:FBK589875 FLG589844:FLG589875 FVC589844:FVC589875 GEY589844:GEY589875 GOU589844:GOU589875 GYQ589844:GYQ589875 HIM589844:HIM589875 HSI589844:HSI589875 ICE589844:ICE589875 IMA589844:IMA589875 IVW589844:IVW589875 JFS589844:JFS589875 JPO589844:JPO589875 JZK589844:JZK589875 KJG589844:KJG589875 KTC589844:KTC589875 LCY589844:LCY589875 LMU589844:LMU589875 LWQ589844:LWQ589875 MGM589844:MGM589875 MQI589844:MQI589875 NAE589844:NAE589875 NKA589844:NKA589875 NTW589844:NTW589875 ODS589844:ODS589875 ONO589844:ONO589875 OXK589844:OXK589875 PHG589844:PHG589875 PRC589844:PRC589875 QAY589844:QAY589875 QKU589844:QKU589875 QUQ589844:QUQ589875 REM589844:REM589875 ROI589844:ROI589875 RYE589844:RYE589875 SIA589844:SIA589875 SRW589844:SRW589875 TBS589844:TBS589875 TLO589844:TLO589875 TVK589844:TVK589875 UFG589844:UFG589875 UPC589844:UPC589875 UYY589844:UYY589875 VIU589844:VIU589875 VSQ589844:VSQ589875 WCM589844:WCM589875 WMI589844:WMI589875 WWE589844:WWE589875 W655380:W655411 JS655380:JS655411 TO655380:TO655411 ADK655380:ADK655411 ANG655380:ANG655411 AXC655380:AXC655411 BGY655380:BGY655411 BQU655380:BQU655411 CAQ655380:CAQ655411 CKM655380:CKM655411 CUI655380:CUI655411 DEE655380:DEE655411 DOA655380:DOA655411 DXW655380:DXW655411 EHS655380:EHS655411 ERO655380:ERO655411 FBK655380:FBK655411 FLG655380:FLG655411 FVC655380:FVC655411 GEY655380:GEY655411 GOU655380:GOU655411 GYQ655380:GYQ655411 HIM655380:HIM655411 HSI655380:HSI655411 ICE655380:ICE655411 IMA655380:IMA655411 IVW655380:IVW655411 JFS655380:JFS655411 JPO655380:JPO655411 JZK655380:JZK655411 KJG655380:KJG655411 KTC655380:KTC655411 LCY655380:LCY655411 LMU655380:LMU655411 LWQ655380:LWQ655411 MGM655380:MGM655411 MQI655380:MQI655411 NAE655380:NAE655411 NKA655380:NKA655411 NTW655380:NTW655411 ODS655380:ODS655411 ONO655380:ONO655411 OXK655380:OXK655411 PHG655380:PHG655411 PRC655380:PRC655411 QAY655380:QAY655411 QKU655380:QKU655411 QUQ655380:QUQ655411 REM655380:REM655411 ROI655380:ROI655411 RYE655380:RYE655411 SIA655380:SIA655411 SRW655380:SRW655411 TBS655380:TBS655411 TLO655380:TLO655411 TVK655380:TVK655411 UFG655380:UFG655411 UPC655380:UPC655411 UYY655380:UYY655411 VIU655380:VIU655411 VSQ655380:VSQ655411 WCM655380:WCM655411 WMI655380:WMI655411 WWE655380:WWE655411 W720916:W720947 JS720916:JS720947 TO720916:TO720947 ADK720916:ADK720947 ANG720916:ANG720947 AXC720916:AXC720947 BGY720916:BGY720947 BQU720916:BQU720947 CAQ720916:CAQ720947 CKM720916:CKM720947 CUI720916:CUI720947 DEE720916:DEE720947 DOA720916:DOA720947 DXW720916:DXW720947 EHS720916:EHS720947 ERO720916:ERO720947 FBK720916:FBK720947 FLG720916:FLG720947 FVC720916:FVC720947 GEY720916:GEY720947 GOU720916:GOU720947 GYQ720916:GYQ720947 HIM720916:HIM720947 HSI720916:HSI720947 ICE720916:ICE720947 IMA720916:IMA720947 IVW720916:IVW720947 JFS720916:JFS720947 JPO720916:JPO720947 JZK720916:JZK720947 KJG720916:KJG720947 KTC720916:KTC720947 LCY720916:LCY720947 LMU720916:LMU720947 LWQ720916:LWQ720947 MGM720916:MGM720947 MQI720916:MQI720947 NAE720916:NAE720947 NKA720916:NKA720947 NTW720916:NTW720947 ODS720916:ODS720947 ONO720916:ONO720947 OXK720916:OXK720947 PHG720916:PHG720947 PRC720916:PRC720947 QAY720916:QAY720947 QKU720916:QKU720947 QUQ720916:QUQ720947 REM720916:REM720947 ROI720916:ROI720947 RYE720916:RYE720947 SIA720916:SIA720947 SRW720916:SRW720947 TBS720916:TBS720947 TLO720916:TLO720947 TVK720916:TVK720947 UFG720916:UFG720947 UPC720916:UPC720947 UYY720916:UYY720947 VIU720916:VIU720947 VSQ720916:VSQ720947 WCM720916:WCM720947 WMI720916:WMI720947 WWE720916:WWE720947 W786452:W786483 JS786452:JS786483 TO786452:TO786483 ADK786452:ADK786483 ANG786452:ANG786483 AXC786452:AXC786483 BGY786452:BGY786483 BQU786452:BQU786483 CAQ786452:CAQ786483 CKM786452:CKM786483 CUI786452:CUI786483 DEE786452:DEE786483 DOA786452:DOA786483 DXW786452:DXW786483 EHS786452:EHS786483 ERO786452:ERO786483 FBK786452:FBK786483 FLG786452:FLG786483 FVC786452:FVC786483 GEY786452:GEY786483 GOU786452:GOU786483 GYQ786452:GYQ786483 HIM786452:HIM786483 HSI786452:HSI786483 ICE786452:ICE786483 IMA786452:IMA786483 IVW786452:IVW786483 JFS786452:JFS786483 JPO786452:JPO786483 JZK786452:JZK786483 KJG786452:KJG786483 KTC786452:KTC786483 LCY786452:LCY786483 LMU786452:LMU786483 LWQ786452:LWQ786483 MGM786452:MGM786483 MQI786452:MQI786483 NAE786452:NAE786483 NKA786452:NKA786483 NTW786452:NTW786483 ODS786452:ODS786483 ONO786452:ONO786483 OXK786452:OXK786483 PHG786452:PHG786483 PRC786452:PRC786483 QAY786452:QAY786483 QKU786452:QKU786483 QUQ786452:QUQ786483 REM786452:REM786483 ROI786452:ROI786483 RYE786452:RYE786483 SIA786452:SIA786483 SRW786452:SRW786483 TBS786452:TBS786483 TLO786452:TLO786483 TVK786452:TVK786483 UFG786452:UFG786483 UPC786452:UPC786483 UYY786452:UYY786483 VIU786452:VIU786483 VSQ786452:VSQ786483 WCM786452:WCM786483 WMI786452:WMI786483 WWE786452:WWE786483 W851988:W852019 JS851988:JS852019 TO851988:TO852019 ADK851988:ADK852019 ANG851988:ANG852019 AXC851988:AXC852019 BGY851988:BGY852019 BQU851988:BQU852019 CAQ851988:CAQ852019 CKM851988:CKM852019 CUI851988:CUI852019 DEE851988:DEE852019 DOA851988:DOA852019 DXW851988:DXW852019 EHS851988:EHS852019 ERO851988:ERO852019 FBK851988:FBK852019 FLG851988:FLG852019 FVC851988:FVC852019 GEY851988:GEY852019 GOU851988:GOU852019 GYQ851988:GYQ852019 HIM851988:HIM852019 HSI851988:HSI852019 ICE851988:ICE852019 IMA851988:IMA852019 IVW851988:IVW852019 JFS851988:JFS852019 JPO851988:JPO852019 JZK851988:JZK852019 KJG851988:KJG852019 KTC851988:KTC852019 LCY851988:LCY852019 LMU851988:LMU852019 LWQ851988:LWQ852019 MGM851988:MGM852019 MQI851988:MQI852019 NAE851988:NAE852019 NKA851988:NKA852019 NTW851988:NTW852019 ODS851988:ODS852019 ONO851988:ONO852019 OXK851988:OXK852019 PHG851988:PHG852019 PRC851988:PRC852019 QAY851988:QAY852019 QKU851988:QKU852019 QUQ851988:QUQ852019 REM851988:REM852019 ROI851988:ROI852019 RYE851988:RYE852019 SIA851988:SIA852019 SRW851988:SRW852019 TBS851988:TBS852019 TLO851988:TLO852019 TVK851988:TVK852019 UFG851988:UFG852019 UPC851988:UPC852019 UYY851988:UYY852019 VIU851988:VIU852019 VSQ851988:VSQ852019 WCM851988:WCM852019 WMI851988:WMI852019 WWE851988:WWE852019 W917524:W917555 JS917524:JS917555 TO917524:TO917555 ADK917524:ADK917555 ANG917524:ANG917555 AXC917524:AXC917555 BGY917524:BGY917555 BQU917524:BQU917555 CAQ917524:CAQ917555 CKM917524:CKM917555 CUI917524:CUI917555 DEE917524:DEE917555 DOA917524:DOA917555 DXW917524:DXW917555 EHS917524:EHS917555 ERO917524:ERO917555 FBK917524:FBK917555 FLG917524:FLG917555 FVC917524:FVC917555 GEY917524:GEY917555 GOU917524:GOU917555 GYQ917524:GYQ917555 HIM917524:HIM917555 HSI917524:HSI917555 ICE917524:ICE917555 IMA917524:IMA917555 IVW917524:IVW917555 JFS917524:JFS917555 JPO917524:JPO917555 JZK917524:JZK917555 KJG917524:KJG917555 KTC917524:KTC917555 LCY917524:LCY917555 LMU917524:LMU917555 LWQ917524:LWQ917555 MGM917524:MGM917555 MQI917524:MQI917555 NAE917524:NAE917555 NKA917524:NKA917555 NTW917524:NTW917555 ODS917524:ODS917555 ONO917524:ONO917555 OXK917524:OXK917555 PHG917524:PHG917555 PRC917524:PRC917555 QAY917524:QAY917555 QKU917524:QKU917555 QUQ917524:QUQ917555 REM917524:REM917555 ROI917524:ROI917555 RYE917524:RYE917555 SIA917524:SIA917555 SRW917524:SRW917555 TBS917524:TBS917555 TLO917524:TLO917555 TVK917524:TVK917555 UFG917524:UFG917555 UPC917524:UPC917555 UYY917524:UYY917555 VIU917524:VIU917555 VSQ917524:VSQ917555 WCM917524:WCM917555 WMI917524:WMI917555 WWE917524:WWE917555 W983060:W983091 JS983060:JS983091 TO983060:TO983091 ADK983060:ADK983091 ANG983060:ANG983091 AXC983060:AXC983091 BGY983060:BGY983091 BQU983060:BQU983091 CAQ983060:CAQ983091 CKM983060:CKM983091 CUI983060:CUI983091 DEE983060:DEE983091 DOA983060:DOA983091 DXW983060:DXW983091 EHS983060:EHS983091 ERO983060:ERO983091 FBK983060:FBK983091 FLG983060:FLG983091 FVC983060:FVC983091 GEY983060:GEY983091 GOU983060:GOU983091 GYQ983060:GYQ983091 HIM983060:HIM983091 HSI983060:HSI983091 ICE983060:ICE983091 IMA983060:IMA983091 IVW983060:IVW983091 JFS983060:JFS983091 JPO983060:JPO983091 JZK983060:JZK983091 KJG983060:KJG983091 KTC983060:KTC983091 LCY983060:LCY983091 LMU983060:LMU983091 LWQ983060:LWQ983091 MGM983060:MGM983091 MQI983060:MQI983091 NAE983060:NAE983091 NKA983060:NKA983091 NTW983060:NTW983091 ODS983060:ODS983091 ONO983060:ONO983091 OXK983060:OXK983091 PHG983060:PHG983091 PRC983060:PRC983091 QAY983060:QAY983091 QKU983060:QKU983091 QUQ983060:QUQ983091 REM983060:REM983091 ROI983060:ROI983091 RYE983060:RYE983091 SIA983060:SIA983091 SRW983060:SRW983091 TBS983060:TBS983091 TLO983060:TLO983091 TVK983060:TVK983091 UFG983060:UFG983091 UPC983060:UPC983091 UYY983060:UYY983091 VIU983060:VIU983091 VSQ983060:VSQ983091 WCM983060:WCM983091 WMI983060:WMI983091 WWE983060:WWE983091 W31:W53 JS31:JS53 TO31:TO53 ADK31:ADK53 ANG31:ANG53 AXC31:AXC53 BGY31:BGY53 BQU31:BQU53 CAQ31:CAQ53 CKM31:CKM53 CUI31:CUI53 DEE31:DEE53 DOA31:DOA53 DXW31:DXW53 EHS31:EHS53 ERO31:ERO53 FBK31:FBK53 FLG31:FLG53 FVC31:FVC53 GEY31:GEY53 GOU31:GOU53 GYQ31:GYQ53 HIM31:HIM53 HSI31:HSI53 ICE31:ICE53 IMA31:IMA53 IVW31:IVW53 JFS31:JFS53 JPO31:JPO53 JZK31:JZK53 KJG31:KJG53 KTC31:KTC53 LCY31:LCY53 LMU31:LMU53 LWQ31:LWQ53 MGM31:MGM53 MQI31:MQI53 NAE31:NAE53 NKA31:NKA53 NTW31:NTW53 ODS31:ODS53 ONO31:ONO53 OXK31:OXK53 PHG31:PHG53 PRC31:PRC53 QAY31:QAY53 QKU31:QKU53 QUQ31:QUQ53 REM31:REM53 ROI31:ROI53 RYE31:RYE53 SIA31:SIA53 SRW31:SRW53 TBS31:TBS53 TLO31:TLO53 TVK31:TVK53 UFG31:UFG53 UPC31:UPC53 UYY31:UYY53 VIU31:VIU53 VSQ31:VSQ53 WCM31:WCM53 WMI31:WMI53 WWE31:WWE53">
      <formula1>$I$2:$I$4</formula1>
    </dataValidation>
  </dataValidations>
  <hyperlinks>
    <hyperlink ref="J33" r:id="rId1" location="overlay-context="/>
    <hyperlink ref="J34" r:id="rId2" location="overlay-context="/>
    <hyperlink ref="U44" r:id="rId3" location="overlay-context=_x000a__x000a_19/07/2018:" display="http://www.idep.edu.co/?q=content/gf-14-proceso-de-gesti%C3%B3n-financiera#overlay-context=_x000a__x000a_19/07/2018:"/>
    <hyperlink ref="U49" r:id="rId4"/>
    <hyperlink ref="U48" r:id="rId5"/>
    <hyperlink ref="U32" r:id="rId6" location="overlay-context=_x000a__x000a_24/12/2018:  radicado No. 00106-817-001434 del 29 de noviembre de 2018. " display="http://www.idep.edu.co/?q=content/gf-14-proceso-de-gesti%C3%B3n-financiera#overlay-context=_x000a__x000a_24/12/2018:  radicado No. 00106-817-001434 del 29 de noviembre de 2018. "/>
  </hyperlinks>
  <pageMargins left="0.7" right="0.7" top="0.75" bottom="0.75" header="0.3" footer="0.3"/>
  <pageSetup orientation="portrait" r:id="rId7"/>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9"/>
  <sheetViews>
    <sheetView showGridLines="0" topLeftCell="A18" zoomScale="80" zoomScaleNormal="80" workbookViewId="0">
      <selection activeCell="G27" sqref="G27"/>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34" t="s">
        <v>59</v>
      </c>
      <c r="B22" s="535"/>
      <c r="C22" s="536"/>
      <c r="D22" s="23"/>
      <c r="E22" s="517" t="str">
        <f>CONCATENATE("INFORME DE SEGUIMIENTO DEL PROCESO ",A23)</f>
        <v>INFORME DE SEGUIMIENTO DEL PROCESO CONTROL INTERNO DISCIPLINARIO</v>
      </c>
      <c r="F22" s="518"/>
      <c r="G22" s="21"/>
      <c r="H22" s="553" t="s">
        <v>60</v>
      </c>
      <c r="I22" s="554"/>
      <c r="J22" s="555"/>
      <c r="K22" s="107"/>
      <c r="L22" s="107"/>
      <c r="M22" s="561" t="s">
        <v>61</v>
      </c>
      <c r="N22" s="562"/>
      <c r="O22" s="563"/>
      <c r="P22" s="111"/>
      <c r="Q22" s="111"/>
      <c r="R22" s="111"/>
      <c r="S22" s="111"/>
      <c r="T22" s="111"/>
      <c r="U22" s="111"/>
      <c r="V22" s="111"/>
      <c r="W22" s="111"/>
      <c r="X22" s="110"/>
    </row>
    <row r="23" spans="1:27" ht="53.25" customHeight="1" thickBot="1" x14ac:dyDescent="0.3">
      <c r="A23" s="577" t="s">
        <v>55</v>
      </c>
      <c r="B23" s="578"/>
      <c r="C23" s="579"/>
      <c r="D23" s="23"/>
      <c r="E23" s="125" t="s">
        <v>151</v>
      </c>
      <c r="F23" s="126">
        <f>COUNTA(A31:A40)</f>
        <v>0</v>
      </c>
      <c r="G23" s="21"/>
      <c r="H23" s="556" t="s">
        <v>69</v>
      </c>
      <c r="I23" s="557"/>
      <c r="J23" s="126">
        <f>COUNTIF(I31:I40,"Acción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0</v>
      </c>
      <c r="G24" s="24"/>
      <c r="H24" s="558" t="s">
        <v>156</v>
      </c>
      <c r="I24" s="559"/>
      <c r="J24" s="131">
        <f>COUNTIF(I31:I40,"Acción Preventiva y/o de mejora")</f>
        <v>0</v>
      </c>
      <c r="K24" s="112"/>
      <c r="L24" s="108"/>
      <c r="M24" s="114">
        <v>2016</v>
      </c>
      <c r="N24" s="37"/>
      <c r="O24" s="115">
        <v>3</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60"/>
      <c r="I25" s="560"/>
      <c r="J25" s="118"/>
      <c r="K25" s="112"/>
      <c r="L25" s="108"/>
      <c r="M25" s="116">
        <v>2017</v>
      </c>
      <c r="N25" s="46"/>
      <c r="O25" s="117"/>
      <c r="P25" s="111"/>
      <c r="Q25" s="111"/>
      <c r="R25" s="112"/>
      <c r="S25" s="112"/>
      <c r="T25" s="112"/>
      <c r="U25" s="110"/>
      <c r="V25" s="110"/>
      <c r="W25" s="23"/>
      <c r="X25" s="62"/>
    </row>
    <row r="26" spans="1:27" ht="48.75" customHeight="1" x14ac:dyDescent="0.35">
      <c r="A26" s="27"/>
      <c r="B26" s="23"/>
      <c r="C26" s="23"/>
      <c r="D26" s="28"/>
      <c r="E26" s="129" t="s">
        <v>153</v>
      </c>
      <c r="F26" s="128">
        <f>COUNTIF(W31:W40, "En ejecución")</f>
        <v>0</v>
      </c>
      <c r="G26" s="24"/>
      <c r="H26" s="560"/>
      <c r="I26" s="560"/>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3</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02" t="s">
        <v>91</v>
      </c>
      <c r="U30" s="200" t="s">
        <v>92</v>
      </c>
      <c r="V30" s="200" t="s">
        <v>166</v>
      </c>
      <c r="W30" s="200" t="s">
        <v>93</v>
      </c>
      <c r="X30" s="201" t="s">
        <v>163</v>
      </c>
      <c r="Y30" s="98"/>
      <c r="Z30" s="102"/>
      <c r="AA30" s="102"/>
    </row>
    <row r="31" spans="1:27" ht="37.5" customHeight="1" x14ac:dyDescent="0.25">
      <c r="A31" s="182"/>
      <c r="B31" s="182"/>
      <c r="C31" s="182"/>
      <c r="D31" s="182"/>
      <c r="E31" s="185"/>
      <c r="F31" s="182"/>
      <c r="G31" s="203"/>
      <c r="H31" s="203"/>
      <c r="I31" s="185"/>
      <c r="J31" s="185"/>
      <c r="K31" s="185"/>
      <c r="L31" s="185"/>
      <c r="M31" s="191"/>
      <c r="N31" s="185"/>
      <c r="O31" s="593"/>
      <c r="P31" s="594"/>
      <c r="Q31" s="594"/>
      <c r="R31" s="595"/>
      <c r="S31" s="185"/>
      <c r="T31" s="188"/>
      <c r="U31" s="188"/>
      <c r="V31" s="188"/>
      <c r="W31" s="179"/>
      <c r="X31" s="204"/>
      <c r="Y31" s="77"/>
      <c r="Z31" s="1"/>
    </row>
    <row r="32" spans="1:27" ht="37.5" customHeight="1" x14ac:dyDescent="0.25">
      <c r="A32" s="166"/>
      <c r="B32" s="163"/>
      <c r="C32" s="163"/>
      <c r="D32" s="166"/>
      <c r="E32" s="167"/>
      <c r="F32" s="163"/>
      <c r="G32" s="168"/>
      <c r="H32" s="168"/>
      <c r="I32" s="164"/>
      <c r="J32" s="167"/>
      <c r="K32" s="167"/>
      <c r="L32" s="167"/>
      <c r="M32" s="169"/>
      <c r="N32" s="167"/>
      <c r="O32" s="568"/>
      <c r="P32" s="569"/>
      <c r="Q32" s="569"/>
      <c r="R32" s="570"/>
      <c r="S32" s="167"/>
      <c r="T32" s="170"/>
      <c r="U32" s="170"/>
      <c r="V32" s="165"/>
      <c r="W32" s="172"/>
      <c r="X32" s="171"/>
      <c r="Y32" s="16"/>
      <c r="Z32" s="1"/>
    </row>
    <row r="33" spans="1:26" ht="37.5" customHeight="1" x14ac:dyDescent="0.25">
      <c r="A33" s="166"/>
      <c r="B33" s="163"/>
      <c r="C33" s="163"/>
      <c r="D33" s="166"/>
      <c r="E33" s="167"/>
      <c r="F33" s="163"/>
      <c r="G33" s="168"/>
      <c r="H33" s="168"/>
      <c r="I33" s="164"/>
      <c r="J33" s="166"/>
      <c r="K33" s="166"/>
      <c r="L33" s="167"/>
      <c r="M33" s="166"/>
      <c r="N33" s="166"/>
      <c r="O33" s="571"/>
      <c r="P33" s="572"/>
      <c r="Q33" s="572"/>
      <c r="R33" s="573"/>
      <c r="S33" s="166"/>
      <c r="T33" s="170"/>
      <c r="U33" s="170"/>
      <c r="V33" s="165"/>
      <c r="W33" s="172"/>
      <c r="X33" s="171"/>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8" priority="1" stopIfTrue="1" operator="containsText" text="Cerrada">
      <formula>NOT(ISERROR(SEARCH("Cerrada",W31)))</formula>
    </cfRule>
    <cfRule type="containsText" dxfId="7" priority="2" stopIfTrue="1" operator="containsText" text="En ejecución">
      <formula>NOT(ISERROR(SEARCH("En ejecución",W31)))</formula>
    </cfRule>
    <cfRule type="containsText" dxfId="6" priority="3" stopIfTrue="1" operator="containsText" text="Vencida">
      <formula>NOT(ISERROR(SEARCH("Vencida",W31)))</formula>
    </cfRule>
  </conditionalFormatting>
  <dataValidations count="7">
    <dataValidation type="list" allowBlank="1" showInputMessage="1" showErrorMessage="1" sqref="W31:W33">
      <formula1>$I$2:$I$4</formula1>
    </dataValidation>
    <dataValidation type="list" allowBlank="1" showInputMessage="1" showErrorMessage="1" sqref="V31:V33">
      <formula1>$J$2:$J$4</formula1>
    </dataValidation>
    <dataValidation type="list" allowBlank="1" showInputMessage="1" showErrorMessage="1" sqref="I31:I33">
      <formula1>$H$2:$H$3</formula1>
    </dataValidation>
    <dataValidation type="list" allowBlank="1" showInputMessage="1" showErrorMessage="1" sqref="F31:F33">
      <formula1>$G$2:$G$5</formula1>
    </dataValidation>
    <dataValidation type="list" allowBlank="1" showInputMessage="1" showErrorMessage="1" sqref="C31:C33">
      <formula1>$D$2:$D$13</formula1>
    </dataValidation>
    <dataValidation type="list" allowBlank="1" showInputMessage="1" showErrorMessage="1" sqref="B31:B33">
      <formula1>$F$2:$F$6</formula1>
    </dataValidation>
    <dataValidation type="list" allowBlank="1" showErrorMessage="1" sqref="A23">
      <formula1>PROCESOS</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919"/>
  <sheetViews>
    <sheetView showGridLines="0" topLeftCell="A20" zoomScale="80" zoomScaleNormal="80" workbookViewId="0">
      <selection activeCell="A28" sqref="A28"/>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34" t="s">
        <v>59</v>
      </c>
      <c r="B22" s="535"/>
      <c r="C22" s="536"/>
      <c r="D22" s="23"/>
      <c r="E22" s="517" t="str">
        <f>CONCATENATE("INFORME DE SEGUIMIENTO DEL PROCESO ",A23)</f>
        <v>INFORME DE SEGUIMIENTO DEL PROCESO EVALUACIÓN Y CONTROL</v>
      </c>
      <c r="F22" s="518"/>
      <c r="G22" s="21"/>
      <c r="H22" s="553" t="s">
        <v>60</v>
      </c>
      <c r="I22" s="554"/>
      <c r="J22" s="555"/>
      <c r="K22" s="107"/>
      <c r="L22" s="107"/>
      <c r="M22" s="561" t="s">
        <v>61</v>
      </c>
      <c r="N22" s="562"/>
      <c r="O22" s="563"/>
      <c r="P22" s="111"/>
      <c r="Q22" s="111"/>
      <c r="R22" s="111"/>
      <c r="S22" s="111"/>
      <c r="T22" s="111"/>
      <c r="U22" s="111"/>
      <c r="V22" s="111"/>
      <c r="W22" s="111"/>
      <c r="X22" s="110"/>
    </row>
    <row r="23" spans="1:27" ht="53.25" customHeight="1" thickBot="1" x14ac:dyDescent="0.3">
      <c r="A23" s="577" t="s">
        <v>128</v>
      </c>
      <c r="B23" s="578"/>
      <c r="C23" s="579"/>
      <c r="D23" s="23"/>
      <c r="E23" s="125" t="s">
        <v>151</v>
      </c>
      <c r="F23" s="126">
        <f>COUNTA(A31:A40)</f>
        <v>0</v>
      </c>
      <c r="G23" s="21"/>
      <c r="H23" s="556" t="s">
        <v>69</v>
      </c>
      <c r="I23" s="557"/>
      <c r="J23" s="126">
        <f>COUNTIF(I31:I40,"Acción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0</v>
      </c>
      <c r="G24" s="24"/>
      <c r="H24" s="558" t="s">
        <v>156</v>
      </c>
      <c r="I24" s="559"/>
      <c r="J24" s="131">
        <f>COUNTIF(I31:I40,"Acción Preventiva y/o de mejora")</f>
        <v>0</v>
      </c>
      <c r="K24" s="112"/>
      <c r="L24" s="108"/>
      <c r="M24" s="114">
        <v>2016</v>
      </c>
      <c r="N24" s="37"/>
      <c r="O24" s="115">
        <v>5</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60"/>
      <c r="I25" s="560"/>
      <c r="J25" s="118"/>
      <c r="K25" s="112"/>
      <c r="L25" s="108"/>
      <c r="M25" s="116">
        <v>2017</v>
      </c>
      <c r="N25" s="46"/>
      <c r="O25" s="117"/>
      <c r="P25" s="111"/>
      <c r="Q25" s="111"/>
      <c r="R25" s="112"/>
      <c r="S25" s="112"/>
      <c r="T25" s="112"/>
      <c r="U25" s="110"/>
      <c r="V25" s="110"/>
      <c r="W25" s="23"/>
      <c r="X25" s="62"/>
    </row>
    <row r="26" spans="1:27" ht="48.75" customHeight="1" x14ac:dyDescent="0.35">
      <c r="A26" s="27"/>
      <c r="B26" s="23"/>
      <c r="C26" s="23"/>
      <c r="D26" s="28"/>
      <c r="E26" s="129" t="s">
        <v>153</v>
      </c>
      <c r="F26" s="128">
        <f>COUNTIF(W31:W40, "En ejecución")</f>
        <v>0</v>
      </c>
      <c r="G26" s="24"/>
      <c r="H26" s="560"/>
      <c r="I26" s="560"/>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5</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02" t="s">
        <v>91</v>
      </c>
      <c r="U30" s="200" t="s">
        <v>92</v>
      </c>
      <c r="V30" s="200" t="s">
        <v>166</v>
      </c>
      <c r="W30" s="200" t="s">
        <v>93</v>
      </c>
      <c r="X30" s="201" t="s">
        <v>163</v>
      </c>
      <c r="Y30" s="98"/>
      <c r="Z30" s="102"/>
      <c r="AA30" s="102"/>
    </row>
    <row r="31" spans="1:27" ht="37.5" customHeight="1" x14ac:dyDescent="0.25">
      <c r="A31" s="182"/>
      <c r="B31" s="182"/>
      <c r="C31" s="182"/>
      <c r="D31" s="182"/>
      <c r="E31" s="185"/>
      <c r="F31" s="182"/>
      <c r="G31" s="203"/>
      <c r="H31" s="203"/>
      <c r="I31" s="185"/>
      <c r="J31" s="185"/>
      <c r="K31" s="185"/>
      <c r="L31" s="185"/>
      <c r="M31" s="191"/>
      <c r="N31" s="185"/>
      <c r="O31" s="593"/>
      <c r="P31" s="594"/>
      <c r="Q31" s="594"/>
      <c r="R31" s="595"/>
      <c r="S31" s="185"/>
      <c r="T31" s="188"/>
      <c r="U31" s="188"/>
      <c r="V31" s="188"/>
      <c r="W31" s="179"/>
      <c r="X31" s="204"/>
      <c r="Y31" s="77"/>
      <c r="Z31" s="1"/>
    </row>
    <row r="32" spans="1:27" ht="37.5" customHeight="1" x14ac:dyDescent="0.25">
      <c r="A32" s="166"/>
      <c r="B32" s="163"/>
      <c r="C32" s="163"/>
      <c r="D32" s="166"/>
      <c r="E32" s="167"/>
      <c r="F32" s="163"/>
      <c r="G32" s="168"/>
      <c r="H32" s="168"/>
      <c r="I32" s="164"/>
      <c r="J32" s="167"/>
      <c r="K32" s="167"/>
      <c r="L32" s="167"/>
      <c r="M32" s="169"/>
      <c r="N32" s="167"/>
      <c r="O32" s="568"/>
      <c r="P32" s="569"/>
      <c r="Q32" s="569"/>
      <c r="R32" s="570"/>
      <c r="S32" s="167"/>
      <c r="T32" s="170"/>
      <c r="U32" s="170"/>
      <c r="V32" s="165"/>
      <c r="W32" s="172"/>
      <c r="X32" s="171"/>
      <c r="Y32" s="16"/>
      <c r="Z32" s="1"/>
    </row>
    <row r="33" spans="1:26" ht="37.5" customHeight="1" x14ac:dyDescent="0.25">
      <c r="A33" s="166"/>
      <c r="B33" s="163"/>
      <c r="C33" s="163"/>
      <c r="D33" s="166"/>
      <c r="E33" s="167"/>
      <c r="F33" s="163"/>
      <c r="G33" s="168"/>
      <c r="H33" s="168"/>
      <c r="I33" s="164"/>
      <c r="J33" s="166"/>
      <c r="K33" s="166"/>
      <c r="L33" s="167"/>
      <c r="M33" s="166"/>
      <c r="N33" s="166"/>
      <c r="O33" s="571"/>
      <c r="P33" s="572"/>
      <c r="Q33" s="572"/>
      <c r="R33" s="573"/>
      <c r="S33" s="166"/>
      <c r="T33" s="170"/>
      <c r="U33" s="170"/>
      <c r="V33" s="165"/>
      <c r="W33" s="172"/>
      <c r="X33" s="171"/>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5" priority="1" stopIfTrue="1" operator="containsText" text="Cerrada">
      <formula>NOT(ISERROR(SEARCH("Cerrada",W31)))</formula>
    </cfRule>
    <cfRule type="containsText" dxfId="4" priority="2" stopIfTrue="1" operator="containsText" text="En ejecución">
      <formula>NOT(ISERROR(SEARCH("En ejecución",W31)))</formula>
    </cfRule>
    <cfRule type="containsText" dxfId="3" priority="3" stopIfTrue="1" operator="containsText" text="Vencida">
      <formula>NOT(ISERROR(SEARCH("Vencida",W31)))</formula>
    </cfRule>
  </conditionalFormatting>
  <dataValidations count="7">
    <dataValidation type="list" allowBlank="1" showErrorMessage="1" sqref="A23">
      <formula1>PROCESOS</formula1>
    </dataValidation>
    <dataValidation type="list" allowBlank="1" showInputMessage="1" showErrorMessage="1" sqref="B31:B33">
      <formula1>$F$2:$F$6</formula1>
    </dataValidation>
    <dataValidation type="list" allowBlank="1" showInputMessage="1" showErrorMessage="1" sqref="C31:C33">
      <formula1>$D$2:$D$13</formula1>
    </dataValidation>
    <dataValidation type="list" allowBlank="1" showInputMessage="1" showErrorMessage="1" sqref="F31:F33">
      <formula1>$G$2:$G$5</formula1>
    </dataValidation>
    <dataValidation type="list" allowBlank="1" showInputMessage="1" showErrorMessage="1" sqref="I31:I33">
      <formula1>$H$2:$H$3</formula1>
    </dataValidation>
    <dataValidation type="list" allowBlank="1" showInputMessage="1" showErrorMessage="1" sqref="V31:V33">
      <formula1>$J$2:$J$4</formula1>
    </dataValidation>
    <dataValidation type="list" allowBlank="1" showInputMessage="1" showErrorMessage="1" sqref="W31:W33">
      <formula1>$I$2:$I$4</formula1>
    </dataValidation>
  </dataValidation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918"/>
  <sheetViews>
    <sheetView showGridLines="0" topLeftCell="A18" zoomScale="80" zoomScaleNormal="80" workbookViewId="0">
      <selection activeCell="F27" sqref="F27"/>
    </sheetView>
  </sheetViews>
  <sheetFormatPr baseColWidth="10" defaultColWidth="14.42578125" defaultRowHeight="15" customHeight="1" x14ac:dyDescent="0.25"/>
  <cols>
    <col min="1" max="1" width="6.5703125" style="173" customWidth="1"/>
    <col min="2" max="2" width="15.570312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36.425781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34" t="s">
        <v>59</v>
      </c>
      <c r="B22" s="535"/>
      <c r="C22" s="536"/>
      <c r="D22" s="23"/>
      <c r="E22" s="517" t="str">
        <f>CONCATENATE("INFORME DE SEGUIMIENTO DEL PROCESO ",A23)</f>
        <v>INFORME DE SEGUIMIENTO DEL PROCESO MEJORAMIENTO INTEGRAL Y CONTINUO</v>
      </c>
      <c r="F22" s="518"/>
      <c r="G22" s="21"/>
      <c r="H22" s="553" t="s">
        <v>60</v>
      </c>
      <c r="I22" s="554"/>
      <c r="J22" s="555"/>
      <c r="K22" s="107"/>
      <c r="L22" s="107"/>
      <c r="M22" s="561" t="s">
        <v>61</v>
      </c>
      <c r="N22" s="562"/>
      <c r="O22" s="563"/>
      <c r="P22" s="111"/>
      <c r="Q22" s="111"/>
      <c r="R22" s="111"/>
      <c r="S22" s="111"/>
      <c r="T22" s="111"/>
      <c r="U22" s="111"/>
      <c r="V22" s="111"/>
      <c r="W22" s="111"/>
      <c r="X22" s="110"/>
    </row>
    <row r="23" spans="1:27" ht="53.25" customHeight="1" thickBot="1" x14ac:dyDescent="0.3">
      <c r="A23" s="577" t="s">
        <v>21</v>
      </c>
      <c r="B23" s="578"/>
      <c r="C23" s="579"/>
      <c r="D23" s="23"/>
      <c r="E23" s="125" t="s">
        <v>151</v>
      </c>
      <c r="F23" s="126">
        <f>COUNTA(A31:A39)</f>
        <v>2</v>
      </c>
      <c r="G23" s="21"/>
      <c r="H23" s="556" t="s">
        <v>69</v>
      </c>
      <c r="I23" s="557"/>
      <c r="J23" s="126">
        <f>COUNTIF(I31:I39,"Acción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COUNTA(H31:H39)</f>
        <v>2</v>
      </c>
      <c r="G24" s="24"/>
      <c r="H24" s="558" t="s">
        <v>156</v>
      </c>
      <c r="I24" s="559"/>
      <c r="J24" s="131">
        <f>COUNTIF(I31:I39,"Acción Preventiva y/o de mejora")</f>
        <v>2</v>
      </c>
      <c r="K24" s="112"/>
      <c r="L24" s="108"/>
      <c r="M24" s="114">
        <v>2016</v>
      </c>
      <c r="N24" s="37">
        <v>1</v>
      </c>
      <c r="O24" s="115">
        <v>9</v>
      </c>
      <c r="P24" s="111"/>
      <c r="Q24" s="111"/>
      <c r="R24" s="112"/>
      <c r="S24" s="112"/>
      <c r="T24" s="112"/>
      <c r="U24" s="110"/>
      <c r="V24" s="110"/>
      <c r="W24" s="23"/>
      <c r="X24" s="110"/>
    </row>
    <row r="25" spans="1:27" ht="53.25" customHeight="1" x14ac:dyDescent="0.35">
      <c r="A25" s="27"/>
      <c r="B25" s="23"/>
      <c r="C25" s="23"/>
      <c r="D25" s="33"/>
      <c r="E25" s="129" t="s">
        <v>152</v>
      </c>
      <c r="F25" s="128">
        <f>COUNTIF(W31:W39, "Vencida")</f>
        <v>0</v>
      </c>
      <c r="G25" s="24"/>
      <c r="H25" s="560"/>
      <c r="I25" s="560"/>
      <c r="J25" s="118"/>
      <c r="K25" s="112"/>
      <c r="L25" s="108"/>
      <c r="M25" s="116">
        <v>2017</v>
      </c>
      <c r="N25" s="46"/>
      <c r="O25" s="117"/>
      <c r="P25" s="111"/>
      <c r="Q25" s="111"/>
      <c r="R25" s="112"/>
      <c r="S25" s="112"/>
      <c r="T25" s="112"/>
      <c r="U25" s="110"/>
      <c r="V25" s="110"/>
      <c r="W25" s="23"/>
      <c r="X25" s="62"/>
    </row>
    <row r="26" spans="1:27" ht="48.75" customHeight="1" x14ac:dyDescent="0.35">
      <c r="A26" s="27"/>
      <c r="B26" s="23"/>
      <c r="C26" s="23"/>
      <c r="D26" s="28"/>
      <c r="E26" s="129" t="s">
        <v>153</v>
      </c>
      <c r="F26" s="128">
        <f>COUNTIF(W31:W39, "En ejecución")</f>
        <v>2</v>
      </c>
      <c r="G26" s="24"/>
      <c r="H26" s="560"/>
      <c r="I26" s="560"/>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COUNTIF(W31:W39, "Cerrada")</f>
        <v>0</v>
      </c>
      <c r="G27" s="24"/>
      <c r="H27" s="25"/>
      <c r="I27" s="109"/>
      <c r="J27" s="108"/>
      <c r="K27" s="108"/>
      <c r="L27" s="108"/>
      <c r="M27" s="119" t="s">
        <v>75</v>
      </c>
      <c r="N27" s="120">
        <f>SUM(N24:N26)</f>
        <v>1</v>
      </c>
      <c r="O27" s="157">
        <f>SUM(O24:O26)</f>
        <v>9</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02" t="s">
        <v>91</v>
      </c>
      <c r="U30" s="200" t="s">
        <v>92</v>
      </c>
      <c r="V30" s="200" t="s">
        <v>166</v>
      </c>
      <c r="W30" s="200" t="s">
        <v>93</v>
      </c>
      <c r="X30" s="201" t="s">
        <v>163</v>
      </c>
      <c r="Y30" s="98"/>
      <c r="Z30" s="102"/>
      <c r="AA30" s="102"/>
    </row>
    <row r="31" spans="1:27" s="328" customFormat="1" ht="138" customHeight="1" x14ac:dyDescent="0.25">
      <c r="A31" s="326">
        <v>1</v>
      </c>
      <c r="B31" s="326" t="s">
        <v>136</v>
      </c>
      <c r="C31" s="326" t="s">
        <v>15</v>
      </c>
      <c r="D31" s="382">
        <v>43451</v>
      </c>
      <c r="E31" s="193" t="s">
        <v>542</v>
      </c>
      <c r="F31" s="326" t="s">
        <v>145</v>
      </c>
      <c r="G31" s="193" t="s">
        <v>546</v>
      </c>
      <c r="H31" s="193" t="s">
        <v>543</v>
      </c>
      <c r="I31" s="191" t="s">
        <v>147</v>
      </c>
      <c r="J31" s="191" t="s">
        <v>544</v>
      </c>
      <c r="K31" s="191" t="s">
        <v>545</v>
      </c>
      <c r="L31" s="195">
        <v>43451</v>
      </c>
      <c r="M31" s="195">
        <v>43497</v>
      </c>
      <c r="N31" s="195">
        <v>43524</v>
      </c>
      <c r="O31" s="642"/>
      <c r="P31" s="643"/>
      <c r="Q31" s="643"/>
      <c r="R31" s="644"/>
      <c r="S31" s="191"/>
      <c r="T31" s="194" t="s">
        <v>601</v>
      </c>
      <c r="U31" s="194"/>
      <c r="V31" s="194"/>
      <c r="W31" s="325" t="s">
        <v>150</v>
      </c>
      <c r="X31" s="327" t="s">
        <v>587</v>
      </c>
      <c r="Y31" s="323"/>
    </row>
    <row r="32" spans="1:27" s="328" customFormat="1" ht="133.5" customHeight="1" x14ac:dyDescent="0.25">
      <c r="A32" s="326">
        <v>1</v>
      </c>
      <c r="B32" s="326" t="s">
        <v>136</v>
      </c>
      <c r="C32" s="326" t="s">
        <v>15</v>
      </c>
      <c r="D32" s="382">
        <v>43451</v>
      </c>
      <c r="E32" s="299" t="s">
        <v>547</v>
      </c>
      <c r="F32" s="318" t="s">
        <v>145</v>
      </c>
      <c r="G32" s="193" t="s">
        <v>546</v>
      </c>
      <c r="H32" s="299" t="s">
        <v>548</v>
      </c>
      <c r="I32" s="296" t="s">
        <v>147</v>
      </c>
      <c r="J32" s="318" t="s">
        <v>549</v>
      </c>
      <c r="K32" s="191" t="s">
        <v>545</v>
      </c>
      <c r="L32" s="195">
        <v>43451</v>
      </c>
      <c r="M32" s="195">
        <v>43480</v>
      </c>
      <c r="N32" s="195">
        <v>43494</v>
      </c>
      <c r="O32" s="519"/>
      <c r="P32" s="520"/>
      <c r="Q32" s="520"/>
      <c r="R32" s="521"/>
      <c r="S32" s="318"/>
      <c r="T32" s="93" t="s">
        <v>601</v>
      </c>
      <c r="U32" s="93"/>
      <c r="V32" s="93"/>
      <c r="W32" s="324" t="s">
        <v>150</v>
      </c>
      <c r="X32" s="317" t="s">
        <v>587</v>
      </c>
      <c r="Y32" s="323"/>
    </row>
    <row r="33" spans="1:26" x14ac:dyDescent="0.25">
      <c r="A33" s="75"/>
      <c r="B33" s="75"/>
      <c r="C33" s="75"/>
      <c r="D33" s="75"/>
      <c r="E33" s="77"/>
      <c r="F33" s="75"/>
      <c r="G33" s="77"/>
      <c r="H33" s="77"/>
      <c r="I33" s="75"/>
      <c r="J33" s="75"/>
      <c r="K33" s="75"/>
      <c r="L33" s="75"/>
      <c r="M33" s="75"/>
      <c r="N33" s="75"/>
      <c r="O33" s="75"/>
      <c r="P33" s="75"/>
      <c r="Q33" s="75"/>
      <c r="R33" s="75"/>
      <c r="S33" s="75"/>
      <c r="T33" s="383"/>
      <c r="U33" s="383"/>
      <c r="V33" s="15"/>
      <c r="W33" s="13"/>
      <c r="X33" s="16"/>
      <c r="Y33" s="1"/>
      <c r="Z33" s="1"/>
    </row>
    <row r="34" spans="1:26" x14ac:dyDescent="0.25">
      <c r="A34" s="75"/>
      <c r="B34" s="75"/>
      <c r="C34" s="75"/>
      <c r="D34" s="75"/>
      <c r="E34" s="77"/>
      <c r="F34" s="75"/>
      <c r="G34" s="77"/>
      <c r="H34" s="77"/>
      <c r="I34" s="75"/>
      <c r="J34" s="75"/>
      <c r="K34" s="75"/>
      <c r="L34" s="75"/>
      <c r="M34" s="75"/>
      <c r="N34" s="75"/>
      <c r="O34" s="75"/>
      <c r="P34" s="75"/>
      <c r="Q34" s="75"/>
      <c r="R34" s="75"/>
      <c r="S34" s="75"/>
      <c r="T34" s="383"/>
      <c r="U34" s="383"/>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3"/>
      <c r="X92" s="1"/>
      <c r="Y92" s="1"/>
      <c r="Z92" s="1"/>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sheetData>
  <mergeCells count="18">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A29:G29"/>
    <mergeCell ref="H29:N29"/>
    <mergeCell ref="O29:S29"/>
  </mergeCells>
  <conditionalFormatting sqref="W31:W32">
    <cfRule type="containsText" dxfId="2" priority="1" stopIfTrue="1" operator="containsText" text="Cerrada">
      <formula>NOT(ISERROR(SEARCH("Cerrada",W31)))</formula>
    </cfRule>
    <cfRule type="containsText" dxfId="1" priority="2" stopIfTrue="1" operator="containsText" text="En ejecución">
      <formula>NOT(ISERROR(SEARCH("En ejecución",W31)))</formula>
    </cfRule>
    <cfRule type="containsText" dxfId="0" priority="3" stopIfTrue="1" operator="containsText" text="Vencida">
      <formula>NOT(ISERROR(SEARCH("Vencida",W31)))</formula>
    </cfRule>
  </conditionalFormatting>
  <dataValidations count="7">
    <dataValidation type="list" allowBlank="1" showInputMessage="1" showErrorMessage="1" sqref="I31:I32">
      <formula1>$H$2:$H$3</formula1>
    </dataValidation>
    <dataValidation type="list" allowBlank="1" showInputMessage="1" showErrorMessage="1" sqref="F31:F32">
      <formula1>$G$2:$G$5</formula1>
    </dataValidation>
    <dataValidation type="list" allowBlank="1" showInputMessage="1" showErrorMessage="1" sqref="C31:C32">
      <formula1>$D$2:$D$13</formula1>
    </dataValidation>
    <dataValidation type="list" allowBlank="1" showInputMessage="1" showErrorMessage="1" sqref="B31:B32">
      <formula1>$F$2:$F$6</formula1>
    </dataValidation>
    <dataValidation type="list" allowBlank="1" showErrorMessage="1" sqref="A23">
      <formula1>PROCESOS</formula1>
    </dataValidation>
    <dataValidation type="list" allowBlank="1" showInputMessage="1" showErrorMessage="1" sqref="W31:W32">
      <formula1>$I$2:$I$4</formula1>
    </dataValidation>
    <dataValidation type="list" allowBlank="1" showInputMessage="1" showErrorMessage="1" sqref="V31:V32">
      <formula1>$J$2:$J$4</formula1>
    </dataValidation>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showGridLines="0" workbookViewId="0"/>
  </sheetViews>
  <sheetFormatPr baseColWidth="10" defaultColWidth="14.42578125" defaultRowHeight="15" customHeight="1" x14ac:dyDescent="0.25"/>
  <cols>
    <col min="1" max="1" width="11.42578125" customWidth="1"/>
    <col min="2" max="2" width="45.140625" customWidth="1"/>
    <col min="3" max="3" width="33" customWidth="1"/>
    <col min="4" max="4" width="24.5703125" customWidth="1"/>
    <col min="5" max="5" width="13.85546875" customWidth="1"/>
    <col min="6" max="6" width="10" customWidth="1"/>
    <col min="7" max="7" width="22.42578125" customWidth="1"/>
    <col min="8" max="8" width="49.28515625" customWidth="1"/>
    <col min="9" max="18" width="9.42578125" customWidth="1"/>
    <col min="19" max="26" width="12.5703125" customWidth="1"/>
  </cols>
  <sheetData>
    <row r="1" spans="1:8" x14ac:dyDescent="0.25">
      <c r="A1" s="3" t="s">
        <v>0</v>
      </c>
      <c r="B1" s="4" t="s">
        <v>1</v>
      </c>
      <c r="C1" s="4" t="s">
        <v>2</v>
      </c>
      <c r="D1" s="6" t="s">
        <v>7</v>
      </c>
      <c r="E1" s="6" t="s">
        <v>4</v>
      </c>
      <c r="F1" s="6" t="s">
        <v>6</v>
      </c>
      <c r="G1" s="6" t="s">
        <v>5</v>
      </c>
      <c r="H1" s="6" t="s">
        <v>3</v>
      </c>
    </row>
    <row r="2" spans="1:8" x14ac:dyDescent="0.25">
      <c r="A2" s="9" t="s">
        <v>94</v>
      </c>
      <c r="B2" s="10" t="s">
        <v>8</v>
      </c>
      <c r="C2" s="10" t="s">
        <v>9</v>
      </c>
      <c r="D2" s="10" t="s">
        <v>20</v>
      </c>
      <c r="E2" s="10" t="s">
        <v>11</v>
      </c>
      <c r="F2" s="9" t="s">
        <v>13</v>
      </c>
      <c r="G2" s="10" t="s">
        <v>12</v>
      </c>
      <c r="H2" s="10" t="s">
        <v>10</v>
      </c>
    </row>
    <row r="3" spans="1:8" x14ac:dyDescent="0.25">
      <c r="A3" s="9" t="s">
        <v>96</v>
      </c>
      <c r="B3" s="10" t="s">
        <v>14</v>
      </c>
      <c r="C3" s="10" t="s">
        <v>15</v>
      </c>
      <c r="D3" s="10" t="s">
        <v>26</v>
      </c>
      <c r="E3" s="10" t="s">
        <v>17</v>
      </c>
      <c r="F3" s="9" t="s">
        <v>19</v>
      </c>
      <c r="G3" s="10" t="s">
        <v>18</v>
      </c>
      <c r="H3" s="10" t="s">
        <v>16</v>
      </c>
    </row>
    <row r="4" spans="1:8" x14ac:dyDescent="0.25">
      <c r="A4" s="9" t="s">
        <v>98</v>
      </c>
      <c r="B4" s="10" t="s">
        <v>126</v>
      </c>
      <c r="C4" s="10" t="s">
        <v>22</v>
      </c>
      <c r="D4" s="10" t="s">
        <v>30</v>
      </c>
      <c r="E4" s="10"/>
      <c r="F4" s="9" t="s">
        <v>25</v>
      </c>
      <c r="G4" s="10" t="s">
        <v>24</v>
      </c>
      <c r="H4" s="10" t="s">
        <v>23</v>
      </c>
    </row>
    <row r="5" spans="1:8" x14ac:dyDescent="0.25">
      <c r="A5" s="9" t="s">
        <v>100</v>
      </c>
      <c r="B5" s="10" t="s">
        <v>124</v>
      </c>
      <c r="C5" s="10" t="s">
        <v>27</v>
      </c>
      <c r="D5" s="10" t="s">
        <v>34</v>
      </c>
      <c r="E5" s="10"/>
      <c r="F5" s="9" t="s">
        <v>79</v>
      </c>
      <c r="G5" s="10" t="s">
        <v>29</v>
      </c>
      <c r="H5" s="10" t="s">
        <v>28</v>
      </c>
    </row>
    <row r="6" spans="1:8" x14ac:dyDescent="0.25">
      <c r="A6" s="9" t="s">
        <v>102</v>
      </c>
      <c r="B6" s="10" t="s">
        <v>38</v>
      </c>
      <c r="C6" s="10" t="s">
        <v>31</v>
      </c>
      <c r="D6" s="10"/>
      <c r="E6" s="10"/>
      <c r="F6" s="9" t="s">
        <v>33</v>
      </c>
      <c r="H6" s="10" t="s">
        <v>32</v>
      </c>
    </row>
    <row r="7" spans="1:8" x14ac:dyDescent="0.25">
      <c r="A7" s="9" t="s">
        <v>104</v>
      </c>
      <c r="B7" s="10" t="s">
        <v>42</v>
      </c>
      <c r="C7" s="10" t="s">
        <v>35</v>
      </c>
      <c r="D7" s="10"/>
      <c r="E7" s="10"/>
      <c r="F7" s="9" t="s">
        <v>37</v>
      </c>
      <c r="H7" s="10" t="s">
        <v>36</v>
      </c>
    </row>
    <row r="8" spans="1:8" x14ac:dyDescent="0.25">
      <c r="A8" s="9" t="s">
        <v>106</v>
      </c>
      <c r="B8" s="10" t="s">
        <v>45</v>
      </c>
      <c r="C8" s="10" t="s">
        <v>39</v>
      </c>
      <c r="D8" s="10"/>
      <c r="E8" s="10"/>
      <c r="F8" s="9" t="s">
        <v>41</v>
      </c>
      <c r="H8" s="10" t="s">
        <v>40</v>
      </c>
    </row>
    <row r="9" spans="1:8" x14ac:dyDescent="0.25">
      <c r="A9" s="9" t="s">
        <v>108</v>
      </c>
      <c r="B9" s="10" t="s">
        <v>127</v>
      </c>
      <c r="C9" s="10" t="s">
        <v>43</v>
      </c>
      <c r="D9" s="10"/>
      <c r="E9" s="10"/>
      <c r="F9" s="9"/>
      <c r="H9" s="10" t="s">
        <v>44</v>
      </c>
    </row>
    <row r="10" spans="1:8" x14ac:dyDescent="0.25">
      <c r="A10" s="9" t="s">
        <v>110</v>
      </c>
      <c r="B10" s="10" t="s">
        <v>50</v>
      </c>
      <c r="C10" s="10" t="s">
        <v>46</v>
      </c>
      <c r="D10" s="10"/>
      <c r="E10" s="10"/>
      <c r="F10" s="9"/>
      <c r="H10" s="10" t="s">
        <v>129</v>
      </c>
    </row>
    <row r="11" spans="1:8" x14ac:dyDescent="0.25">
      <c r="A11" s="9" t="s">
        <v>112</v>
      </c>
      <c r="B11" s="10" t="s">
        <v>52</v>
      </c>
      <c r="C11" s="10" t="s">
        <v>48</v>
      </c>
      <c r="D11" s="11"/>
      <c r="E11" s="11"/>
      <c r="F11" s="12"/>
      <c r="H11" s="10" t="s">
        <v>47</v>
      </c>
    </row>
    <row r="12" spans="1:8" x14ac:dyDescent="0.25">
      <c r="A12" s="9" t="s">
        <v>114</v>
      </c>
      <c r="B12" s="10" t="s">
        <v>54</v>
      </c>
      <c r="C12" s="10" t="s">
        <v>125</v>
      </c>
      <c r="D12" s="11"/>
      <c r="E12" s="11"/>
      <c r="F12" s="12"/>
    </row>
    <row r="13" spans="1:8" x14ac:dyDescent="0.25">
      <c r="A13" s="9" t="s">
        <v>116</v>
      </c>
      <c r="B13" s="10" t="s">
        <v>55</v>
      </c>
      <c r="C13" s="10" t="s">
        <v>49</v>
      </c>
      <c r="D13" s="11"/>
      <c r="E13" s="11"/>
      <c r="F13" s="12"/>
    </row>
    <row r="14" spans="1:8" x14ac:dyDescent="0.25">
      <c r="A14" s="9" t="s">
        <v>118</v>
      </c>
      <c r="B14" s="10" t="s">
        <v>128</v>
      </c>
      <c r="C14" s="10" t="s">
        <v>51</v>
      </c>
      <c r="D14" s="11"/>
      <c r="E14" s="11"/>
      <c r="F14" s="12"/>
    </row>
    <row r="15" spans="1:8" x14ac:dyDescent="0.25">
      <c r="A15" s="9" t="s">
        <v>120</v>
      </c>
      <c r="B15" s="10" t="s">
        <v>21</v>
      </c>
      <c r="C15" s="10" t="s">
        <v>53</v>
      </c>
      <c r="D15" s="1"/>
      <c r="E15" s="11"/>
      <c r="F15" s="12"/>
    </row>
    <row r="16" spans="1:8" x14ac:dyDescent="0.25">
      <c r="A16" s="1"/>
      <c r="B16" s="1"/>
      <c r="C16" s="1"/>
      <c r="D16" s="1"/>
      <c r="E16" s="11"/>
      <c r="F16" s="12"/>
    </row>
    <row r="17" spans="1:6" x14ac:dyDescent="0.25">
      <c r="A17" s="1"/>
      <c r="B17" s="1"/>
      <c r="C17" s="1"/>
      <c r="D17" s="1"/>
      <c r="E17" s="11"/>
      <c r="F17" s="12"/>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row r="55" spans="1:6" x14ac:dyDescent="0.25">
      <c r="A55" s="1"/>
      <c r="B55" s="1"/>
      <c r="C55" s="1"/>
      <c r="D55" s="1"/>
      <c r="E55" s="1"/>
      <c r="F55" s="1"/>
    </row>
    <row r="56" spans="1:6" x14ac:dyDescent="0.25">
      <c r="A56" s="1"/>
      <c r="B56" s="1"/>
      <c r="C56" s="1"/>
      <c r="D56" s="1"/>
      <c r="E56" s="1"/>
      <c r="F56" s="1"/>
    </row>
    <row r="57" spans="1:6" x14ac:dyDescent="0.25">
      <c r="A57" s="1"/>
      <c r="B57" s="1"/>
      <c r="C57" s="1"/>
      <c r="D57" s="1"/>
      <c r="E57" s="1"/>
      <c r="F57" s="1"/>
    </row>
    <row r="58" spans="1:6" x14ac:dyDescent="0.25">
      <c r="A58" s="1"/>
      <c r="B58" s="1"/>
      <c r="C58" s="1"/>
      <c r="D58" s="1"/>
      <c r="E58" s="1"/>
      <c r="F58" s="1"/>
    </row>
    <row r="59" spans="1:6" x14ac:dyDescent="0.25">
      <c r="A59" s="1"/>
      <c r="B59" s="1"/>
      <c r="C59" s="1"/>
      <c r="D59" s="1"/>
      <c r="E59" s="1"/>
      <c r="F59" s="1"/>
    </row>
    <row r="60" spans="1:6" x14ac:dyDescent="0.25">
      <c r="A60" s="1"/>
      <c r="B60" s="1"/>
      <c r="C60" s="1"/>
      <c r="D60" s="1"/>
      <c r="E60" s="1"/>
      <c r="F60" s="1"/>
    </row>
    <row r="61" spans="1:6" x14ac:dyDescent="0.25">
      <c r="A61" s="1"/>
      <c r="B61" s="1"/>
      <c r="C61" s="1"/>
      <c r="D61" s="1"/>
      <c r="E61" s="1"/>
      <c r="F61" s="1"/>
    </row>
    <row r="62" spans="1:6" x14ac:dyDescent="0.25">
      <c r="A62" s="1"/>
      <c r="B62" s="1"/>
      <c r="C62" s="1"/>
      <c r="D62" s="1"/>
      <c r="E62" s="1"/>
      <c r="F62" s="1"/>
    </row>
    <row r="63" spans="1:6" x14ac:dyDescent="0.25">
      <c r="A63" s="1"/>
      <c r="B63" s="1"/>
      <c r="C63" s="1"/>
      <c r="D63" s="1"/>
      <c r="E63" s="1"/>
      <c r="F63" s="1"/>
    </row>
    <row r="64" spans="1:6" x14ac:dyDescent="0.25">
      <c r="A64" s="1"/>
      <c r="B64" s="1"/>
      <c r="C64" s="1"/>
      <c r="D64" s="1"/>
      <c r="E64" s="1"/>
      <c r="F64" s="1"/>
    </row>
    <row r="65" spans="1:6" x14ac:dyDescent="0.25">
      <c r="A65" s="1"/>
      <c r="B65" s="1"/>
      <c r="C65" s="1"/>
      <c r="D65" s="1"/>
      <c r="E65" s="1"/>
      <c r="F65" s="1"/>
    </row>
    <row r="66" spans="1:6" x14ac:dyDescent="0.25">
      <c r="A66" s="1"/>
      <c r="B66" s="1"/>
      <c r="C66" s="1"/>
      <c r="D66" s="1"/>
      <c r="E66" s="1"/>
      <c r="F66" s="1"/>
    </row>
    <row r="67" spans="1:6" x14ac:dyDescent="0.25">
      <c r="A67" s="1"/>
      <c r="B67" s="1"/>
      <c r="C67" s="1"/>
      <c r="D67" s="1"/>
      <c r="E67" s="1"/>
      <c r="F67" s="1"/>
    </row>
    <row r="68" spans="1:6" x14ac:dyDescent="0.25">
      <c r="A68" s="1"/>
      <c r="B68" s="1"/>
      <c r="C68" s="1"/>
      <c r="D68" s="1"/>
      <c r="E68" s="1"/>
      <c r="F68" s="1"/>
    </row>
    <row r="69" spans="1:6" x14ac:dyDescent="0.25">
      <c r="A69" s="1"/>
      <c r="B69" s="1"/>
      <c r="C69" s="1"/>
      <c r="D69" s="1"/>
      <c r="E69" s="1"/>
      <c r="F69" s="1"/>
    </row>
    <row r="70" spans="1:6" x14ac:dyDescent="0.25">
      <c r="A70" s="1"/>
      <c r="B70" s="1"/>
      <c r="C70" s="1"/>
      <c r="D70" s="1"/>
      <c r="E70" s="1"/>
      <c r="F70" s="1"/>
    </row>
    <row r="71" spans="1:6" x14ac:dyDescent="0.25">
      <c r="A71" s="1"/>
      <c r="B71" s="1"/>
      <c r="C71" s="1"/>
      <c r="D71" s="1"/>
      <c r="E71" s="1"/>
      <c r="F71" s="1"/>
    </row>
    <row r="72" spans="1:6" x14ac:dyDescent="0.25">
      <c r="A72" s="1"/>
      <c r="B72" s="1"/>
      <c r="C72" s="1"/>
      <c r="D72" s="1"/>
      <c r="E72" s="1"/>
      <c r="F72" s="1"/>
    </row>
    <row r="73" spans="1:6" x14ac:dyDescent="0.25">
      <c r="A73" s="1"/>
      <c r="B73" s="1"/>
      <c r="C73" s="1"/>
      <c r="D73" s="1"/>
      <c r="E73" s="1"/>
      <c r="F73" s="1"/>
    </row>
    <row r="74" spans="1:6" x14ac:dyDescent="0.25">
      <c r="A74" s="1"/>
      <c r="B74" s="1"/>
      <c r="C74" s="1"/>
      <c r="D74" s="1"/>
      <c r="E74" s="1"/>
      <c r="F74" s="1"/>
    </row>
    <row r="75" spans="1:6" x14ac:dyDescent="0.25">
      <c r="A75" s="1"/>
      <c r="B75" s="1"/>
      <c r="C75" s="1"/>
      <c r="D75" s="1"/>
      <c r="E75" s="1"/>
      <c r="F75" s="1"/>
    </row>
    <row r="76" spans="1:6" x14ac:dyDescent="0.25">
      <c r="A76" s="1"/>
      <c r="B76" s="1"/>
      <c r="C76" s="1"/>
      <c r="D76" s="1"/>
      <c r="E76" s="1"/>
      <c r="F76" s="1"/>
    </row>
    <row r="77" spans="1:6" x14ac:dyDescent="0.25">
      <c r="A77" s="1"/>
      <c r="B77" s="1"/>
      <c r="C77" s="1"/>
      <c r="D77" s="1"/>
      <c r="E77" s="1"/>
      <c r="F77" s="1"/>
    </row>
    <row r="78" spans="1:6" x14ac:dyDescent="0.25">
      <c r="A78" s="1"/>
      <c r="B78" s="1"/>
      <c r="C78" s="1"/>
      <c r="D78" s="1"/>
      <c r="E78" s="1"/>
      <c r="F78" s="1"/>
    </row>
    <row r="79" spans="1:6" x14ac:dyDescent="0.25">
      <c r="A79" s="1"/>
      <c r="B79" s="1"/>
      <c r="C79" s="1"/>
      <c r="D79" s="1"/>
      <c r="E79" s="1"/>
      <c r="F79" s="1"/>
    </row>
    <row r="80" spans="1:6" x14ac:dyDescent="0.25">
      <c r="A80" s="1"/>
      <c r="B80" s="1"/>
      <c r="C80" s="1"/>
      <c r="D80" s="1"/>
      <c r="E80" s="1"/>
      <c r="F80" s="1"/>
    </row>
    <row r="81" spans="1:6" x14ac:dyDescent="0.25">
      <c r="A81" s="1"/>
      <c r="B81" s="1"/>
      <c r="C81" s="1"/>
      <c r="D81" s="1"/>
      <c r="E81" s="1"/>
      <c r="F81" s="1"/>
    </row>
    <row r="82" spans="1:6" x14ac:dyDescent="0.25">
      <c r="A82" s="1"/>
      <c r="B82" s="1"/>
      <c r="C82" s="1"/>
      <c r="D82" s="1"/>
      <c r="E82" s="1"/>
      <c r="F82" s="1"/>
    </row>
    <row r="83" spans="1:6" x14ac:dyDescent="0.25">
      <c r="A83" s="1"/>
      <c r="B83" s="1"/>
      <c r="C83" s="1"/>
      <c r="D83" s="1"/>
      <c r="E83" s="1"/>
      <c r="F83" s="1"/>
    </row>
    <row r="84" spans="1:6" x14ac:dyDescent="0.25">
      <c r="A84" s="1"/>
      <c r="B84" s="1"/>
      <c r="C84" s="1"/>
      <c r="D84" s="1"/>
      <c r="E84" s="1"/>
      <c r="F84" s="1"/>
    </row>
    <row r="85" spans="1:6" x14ac:dyDescent="0.25">
      <c r="A85" s="1"/>
      <c r="B85" s="1"/>
      <c r="C85" s="1"/>
      <c r="D85" s="1"/>
      <c r="E85" s="1"/>
      <c r="F85" s="1"/>
    </row>
    <row r="86" spans="1:6" x14ac:dyDescent="0.25">
      <c r="A86" s="1"/>
      <c r="B86" s="1"/>
      <c r="C86" s="1"/>
      <c r="D86" s="1"/>
      <c r="E86" s="1"/>
      <c r="F86" s="1"/>
    </row>
    <row r="87" spans="1:6" x14ac:dyDescent="0.25">
      <c r="A87" s="1"/>
      <c r="B87" s="1"/>
      <c r="C87" s="1"/>
      <c r="D87" s="1"/>
      <c r="E87" s="1"/>
      <c r="F87" s="1"/>
    </row>
    <row r="88" spans="1:6" x14ac:dyDescent="0.25">
      <c r="A88" s="1"/>
      <c r="B88" s="1"/>
      <c r="C88" s="1"/>
      <c r="D88" s="1"/>
      <c r="E88" s="1"/>
      <c r="F88" s="1"/>
    </row>
    <row r="89" spans="1:6" x14ac:dyDescent="0.25">
      <c r="A89" s="1"/>
      <c r="B89" s="1"/>
      <c r="C89" s="1"/>
      <c r="D89" s="1"/>
      <c r="E89" s="1"/>
      <c r="F89" s="1"/>
    </row>
    <row r="90" spans="1:6" x14ac:dyDescent="0.25">
      <c r="A90" s="1"/>
      <c r="B90" s="1"/>
      <c r="C90" s="1"/>
      <c r="D90" s="1"/>
      <c r="E90" s="1"/>
      <c r="F90" s="1"/>
    </row>
    <row r="91" spans="1:6" x14ac:dyDescent="0.25">
      <c r="A91" s="1"/>
      <c r="B91" s="1"/>
      <c r="C91" s="1"/>
      <c r="D91" s="1"/>
      <c r="E91" s="1"/>
      <c r="F91" s="1"/>
    </row>
    <row r="92" spans="1:6" x14ac:dyDescent="0.25">
      <c r="A92" s="1"/>
      <c r="B92" s="1"/>
      <c r="C92" s="1"/>
      <c r="D92" s="1"/>
      <c r="E92" s="1"/>
      <c r="F92" s="1"/>
    </row>
    <row r="93" spans="1:6" x14ac:dyDescent="0.25">
      <c r="A93" s="1"/>
      <c r="B93" s="1"/>
      <c r="C93" s="1"/>
      <c r="D93" s="1"/>
      <c r="E93" s="1"/>
      <c r="F93" s="1"/>
    </row>
    <row r="94" spans="1:6" x14ac:dyDescent="0.25">
      <c r="A94" s="1"/>
      <c r="B94" s="1"/>
      <c r="C94" s="1"/>
      <c r="D94" s="1"/>
      <c r="E94" s="1"/>
      <c r="F94" s="1"/>
    </row>
    <row r="95" spans="1:6" x14ac:dyDescent="0.25">
      <c r="A95" s="1"/>
      <c r="B95" s="1"/>
      <c r="C95" s="1"/>
      <c r="D95" s="1"/>
      <c r="E95" s="1"/>
      <c r="F95" s="1"/>
    </row>
    <row r="96" spans="1:6" x14ac:dyDescent="0.25">
      <c r="A96" s="1"/>
      <c r="B96" s="1"/>
      <c r="C96" s="1"/>
      <c r="D96" s="1"/>
      <c r="E96" s="1"/>
      <c r="F96" s="1"/>
    </row>
    <row r="97" spans="1:6" x14ac:dyDescent="0.25">
      <c r="A97" s="1"/>
      <c r="B97" s="1"/>
      <c r="C97" s="1"/>
      <c r="D97" s="1"/>
      <c r="E97" s="1"/>
      <c r="F97" s="1"/>
    </row>
    <row r="98" spans="1:6" x14ac:dyDescent="0.25">
      <c r="A98" s="1"/>
      <c r="B98" s="1"/>
      <c r="C98" s="1"/>
      <c r="D98" s="1"/>
      <c r="E98" s="1"/>
      <c r="F98" s="1"/>
    </row>
    <row r="99" spans="1:6" x14ac:dyDescent="0.25">
      <c r="A99" s="1"/>
      <c r="B99" s="1"/>
      <c r="C99" s="1"/>
      <c r="D99" s="1"/>
      <c r="E99" s="1"/>
      <c r="F99" s="1"/>
    </row>
    <row r="100" spans="1:6" x14ac:dyDescent="0.25">
      <c r="A100" s="1"/>
      <c r="B100" s="1"/>
      <c r="C100" s="1"/>
      <c r="D100" s="1"/>
      <c r="E100" s="1"/>
      <c r="F100" s="1"/>
    </row>
    <row r="101" spans="1:6" x14ac:dyDescent="0.25">
      <c r="A101" s="1"/>
      <c r="B101" s="1"/>
      <c r="C101" s="1"/>
      <c r="D101" s="1"/>
      <c r="E101" s="1"/>
      <c r="F101" s="1"/>
    </row>
    <row r="102" spans="1:6" x14ac:dyDescent="0.25">
      <c r="A102" s="1"/>
      <c r="B102" s="1"/>
      <c r="C102" s="1"/>
      <c r="D102" s="1"/>
      <c r="E102" s="1"/>
      <c r="F102" s="1"/>
    </row>
    <row r="103" spans="1:6" x14ac:dyDescent="0.25">
      <c r="A103" s="1"/>
      <c r="B103" s="1"/>
      <c r="C103" s="1"/>
      <c r="D103" s="1"/>
      <c r="E103" s="1"/>
      <c r="F103" s="1"/>
    </row>
    <row r="104" spans="1:6" x14ac:dyDescent="0.25">
      <c r="A104" s="1"/>
      <c r="B104" s="1"/>
      <c r="C104" s="1"/>
      <c r="D104" s="1"/>
      <c r="E104" s="1"/>
      <c r="F104" s="1"/>
    </row>
    <row r="105" spans="1:6" x14ac:dyDescent="0.25">
      <c r="A105" s="1"/>
      <c r="B105" s="1"/>
      <c r="C105" s="1"/>
      <c r="D105" s="1"/>
      <c r="E105" s="1"/>
      <c r="F105" s="1"/>
    </row>
    <row r="106" spans="1:6" x14ac:dyDescent="0.25">
      <c r="A106" s="1"/>
      <c r="B106" s="1"/>
      <c r="C106" s="1"/>
      <c r="D106" s="1"/>
      <c r="E106" s="1"/>
      <c r="F106" s="1"/>
    </row>
    <row r="107" spans="1:6" x14ac:dyDescent="0.25">
      <c r="A107" s="1"/>
      <c r="B107" s="1"/>
      <c r="C107" s="1"/>
      <c r="D107" s="1"/>
      <c r="E107" s="1"/>
      <c r="F107" s="1"/>
    </row>
    <row r="108" spans="1:6" x14ac:dyDescent="0.25">
      <c r="A108" s="1"/>
      <c r="B108" s="1"/>
      <c r="C108" s="1"/>
      <c r="D108" s="1"/>
      <c r="E108" s="1"/>
      <c r="F108" s="1"/>
    </row>
    <row r="109" spans="1:6" x14ac:dyDescent="0.25">
      <c r="A109" s="1"/>
      <c r="B109" s="1"/>
      <c r="C109" s="1"/>
      <c r="D109" s="1"/>
      <c r="E109" s="1"/>
      <c r="F109" s="1"/>
    </row>
    <row r="110" spans="1:6" x14ac:dyDescent="0.25">
      <c r="A110" s="1"/>
      <c r="B110" s="1"/>
      <c r="C110" s="1"/>
      <c r="D110" s="1"/>
      <c r="E110" s="1"/>
      <c r="F110" s="1"/>
    </row>
    <row r="111" spans="1:6" x14ac:dyDescent="0.25">
      <c r="A111" s="1"/>
      <c r="B111" s="1"/>
      <c r="C111" s="1"/>
      <c r="D111" s="1"/>
      <c r="E111" s="1"/>
      <c r="F111" s="1"/>
    </row>
    <row r="112" spans="1:6" x14ac:dyDescent="0.25">
      <c r="A112" s="1"/>
      <c r="B112" s="1"/>
      <c r="C112" s="1"/>
      <c r="D112" s="1"/>
      <c r="E112" s="1"/>
      <c r="F112" s="1"/>
    </row>
    <row r="113" spans="1:6" x14ac:dyDescent="0.25">
      <c r="A113" s="1"/>
      <c r="B113" s="1"/>
      <c r="C113" s="1"/>
      <c r="D113" s="1"/>
      <c r="E113" s="1"/>
      <c r="F113" s="1"/>
    </row>
    <row r="114" spans="1:6" x14ac:dyDescent="0.25">
      <c r="A114" s="1"/>
      <c r="B114" s="1"/>
      <c r="C114" s="1"/>
      <c r="D114" s="1"/>
      <c r="E114" s="1"/>
      <c r="F114" s="1"/>
    </row>
    <row r="115" spans="1:6" x14ac:dyDescent="0.25">
      <c r="A115" s="1"/>
      <c r="B115" s="1"/>
      <c r="C115" s="1"/>
      <c r="D115" s="1"/>
      <c r="E115" s="1"/>
      <c r="F115" s="1"/>
    </row>
    <row r="116" spans="1:6" x14ac:dyDescent="0.25">
      <c r="A116" s="1"/>
      <c r="B116" s="1"/>
      <c r="C116" s="1"/>
      <c r="D116" s="1"/>
      <c r="E116" s="1"/>
      <c r="F116" s="1"/>
    </row>
    <row r="117" spans="1:6" x14ac:dyDescent="0.25">
      <c r="A117" s="1"/>
      <c r="B117" s="1"/>
      <c r="C117" s="1"/>
      <c r="D117" s="1"/>
      <c r="E117" s="1"/>
      <c r="F117" s="1"/>
    </row>
    <row r="118" spans="1:6" x14ac:dyDescent="0.25">
      <c r="A118" s="1"/>
      <c r="B118" s="1"/>
      <c r="C118" s="1"/>
      <c r="D118" s="1"/>
      <c r="E118" s="1"/>
      <c r="F118" s="1"/>
    </row>
    <row r="119" spans="1:6" x14ac:dyDescent="0.25">
      <c r="A119" s="1"/>
      <c r="B119" s="1"/>
      <c r="C119" s="1"/>
      <c r="D119" s="1"/>
      <c r="E119" s="1"/>
      <c r="F119" s="1"/>
    </row>
    <row r="120" spans="1:6" x14ac:dyDescent="0.25">
      <c r="A120" s="1"/>
      <c r="B120" s="1"/>
      <c r="C120" s="1"/>
      <c r="D120" s="1"/>
      <c r="E120" s="1"/>
      <c r="F120" s="1"/>
    </row>
    <row r="121" spans="1:6" x14ac:dyDescent="0.25">
      <c r="D121" s="1"/>
    </row>
    <row r="122" spans="1:6" x14ac:dyDescent="0.25">
      <c r="D122" s="1"/>
    </row>
    <row r="123" spans="1:6" x14ac:dyDescent="0.25">
      <c r="D123" s="1"/>
    </row>
    <row r="124" spans="1:6" x14ac:dyDescent="0.25">
      <c r="D124" s="1"/>
    </row>
    <row r="125" spans="1:6" x14ac:dyDescent="0.25">
      <c r="D125" s="1"/>
    </row>
    <row r="126" spans="1:6" x14ac:dyDescent="0.25">
      <c r="D126" s="1"/>
    </row>
    <row r="127" spans="1:6" x14ac:dyDescent="0.25">
      <c r="D127" s="1"/>
    </row>
    <row r="128" spans="1:6" x14ac:dyDescent="0.25">
      <c r="D128" s="1"/>
    </row>
    <row r="129" spans="4:4" x14ac:dyDescent="0.25">
      <c r="D129" s="1"/>
    </row>
    <row r="130" spans="4:4" x14ac:dyDescent="0.25">
      <c r="D130" s="1"/>
    </row>
    <row r="131" spans="4:4" x14ac:dyDescent="0.25">
      <c r="D131" s="1"/>
    </row>
    <row r="132" spans="4:4" x14ac:dyDescent="0.25">
      <c r="D132" s="1"/>
    </row>
    <row r="133" spans="4:4" x14ac:dyDescent="0.25">
      <c r="D133" s="1"/>
    </row>
    <row r="134" spans="4:4" x14ac:dyDescent="0.25">
      <c r="D134" s="1"/>
    </row>
    <row r="135" spans="4:4" x14ac:dyDescent="0.25">
      <c r="D135" s="1"/>
    </row>
    <row r="136" spans="4:4" x14ac:dyDescent="0.25">
      <c r="D136" s="1"/>
    </row>
    <row r="137" spans="4:4" x14ac:dyDescent="0.25">
      <c r="D137" s="1"/>
    </row>
    <row r="138" spans="4:4" x14ac:dyDescent="0.25">
      <c r="D138" s="1"/>
    </row>
    <row r="139" spans="4:4" x14ac:dyDescent="0.25">
      <c r="D139" s="1"/>
    </row>
    <row r="140" spans="4:4" x14ac:dyDescent="0.25">
      <c r="D140" s="1"/>
    </row>
    <row r="141" spans="4:4" x14ac:dyDescent="0.25">
      <c r="D141" s="1"/>
    </row>
    <row r="142" spans="4:4" x14ac:dyDescent="0.25">
      <c r="D142" s="1"/>
    </row>
    <row r="143" spans="4:4" x14ac:dyDescent="0.25">
      <c r="D143" s="1"/>
    </row>
    <row r="144" spans="4:4" x14ac:dyDescent="0.25">
      <c r="D144" s="1"/>
    </row>
    <row r="145" spans="4:4" x14ac:dyDescent="0.25">
      <c r="D145" s="1"/>
    </row>
    <row r="146" spans="4:4" x14ac:dyDescent="0.25">
      <c r="D146" s="1"/>
    </row>
    <row r="147" spans="4:4" x14ac:dyDescent="0.25">
      <c r="D147" s="1"/>
    </row>
    <row r="148" spans="4:4" x14ac:dyDescent="0.25">
      <c r="D148" s="1"/>
    </row>
    <row r="149" spans="4:4" x14ac:dyDescent="0.25">
      <c r="D149" s="1"/>
    </row>
    <row r="150" spans="4:4" x14ac:dyDescent="0.25">
      <c r="D150" s="1"/>
    </row>
    <row r="151" spans="4:4" x14ac:dyDescent="0.25">
      <c r="D151" s="1"/>
    </row>
    <row r="152" spans="4:4" x14ac:dyDescent="0.25">
      <c r="D152" s="1"/>
    </row>
    <row r="153" spans="4:4" x14ac:dyDescent="0.25">
      <c r="D153" s="1"/>
    </row>
    <row r="154" spans="4:4" x14ac:dyDescent="0.25">
      <c r="D154" s="1"/>
    </row>
    <row r="155" spans="4:4" x14ac:dyDescent="0.25">
      <c r="D155" s="1"/>
    </row>
    <row r="156" spans="4:4" x14ac:dyDescent="0.25">
      <c r="D156" s="1"/>
    </row>
    <row r="157" spans="4:4" x14ac:dyDescent="0.25">
      <c r="D157" s="1"/>
    </row>
    <row r="158" spans="4:4" x14ac:dyDescent="0.25">
      <c r="D158" s="1"/>
    </row>
    <row r="159" spans="4:4" x14ac:dyDescent="0.25">
      <c r="D159" s="1"/>
    </row>
    <row r="160" spans="4:4" x14ac:dyDescent="0.25">
      <c r="D160" s="1"/>
    </row>
    <row r="161" spans="4:4" x14ac:dyDescent="0.25">
      <c r="D161" s="1"/>
    </row>
    <row r="162" spans="4:4" x14ac:dyDescent="0.25">
      <c r="D162" s="1"/>
    </row>
    <row r="163" spans="4:4" x14ac:dyDescent="0.25">
      <c r="D163" s="1"/>
    </row>
    <row r="164" spans="4:4" x14ac:dyDescent="0.25">
      <c r="D164" s="1"/>
    </row>
    <row r="165" spans="4:4" x14ac:dyDescent="0.25">
      <c r="D165" s="1"/>
    </row>
    <row r="166" spans="4:4" x14ac:dyDescent="0.25">
      <c r="D166" s="1"/>
    </row>
    <row r="167" spans="4:4" x14ac:dyDescent="0.25">
      <c r="D167" s="1"/>
    </row>
    <row r="168" spans="4:4" x14ac:dyDescent="0.25">
      <c r="D168" s="1"/>
    </row>
    <row r="169" spans="4:4" x14ac:dyDescent="0.25">
      <c r="D169" s="1"/>
    </row>
    <row r="170" spans="4:4" x14ac:dyDescent="0.25">
      <c r="D170" s="1"/>
    </row>
    <row r="171" spans="4:4" x14ac:dyDescent="0.25">
      <c r="D171" s="1"/>
    </row>
    <row r="172" spans="4:4" x14ac:dyDescent="0.25">
      <c r="D172" s="1"/>
    </row>
    <row r="173" spans="4:4" x14ac:dyDescent="0.25">
      <c r="D173" s="1"/>
    </row>
    <row r="174" spans="4:4" x14ac:dyDescent="0.25">
      <c r="D174" s="1"/>
    </row>
    <row r="175" spans="4:4" x14ac:dyDescent="0.25">
      <c r="D175" s="1"/>
    </row>
    <row r="176" spans="4:4" x14ac:dyDescent="0.25">
      <c r="D176" s="1"/>
    </row>
    <row r="177" spans="4:4" x14ac:dyDescent="0.25">
      <c r="D177" s="1"/>
    </row>
    <row r="178" spans="4:4" x14ac:dyDescent="0.25">
      <c r="D178" s="1"/>
    </row>
    <row r="179" spans="4:4" x14ac:dyDescent="0.25">
      <c r="D179" s="1"/>
    </row>
    <row r="180" spans="4:4" x14ac:dyDescent="0.25">
      <c r="D180" s="1"/>
    </row>
    <row r="181" spans="4:4" x14ac:dyDescent="0.25">
      <c r="D181" s="1"/>
    </row>
    <row r="182" spans="4:4" x14ac:dyDescent="0.25">
      <c r="D182" s="1"/>
    </row>
    <row r="183" spans="4:4" x14ac:dyDescent="0.25">
      <c r="D183" s="1"/>
    </row>
    <row r="184" spans="4:4" x14ac:dyDescent="0.25">
      <c r="D184" s="1"/>
    </row>
    <row r="185" spans="4:4" x14ac:dyDescent="0.25">
      <c r="D185" s="1"/>
    </row>
    <row r="186" spans="4:4" x14ac:dyDescent="0.25">
      <c r="D186" s="1"/>
    </row>
    <row r="187" spans="4:4" x14ac:dyDescent="0.25">
      <c r="D187" s="1"/>
    </row>
    <row r="188" spans="4:4" x14ac:dyDescent="0.25">
      <c r="D188" s="1"/>
    </row>
    <row r="189" spans="4:4" x14ac:dyDescent="0.25">
      <c r="D189" s="1"/>
    </row>
    <row r="190" spans="4:4" x14ac:dyDescent="0.25">
      <c r="D190" s="1"/>
    </row>
    <row r="191" spans="4:4" x14ac:dyDescent="0.25">
      <c r="D191" s="1"/>
    </row>
    <row r="192" spans="4:4" x14ac:dyDescent="0.25">
      <c r="D192" s="1"/>
    </row>
    <row r="193" spans="4:4" x14ac:dyDescent="0.25">
      <c r="D193" s="1"/>
    </row>
    <row r="194" spans="4:4" x14ac:dyDescent="0.25">
      <c r="D194" s="1"/>
    </row>
    <row r="195" spans="4:4" x14ac:dyDescent="0.25">
      <c r="D195" s="1"/>
    </row>
    <row r="196" spans="4:4" x14ac:dyDescent="0.25">
      <c r="D196" s="1"/>
    </row>
    <row r="197" spans="4:4" x14ac:dyDescent="0.25">
      <c r="D197" s="1"/>
    </row>
    <row r="198" spans="4:4" x14ac:dyDescent="0.25">
      <c r="D198" s="1"/>
    </row>
    <row r="199" spans="4:4" x14ac:dyDescent="0.25">
      <c r="D199" s="1"/>
    </row>
    <row r="200" spans="4:4" x14ac:dyDescent="0.25">
      <c r="D200" s="1"/>
    </row>
    <row r="201" spans="4:4" x14ac:dyDescent="0.25">
      <c r="D201" s="1"/>
    </row>
    <row r="202" spans="4:4" x14ac:dyDescent="0.25">
      <c r="D202" s="1"/>
    </row>
    <row r="203" spans="4:4" x14ac:dyDescent="0.25">
      <c r="D203" s="1"/>
    </row>
    <row r="204" spans="4:4" x14ac:dyDescent="0.25">
      <c r="D204" s="1"/>
    </row>
    <row r="205" spans="4:4" x14ac:dyDescent="0.25">
      <c r="D205" s="1"/>
    </row>
    <row r="206" spans="4:4" x14ac:dyDescent="0.25">
      <c r="D206" s="1"/>
    </row>
    <row r="207" spans="4:4" x14ac:dyDescent="0.25">
      <c r="D207" s="1"/>
    </row>
    <row r="208" spans="4:4" x14ac:dyDescent="0.25">
      <c r="D208" s="1"/>
    </row>
    <row r="209" spans="4:4" x14ac:dyDescent="0.25">
      <c r="D209" s="1"/>
    </row>
    <row r="210" spans="4:4" x14ac:dyDescent="0.25">
      <c r="D210" s="1"/>
    </row>
    <row r="211" spans="4:4" x14ac:dyDescent="0.25">
      <c r="D211" s="1"/>
    </row>
    <row r="212" spans="4:4" x14ac:dyDescent="0.25">
      <c r="D212" s="1"/>
    </row>
    <row r="213" spans="4:4" x14ac:dyDescent="0.25">
      <c r="D213" s="1"/>
    </row>
    <row r="214" spans="4:4" x14ac:dyDescent="0.25">
      <c r="D214" s="1"/>
    </row>
    <row r="215" spans="4:4" x14ac:dyDescent="0.25">
      <c r="D215" s="1"/>
    </row>
    <row r="216" spans="4:4" x14ac:dyDescent="0.25">
      <c r="D216" s="1"/>
    </row>
    <row r="217" spans="4:4" x14ac:dyDescent="0.25">
      <c r="D217" s="1"/>
    </row>
    <row r="218" spans="4:4" x14ac:dyDescent="0.25">
      <c r="D218" s="1"/>
    </row>
    <row r="219" spans="4:4" x14ac:dyDescent="0.25">
      <c r="D219" s="1"/>
    </row>
    <row r="220" spans="4:4" x14ac:dyDescent="0.25">
      <c r="D220" s="1"/>
    </row>
    <row r="221" spans="4:4" x14ac:dyDescent="0.25">
      <c r="D221" s="1"/>
    </row>
    <row r="222" spans="4:4" x14ac:dyDescent="0.25">
      <c r="D222" s="1"/>
    </row>
    <row r="223" spans="4:4" x14ac:dyDescent="0.25">
      <c r="D223" s="1"/>
    </row>
    <row r="224" spans="4:4" x14ac:dyDescent="0.25">
      <c r="D224" s="1"/>
    </row>
    <row r="225" spans="4:4" x14ac:dyDescent="0.25">
      <c r="D225" s="1"/>
    </row>
    <row r="226" spans="4:4" x14ac:dyDescent="0.25">
      <c r="D226" s="1"/>
    </row>
    <row r="227" spans="4:4" x14ac:dyDescent="0.25">
      <c r="D227" s="1"/>
    </row>
    <row r="228" spans="4:4" x14ac:dyDescent="0.25">
      <c r="D228" s="1"/>
    </row>
    <row r="229" spans="4:4" x14ac:dyDescent="0.25">
      <c r="D229" s="1"/>
    </row>
    <row r="230" spans="4:4" x14ac:dyDescent="0.25">
      <c r="D230" s="1"/>
    </row>
    <row r="231" spans="4:4" x14ac:dyDescent="0.25">
      <c r="D231" s="1"/>
    </row>
    <row r="232" spans="4:4" x14ac:dyDescent="0.25">
      <c r="D232" s="1"/>
    </row>
    <row r="233" spans="4:4" x14ac:dyDescent="0.25">
      <c r="D233" s="1"/>
    </row>
    <row r="234" spans="4:4" x14ac:dyDescent="0.25">
      <c r="D234" s="1"/>
    </row>
    <row r="235" spans="4:4" x14ac:dyDescent="0.25">
      <c r="D235" s="1"/>
    </row>
    <row r="236" spans="4:4" x14ac:dyDescent="0.25">
      <c r="D236" s="1"/>
    </row>
    <row r="237" spans="4:4" x14ac:dyDescent="0.25">
      <c r="D237" s="1"/>
    </row>
    <row r="238" spans="4:4" x14ac:dyDescent="0.25">
      <c r="D238" s="1"/>
    </row>
    <row r="239" spans="4:4" x14ac:dyDescent="0.25">
      <c r="D239" s="1"/>
    </row>
    <row r="240" spans="4:4" x14ac:dyDescent="0.25">
      <c r="D240" s="1"/>
    </row>
    <row r="241" spans="4:4" x14ac:dyDescent="0.25">
      <c r="D241" s="1"/>
    </row>
    <row r="242" spans="4:4" x14ac:dyDescent="0.25">
      <c r="D242" s="1"/>
    </row>
    <row r="243" spans="4:4" x14ac:dyDescent="0.25">
      <c r="D243" s="1"/>
    </row>
    <row r="244" spans="4:4" x14ac:dyDescent="0.25">
      <c r="D244" s="1"/>
    </row>
    <row r="245" spans="4:4" x14ac:dyDescent="0.25">
      <c r="D245" s="1"/>
    </row>
    <row r="246" spans="4:4" x14ac:dyDescent="0.25">
      <c r="D246" s="1"/>
    </row>
    <row r="247" spans="4:4" x14ac:dyDescent="0.25">
      <c r="D247" s="1"/>
    </row>
    <row r="248" spans="4:4" x14ac:dyDescent="0.25">
      <c r="D248" s="1"/>
    </row>
    <row r="249" spans="4:4" x14ac:dyDescent="0.25">
      <c r="D249" s="1"/>
    </row>
    <row r="250" spans="4:4" x14ac:dyDescent="0.25">
      <c r="D250" s="1"/>
    </row>
    <row r="251" spans="4:4" x14ac:dyDescent="0.25">
      <c r="D251" s="1"/>
    </row>
    <row r="252" spans="4:4" x14ac:dyDescent="0.25">
      <c r="D252" s="1"/>
    </row>
    <row r="253" spans="4:4" x14ac:dyDescent="0.25">
      <c r="D253" s="1"/>
    </row>
    <row r="254" spans="4:4" x14ac:dyDescent="0.25">
      <c r="D254" s="1"/>
    </row>
    <row r="255" spans="4:4" x14ac:dyDescent="0.25">
      <c r="D255" s="1"/>
    </row>
    <row r="256" spans="4:4" x14ac:dyDescent="0.25">
      <c r="D256" s="1"/>
    </row>
    <row r="257" spans="4:4" x14ac:dyDescent="0.25">
      <c r="D257" s="1"/>
    </row>
    <row r="258" spans="4:4" x14ac:dyDescent="0.25">
      <c r="D258" s="1"/>
    </row>
    <row r="259" spans="4:4" x14ac:dyDescent="0.25">
      <c r="D259" s="1"/>
    </row>
    <row r="260" spans="4:4" x14ac:dyDescent="0.25">
      <c r="D260" s="1"/>
    </row>
    <row r="261" spans="4:4" x14ac:dyDescent="0.25">
      <c r="D261" s="1"/>
    </row>
    <row r="262" spans="4:4" x14ac:dyDescent="0.25">
      <c r="D262" s="1"/>
    </row>
    <row r="263" spans="4:4" x14ac:dyDescent="0.25">
      <c r="D263" s="1"/>
    </row>
    <row r="264" spans="4:4" x14ac:dyDescent="0.25">
      <c r="D264" s="1"/>
    </row>
    <row r="265" spans="4:4" x14ac:dyDescent="0.25">
      <c r="D265" s="1"/>
    </row>
    <row r="266" spans="4:4" x14ac:dyDescent="0.25">
      <c r="D266" s="1"/>
    </row>
    <row r="267" spans="4:4" x14ac:dyDescent="0.25">
      <c r="D267" s="1"/>
    </row>
    <row r="268" spans="4:4" x14ac:dyDescent="0.25">
      <c r="D268" s="1"/>
    </row>
    <row r="269" spans="4:4" x14ac:dyDescent="0.25">
      <c r="D269" s="1"/>
    </row>
    <row r="270" spans="4:4" x14ac:dyDescent="0.25">
      <c r="D270" s="1"/>
    </row>
    <row r="271" spans="4:4" x14ac:dyDescent="0.25">
      <c r="D271" s="1"/>
    </row>
    <row r="272" spans="4:4" x14ac:dyDescent="0.25">
      <c r="D272" s="1"/>
    </row>
    <row r="273" spans="4:4" x14ac:dyDescent="0.25">
      <c r="D273" s="1"/>
    </row>
    <row r="274" spans="4:4" x14ac:dyDescent="0.25">
      <c r="D274" s="1"/>
    </row>
    <row r="275" spans="4:4" x14ac:dyDescent="0.25">
      <c r="D275" s="1"/>
    </row>
    <row r="276" spans="4:4" x14ac:dyDescent="0.25">
      <c r="D276" s="1"/>
    </row>
    <row r="277" spans="4:4" x14ac:dyDescent="0.25">
      <c r="D277" s="1"/>
    </row>
    <row r="278" spans="4:4" x14ac:dyDescent="0.25">
      <c r="D278" s="1"/>
    </row>
    <row r="279" spans="4:4" x14ac:dyDescent="0.25">
      <c r="D279" s="1"/>
    </row>
    <row r="280" spans="4:4" x14ac:dyDescent="0.25">
      <c r="D280" s="1"/>
    </row>
    <row r="281" spans="4:4" x14ac:dyDescent="0.25">
      <c r="D281" s="1"/>
    </row>
    <row r="282" spans="4:4" x14ac:dyDescent="0.25">
      <c r="D282" s="1"/>
    </row>
    <row r="283" spans="4:4" x14ac:dyDescent="0.25">
      <c r="D283" s="1"/>
    </row>
    <row r="284" spans="4:4" x14ac:dyDescent="0.25">
      <c r="D284" s="1"/>
    </row>
    <row r="285" spans="4:4" x14ac:dyDescent="0.25">
      <c r="D285" s="1"/>
    </row>
    <row r="286" spans="4:4" x14ac:dyDescent="0.25">
      <c r="D286" s="1"/>
    </row>
    <row r="287" spans="4:4" x14ac:dyDescent="0.25">
      <c r="D287" s="1"/>
    </row>
    <row r="288" spans="4:4" x14ac:dyDescent="0.25">
      <c r="D288" s="1"/>
    </row>
    <row r="289" spans="4:4" x14ac:dyDescent="0.25">
      <c r="D289" s="1"/>
    </row>
    <row r="290" spans="4:4" x14ac:dyDescent="0.25">
      <c r="D290" s="1"/>
    </row>
    <row r="291" spans="4:4" x14ac:dyDescent="0.25">
      <c r="D291" s="1"/>
    </row>
    <row r="292" spans="4:4" x14ac:dyDescent="0.25">
      <c r="D292" s="1"/>
    </row>
    <row r="293" spans="4:4" x14ac:dyDescent="0.25">
      <c r="D293" s="1"/>
    </row>
    <row r="294" spans="4:4" x14ac:dyDescent="0.25">
      <c r="D294" s="1"/>
    </row>
    <row r="295" spans="4:4" x14ac:dyDescent="0.25">
      <c r="D295" s="1"/>
    </row>
    <row r="296" spans="4:4" x14ac:dyDescent="0.25">
      <c r="D296" s="1"/>
    </row>
    <row r="297" spans="4:4" x14ac:dyDescent="0.25">
      <c r="D297" s="1"/>
    </row>
    <row r="298" spans="4:4" x14ac:dyDescent="0.25">
      <c r="D298" s="1"/>
    </row>
    <row r="299" spans="4:4" x14ac:dyDescent="0.25">
      <c r="D299" s="1"/>
    </row>
    <row r="300" spans="4:4" x14ac:dyDescent="0.25">
      <c r="D300" s="1"/>
    </row>
    <row r="301" spans="4:4" x14ac:dyDescent="0.25">
      <c r="D301" s="1"/>
    </row>
    <row r="302" spans="4:4" x14ac:dyDescent="0.25">
      <c r="D302" s="1"/>
    </row>
    <row r="303" spans="4:4" x14ac:dyDescent="0.25">
      <c r="D303" s="1"/>
    </row>
    <row r="304" spans="4:4" x14ac:dyDescent="0.25">
      <c r="D304" s="1"/>
    </row>
    <row r="305" spans="4:4" x14ac:dyDescent="0.25">
      <c r="D305" s="1"/>
    </row>
    <row r="306" spans="4:4" x14ac:dyDescent="0.25">
      <c r="D306" s="1"/>
    </row>
    <row r="307" spans="4:4" x14ac:dyDescent="0.25">
      <c r="D307" s="1"/>
    </row>
    <row r="308" spans="4:4" x14ac:dyDescent="0.25">
      <c r="D308" s="1"/>
    </row>
    <row r="309" spans="4:4" x14ac:dyDescent="0.25">
      <c r="D309" s="1"/>
    </row>
    <row r="310" spans="4:4" x14ac:dyDescent="0.25">
      <c r="D310" s="1"/>
    </row>
    <row r="311" spans="4:4" x14ac:dyDescent="0.25">
      <c r="D311" s="1"/>
    </row>
    <row r="312" spans="4:4" x14ac:dyDescent="0.25">
      <c r="D312" s="1"/>
    </row>
    <row r="313" spans="4:4" x14ac:dyDescent="0.25">
      <c r="D313" s="1"/>
    </row>
    <row r="314" spans="4:4" x14ac:dyDescent="0.25">
      <c r="D314" s="1"/>
    </row>
    <row r="315" spans="4:4" x14ac:dyDescent="0.25">
      <c r="D315" s="1"/>
    </row>
    <row r="316" spans="4:4" x14ac:dyDescent="0.25">
      <c r="D316" s="1"/>
    </row>
    <row r="317" spans="4:4" x14ac:dyDescent="0.25">
      <c r="D317" s="1"/>
    </row>
    <row r="318" spans="4:4" x14ac:dyDescent="0.25">
      <c r="D318" s="1"/>
    </row>
    <row r="319" spans="4:4" x14ac:dyDescent="0.25">
      <c r="D319" s="1"/>
    </row>
    <row r="320" spans="4:4" x14ac:dyDescent="0.25">
      <c r="D320" s="1"/>
    </row>
    <row r="321" spans="4:4" x14ac:dyDescent="0.25">
      <c r="D321" s="1"/>
    </row>
    <row r="322" spans="4:4" x14ac:dyDescent="0.25">
      <c r="D322" s="1"/>
    </row>
    <row r="323" spans="4:4" x14ac:dyDescent="0.25">
      <c r="D323" s="1"/>
    </row>
    <row r="324" spans="4:4" x14ac:dyDescent="0.25">
      <c r="D324" s="1"/>
    </row>
    <row r="325" spans="4:4" x14ac:dyDescent="0.25">
      <c r="D325" s="1"/>
    </row>
    <row r="326" spans="4:4" x14ac:dyDescent="0.25">
      <c r="D326" s="1"/>
    </row>
    <row r="327" spans="4:4" x14ac:dyDescent="0.25">
      <c r="D327" s="1"/>
    </row>
    <row r="328" spans="4:4" x14ac:dyDescent="0.25">
      <c r="D328" s="1"/>
    </row>
    <row r="329" spans="4:4" x14ac:dyDescent="0.25">
      <c r="D329" s="1"/>
    </row>
    <row r="330" spans="4:4" x14ac:dyDescent="0.25">
      <c r="D330" s="1"/>
    </row>
    <row r="331" spans="4:4" x14ac:dyDescent="0.25">
      <c r="D331" s="1"/>
    </row>
    <row r="332" spans="4:4" x14ac:dyDescent="0.25">
      <c r="D332" s="1"/>
    </row>
    <row r="333" spans="4:4" x14ac:dyDescent="0.25">
      <c r="D333" s="1"/>
    </row>
    <row r="334" spans="4:4" x14ac:dyDescent="0.25">
      <c r="D334" s="1"/>
    </row>
    <row r="335" spans="4:4" x14ac:dyDescent="0.25">
      <c r="D335" s="1"/>
    </row>
    <row r="336" spans="4:4" x14ac:dyDescent="0.25">
      <c r="D336" s="1"/>
    </row>
    <row r="337" spans="4:4" x14ac:dyDescent="0.25">
      <c r="D337" s="1"/>
    </row>
    <row r="338" spans="4:4" x14ac:dyDescent="0.25">
      <c r="D338" s="1"/>
    </row>
    <row r="339" spans="4:4" x14ac:dyDescent="0.25">
      <c r="D339" s="1"/>
    </row>
    <row r="340" spans="4:4" x14ac:dyDescent="0.25">
      <c r="D340" s="1"/>
    </row>
    <row r="341" spans="4:4" x14ac:dyDescent="0.25">
      <c r="D341" s="1"/>
    </row>
    <row r="342" spans="4:4" x14ac:dyDescent="0.25">
      <c r="D342" s="1"/>
    </row>
    <row r="343" spans="4:4" x14ac:dyDescent="0.25">
      <c r="D343" s="1"/>
    </row>
    <row r="344" spans="4:4" x14ac:dyDescent="0.25">
      <c r="D344" s="1"/>
    </row>
    <row r="345" spans="4:4" x14ac:dyDescent="0.25">
      <c r="D345" s="1"/>
    </row>
    <row r="346" spans="4:4" x14ac:dyDescent="0.25">
      <c r="D346" s="1"/>
    </row>
    <row r="347" spans="4:4" x14ac:dyDescent="0.25">
      <c r="D347" s="1"/>
    </row>
    <row r="348" spans="4:4" x14ac:dyDescent="0.25">
      <c r="D348" s="1"/>
    </row>
    <row r="349" spans="4:4" x14ac:dyDescent="0.25">
      <c r="D349" s="1"/>
    </row>
    <row r="350" spans="4:4" x14ac:dyDescent="0.25">
      <c r="D350" s="1"/>
    </row>
    <row r="351" spans="4:4" x14ac:dyDescent="0.25">
      <c r="D351" s="1"/>
    </row>
    <row r="352" spans="4:4" x14ac:dyDescent="0.25">
      <c r="D352" s="1"/>
    </row>
    <row r="353" spans="4:4" x14ac:dyDescent="0.25">
      <c r="D353" s="1"/>
    </row>
    <row r="354" spans="4:4" x14ac:dyDescent="0.25">
      <c r="D354" s="1"/>
    </row>
    <row r="355" spans="4:4" x14ac:dyDescent="0.25">
      <c r="D355" s="1"/>
    </row>
    <row r="356" spans="4:4" x14ac:dyDescent="0.25">
      <c r="D356" s="1"/>
    </row>
    <row r="357" spans="4:4" x14ac:dyDescent="0.25">
      <c r="D357" s="1"/>
    </row>
    <row r="358" spans="4:4" x14ac:dyDescent="0.25">
      <c r="D358" s="1"/>
    </row>
    <row r="359" spans="4:4" x14ac:dyDescent="0.25">
      <c r="D359" s="1"/>
    </row>
    <row r="360" spans="4:4" x14ac:dyDescent="0.25">
      <c r="D360" s="1"/>
    </row>
    <row r="361" spans="4:4" x14ac:dyDescent="0.25">
      <c r="D361" s="1"/>
    </row>
    <row r="362" spans="4:4" x14ac:dyDescent="0.25">
      <c r="D362" s="1"/>
    </row>
    <row r="363" spans="4:4" x14ac:dyDescent="0.25">
      <c r="D363" s="1"/>
    </row>
    <row r="364" spans="4:4" x14ac:dyDescent="0.25">
      <c r="D364" s="1"/>
    </row>
    <row r="365" spans="4:4" x14ac:dyDescent="0.25">
      <c r="D365" s="1"/>
    </row>
    <row r="366" spans="4:4" x14ac:dyDescent="0.25">
      <c r="D366" s="1"/>
    </row>
    <row r="367" spans="4:4" x14ac:dyDescent="0.25">
      <c r="D367" s="1"/>
    </row>
    <row r="368" spans="4:4" x14ac:dyDescent="0.25">
      <c r="D368" s="1"/>
    </row>
    <row r="369" spans="4:4" x14ac:dyDescent="0.25">
      <c r="D369" s="1"/>
    </row>
    <row r="370" spans="4:4" x14ac:dyDescent="0.25">
      <c r="D370" s="1"/>
    </row>
    <row r="371" spans="4:4" x14ac:dyDescent="0.25">
      <c r="D371" s="1"/>
    </row>
    <row r="372" spans="4:4" x14ac:dyDescent="0.25">
      <c r="D372" s="1"/>
    </row>
    <row r="373" spans="4:4" x14ac:dyDescent="0.25">
      <c r="D373" s="1"/>
    </row>
    <row r="374" spans="4:4" x14ac:dyDescent="0.25">
      <c r="D374" s="1"/>
    </row>
    <row r="375" spans="4:4" x14ac:dyDescent="0.25">
      <c r="D375" s="1"/>
    </row>
    <row r="376" spans="4:4" x14ac:dyDescent="0.25">
      <c r="D376" s="1"/>
    </row>
    <row r="377" spans="4:4" x14ac:dyDescent="0.25">
      <c r="D377" s="1"/>
    </row>
    <row r="378" spans="4:4" x14ac:dyDescent="0.25">
      <c r="D378" s="1"/>
    </row>
    <row r="379" spans="4:4" x14ac:dyDescent="0.25">
      <c r="D379" s="1"/>
    </row>
    <row r="380" spans="4:4" x14ac:dyDescent="0.25">
      <c r="D380" s="1"/>
    </row>
    <row r="381" spans="4:4" x14ac:dyDescent="0.25">
      <c r="D381" s="1"/>
    </row>
    <row r="382" spans="4:4" x14ac:dyDescent="0.25">
      <c r="D382" s="1"/>
    </row>
    <row r="383" spans="4:4" x14ac:dyDescent="0.25">
      <c r="D383" s="1"/>
    </row>
    <row r="384" spans="4:4" x14ac:dyDescent="0.25">
      <c r="D384" s="1"/>
    </row>
    <row r="385" spans="4:4" x14ac:dyDescent="0.25">
      <c r="D385" s="1"/>
    </row>
    <row r="386" spans="4:4" x14ac:dyDescent="0.25">
      <c r="D386" s="1"/>
    </row>
    <row r="387" spans="4:4" x14ac:dyDescent="0.25">
      <c r="D387" s="1"/>
    </row>
    <row r="388" spans="4:4" x14ac:dyDescent="0.25">
      <c r="D388" s="1"/>
    </row>
    <row r="389" spans="4:4" x14ac:dyDescent="0.25">
      <c r="D389" s="1"/>
    </row>
    <row r="390" spans="4:4" x14ac:dyDescent="0.25">
      <c r="D390" s="1"/>
    </row>
    <row r="391" spans="4:4" x14ac:dyDescent="0.25">
      <c r="D391" s="1"/>
    </row>
    <row r="392" spans="4:4" x14ac:dyDescent="0.25">
      <c r="D392" s="1"/>
    </row>
    <row r="393" spans="4:4" x14ac:dyDescent="0.25">
      <c r="D393" s="1"/>
    </row>
    <row r="394" spans="4:4" x14ac:dyDescent="0.25">
      <c r="D394" s="1"/>
    </row>
    <row r="395" spans="4:4" x14ac:dyDescent="0.25">
      <c r="D395" s="1"/>
    </row>
    <row r="396" spans="4:4" x14ac:dyDescent="0.25">
      <c r="D396" s="1"/>
    </row>
    <row r="397" spans="4:4" x14ac:dyDescent="0.25">
      <c r="D397" s="1"/>
    </row>
    <row r="398" spans="4:4" x14ac:dyDescent="0.25">
      <c r="D398" s="1"/>
    </row>
    <row r="399" spans="4:4" x14ac:dyDescent="0.25">
      <c r="D399" s="1"/>
    </row>
    <row r="400" spans="4:4" x14ac:dyDescent="0.25">
      <c r="D400" s="1"/>
    </row>
    <row r="401" spans="4:4" x14ac:dyDescent="0.25">
      <c r="D401" s="1"/>
    </row>
    <row r="402" spans="4:4" x14ac:dyDescent="0.25">
      <c r="D402" s="1"/>
    </row>
    <row r="403" spans="4:4" x14ac:dyDescent="0.25">
      <c r="D403" s="1"/>
    </row>
    <row r="404" spans="4:4" x14ac:dyDescent="0.25">
      <c r="D404" s="1"/>
    </row>
    <row r="405" spans="4:4" x14ac:dyDescent="0.25">
      <c r="D405" s="1"/>
    </row>
    <row r="406" spans="4:4" x14ac:dyDescent="0.25">
      <c r="D406" s="1"/>
    </row>
    <row r="407" spans="4:4" x14ac:dyDescent="0.25">
      <c r="D407" s="1"/>
    </row>
    <row r="408" spans="4:4" x14ac:dyDescent="0.25">
      <c r="D408" s="1"/>
    </row>
    <row r="409" spans="4:4" x14ac:dyDescent="0.25">
      <c r="D409" s="1"/>
    </row>
    <row r="410" spans="4:4" x14ac:dyDescent="0.25">
      <c r="D410" s="1"/>
    </row>
    <row r="411" spans="4:4" x14ac:dyDescent="0.25">
      <c r="D411" s="1"/>
    </row>
    <row r="412" spans="4:4" x14ac:dyDescent="0.25">
      <c r="D412" s="1"/>
    </row>
    <row r="413" spans="4:4" x14ac:dyDescent="0.25">
      <c r="D413" s="1"/>
    </row>
    <row r="414" spans="4:4" x14ac:dyDescent="0.25">
      <c r="D414" s="1"/>
    </row>
    <row r="415" spans="4:4" x14ac:dyDescent="0.25">
      <c r="D415" s="1"/>
    </row>
    <row r="416" spans="4:4" x14ac:dyDescent="0.25">
      <c r="D416" s="1"/>
    </row>
    <row r="417" spans="4:4" x14ac:dyDescent="0.25">
      <c r="D417" s="1"/>
    </row>
    <row r="418" spans="4:4" x14ac:dyDescent="0.25">
      <c r="D418" s="1"/>
    </row>
    <row r="419" spans="4:4" x14ac:dyDescent="0.25">
      <c r="D419" s="1"/>
    </row>
    <row r="420" spans="4:4" x14ac:dyDescent="0.25">
      <c r="D420" s="1"/>
    </row>
    <row r="421" spans="4:4" x14ac:dyDescent="0.25">
      <c r="D421" s="1"/>
    </row>
    <row r="422" spans="4:4" x14ac:dyDescent="0.25">
      <c r="D422" s="1"/>
    </row>
    <row r="423" spans="4:4" x14ac:dyDescent="0.25">
      <c r="D423" s="1"/>
    </row>
    <row r="424" spans="4:4" x14ac:dyDescent="0.25">
      <c r="D424" s="1"/>
    </row>
    <row r="425" spans="4:4" x14ac:dyDescent="0.25">
      <c r="D425" s="1"/>
    </row>
    <row r="426" spans="4:4" x14ac:dyDescent="0.25">
      <c r="D426" s="1"/>
    </row>
    <row r="427" spans="4:4" x14ac:dyDescent="0.25">
      <c r="D427" s="1"/>
    </row>
    <row r="428" spans="4:4" x14ac:dyDescent="0.25">
      <c r="D428" s="1"/>
    </row>
    <row r="429" spans="4:4" x14ac:dyDescent="0.25">
      <c r="D429" s="1"/>
    </row>
    <row r="430" spans="4:4" x14ac:dyDescent="0.25">
      <c r="D430" s="1"/>
    </row>
    <row r="431" spans="4:4" x14ac:dyDescent="0.25">
      <c r="D431" s="1"/>
    </row>
    <row r="432" spans="4:4" x14ac:dyDescent="0.25">
      <c r="D432" s="1"/>
    </row>
    <row r="433" spans="4:4" x14ac:dyDescent="0.25">
      <c r="D433" s="1"/>
    </row>
    <row r="434" spans="4:4" x14ac:dyDescent="0.25">
      <c r="D434" s="1"/>
    </row>
    <row r="435" spans="4:4" x14ac:dyDescent="0.25">
      <c r="D435" s="1"/>
    </row>
    <row r="436" spans="4:4" x14ac:dyDescent="0.25">
      <c r="D436" s="1"/>
    </row>
    <row r="437" spans="4:4" x14ac:dyDescent="0.25">
      <c r="D437" s="1"/>
    </row>
    <row r="438" spans="4:4" x14ac:dyDescent="0.25">
      <c r="D438" s="1"/>
    </row>
    <row r="439" spans="4:4" x14ac:dyDescent="0.25">
      <c r="D439" s="1"/>
    </row>
    <row r="440" spans="4:4" x14ac:dyDescent="0.25">
      <c r="D440" s="1"/>
    </row>
    <row r="441" spans="4:4" x14ac:dyDescent="0.25">
      <c r="D441" s="1"/>
    </row>
    <row r="442" spans="4:4" x14ac:dyDescent="0.25">
      <c r="D442" s="1"/>
    </row>
    <row r="443" spans="4:4" x14ac:dyDescent="0.25">
      <c r="D443" s="1"/>
    </row>
    <row r="444" spans="4:4" x14ac:dyDescent="0.25">
      <c r="D444" s="1"/>
    </row>
    <row r="445" spans="4:4" x14ac:dyDescent="0.25">
      <c r="D445" s="1"/>
    </row>
    <row r="446" spans="4:4" x14ac:dyDescent="0.25">
      <c r="D446" s="1"/>
    </row>
    <row r="447" spans="4:4" x14ac:dyDescent="0.25">
      <c r="D447" s="1"/>
    </row>
    <row r="448" spans="4:4" x14ac:dyDescent="0.25">
      <c r="D448" s="1"/>
    </row>
    <row r="449" spans="4:4" x14ac:dyDescent="0.25">
      <c r="D449" s="1"/>
    </row>
    <row r="450" spans="4:4" x14ac:dyDescent="0.25">
      <c r="D450" s="1"/>
    </row>
    <row r="451" spans="4:4" x14ac:dyDescent="0.25">
      <c r="D451" s="1"/>
    </row>
    <row r="452" spans="4:4" x14ac:dyDescent="0.25">
      <c r="D452" s="1"/>
    </row>
    <row r="453" spans="4:4" x14ac:dyDescent="0.25">
      <c r="D453" s="1"/>
    </row>
    <row r="454" spans="4:4" x14ac:dyDescent="0.25">
      <c r="D454" s="1"/>
    </row>
    <row r="455" spans="4:4" x14ac:dyDescent="0.25">
      <c r="D455" s="1"/>
    </row>
    <row r="456" spans="4:4" x14ac:dyDescent="0.25">
      <c r="D456" s="1"/>
    </row>
    <row r="457" spans="4:4" x14ac:dyDescent="0.25">
      <c r="D457" s="1"/>
    </row>
    <row r="458" spans="4:4" x14ac:dyDescent="0.25">
      <c r="D458" s="1"/>
    </row>
    <row r="459" spans="4:4" x14ac:dyDescent="0.25">
      <c r="D459" s="1"/>
    </row>
    <row r="460" spans="4:4" x14ac:dyDescent="0.25">
      <c r="D460" s="1"/>
    </row>
    <row r="461" spans="4:4" x14ac:dyDescent="0.25">
      <c r="D461" s="1"/>
    </row>
    <row r="462" spans="4:4" x14ac:dyDescent="0.25">
      <c r="D462" s="1"/>
    </row>
    <row r="463" spans="4:4" x14ac:dyDescent="0.25">
      <c r="D463" s="1"/>
    </row>
    <row r="464" spans="4:4" x14ac:dyDescent="0.25">
      <c r="D464" s="1"/>
    </row>
    <row r="465" spans="4:4" x14ac:dyDescent="0.25">
      <c r="D465" s="1"/>
    </row>
    <row r="466" spans="4:4" x14ac:dyDescent="0.25">
      <c r="D466" s="1"/>
    </row>
    <row r="467" spans="4:4" x14ac:dyDescent="0.25">
      <c r="D467" s="1"/>
    </row>
    <row r="468" spans="4:4" x14ac:dyDescent="0.25">
      <c r="D468" s="1"/>
    </row>
    <row r="469" spans="4:4" x14ac:dyDescent="0.25">
      <c r="D469" s="1"/>
    </row>
    <row r="470" spans="4:4" x14ac:dyDescent="0.25">
      <c r="D470" s="1"/>
    </row>
    <row r="471" spans="4:4" x14ac:dyDescent="0.25">
      <c r="D471" s="1"/>
    </row>
    <row r="472" spans="4:4" x14ac:dyDescent="0.25">
      <c r="D472" s="1"/>
    </row>
    <row r="473" spans="4:4" x14ac:dyDescent="0.25">
      <c r="D473" s="1"/>
    </row>
    <row r="474" spans="4:4" x14ac:dyDescent="0.25">
      <c r="D474" s="1"/>
    </row>
    <row r="475" spans="4:4" x14ac:dyDescent="0.25">
      <c r="D475" s="1"/>
    </row>
    <row r="476" spans="4:4" x14ac:dyDescent="0.25">
      <c r="D476" s="1"/>
    </row>
    <row r="477" spans="4:4" x14ac:dyDescent="0.25">
      <c r="D477" s="1"/>
    </row>
    <row r="478" spans="4:4" x14ac:dyDescent="0.25">
      <c r="D478" s="1"/>
    </row>
    <row r="479" spans="4:4" x14ac:dyDescent="0.25">
      <c r="D479" s="1"/>
    </row>
    <row r="480" spans="4:4" x14ac:dyDescent="0.25">
      <c r="D480" s="1"/>
    </row>
    <row r="481" spans="4:4" x14ac:dyDescent="0.25">
      <c r="D481" s="1"/>
    </row>
    <row r="482" spans="4:4" x14ac:dyDescent="0.25">
      <c r="D482" s="1"/>
    </row>
    <row r="483" spans="4:4" x14ac:dyDescent="0.25">
      <c r="D483" s="1"/>
    </row>
    <row r="484" spans="4:4" x14ac:dyDescent="0.25">
      <c r="D484" s="1"/>
    </row>
    <row r="485" spans="4:4" x14ac:dyDescent="0.25">
      <c r="D485" s="1"/>
    </row>
    <row r="486" spans="4:4" x14ac:dyDescent="0.25">
      <c r="D486" s="1"/>
    </row>
    <row r="487" spans="4:4" x14ac:dyDescent="0.25">
      <c r="D487" s="1"/>
    </row>
    <row r="488" spans="4:4" x14ac:dyDescent="0.25">
      <c r="D488" s="1"/>
    </row>
    <row r="489" spans="4:4" x14ac:dyDescent="0.25">
      <c r="D489" s="1"/>
    </row>
    <row r="490" spans="4:4" x14ac:dyDescent="0.25">
      <c r="D490" s="1"/>
    </row>
    <row r="491" spans="4:4" x14ac:dyDescent="0.25">
      <c r="D491" s="1"/>
    </row>
    <row r="492" spans="4:4" x14ac:dyDescent="0.25">
      <c r="D492" s="1"/>
    </row>
    <row r="493" spans="4:4" x14ac:dyDescent="0.25">
      <c r="D493" s="1"/>
    </row>
    <row r="494" spans="4:4" x14ac:dyDescent="0.25">
      <c r="D494" s="1"/>
    </row>
    <row r="495" spans="4:4" x14ac:dyDescent="0.25">
      <c r="D495" s="1"/>
    </row>
    <row r="496" spans="4:4" x14ac:dyDescent="0.25">
      <c r="D496" s="1"/>
    </row>
    <row r="497" spans="4:4" x14ac:dyDescent="0.25">
      <c r="D497" s="1"/>
    </row>
    <row r="498" spans="4:4" x14ac:dyDescent="0.25">
      <c r="D498" s="1"/>
    </row>
    <row r="499" spans="4:4" x14ac:dyDescent="0.25">
      <c r="D499" s="1"/>
    </row>
    <row r="500" spans="4:4" x14ac:dyDescent="0.25">
      <c r="D500" s="1"/>
    </row>
    <row r="501" spans="4:4" x14ac:dyDescent="0.25">
      <c r="D501" s="1"/>
    </row>
    <row r="502" spans="4:4" x14ac:dyDescent="0.25">
      <c r="D502" s="1"/>
    </row>
    <row r="503" spans="4:4" x14ac:dyDescent="0.25">
      <c r="D503" s="1"/>
    </row>
    <row r="504" spans="4:4" x14ac:dyDescent="0.25">
      <c r="D504" s="1"/>
    </row>
    <row r="505" spans="4:4" x14ac:dyDescent="0.25">
      <c r="D505" s="1"/>
    </row>
    <row r="506" spans="4:4" x14ac:dyDescent="0.25">
      <c r="D506" s="1"/>
    </row>
    <row r="507" spans="4:4" x14ac:dyDescent="0.25">
      <c r="D507" s="1"/>
    </row>
    <row r="508" spans="4:4" x14ac:dyDescent="0.25">
      <c r="D508" s="1"/>
    </row>
    <row r="509" spans="4:4" x14ac:dyDescent="0.25">
      <c r="D509" s="1"/>
    </row>
    <row r="510" spans="4:4" x14ac:dyDescent="0.25">
      <c r="D510" s="1"/>
    </row>
    <row r="511" spans="4:4" x14ac:dyDescent="0.25">
      <c r="D511" s="1"/>
    </row>
    <row r="512" spans="4:4" x14ac:dyDescent="0.25">
      <c r="D512" s="1"/>
    </row>
    <row r="513" spans="4:4" x14ac:dyDescent="0.25">
      <c r="D513" s="1"/>
    </row>
    <row r="514" spans="4:4" x14ac:dyDescent="0.25">
      <c r="D514" s="1"/>
    </row>
    <row r="515" spans="4:4" x14ac:dyDescent="0.25">
      <c r="D515" s="1"/>
    </row>
    <row r="516" spans="4:4" x14ac:dyDescent="0.25">
      <c r="D516" s="1"/>
    </row>
    <row r="517" spans="4:4" x14ac:dyDescent="0.25">
      <c r="D517" s="1"/>
    </row>
    <row r="518" spans="4:4" x14ac:dyDescent="0.25">
      <c r="D518" s="1"/>
    </row>
    <row r="519" spans="4:4" x14ac:dyDescent="0.25">
      <c r="D519" s="1"/>
    </row>
    <row r="520" spans="4:4" x14ac:dyDescent="0.25">
      <c r="D520" s="1"/>
    </row>
    <row r="521" spans="4:4" x14ac:dyDescent="0.25">
      <c r="D521" s="1"/>
    </row>
    <row r="522" spans="4:4" x14ac:dyDescent="0.25">
      <c r="D522" s="1"/>
    </row>
    <row r="523" spans="4:4" x14ac:dyDescent="0.25">
      <c r="D523" s="1"/>
    </row>
    <row r="524" spans="4:4" x14ac:dyDescent="0.25">
      <c r="D524" s="1"/>
    </row>
    <row r="525" spans="4:4" x14ac:dyDescent="0.25">
      <c r="D525" s="1"/>
    </row>
    <row r="526" spans="4:4" x14ac:dyDescent="0.25">
      <c r="D526" s="1"/>
    </row>
    <row r="527" spans="4:4" x14ac:dyDescent="0.25">
      <c r="D527" s="1"/>
    </row>
    <row r="528" spans="4:4" x14ac:dyDescent="0.25">
      <c r="D528" s="1"/>
    </row>
    <row r="529" spans="4:4" x14ac:dyDescent="0.25">
      <c r="D529" s="1"/>
    </row>
    <row r="530" spans="4:4" x14ac:dyDescent="0.25">
      <c r="D530" s="1"/>
    </row>
    <row r="531" spans="4:4" x14ac:dyDescent="0.25">
      <c r="D531" s="1"/>
    </row>
    <row r="532" spans="4:4" x14ac:dyDescent="0.25">
      <c r="D532" s="1"/>
    </row>
    <row r="533" spans="4:4" x14ac:dyDescent="0.25">
      <c r="D533" s="1"/>
    </row>
    <row r="534" spans="4:4" x14ac:dyDescent="0.25">
      <c r="D534" s="1"/>
    </row>
    <row r="535" spans="4:4" x14ac:dyDescent="0.25">
      <c r="D535" s="1"/>
    </row>
    <row r="536" spans="4:4" x14ac:dyDescent="0.25">
      <c r="D536" s="1"/>
    </row>
    <row r="537" spans="4:4" x14ac:dyDescent="0.25">
      <c r="D537" s="1"/>
    </row>
    <row r="538" spans="4:4" x14ac:dyDescent="0.25">
      <c r="D538" s="1"/>
    </row>
    <row r="539" spans="4:4" x14ac:dyDescent="0.25">
      <c r="D539" s="1"/>
    </row>
    <row r="540" spans="4:4" x14ac:dyDescent="0.25">
      <c r="D540" s="1"/>
    </row>
    <row r="541" spans="4:4" x14ac:dyDescent="0.25">
      <c r="D541" s="1"/>
    </row>
    <row r="542" spans="4:4" x14ac:dyDescent="0.25">
      <c r="D542" s="1"/>
    </row>
    <row r="543" spans="4:4" x14ac:dyDescent="0.25">
      <c r="D543" s="1"/>
    </row>
    <row r="544" spans="4:4" x14ac:dyDescent="0.25">
      <c r="D544" s="1"/>
    </row>
    <row r="545" spans="4:4" x14ac:dyDescent="0.25">
      <c r="D545" s="1"/>
    </row>
    <row r="546" spans="4:4" x14ac:dyDescent="0.25">
      <c r="D546" s="1"/>
    </row>
    <row r="547" spans="4:4" x14ac:dyDescent="0.25">
      <c r="D547" s="1"/>
    </row>
    <row r="548" spans="4:4" x14ac:dyDescent="0.25">
      <c r="D548" s="1"/>
    </row>
    <row r="549" spans="4:4" x14ac:dyDescent="0.25">
      <c r="D549" s="1"/>
    </row>
    <row r="550" spans="4:4" x14ac:dyDescent="0.25">
      <c r="D550" s="1"/>
    </row>
    <row r="551" spans="4:4" x14ac:dyDescent="0.25">
      <c r="D551" s="1"/>
    </row>
    <row r="552" spans="4:4" x14ac:dyDescent="0.25">
      <c r="D552" s="1"/>
    </row>
    <row r="553" spans="4:4" x14ac:dyDescent="0.25">
      <c r="D553" s="1"/>
    </row>
    <row r="554" spans="4:4" x14ac:dyDescent="0.25">
      <c r="D554" s="1"/>
    </row>
    <row r="555" spans="4:4" x14ac:dyDescent="0.25">
      <c r="D555" s="1"/>
    </row>
    <row r="556" spans="4:4" x14ac:dyDescent="0.25">
      <c r="D556" s="1"/>
    </row>
    <row r="557" spans="4:4" x14ac:dyDescent="0.25">
      <c r="D557" s="1"/>
    </row>
    <row r="558" spans="4:4" x14ac:dyDescent="0.25">
      <c r="D558" s="1"/>
    </row>
    <row r="559" spans="4:4" x14ac:dyDescent="0.25">
      <c r="D559" s="1"/>
    </row>
    <row r="560" spans="4:4" x14ac:dyDescent="0.25">
      <c r="D560" s="1"/>
    </row>
    <row r="561" spans="4:4" x14ac:dyDescent="0.25">
      <c r="D561" s="1"/>
    </row>
    <row r="562" spans="4:4" x14ac:dyDescent="0.25">
      <c r="D562" s="1"/>
    </row>
    <row r="563" spans="4:4" x14ac:dyDescent="0.25">
      <c r="D563" s="1"/>
    </row>
    <row r="564" spans="4:4" x14ac:dyDescent="0.25">
      <c r="D564" s="1"/>
    </row>
    <row r="565" spans="4:4" x14ac:dyDescent="0.25">
      <c r="D565" s="1"/>
    </row>
    <row r="566" spans="4:4" x14ac:dyDescent="0.25">
      <c r="D566" s="1"/>
    </row>
    <row r="567" spans="4:4" x14ac:dyDescent="0.25">
      <c r="D567" s="1"/>
    </row>
    <row r="568" spans="4:4" x14ac:dyDescent="0.25">
      <c r="D568" s="1"/>
    </row>
    <row r="569" spans="4:4" x14ac:dyDescent="0.25">
      <c r="D569" s="1"/>
    </row>
    <row r="570" spans="4:4" x14ac:dyDescent="0.25">
      <c r="D570" s="1"/>
    </row>
    <row r="571" spans="4:4" x14ac:dyDescent="0.25">
      <c r="D571" s="1"/>
    </row>
    <row r="572" spans="4:4" x14ac:dyDescent="0.25">
      <c r="D572" s="1"/>
    </row>
    <row r="573" spans="4:4" x14ac:dyDescent="0.25">
      <c r="D573" s="1"/>
    </row>
    <row r="574" spans="4:4" x14ac:dyDescent="0.25">
      <c r="D574" s="1"/>
    </row>
    <row r="575" spans="4:4" x14ac:dyDescent="0.25">
      <c r="D575" s="1"/>
    </row>
    <row r="576" spans="4:4" x14ac:dyDescent="0.25">
      <c r="D576" s="1"/>
    </row>
    <row r="577" spans="4:4" x14ac:dyDescent="0.25">
      <c r="D577" s="1"/>
    </row>
    <row r="578" spans="4:4" x14ac:dyDescent="0.25">
      <c r="D578" s="1"/>
    </row>
    <row r="579" spans="4:4" x14ac:dyDescent="0.25">
      <c r="D579" s="1"/>
    </row>
    <row r="580" spans="4:4" x14ac:dyDescent="0.25">
      <c r="D580" s="1"/>
    </row>
    <row r="581" spans="4:4" x14ac:dyDescent="0.25">
      <c r="D581" s="1"/>
    </row>
    <row r="582" spans="4:4" x14ac:dyDescent="0.25">
      <c r="D582" s="1"/>
    </row>
    <row r="583" spans="4:4" x14ac:dyDescent="0.25">
      <c r="D583" s="1"/>
    </row>
    <row r="584" spans="4:4" x14ac:dyDescent="0.25">
      <c r="D584" s="1"/>
    </row>
    <row r="585" spans="4:4" x14ac:dyDescent="0.25">
      <c r="D585" s="1"/>
    </row>
    <row r="586" spans="4:4" x14ac:dyDescent="0.25">
      <c r="D586" s="1"/>
    </row>
    <row r="587" spans="4:4" x14ac:dyDescent="0.25">
      <c r="D587" s="1"/>
    </row>
    <row r="588" spans="4:4" x14ac:dyDescent="0.25">
      <c r="D588" s="1"/>
    </row>
    <row r="589" spans="4:4" x14ac:dyDescent="0.25">
      <c r="D589" s="1"/>
    </row>
    <row r="590" spans="4:4" x14ac:dyDescent="0.25">
      <c r="D590" s="1"/>
    </row>
    <row r="591" spans="4:4" x14ac:dyDescent="0.25">
      <c r="D591" s="1"/>
    </row>
    <row r="592" spans="4:4" x14ac:dyDescent="0.25">
      <c r="D592" s="1"/>
    </row>
    <row r="593" spans="4:4" x14ac:dyDescent="0.25">
      <c r="D593" s="1"/>
    </row>
    <row r="594" spans="4:4" x14ac:dyDescent="0.25">
      <c r="D594" s="1"/>
    </row>
    <row r="595" spans="4:4" x14ac:dyDescent="0.25">
      <c r="D595" s="1"/>
    </row>
    <row r="596" spans="4:4" x14ac:dyDescent="0.25">
      <c r="D596" s="1"/>
    </row>
    <row r="597" spans="4:4" x14ac:dyDescent="0.25">
      <c r="D597" s="1"/>
    </row>
    <row r="598" spans="4:4" x14ac:dyDescent="0.25">
      <c r="D598" s="1"/>
    </row>
    <row r="599" spans="4:4" x14ac:dyDescent="0.25">
      <c r="D599" s="1"/>
    </row>
    <row r="600" spans="4:4" x14ac:dyDescent="0.25">
      <c r="D600" s="1"/>
    </row>
    <row r="601" spans="4:4" x14ac:dyDescent="0.25">
      <c r="D601" s="1"/>
    </row>
    <row r="602" spans="4:4" x14ac:dyDescent="0.25">
      <c r="D602" s="1"/>
    </row>
    <row r="603" spans="4:4" x14ac:dyDescent="0.25">
      <c r="D603" s="1"/>
    </row>
    <row r="604" spans="4:4" x14ac:dyDescent="0.25">
      <c r="D604" s="1"/>
    </row>
    <row r="605" spans="4:4" x14ac:dyDescent="0.25">
      <c r="D605" s="1"/>
    </row>
    <row r="606" spans="4:4" x14ac:dyDescent="0.25">
      <c r="D606" s="1"/>
    </row>
    <row r="607" spans="4:4" x14ac:dyDescent="0.25">
      <c r="D607" s="1"/>
    </row>
    <row r="608" spans="4:4" x14ac:dyDescent="0.25">
      <c r="D608" s="1"/>
    </row>
    <row r="609" spans="4:4" x14ac:dyDescent="0.25">
      <c r="D609" s="1"/>
    </row>
    <row r="610" spans="4:4" x14ac:dyDescent="0.25">
      <c r="D610" s="1"/>
    </row>
    <row r="611" spans="4:4" x14ac:dyDescent="0.25">
      <c r="D611" s="1"/>
    </row>
    <row r="612" spans="4:4" x14ac:dyDescent="0.25">
      <c r="D612" s="1"/>
    </row>
    <row r="613" spans="4:4" x14ac:dyDescent="0.25">
      <c r="D613" s="1"/>
    </row>
    <row r="614" spans="4:4" x14ac:dyDescent="0.25">
      <c r="D614" s="1"/>
    </row>
    <row r="615" spans="4:4" x14ac:dyDescent="0.25">
      <c r="D615" s="1"/>
    </row>
    <row r="616" spans="4:4" x14ac:dyDescent="0.25">
      <c r="D616" s="1"/>
    </row>
    <row r="617" spans="4:4" x14ac:dyDescent="0.25">
      <c r="D617" s="1"/>
    </row>
    <row r="618" spans="4:4" x14ac:dyDescent="0.25">
      <c r="D618" s="1"/>
    </row>
    <row r="619" spans="4:4" x14ac:dyDescent="0.25">
      <c r="D619" s="1"/>
    </row>
    <row r="620" spans="4:4" x14ac:dyDescent="0.25">
      <c r="D620" s="1"/>
    </row>
    <row r="621" spans="4:4" x14ac:dyDescent="0.25">
      <c r="D621" s="1"/>
    </row>
    <row r="622" spans="4:4" x14ac:dyDescent="0.25">
      <c r="D622" s="1"/>
    </row>
    <row r="623" spans="4:4" x14ac:dyDescent="0.25">
      <c r="D623" s="1"/>
    </row>
    <row r="624" spans="4:4" x14ac:dyDescent="0.25">
      <c r="D624" s="1"/>
    </row>
    <row r="625" spans="4:4" x14ac:dyDescent="0.25">
      <c r="D625" s="1"/>
    </row>
    <row r="626" spans="4:4" x14ac:dyDescent="0.25">
      <c r="D626" s="1"/>
    </row>
    <row r="627" spans="4:4" x14ac:dyDescent="0.25">
      <c r="D627" s="1"/>
    </row>
    <row r="628" spans="4:4" x14ac:dyDescent="0.25">
      <c r="D628" s="1"/>
    </row>
    <row r="629" spans="4:4" x14ac:dyDescent="0.25">
      <c r="D629" s="1"/>
    </row>
    <row r="630" spans="4:4" x14ac:dyDescent="0.25">
      <c r="D630" s="1"/>
    </row>
    <row r="631" spans="4:4" x14ac:dyDescent="0.25">
      <c r="D631" s="1"/>
    </row>
    <row r="632" spans="4:4" x14ac:dyDescent="0.25">
      <c r="D632" s="1"/>
    </row>
    <row r="633" spans="4:4" x14ac:dyDescent="0.25">
      <c r="D633" s="1"/>
    </row>
    <row r="634" spans="4:4" x14ac:dyDescent="0.25">
      <c r="D634" s="1"/>
    </row>
    <row r="635" spans="4:4" x14ac:dyDescent="0.25">
      <c r="D635" s="1"/>
    </row>
    <row r="636" spans="4:4" x14ac:dyDescent="0.25">
      <c r="D636" s="1"/>
    </row>
    <row r="637" spans="4:4" x14ac:dyDescent="0.25">
      <c r="D637" s="1"/>
    </row>
    <row r="638" spans="4:4" x14ac:dyDescent="0.25">
      <c r="D638" s="1"/>
    </row>
    <row r="639" spans="4:4" x14ac:dyDescent="0.25">
      <c r="D639" s="1"/>
    </row>
    <row r="640" spans="4:4" x14ac:dyDescent="0.25">
      <c r="D640" s="1"/>
    </row>
    <row r="641" spans="4:4" x14ac:dyDescent="0.25">
      <c r="D641" s="1"/>
    </row>
    <row r="642" spans="4:4" x14ac:dyDescent="0.25">
      <c r="D642" s="1"/>
    </row>
    <row r="643" spans="4:4" x14ac:dyDescent="0.25">
      <c r="D643" s="1"/>
    </row>
    <row r="644" spans="4:4" x14ac:dyDescent="0.25">
      <c r="D644" s="1"/>
    </row>
    <row r="645" spans="4:4" x14ac:dyDescent="0.25">
      <c r="D645" s="1"/>
    </row>
    <row r="646" spans="4:4" x14ac:dyDescent="0.25">
      <c r="D646" s="1"/>
    </row>
    <row r="647" spans="4:4" x14ac:dyDescent="0.25">
      <c r="D647" s="1"/>
    </row>
    <row r="648" spans="4:4" x14ac:dyDescent="0.25">
      <c r="D648" s="1"/>
    </row>
    <row r="649" spans="4:4" x14ac:dyDescent="0.25">
      <c r="D649" s="1"/>
    </row>
    <row r="650" spans="4:4" x14ac:dyDescent="0.25">
      <c r="D650" s="1"/>
    </row>
    <row r="651" spans="4:4" x14ac:dyDescent="0.25">
      <c r="D651" s="1"/>
    </row>
    <row r="652" spans="4:4" x14ac:dyDescent="0.25">
      <c r="D652" s="1"/>
    </row>
    <row r="653" spans="4:4" x14ac:dyDescent="0.25">
      <c r="D653" s="1"/>
    </row>
    <row r="654" spans="4:4" x14ac:dyDescent="0.25">
      <c r="D654" s="1"/>
    </row>
    <row r="655" spans="4:4" x14ac:dyDescent="0.25">
      <c r="D655" s="1"/>
    </row>
    <row r="656" spans="4:4" x14ac:dyDescent="0.25">
      <c r="D656" s="1"/>
    </row>
    <row r="657" spans="4:4" x14ac:dyDescent="0.25">
      <c r="D657" s="1"/>
    </row>
    <row r="658" spans="4:4" x14ac:dyDescent="0.25">
      <c r="D658" s="1"/>
    </row>
    <row r="659" spans="4:4" x14ac:dyDescent="0.25">
      <c r="D659" s="1"/>
    </row>
    <row r="660" spans="4:4" x14ac:dyDescent="0.25">
      <c r="D660" s="1"/>
    </row>
    <row r="661" spans="4:4" x14ac:dyDescent="0.25">
      <c r="D661" s="1"/>
    </row>
    <row r="662" spans="4:4" x14ac:dyDescent="0.25">
      <c r="D662" s="1"/>
    </row>
    <row r="663" spans="4:4" x14ac:dyDescent="0.25">
      <c r="D663" s="1"/>
    </row>
    <row r="664" spans="4:4" x14ac:dyDescent="0.25">
      <c r="D664" s="1"/>
    </row>
    <row r="665" spans="4:4" x14ac:dyDescent="0.25">
      <c r="D665" s="1"/>
    </row>
    <row r="666" spans="4:4" x14ac:dyDescent="0.25">
      <c r="D666" s="1"/>
    </row>
    <row r="667" spans="4:4" x14ac:dyDescent="0.25">
      <c r="D667" s="1"/>
    </row>
    <row r="668" spans="4:4" x14ac:dyDescent="0.25">
      <c r="D668" s="1"/>
    </row>
    <row r="669" spans="4:4" x14ac:dyDescent="0.25">
      <c r="D669" s="1"/>
    </row>
    <row r="670" spans="4:4" x14ac:dyDescent="0.25">
      <c r="D670" s="1"/>
    </row>
    <row r="671" spans="4:4" x14ac:dyDescent="0.25">
      <c r="D671" s="1"/>
    </row>
    <row r="672" spans="4:4" x14ac:dyDescent="0.25">
      <c r="D672" s="1"/>
    </row>
    <row r="673" spans="4:4" x14ac:dyDescent="0.25">
      <c r="D673" s="1"/>
    </row>
    <row r="674" spans="4:4" x14ac:dyDescent="0.25">
      <c r="D674" s="1"/>
    </row>
    <row r="675" spans="4:4" x14ac:dyDescent="0.25">
      <c r="D675" s="1"/>
    </row>
    <row r="676" spans="4:4" x14ac:dyDescent="0.25">
      <c r="D676" s="1"/>
    </row>
    <row r="677" spans="4:4" x14ac:dyDescent="0.25">
      <c r="D677" s="1"/>
    </row>
    <row r="678" spans="4:4" x14ac:dyDescent="0.25">
      <c r="D678" s="1"/>
    </row>
    <row r="679" spans="4:4" x14ac:dyDescent="0.25">
      <c r="D679" s="1"/>
    </row>
    <row r="680" spans="4:4" x14ac:dyDescent="0.25">
      <c r="D680" s="1"/>
    </row>
    <row r="681" spans="4:4" x14ac:dyDescent="0.25">
      <c r="D681" s="1"/>
    </row>
    <row r="682" spans="4:4" x14ac:dyDescent="0.25">
      <c r="D682" s="1"/>
    </row>
    <row r="683" spans="4:4" x14ac:dyDescent="0.25">
      <c r="D683" s="1"/>
    </row>
    <row r="684" spans="4:4" x14ac:dyDescent="0.25">
      <c r="D684" s="1"/>
    </row>
    <row r="685" spans="4:4" x14ac:dyDescent="0.25">
      <c r="D685" s="1"/>
    </row>
    <row r="686" spans="4:4" x14ac:dyDescent="0.25">
      <c r="D686" s="1"/>
    </row>
    <row r="687" spans="4:4" x14ac:dyDescent="0.25">
      <c r="D687" s="1"/>
    </row>
    <row r="688" spans="4:4" x14ac:dyDescent="0.25">
      <c r="D688" s="1"/>
    </row>
    <row r="689" spans="4:4" x14ac:dyDescent="0.25">
      <c r="D689" s="1"/>
    </row>
    <row r="690" spans="4:4" x14ac:dyDescent="0.25">
      <c r="D690" s="1"/>
    </row>
    <row r="691" spans="4:4" x14ac:dyDescent="0.25">
      <c r="D691" s="1"/>
    </row>
    <row r="692" spans="4:4" x14ac:dyDescent="0.25">
      <c r="D692" s="1"/>
    </row>
    <row r="693" spans="4:4" x14ac:dyDescent="0.25">
      <c r="D693" s="1"/>
    </row>
    <row r="694" spans="4:4" x14ac:dyDescent="0.25">
      <c r="D694" s="1"/>
    </row>
    <row r="695" spans="4:4" x14ac:dyDescent="0.25">
      <c r="D695" s="1"/>
    </row>
    <row r="696" spans="4:4" x14ac:dyDescent="0.25">
      <c r="D696" s="1"/>
    </row>
    <row r="697" spans="4:4" x14ac:dyDescent="0.25">
      <c r="D697" s="1"/>
    </row>
    <row r="698" spans="4:4" x14ac:dyDescent="0.25">
      <c r="D698" s="1"/>
    </row>
    <row r="699" spans="4:4" x14ac:dyDescent="0.25">
      <c r="D699" s="1"/>
    </row>
    <row r="700" spans="4:4" x14ac:dyDescent="0.25">
      <c r="D700" s="1"/>
    </row>
    <row r="701" spans="4:4" x14ac:dyDescent="0.25">
      <c r="D701" s="1"/>
    </row>
    <row r="702" spans="4:4" x14ac:dyDescent="0.25">
      <c r="D702" s="1"/>
    </row>
    <row r="703" spans="4:4" x14ac:dyDescent="0.25">
      <c r="D703" s="1"/>
    </row>
    <row r="704" spans="4:4" x14ac:dyDescent="0.25">
      <c r="D704" s="1"/>
    </row>
    <row r="705" spans="4:4" x14ac:dyDescent="0.25">
      <c r="D705" s="1"/>
    </row>
    <row r="706" spans="4:4" x14ac:dyDescent="0.25">
      <c r="D706" s="1"/>
    </row>
    <row r="707" spans="4:4" x14ac:dyDescent="0.25">
      <c r="D707" s="1"/>
    </row>
    <row r="708" spans="4:4" x14ac:dyDescent="0.25">
      <c r="D708" s="1"/>
    </row>
    <row r="709" spans="4:4" x14ac:dyDescent="0.25">
      <c r="D709" s="1"/>
    </row>
    <row r="710" spans="4:4" x14ac:dyDescent="0.25">
      <c r="D710" s="1"/>
    </row>
    <row r="711" spans="4:4" x14ac:dyDescent="0.25">
      <c r="D711" s="1"/>
    </row>
    <row r="712" spans="4:4" x14ac:dyDescent="0.25">
      <c r="D712" s="1"/>
    </row>
    <row r="713" spans="4:4" x14ac:dyDescent="0.25">
      <c r="D713" s="1"/>
    </row>
    <row r="714" spans="4:4" x14ac:dyDescent="0.25">
      <c r="D714" s="1"/>
    </row>
    <row r="715" spans="4:4" x14ac:dyDescent="0.25">
      <c r="D715" s="1"/>
    </row>
    <row r="716" spans="4:4" x14ac:dyDescent="0.25">
      <c r="D716" s="1"/>
    </row>
    <row r="717" spans="4:4" x14ac:dyDescent="0.25">
      <c r="D717" s="1"/>
    </row>
    <row r="718" spans="4:4" x14ac:dyDescent="0.25">
      <c r="D718" s="1"/>
    </row>
    <row r="719" spans="4:4" x14ac:dyDescent="0.25">
      <c r="D719" s="1"/>
    </row>
    <row r="720" spans="4:4" x14ac:dyDescent="0.25">
      <c r="D720" s="1"/>
    </row>
    <row r="721" spans="4:4" x14ac:dyDescent="0.25">
      <c r="D721" s="1"/>
    </row>
    <row r="722" spans="4:4" x14ac:dyDescent="0.25">
      <c r="D722" s="1"/>
    </row>
    <row r="723" spans="4:4" x14ac:dyDescent="0.25">
      <c r="D723" s="1"/>
    </row>
    <row r="724" spans="4:4" x14ac:dyDescent="0.25">
      <c r="D724" s="1"/>
    </row>
    <row r="725" spans="4:4" x14ac:dyDescent="0.25">
      <c r="D725" s="1"/>
    </row>
    <row r="726" spans="4:4" x14ac:dyDescent="0.25">
      <c r="D726" s="1"/>
    </row>
    <row r="727" spans="4:4" x14ac:dyDescent="0.25">
      <c r="D727" s="1"/>
    </row>
    <row r="728" spans="4:4" x14ac:dyDescent="0.25">
      <c r="D728" s="1"/>
    </row>
    <row r="729" spans="4:4" x14ac:dyDescent="0.25">
      <c r="D729" s="1"/>
    </row>
    <row r="730" spans="4:4" x14ac:dyDescent="0.25">
      <c r="D730" s="1"/>
    </row>
    <row r="731" spans="4:4" x14ac:dyDescent="0.25">
      <c r="D731" s="1"/>
    </row>
    <row r="732" spans="4:4" x14ac:dyDescent="0.25">
      <c r="D732" s="1"/>
    </row>
    <row r="733" spans="4:4" x14ac:dyDescent="0.25">
      <c r="D733" s="1"/>
    </row>
    <row r="734" spans="4:4" x14ac:dyDescent="0.25">
      <c r="D734" s="1"/>
    </row>
    <row r="735" spans="4:4" x14ac:dyDescent="0.25">
      <c r="D735" s="1"/>
    </row>
    <row r="736" spans="4:4" x14ac:dyDescent="0.25">
      <c r="D736" s="1"/>
    </row>
    <row r="737" spans="4:4" x14ac:dyDescent="0.25">
      <c r="D737" s="1"/>
    </row>
    <row r="738" spans="4:4" x14ac:dyDescent="0.25">
      <c r="D738" s="1"/>
    </row>
    <row r="739" spans="4:4" x14ac:dyDescent="0.25">
      <c r="D739" s="1"/>
    </row>
    <row r="740" spans="4:4" x14ac:dyDescent="0.25">
      <c r="D740" s="1"/>
    </row>
    <row r="741" spans="4:4" x14ac:dyDescent="0.25">
      <c r="D741" s="1"/>
    </row>
    <row r="742" spans="4:4" x14ac:dyDescent="0.25">
      <c r="D742" s="1"/>
    </row>
    <row r="743" spans="4:4" x14ac:dyDescent="0.25">
      <c r="D743" s="1"/>
    </row>
    <row r="744" spans="4:4" x14ac:dyDescent="0.25">
      <c r="D744" s="1"/>
    </row>
    <row r="745" spans="4:4" x14ac:dyDescent="0.25">
      <c r="D745" s="1"/>
    </row>
    <row r="746" spans="4:4" x14ac:dyDescent="0.25">
      <c r="D746" s="1"/>
    </row>
    <row r="747" spans="4:4" x14ac:dyDescent="0.25">
      <c r="D747" s="1"/>
    </row>
    <row r="748" spans="4:4" x14ac:dyDescent="0.25">
      <c r="D748" s="1"/>
    </row>
    <row r="749" spans="4:4" x14ac:dyDescent="0.25">
      <c r="D749" s="1"/>
    </row>
    <row r="750" spans="4:4" x14ac:dyDescent="0.25">
      <c r="D750" s="1"/>
    </row>
    <row r="751" spans="4:4" x14ac:dyDescent="0.25">
      <c r="D751" s="1"/>
    </row>
    <row r="752" spans="4:4" x14ac:dyDescent="0.25">
      <c r="D752" s="1"/>
    </row>
    <row r="753" spans="4:4" x14ac:dyDescent="0.25">
      <c r="D753" s="1"/>
    </row>
    <row r="754" spans="4:4" x14ac:dyDescent="0.25">
      <c r="D754" s="1"/>
    </row>
    <row r="755" spans="4:4" x14ac:dyDescent="0.25">
      <c r="D755" s="1"/>
    </row>
    <row r="756" spans="4:4" x14ac:dyDescent="0.25">
      <c r="D756" s="1"/>
    </row>
    <row r="757" spans="4:4" x14ac:dyDescent="0.25">
      <c r="D757" s="1"/>
    </row>
    <row r="758" spans="4:4" x14ac:dyDescent="0.25">
      <c r="D758" s="1"/>
    </row>
    <row r="759" spans="4:4" x14ac:dyDescent="0.25">
      <c r="D759" s="1"/>
    </row>
    <row r="760" spans="4:4" x14ac:dyDescent="0.25">
      <c r="D760" s="1"/>
    </row>
    <row r="761" spans="4:4" x14ac:dyDescent="0.25">
      <c r="D761" s="1"/>
    </row>
    <row r="762" spans="4:4" x14ac:dyDescent="0.25">
      <c r="D762" s="1"/>
    </row>
    <row r="763" spans="4:4" x14ac:dyDescent="0.25">
      <c r="D763" s="1"/>
    </row>
    <row r="764" spans="4:4" x14ac:dyDescent="0.25">
      <c r="D764" s="1"/>
    </row>
    <row r="765" spans="4:4" x14ac:dyDescent="0.25">
      <c r="D765" s="1"/>
    </row>
    <row r="766" spans="4:4" x14ac:dyDescent="0.25">
      <c r="D766" s="1"/>
    </row>
    <row r="767" spans="4:4" x14ac:dyDescent="0.25">
      <c r="D767" s="1"/>
    </row>
    <row r="768" spans="4:4" x14ac:dyDescent="0.25">
      <c r="D768" s="1"/>
    </row>
    <row r="769" spans="4:4" x14ac:dyDescent="0.25">
      <c r="D769" s="1"/>
    </row>
    <row r="770" spans="4:4" x14ac:dyDescent="0.25">
      <c r="D770" s="1"/>
    </row>
    <row r="771" spans="4:4" x14ac:dyDescent="0.25">
      <c r="D771" s="1"/>
    </row>
    <row r="772" spans="4:4" x14ac:dyDescent="0.25">
      <c r="D772" s="1"/>
    </row>
    <row r="773" spans="4:4" x14ac:dyDescent="0.25">
      <c r="D773" s="1"/>
    </row>
    <row r="774" spans="4:4" x14ac:dyDescent="0.25">
      <c r="D774" s="1"/>
    </row>
    <row r="775" spans="4:4" x14ac:dyDescent="0.25">
      <c r="D775" s="1"/>
    </row>
    <row r="776" spans="4:4" x14ac:dyDescent="0.25">
      <c r="D776" s="1"/>
    </row>
    <row r="777" spans="4:4" x14ac:dyDescent="0.25">
      <c r="D777" s="1"/>
    </row>
    <row r="778" spans="4:4" x14ac:dyDescent="0.25">
      <c r="D778" s="1"/>
    </row>
    <row r="779" spans="4:4" x14ac:dyDescent="0.25">
      <c r="D779" s="1"/>
    </row>
    <row r="780" spans="4:4" x14ac:dyDescent="0.25">
      <c r="D780" s="1"/>
    </row>
    <row r="781" spans="4:4" x14ac:dyDescent="0.25">
      <c r="D781" s="1"/>
    </row>
    <row r="782" spans="4:4" x14ac:dyDescent="0.25">
      <c r="D782" s="1"/>
    </row>
    <row r="783" spans="4:4" x14ac:dyDescent="0.25">
      <c r="D783" s="1"/>
    </row>
    <row r="784" spans="4:4" x14ac:dyDescent="0.25">
      <c r="D784" s="1"/>
    </row>
    <row r="785" spans="4:4" x14ac:dyDescent="0.25">
      <c r="D785" s="1"/>
    </row>
    <row r="786" spans="4:4" x14ac:dyDescent="0.25">
      <c r="D786" s="1"/>
    </row>
    <row r="787" spans="4:4" x14ac:dyDescent="0.25">
      <c r="D787" s="1"/>
    </row>
    <row r="788" spans="4:4" x14ac:dyDescent="0.25">
      <c r="D788" s="1"/>
    </row>
    <row r="789" spans="4:4" x14ac:dyDescent="0.25">
      <c r="D789" s="1"/>
    </row>
    <row r="790" spans="4:4" x14ac:dyDescent="0.25">
      <c r="D790" s="1"/>
    </row>
    <row r="791" spans="4:4" x14ac:dyDescent="0.25">
      <c r="D791" s="1"/>
    </row>
    <row r="792" spans="4:4" x14ac:dyDescent="0.25">
      <c r="D792" s="1"/>
    </row>
    <row r="793" spans="4:4" x14ac:dyDescent="0.25">
      <c r="D793" s="1"/>
    </row>
    <row r="794" spans="4:4" x14ac:dyDescent="0.25">
      <c r="D794" s="1"/>
    </row>
    <row r="795" spans="4:4" x14ac:dyDescent="0.25">
      <c r="D795" s="1"/>
    </row>
    <row r="796" spans="4:4" x14ac:dyDescent="0.25">
      <c r="D796" s="1"/>
    </row>
    <row r="797" spans="4:4" x14ac:dyDescent="0.25">
      <c r="D797" s="1"/>
    </row>
    <row r="798" spans="4:4" x14ac:dyDescent="0.25">
      <c r="D798" s="1"/>
    </row>
    <row r="799" spans="4:4" x14ac:dyDescent="0.25">
      <c r="D799" s="1"/>
    </row>
    <row r="800" spans="4:4" x14ac:dyDescent="0.25">
      <c r="D800" s="1"/>
    </row>
    <row r="801" spans="4:4" x14ac:dyDescent="0.25">
      <c r="D801" s="1"/>
    </row>
    <row r="802" spans="4:4" x14ac:dyDescent="0.25">
      <c r="D802" s="1"/>
    </row>
    <row r="803" spans="4:4" x14ac:dyDescent="0.25">
      <c r="D803" s="1"/>
    </row>
    <row r="804" spans="4:4" x14ac:dyDescent="0.25">
      <c r="D804" s="1"/>
    </row>
    <row r="805" spans="4:4" x14ac:dyDescent="0.25">
      <c r="D805" s="1"/>
    </row>
    <row r="806" spans="4:4" x14ac:dyDescent="0.25">
      <c r="D806" s="1"/>
    </row>
    <row r="807" spans="4:4" x14ac:dyDescent="0.25">
      <c r="D807" s="1"/>
    </row>
    <row r="808" spans="4:4" x14ac:dyDescent="0.25">
      <c r="D808" s="1"/>
    </row>
    <row r="809" spans="4:4" x14ac:dyDescent="0.25">
      <c r="D809" s="1"/>
    </row>
    <row r="810" spans="4:4" x14ac:dyDescent="0.25">
      <c r="D810" s="1"/>
    </row>
    <row r="811" spans="4:4" x14ac:dyDescent="0.25">
      <c r="D811" s="1"/>
    </row>
    <row r="812" spans="4:4" x14ac:dyDescent="0.25">
      <c r="D812" s="1"/>
    </row>
    <row r="813" spans="4:4" x14ac:dyDescent="0.25">
      <c r="D813" s="1"/>
    </row>
    <row r="814" spans="4:4" x14ac:dyDescent="0.25">
      <c r="D814" s="1"/>
    </row>
    <row r="815" spans="4:4" x14ac:dyDescent="0.25">
      <c r="D815" s="1"/>
    </row>
    <row r="816" spans="4:4" x14ac:dyDescent="0.25">
      <c r="D816" s="1"/>
    </row>
    <row r="817" spans="4:4" x14ac:dyDescent="0.25">
      <c r="D817" s="1"/>
    </row>
    <row r="818" spans="4:4" x14ac:dyDescent="0.25">
      <c r="D818" s="1"/>
    </row>
    <row r="819" spans="4:4" x14ac:dyDescent="0.25">
      <c r="D819" s="1"/>
    </row>
    <row r="820" spans="4:4" x14ac:dyDescent="0.25">
      <c r="D820" s="1"/>
    </row>
    <row r="821" spans="4:4" x14ac:dyDescent="0.25">
      <c r="D821" s="1"/>
    </row>
    <row r="822" spans="4:4" x14ac:dyDescent="0.25">
      <c r="D822" s="1"/>
    </row>
    <row r="823" spans="4:4" x14ac:dyDescent="0.25">
      <c r="D823" s="1"/>
    </row>
    <row r="824" spans="4:4" x14ac:dyDescent="0.25">
      <c r="D824" s="1"/>
    </row>
    <row r="825" spans="4:4" x14ac:dyDescent="0.25">
      <c r="D825" s="1"/>
    </row>
    <row r="826" spans="4:4" x14ac:dyDescent="0.25">
      <c r="D826" s="1"/>
    </row>
    <row r="827" spans="4:4" x14ac:dyDescent="0.25">
      <c r="D827" s="1"/>
    </row>
    <row r="828" spans="4:4" x14ac:dyDescent="0.25">
      <c r="D828" s="1"/>
    </row>
    <row r="829" spans="4:4" x14ac:dyDescent="0.25">
      <c r="D829" s="1"/>
    </row>
    <row r="830" spans="4:4" x14ac:dyDescent="0.25">
      <c r="D830" s="1"/>
    </row>
    <row r="831" spans="4:4" x14ac:dyDescent="0.25">
      <c r="D831" s="1"/>
    </row>
    <row r="832" spans="4:4" x14ac:dyDescent="0.25">
      <c r="D832" s="1"/>
    </row>
    <row r="833" spans="4:4" x14ac:dyDescent="0.25">
      <c r="D833" s="1"/>
    </row>
    <row r="834" spans="4:4" x14ac:dyDescent="0.25">
      <c r="D834" s="1"/>
    </row>
    <row r="835" spans="4:4" x14ac:dyDescent="0.25">
      <c r="D835" s="1"/>
    </row>
    <row r="836" spans="4:4" x14ac:dyDescent="0.25">
      <c r="D836" s="1"/>
    </row>
    <row r="837" spans="4:4" x14ac:dyDescent="0.25">
      <c r="D837" s="1"/>
    </row>
    <row r="838" spans="4:4" x14ac:dyDescent="0.25">
      <c r="D838" s="1"/>
    </row>
    <row r="839" spans="4:4" x14ac:dyDescent="0.25">
      <c r="D839" s="1"/>
    </row>
    <row r="840" spans="4:4" x14ac:dyDescent="0.25">
      <c r="D840" s="1"/>
    </row>
    <row r="841" spans="4:4" x14ac:dyDescent="0.25">
      <c r="D841" s="1"/>
    </row>
    <row r="842" spans="4:4" x14ac:dyDescent="0.25">
      <c r="D842" s="1"/>
    </row>
    <row r="843" spans="4:4" x14ac:dyDescent="0.25">
      <c r="D843" s="1"/>
    </row>
    <row r="844" spans="4:4" x14ac:dyDescent="0.25">
      <c r="D844" s="1"/>
    </row>
    <row r="845" spans="4:4" x14ac:dyDescent="0.25">
      <c r="D845" s="1"/>
    </row>
    <row r="846" spans="4:4" x14ac:dyDescent="0.25">
      <c r="D846" s="1"/>
    </row>
    <row r="847" spans="4:4" x14ac:dyDescent="0.25">
      <c r="D847" s="1"/>
    </row>
    <row r="848" spans="4:4" x14ac:dyDescent="0.25">
      <c r="D848" s="1"/>
    </row>
    <row r="849" spans="4:4" x14ac:dyDescent="0.25">
      <c r="D849" s="1"/>
    </row>
    <row r="850" spans="4:4" x14ac:dyDescent="0.25">
      <c r="D850" s="1"/>
    </row>
    <row r="851" spans="4:4" x14ac:dyDescent="0.25">
      <c r="D851" s="1"/>
    </row>
    <row r="852" spans="4:4" x14ac:dyDescent="0.25">
      <c r="D852" s="1"/>
    </row>
    <row r="853" spans="4:4" x14ac:dyDescent="0.25">
      <c r="D853" s="1"/>
    </row>
    <row r="854" spans="4:4" x14ac:dyDescent="0.25">
      <c r="D854" s="1"/>
    </row>
    <row r="855" spans="4:4" x14ac:dyDescent="0.25">
      <c r="D855" s="1"/>
    </row>
    <row r="856" spans="4:4" x14ac:dyDescent="0.25">
      <c r="D856" s="1"/>
    </row>
    <row r="857" spans="4:4" x14ac:dyDescent="0.25">
      <c r="D857" s="1"/>
    </row>
    <row r="858" spans="4:4" x14ac:dyDescent="0.25">
      <c r="D858" s="1"/>
    </row>
    <row r="859" spans="4:4" x14ac:dyDescent="0.25">
      <c r="D859" s="1"/>
    </row>
    <row r="860" spans="4:4" x14ac:dyDescent="0.25">
      <c r="D860" s="1"/>
    </row>
    <row r="861" spans="4:4" x14ac:dyDescent="0.25">
      <c r="D861" s="1"/>
    </row>
    <row r="862" spans="4:4" x14ac:dyDescent="0.25">
      <c r="D862" s="1"/>
    </row>
    <row r="863" spans="4:4" x14ac:dyDescent="0.25">
      <c r="D863" s="1"/>
    </row>
    <row r="864" spans="4:4" x14ac:dyDescent="0.25">
      <c r="D864" s="1"/>
    </row>
    <row r="865" spans="4:4" x14ac:dyDescent="0.25">
      <c r="D865" s="1"/>
    </row>
    <row r="866" spans="4:4" x14ac:dyDescent="0.25">
      <c r="D866" s="1"/>
    </row>
    <row r="867" spans="4:4" x14ac:dyDescent="0.25">
      <c r="D867" s="1"/>
    </row>
    <row r="868" spans="4:4" x14ac:dyDescent="0.25">
      <c r="D868" s="1"/>
    </row>
    <row r="869" spans="4:4" x14ac:dyDescent="0.25">
      <c r="D869" s="1"/>
    </row>
    <row r="870" spans="4:4" x14ac:dyDescent="0.25">
      <c r="D870" s="1"/>
    </row>
    <row r="871" spans="4:4" x14ac:dyDescent="0.25">
      <c r="D871" s="1"/>
    </row>
    <row r="872" spans="4:4" x14ac:dyDescent="0.25">
      <c r="D872" s="1"/>
    </row>
    <row r="873" spans="4:4" x14ac:dyDescent="0.25">
      <c r="D873" s="1"/>
    </row>
    <row r="874" spans="4:4" x14ac:dyDescent="0.25">
      <c r="D874" s="1"/>
    </row>
    <row r="875" spans="4:4" x14ac:dyDescent="0.25">
      <c r="D875" s="1"/>
    </row>
    <row r="876" spans="4:4" x14ac:dyDescent="0.25">
      <c r="D876" s="1"/>
    </row>
    <row r="877" spans="4:4" x14ac:dyDescent="0.25">
      <c r="D877" s="1"/>
    </row>
    <row r="878" spans="4:4" x14ac:dyDescent="0.25">
      <c r="D878" s="1"/>
    </row>
    <row r="879" spans="4:4" x14ac:dyDescent="0.25">
      <c r="D879" s="1"/>
    </row>
    <row r="880" spans="4:4" x14ac:dyDescent="0.25">
      <c r="D880" s="1"/>
    </row>
    <row r="881" spans="4:4" x14ac:dyDescent="0.25">
      <c r="D881" s="1"/>
    </row>
    <row r="882" spans="4:4" x14ac:dyDescent="0.25">
      <c r="D882" s="1"/>
    </row>
    <row r="883" spans="4:4" x14ac:dyDescent="0.25">
      <c r="D883" s="1"/>
    </row>
    <row r="884" spans="4:4" x14ac:dyDescent="0.25">
      <c r="D884" s="1"/>
    </row>
    <row r="885" spans="4:4" x14ac:dyDescent="0.25">
      <c r="D885" s="1"/>
    </row>
    <row r="886" spans="4:4" x14ac:dyDescent="0.25">
      <c r="D886" s="1"/>
    </row>
    <row r="887" spans="4:4" x14ac:dyDescent="0.25">
      <c r="D887" s="1"/>
    </row>
    <row r="888" spans="4:4" x14ac:dyDescent="0.25">
      <c r="D888" s="1"/>
    </row>
    <row r="889" spans="4:4" x14ac:dyDescent="0.25">
      <c r="D889" s="1"/>
    </row>
    <row r="890" spans="4:4" x14ac:dyDescent="0.25">
      <c r="D890" s="1"/>
    </row>
    <row r="891" spans="4:4" x14ac:dyDescent="0.25">
      <c r="D891" s="1"/>
    </row>
    <row r="892" spans="4:4" x14ac:dyDescent="0.25">
      <c r="D892" s="1"/>
    </row>
    <row r="893" spans="4:4" x14ac:dyDescent="0.25">
      <c r="D893" s="1"/>
    </row>
    <row r="894" spans="4:4" x14ac:dyDescent="0.25">
      <c r="D894" s="1"/>
    </row>
    <row r="895" spans="4:4" x14ac:dyDescent="0.25">
      <c r="D895" s="1"/>
    </row>
    <row r="896" spans="4:4" x14ac:dyDescent="0.25">
      <c r="D896" s="1"/>
    </row>
    <row r="897" spans="4:4" x14ac:dyDescent="0.25">
      <c r="D897" s="1"/>
    </row>
    <row r="898" spans="4:4" x14ac:dyDescent="0.25">
      <c r="D898" s="1"/>
    </row>
    <row r="899" spans="4:4" x14ac:dyDescent="0.25">
      <c r="D899" s="1"/>
    </row>
    <row r="900" spans="4:4" x14ac:dyDescent="0.25">
      <c r="D900" s="1"/>
    </row>
    <row r="901" spans="4:4" x14ac:dyDescent="0.25">
      <c r="D901" s="1"/>
    </row>
    <row r="902" spans="4:4" x14ac:dyDescent="0.25">
      <c r="D902" s="1"/>
    </row>
    <row r="903" spans="4:4" x14ac:dyDescent="0.25">
      <c r="D903" s="1"/>
    </row>
    <row r="904" spans="4:4" x14ac:dyDescent="0.25">
      <c r="D904" s="1"/>
    </row>
    <row r="905" spans="4:4" x14ac:dyDescent="0.25">
      <c r="D905" s="1"/>
    </row>
    <row r="906" spans="4:4" x14ac:dyDescent="0.25">
      <c r="D906" s="1"/>
    </row>
    <row r="907" spans="4:4" x14ac:dyDescent="0.25">
      <c r="D907" s="1"/>
    </row>
    <row r="908" spans="4:4" x14ac:dyDescent="0.25">
      <c r="D908" s="1"/>
    </row>
    <row r="909" spans="4:4" x14ac:dyDescent="0.25">
      <c r="D909" s="1"/>
    </row>
    <row r="910" spans="4:4" x14ac:dyDescent="0.25">
      <c r="D910" s="1"/>
    </row>
    <row r="911" spans="4:4" x14ac:dyDescent="0.25">
      <c r="D911" s="1"/>
    </row>
    <row r="912" spans="4:4" x14ac:dyDescent="0.25">
      <c r="D912" s="1"/>
    </row>
    <row r="913" spans="4:4" x14ac:dyDescent="0.25">
      <c r="D913" s="1"/>
    </row>
    <row r="914" spans="4:4" x14ac:dyDescent="0.25">
      <c r="D914" s="1"/>
    </row>
    <row r="915" spans="4:4" x14ac:dyDescent="0.25">
      <c r="D915" s="1"/>
    </row>
    <row r="916" spans="4:4" x14ac:dyDescent="0.25">
      <c r="D916" s="1"/>
    </row>
    <row r="917" spans="4:4" x14ac:dyDescent="0.25">
      <c r="D917" s="1"/>
    </row>
    <row r="918" spans="4:4" x14ac:dyDescent="0.25">
      <c r="D918" s="1"/>
    </row>
    <row r="919" spans="4:4" x14ac:dyDescent="0.25">
      <c r="D919" s="1"/>
    </row>
    <row r="920" spans="4:4" x14ac:dyDescent="0.25">
      <c r="D920" s="1"/>
    </row>
    <row r="921" spans="4:4" x14ac:dyDescent="0.25">
      <c r="D921" s="1"/>
    </row>
    <row r="922" spans="4:4" x14ac:dyDescent="0.25">
      <c r="D922" s="1"/>
    </row>
    <row r="923" spans="4:4" x14ac:dyDescent="0.25">
      <c r="D923" s="1"/>
    </row>
    <row r="924" spans="4:4" x14ac:dyDescent="0.25">
      <c r="D924" s="1"/>
    </row>
    <row r="925" spans="4:4" x14ac:dyDescent="0.25">
      <c r="D925" s="1"/>
    </row>
    <row r="926" spans="4:4" x14ac:dyDescent="0.25">
      <c r="D926" s="1"/>
    </row>
    <row r="927" spans="4:4" x14ac:dyDescent="0.25">
      <c r="D927" s="1"/>
    </row>
    <row r="928" spans="4:4" x14ac:dyDescent="0.25">
      <c r="D928" s="1"/>
    </row>
    <row r="929" spans="4:4" x14ac:dyDescent="0.25">
      <c r="D929" s="1"/>
    </row>
    <row r="930" spans="4:4" x14ac:dyDescent="0.25">
      <c r="D930" s="1"/>
    </row>
    <row r="931" spans="4:4" x14ac:dyDescent="0.25">
      <c r="D931" s="1"/>
    </row>
    <row r="932" spans="4:4" x14ac:dyDescent="0.25">
      <c r="D932" s="1"/>
    </row>
    <row r="933" spans="4:4" x14ac:dyDescent="0.25">
      <c r="D933" s="1"/>
    </row>
    <row r="934" spans="4:4" x14ac:dyDescent="0.25">
      <c r="D934" s="1"/>
    </row>
    <row r="935" spans="4:4" x14ac:dyDescent="0.25">
      <c r="D935" s="1"/>
    </row>
    <row r="936" spans="4:4" x14ac:dyDescent="0.25">
      <c r="D936" s="1"/>
    </row>
    <row r="937" spans="4:4" x14ac:dyDescent="0.25">
      <c r="D937" s="1"/>
    </row>
    <row r="938" spans="4:4" x14ac:dyDescent="0.25">
      <c r="D938" s="1"/>
    </row>
    <row r="939" spans="4:4" x14ac:dyDescent="0.25">
      <c r="D939" s="1"/>
    </row>
    <row r="940" spans="4:4" x14ac:dyDescent="0.25">
      <c r="D940" s="1"/>
    </row>
    <row r="941" spans="4:4" x14ac:dyDescent="0.25">
      <c r="D941" s="1"/>
    </row>
    <row r="942" spans="4:4" x14ac:dyDescent="0.25">
      <c r="D942" s="1"/>
    </row>
    <row r="943" spans="4:4" x14ac:dyDescent="0.25">
      <c r="D943" s="1"/>
    </row>
    <row r="944" spans="4:4" x14ac:dyDescent="0.25">
      <c r="D944" s="1"/>
    </row>
    <row r="945" spans="4:4" x14ac:dyDescent="0.25">
      <c r="D945" s="1"/>
    </row>
    <row r="946" spans="4:4" x14ac:dyDescent="0.25">
      <c r="D946" s="1"/>
    </row>
    <row r="947" spans="4:4" x14ac:dyDescent="0.25">
      <c r="D947" s="1"/>
    </row>
    <row r="948" spans="4:4" x14ac:dyDescent="0.25">
      <c r="D948" s="1"/>
    </row>
    <row r="949" spans="4:4" x14ac:dyDescent="0.25">
      <c r="D949" s="1"/>
    </row>
    <row r="950" spans="4:4" x14ac:dyDescent="0.25">
      <c r="D950" s="1"/>
    </row>
    <row r="951" spans="4:4" x14ac:dyDescent="0.25">
      <c r="D951" s="1"/>
    </row>
    <row r="952" spans="4:4" x14ac:dyDescent="0.25">
      <c r="D952" s="1"/>
    </row>
    <row r="953" spans="4:4" x14ac:dyDescent="0.25">
      <c r="D953" s="1"/>
    </row>
    <row r="954" spans="4:4" x14ac:dyDescent="0.25">
      <c r="D954" s="1"/>
    </row>
    <row r="955" spans="4:4" x14ac:dyDescent="0.25">
      <c r="D955" s="1"/>
    </row>
    <row r="956" spans="4:4" x14ac:dyDescent="0.25">
      <c r="D956" s="1"/>
    </row>
    <row r="957" spans="4:4" x14ac:dyDescent="0.25">
      <c r="D957" s="1"/>
    </row>
    <row r="958" spans="4:4" x14ac:dyDescent="0.25">
      <c r="D958" s="1"/>
    </row>
    <row r="959" spans="4:4" x14ac:dyDescent="0.25">
      <c r="D959" s="1"/>
    </row>
    <row r="960" spans="4:4" x14ac:dyDescent="0.25">
      <c r="D960" s="1"/>
    </row>
    <row r="961" spans="4:4" x14ac:dyDescent="0.25">
      <c r="D961" s="1"/>
    </row>
    <row r="962" spans="4:4" x14ac:dyDescent="0.25">
      <c r="D962" s="1"/>
    </row>
    <row r="963" spans="4:4" x14ac:dyDescent="0.25">
      <c r="D963" s="1"/>
    </row>
    <row r="964" spans="4:4" x14ac:dyDescent="0.25">
      <c r="D964" s="1"/>
    </row>
    <row r="965" spans="4:4" x14ac:dyDescent="0.25">
      <c r="D965" s="1"/>
    </row>
    <row r="966" spans="4:4" x14ac:dyDescent="0.25">
      <c r="D966" s="1"/>
    </row>
    <row r="967" spans="4:4" x14ac:dyDescent="0.25">
      <c r="D967" s="1"/>
    </row>
    <row r="968" spans="4:4" x14ac:dyDescent="0.25">
      <c r="D968" s="1"/>
    </row>
    <row r="969" spans="4:4" x14ac:dyDescent="0.25">
      <c r="D969" s="1"/>
    </row>
    <row r="970" spans="4:4" x14ac:dyDescent="0.25">
      <c r="D970" s="1"/>
    </row>
    <row r="971" spans="4:4" x14ac:dyDescent="0.25">
      <c r="D971" s="1"/>
    </row>
    <row r="972" spans="4:4" x14ac:dyDescent="0.25">
      <c r="D972" s="1"/>
    </row>
    <row r="973" spans="4:4" x14ac:dyDescent="0.25">
      <c r="D973" s="1"/>
    </row>
    <row r="974" spans="4:4" x14ac:dyDescent="0.25">
      <c r="D974" s="1"/>
    </row>
    <row r="975" spans="4:4" x14ac:dyDescent="0.25">
      <c r="D975" s="1"/>
    </row>
    <row r="976" spans="4:4" x14ac:dyDescent="0.25">
      <c r="D976" s="1"/>
    </row>
    <row r="977" spans="4:4" x14ac:dyDescent="0.25">
      <c r="D977" s="1"/>
    </row>
    <row r="978" spans="4:4" x14ac:dyDescent="0.25">
      <c r="D978" s="1"/>
    </row>
    <row r="979" spans="4:4" x14ac:dyDescent="0.25">
      <c r="D979" s="1"/>
    </row>
    <row r="980" spans="4:4" x14ac:dyDescent="0.25">
      <c r="D980" s="1"/>
    </row>
    <row r="981" spans="4:4" x14ac:dyDescent="0.25">
      <c r="D981" s="1"/>
    </row>
    <row r="982" spans="4:4" x14ac:dyDescent="0.25">
      <c r="D982" s="1"/>
    </row>
    <row r="983" spans="4:4" x14ac:dyDescent="0.25">
      <c r="D983" s="1"/>
    </row>
    <row r="984" spans="4:4" x14ac:dyDescent="0.25">
      <c r="D984" s="1"/>
    </row>
    <row r="985" spans="4:4" x14ac:dyDescent="0.25">
      <c r="D985" s="1"/>
    </row>
    <row r="986" spans="4:4" x14ac:dyDescent="0.25">
      <c r="D986" s="1"/>
    </row>
    <row r="987" spans="4:4" x14ac:dyDescent="0.25">
      <c r="D987" s="1"/>
    </row>
    <row r="988" spans="4:4" x14ac:dyDescent="0.25">
      <c r="D988" s="1"/>
    </row>
    <row r="989" spans="4:4" x14ac:dyDescent="0.25">
      <c r="D989" s="1"/>
    </row>
    <row r="990" spans="4:4" x14ac:dyDescent="0.25">
      <c r="D990" s="1"/>
    </row>
    <row r="991" spans="4:4" x14ac:dyDescent="0.25">
      <c r="D991" s="1"/>
    </row>
    <row r="992" spans="4:4" x14ac:dyDescent="0.25">
      <c r="D992" s="1"/>
    </row>
    <row r="993" spans="4:4" x14ac:dyDescent="0.25">
      <c r="D993" s="1"/>
    </row>
    <row r="994" spans="4:4" x14ac:dyDescent="0.25">
      <c r="D994" s="1"/>
    </row>
    <row r="995" spans="4:4" x14ac:dyDescent="0.25">
      <c r="D995" s="1"/>
    </row>
    <row r="996" spans="4:4" x14ac:dyDescent="0.25">
      <c r="D996" s="1"/>
    </row>
    <row r="997" spans="4:4" x14ac:dyDescent="0.25">
      <c r="D997" s="1"/>
    </row>
    <row r="998" spans="4:4" x14ac:dyDescent="0.25">
      <c r="D998" s="1"/>
    </row>
    <row r="999" spans="4:4" x14ac:dyDescent="0.25">
      <c r="D999" s="1"/>
    </row>
    <row r="1000" spans="4:4" x14ac:dyDescent="0.25">
      <c r="D1000"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917"/>
  <sheetViews>
    <sheetView showGridLines="0" topLeftCell="Q28" zoomScale="80" zoomScaleNormal="80" workbookViewId="0">
      <selection activeCell="W28" sqref="W28"/>
    </sheetView>
  </sheetViews>
  <sheetFormatPr baseColWidth="10" defaultColWidth="14.42578125" defaultRowHeight="15" customHeight="1" x14ac:dyDescent="0.25"/>
  <cols>
    <col min="1" max="1" width="6.5703125" customWidth="1"/>
    <col min="2" max="2" width="14.85546875" customWidth="1"/>
    <col min="3" max="3" width="17.5703125" customWidth="1"/>
    <col min="4" max="4" width="21.5703125" customWidth="1"/>
    <col min="5" max="5" width="52.28515625" customWidth="1"/>
    <col min="6" max="6" width="24.140625" customWidth="1"/>
    <col min="7" max="7" width="26.5703125" customWidth="1"/>
    <col min="8" max="8" width="25.85546875" customWidth="1"/>
    <col min="9" max="9" width="14" customWidth="1"/>
    <col min="10" max="10" width="23" customWidth="1"/>
    <col min="11" max="11" width="18.5703125" customWidth="1"/>
    <col min="12" max="12" width="20" customWidth="1"/>
    <col min="13" max="13" width="18.28515625" customWidth="1"/>
    <col min="14" max="14" width="18" customWidth="1"/>
    <col min="15" max="15" width="18" style="96" customWidth="1"/>
    <col min="16" max="16" width="26.28515625" style="96" customWidth="1"/>
    <col min="17" max="17" width="24.85546875" style="96" customWidth="1"/>
    <col min="18" max="18" width="19.42578125" customWidth="1"/>
    <col min="19" max="19" width="28.140625" customWidth="1"/>
    <col min="20" max="20" width="76" customWidth="1"/>
    <col min="21" max="21" width="40.140625" customWidth="1"/>
    <col min="22" max="22" width="18.42578125" style="159" customWidth="1"/>
    <col min="23" max="23" width="19.42578125" customWidth="1"/>
    <col min="24" max="24" width="80.28515625" customWidth="1"/>
    <col min="25" max="25" width="31.140625" customWidth="1"/>
    <col min="26" max="26" width="14.42578125" customWidth="1"/>
    <col min="27" max="28" width="11" customWidth="1"/>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5.5" hidden="1" x14ac:dyDescent="0.2">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5.5" hidden="1" x14ac:dyDescent="0.2">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5.5" hidden="1" x14ac:dyDescent="0.2">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8.25" hidden="1" x14ac:dyDescent="0.2">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5.5" hidden="1" x14ac:dyDescent="0.2">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5.5" hidden="1" x14ac:dyDescent="0.2">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5.5" hidden="1" x14ac:dyDescent="0.2">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 hidden="1" x14ac:dyDescent="0.2">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5.5" hidden="1" x14ac:dyDescent="0.2">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8.25" hidden="1" x14ac:dyDescent="0.2">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5.5" hidden="1" x14ac:dyDescent="0.2">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8.25" hidden="1" x14ac:dyDescent="0.2">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5.5" hidden="1" x14ac:dyDescent="0.2">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8.25" hidden="1" x14ac:dyDescent="0.2">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c r="Y21" s="96"/>
      <c r="Z21" s="96"/>
      <c r="AA21" s="96"/>
    </row>
    <row r="22" spans="1:27" ht="63" customHeight="1" thickBot="1" x14ac:dyDescent="0.3">
      <c r="A22" s="534" t="s">
        <v>59</v>
      </c>
      <c r="B22" s="535"/>
      <c r="C22" s="536"/>
      <c r="D22" s="23"/>
      <c r="E22" s="517" t="str">
        <f>CONCATENATE("INFORME DE SEGUIMIENTO DEL PROCESO ",A23)</f>
        <v>INFORME DE SEGUIMIENTO DEL PROCESO DIVULGACIÓN Y COMUNICACIÓN</v>
      </c>
      <c r="F22" s="518"/>
      <c r="G22" s="21"/>
      <c r="H22" s="553" t="s">
        <v>60</v>
      </c>
      <c r="I22" s="554"/>
      <c r="J22" s="555"/>
      <c r="K22" s="107"/>
      <c r="L22" s="107"/>
      <c r="M22" s="561" t="s">
        <v>61</v>
      </c>
      <c r="N22" s="562"/>
      <c r="O22" s="563"/>
      <c r="P22" s="111"/>
      <c r="Q22" s="111"/>
      <c r="R22" s="111"/>
      <c r="S22" s="111"/>
      <c r="T22" s="111"/>
      <c r="U22" s="111"/>
      <c r="V22" s="111"/>
      <c r="W22" s="111"/>
      <c r="X22" s="110"/>
      <c r="Y22" s="96"/>
      <c r="Z22" s="96"/>
      <c r="AA22" s="96"/>
    </row>
    <row r="23" spans="1:27" ht="53.25" customHeight="1" thickBot="1" x14ac:dyDescent="0.3">
      <c r="A23" s="547" t="s">
        <v>8</v>
      </c>
      <c r="B23" s="548"/>
      <c r="C23" s="549"/>
      <c r="D23" s="23"/>
      <c r="E23" s="125" t="s">
        <v>151</v>
      </c>
      <c r="F23" s="126">
        <f>COUNTA(E31:E40)</f>
        <v>4</v>
      </c>
      <c r="G23" s="21"/>
      <c r="H23" s="556" t="s">
        <v>69</v>
      </c>
      <c r="I23" s="557"/>
      <c r="J23" s="126">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COUNTA(H31:H39)</f>
        <v>4</v>
      </c>
      <c r="G24" s="24"/>
      <c r="H24" s="558" t="s">
        <v>156</v>
      </c>
      <c r="I24" s="559"/>
      <c r="J24" s="131">
        <f>COUNTIF(I31:I38,"Acción Preventiva y/o de mejora")</f>
        <v>3</v>
      </c>
      <c r="K24" s="112"/>
      <c r="L24" s="108"/>
      <c r="M24" s="114">
        <v>2016</v>
      </c>
      <c r="N24" s="37">
        <v>1</v>
      </c>
      <c r="O24" s="115">
        <v>17</v>
      </c>
      <c r="P24" s="111"/>
      <c r="Q24" s="111"/>
      <c r="R24" s="112"/>
      <c r="S24" s="112"/>
      <c r="T24" s="112"/>
      <c r="U24" s="110"/>
      <c r="V24" s="110"/>
      <c r="W24" s="23"/>
      <c r="X24" s="110"/>
    </row>
    <row r="25" spans="1:27" ht="53.25" customHeight="1" x14ac:dyDescent="0.35">
      <c r="A25" s="27"/>
      <c r="B25" s="23"/>
      <c r="C25" s="23"/>
      <c r="D25" s="33"/>
      <c r="E25" s="129" t="s">
        <v>152</v>
      </c>
      <c r="F25" s="128">
        <f>COUNTIF(W31:W38, "Vencida")</f>
        <v>0</v>
      </c>
      <c r="G25" s="24"/>
      <c r="H25" s="560"/>
      <c r="I25" s="560"/>
      <c r="J25" s="118"/>
      <c r="K25" s="112"/>
      <c r="L25" s="108"/>
      <c r="M25" s="116">
        <v>2017</v>
      </c>
      <c r="N25" s="46"/>
      <c r="O25" s="117"/>
      <c r="P25" s="111"/>
      <c r="Q25" s="111"/>
      <c r="R25" s="112"/>
      <c r="S25" s="112"/>
      <c r="T25" s="112"/>
      <c r="U25" s="110"/>
      <c r="V25" s="110"/>
      <c r="W25" s="23"/>
      <c r="X25" s="62"/>
    </row>
    <row r="26" spans="1:27" ht="48.75" customHeight="1" x14ac:dyDescent="0.35">
      <c r="A26" s="27"/>
      <c r="B26" s="23"/>
      <c r="C26" s="23"/>
      <c r="D26" s="28"/>
      <c r="E26" s="129" t="s">
        <v>153</v>
      </c>
      <c r="F26" s="373">
        <f>COUNTIF(W31:W38, "En ejecución")</f>
        <v>4</v>
      </c>
      <c r="G26" s="24"/>
      <c r="H26" s="560"/>
      <c r="I26" s="560"/>
      <c r="J26" s="132"/>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161</v>
      </c>
      <c r="F27" s="131">
        <f>COUNTIF(W31:W37,"Cerrada")</f>
        <v>0</v>
      </c>
      <c r="G27" s="24"/>
      <c r="H27" s="25"/>
      <c r="I27" s="109"/>
      <c r="J27" s="108"/>
      <c r="K27" s="108"/>
      <c r="L27" s="108"/>
      <c r="M27" s="119" t="s">
        <v>75</v>
      </c>
      <c r="N27" s="120">
        <f>SUM(N24:N26)</f>
        <v>1</v>
      </c>
      <c r="O27" s="157">
        <f>SUM(O24:O26)</f>
        <v>17</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c r="Y28" s="96"/>
      <c r="Z28" s="96"/>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02" t="s">
        <v>91</v>
      </c>
      <c r="U30" s="200" t="s">
        <v>92</v>
      </c>
      <c r="V30" s="200" t="s">
        <v>166</v>
      </c>
      <c r="W30" s="200" t="s">
        <v>93</v>
      </c>
      <c r="X30" s="201" t="s">
        <v>163</v>
      </c>
      <c r="Y30" s="98"/>
      <c r="Z30" s="102"/>
      <c r="AA30" s="102"/>
    </row>
    <row r="31" spans="1:27" s="321" customFormat="1" ht="153" customHeight="1" x14ac:dyDescent="0.25">
      <c r="A31" s="318">
        <v>1</v>
      </c>
      <c r="B31" s="318" t="s">
        <v>136</v>
      </c>
      <c r="C31" s="318" t="s">
        <v>9</v>
      </c>
      <c r="D31" s="319">
        <v>43432</v>
      </c>
      <c r="E31" s="299" t="s">
        <v>446</v>
      </c>
      <c r="F31" s="318" t="s">
        <v>145</v>
      </c>
      <c r="G31" s="299" t="s">
        <v>447</v>
      </c>
      <c r="H31" s="299" t="s">
        <v>448</v>
      </c>
      <c r="I31" s="93" t="s">
        <v>147</v>
      </c>
      <c r="J31" s="299" t="s">
        <v>449</v>
      </c>
      <c r="K31" s="296" t="s">
        <v>450</v>
      </c>
      <c r="L31" s="298">
        <v>43432</v>
      </c>
      <c r="M31" s="298">
        <v>43446</v>
      </c>
      <c r="N31" s="298">
        <v>43646</v>
      </c>
      <c r="O31" s="519"/>
      <c r="P31" s="520"/>
      <c r="Q31" s="520"/>
      <c r="R31" s="521"/>
      <c r="S31" s="296"/>
      <c r="T31" s="93" t="s">
        <v>602</v>
      </c>
      <c r="U31" s="93"/>
      <c r="V31" s="93"/>
      <c r="W31" s="314" t="s">
        <v>150</v>
      </c>
      <c r="X31" s="357" t="s">
        <v>571</v>
      </c>
      <c r="Y31" s="320"/>
    </row>
    <row r="32" spans="1:27" s="321" customFormat="1" ht="180.75" customHeight="1" x14ac:dyDescent="0.25">
      <c r="A32" s="322">
        <v>2</v>
      </c>
      <c r="B32" s="318" t="s">
        <v>136</v>
      </c>
      <c r="C32" s="318" t="s">
        <v>9</v>
      </c>
      <c r="D32" s="319">
        <v>43432</v>
      </c>
      <c r="E32" s="299" t="s">
        <v>451</v>
      </c>
      <c r="F32" s="318" t="s">
        <v>145</v>
      </c>
      <c r="G32" s="299" t="s">
        <v>452</v>
      </c>
      <c r="H32" s="299" t="s">
        <v>453</v>
      </c>
      <c r="I32" s="93" t="s">
        <v>147</v>
      </c>
      <c r="J32" s="299" t="s">
        <v>454</v>
      </c>
      <c r="K32" s="296" t="s">
        <v>450</v>
      </c>
      <c r="L32" s="298">
        <v>43432</v>
      </c>
      <c r="M32" s="298">
        <v>43446</v>
      </c>
      <c r="N32" s="298">
        <v>43554</v>
      </c>
      <c r="O32" s="511"/>
      <c r="P32" s="512"/>
      <c r="Q32" s="512"/>
      <c r="R32" s="513"/>
      <c r="S32" s="169"/>
      <c r="T32" s="317" t="s">
        <v>603</v>
      </c>
      <c r="U32" s="317"/>
      <c r="V32" s="93"/>
      <c r="W32" s="314" t="s">
        <v>150</v>
      </c>
      <c r="X32" s="317" t="s">
        <v>572</v>
      </c>
    </row>
    <row r="33" spans="1:26" s="321" customFormat="1" ht="161.25" customHeight="1" x14ac:dyDescent="0.25">
      <c r="A33" s="322">
        <v>3</v>
      </c>
      <c r="B33" s="318" t="s">
        <v>136</v>
      </c>
      <c r="C33" s="318" t="s">
        <v>9</v>
      </c>
      <c r="D33" s="319">
        <v>43432</v>
      </c>
      <c r="E33" s="299" t="s">
        <v>455</v>
      </c>
      <c r="F33" s="318" t="s">
        <v>145</v>
      </c>
      <c r="G33" s="299" t="s">
        <v>456</v>
      </c>
      <c r="H33" s="299" t="s">
        <v>457</v>
      </c>
      <c r="I33" s="93" t="s">
        <v>147</v>
      </c>
      <c r="J33" s="299" t="s">
        <v>458</v>
      </c>
      <c r="K33" s="296" t="s">
        <v>450</v>
      </c>
      <c r="L33" s="298">
        <v>43432</v>
      </c>
      <c r="M33" s="298">
        <v>43446</v>
      </c>
      <c r="N33" s="298">
        <v>43646</v>
      </c>
      <c r="O33" s="511"/>
      <c r="P33" s="512"/>
      <c r="Q33" s="512"/>
      <c r="R33" s="513"/>
      <c r="S33" s="322"/>
      <c r="T33" s="317" t="s">
        <v>604</v>
      </c>
      <c r="U33" s="317"/>
      <c r="V33" s="93"/>
      <c r="W33" s="314" t="s">
        <v>150</v>
      </c>
      <c r="X33" s="317" t="s">
        <v>573</v>
      </c>
    </row>
    <row r="34" spans="1:26" s="321" customFormat="1" ht="192.75" customHeight="1" x14ac:dyDescent="0.25">
      <c r="A34" s="322">
        <v>4</v>
      </c>
      <c r="B34" s="318" t="s">
        <v>136</v>
      </c>
      <c r="C34" s="318" t="s">
        <v>9</v>
      </c>
      <c r="D34" s="319">
        <v>43432</v>
      </c>
      <c r="E34" s="299" t="s">
        <v>459</v>
      </c>
      <c r="F34" s="318" t="s">
        <v>145</v>
      </c>
      <c r="G34" s="299" t="s">
        <v>460</v>
      </c>
      <c r="H34" s="299" t="s">
        <v>461</v>
      </c>
      <c r="I34" s="93" t="s">
        <v>24</v>
      </c>
      <c r="J34" s="368" t="s">
        <v>462</v>
      </c>
      <c r="K34" s="296" t="s">
        <v>463</v>
      </c>
      <c r="L34" s="298">
        <v>43432</v>
      </c>
      <c r="M34" s="298">
        <v>43446</v>
      </c>
      <c r="N34" s="298">
        <v>43830</v>
      </c>
      <c r="O34" s="511"/>
      <c r="P34" s="512"/>
      <c r="Q34" s="512"/>
      <c r="R34" s="513"/>
      <c r="S34" s="322"/>
      <c r="T34" s="317" t="s">
        <v>605</v>
      </c>
      <c r="U34" s="317"/>
      <c r="V34" s="317"/>
      <c r="W34" s="314" t="s">
        <v>150</v>
      </c>
      <c r="X34" s="317" t="s">
        <v>574</v>
      </c>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3"/>
      <c r="X91" s="1"/>
      <c r="Y91" s="1"/>
      <c r="Z91" s="1"/>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sheetData>
  <mergeCells count="20">
    <mergeCell ref="D17:W20"/>
    <mergeCell ref="A22:C22"/>
    <mergeCell ref="H29:N29"/>
    <mergeCell ref="A17:C20"/>
    <mergeCell ref="A29:G29"/>
    <mergeCell ref="A23:C23"/>
    <mergeCell ref="O29:S29"/>
    <mergeCell ref="H22:J22"/>
    <mergeCell ref="H23:I23"/>
    <mergeCell ref="H24:I24"/>
    <mergeCell ref="H25:I25"/>
    <mergeCell ref="H26:I26"/>
    <mergeCell ref="M22:O22"/>
    <mergeCell ref="O32:R32"/>
    <mergeCell ref="O33:R33"/>
    <mergeCell ref="O34:R34"/>
    <mergeCell ref="T29:X29"/>
    <mergeCell ref="E22:F22"/>
    <mergeCell ref="O31:R31"/>
    <mergeCell ref="O30:R30"/>
  </mergeCells>
  <conditionalFormatting sqref="W31:W33">
    <cfRule type="containsText" dxfId="56" priority="4" stopIfTrue="1" operator="containsText" text="Cerrada">
      <formula>NOT(ISERROR(SEARCH("Cerrada",W31)))</formula>
    </cfRule>
    <cfRule type="containsText" dxfId="55" priority="5" stopIfTrue="1" operator="containsText" text="En ejecución">
      <formula>NOT(ISERROR(SEARCH("En ejecución",W31)))</formula>
    </cfRule>
    <cfRule type="containsText" dxfId="54" priority="6" stopIfTrue="1" operator="containsText" text="Vencida">
      <formula>NOT(ISERROR(SEARCH("Vencida",W31)))</formula>
    </cfRule>
  </conditionalFormatting>
  <conditionalFormatting sqref="W34">
    <cfRule type="containsText" dxfId="53" priority="1" stopIfTrue="1" operator="containsText" text="Cerrada">
      <formula>NOT(ISERROR(SEARCH("Cerrada",W34)))</formula>
    </cfRule>
    <cfRule type="containsText" dxfId="52" priority="2" stopIfTrue="1" operator="containsText" text="En ejecución">
      <formula>NOT(ISERROR(SEARCH("En ejecución",W34)))</formula>
    </cfRule>
    <cfRule type="containsText" dxfId="51" priority="3" stopIfTrue="1" operator="containsText" text="Vencida">
      <formula>NOT(ISERROR(SEARCH("Vencida",W34)))</formula>
    </cfRule>
  </conditionalFormatting>
  <dataValidations count="7">
    <dataValidation type="list" allowBlank="1" showErrorMessage="1" sqref="A23">
      <formula1>PROCESOS</formula1>
    </dataValidation>
    <dataValidation type="list" allowBlank="1" showInputMessage="1" showErrorMessage="1" sqref="B31:B34">
      <formula1>$F$2:$F$6</formula1>
    </dataValidation>
    <dataValidation type="list" allowBlank="1" showInputMessage="1" showErrorMessage="1" sqref="C31:C34">
      <formula1>$D$2:$D$13</formula1>
    </dataValidation>
    <dataValidation type="list" allowBlank="1" showInputMessage="1" showErrorMessage="1" sqref="F31:F34">
      <formula1>$G$2:$G$5</formula1>
    </dataValidation>
    <dataValidation type="list" allowBlank="1" showInputMessage="1" showErrorMessage="1" sqref="I31:I34">
      <formula1>$H$2:$H$3</formula1>
    </dataValidation>
    <dataValidation type="list" allowBlank="1" showInputMessage="1" showErrorMessage="1" sqref="V31:V33">
      <formula1>$J$2:$J$4</formula1>
    </dataValidation>
    <dataValidation type="list" allowBlank="1" showInputMessage="1" showErrorMessage="1" sqref="W31:W34">
      <formula1>$I$2:$I$4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918"/>
  <sheetViews>
    <sheetView showGridLines="0" topLeftCell="A19" zoomScale="85" zoomScaleNormal="85" workbookViewId="0">
      <selection activeCell="F27" sqref="F27"/>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38.140625" style="173" customWidth="1"/>
    <col min="19" max="19" width="28.140625" style="173" customWidth="1"/>
    <col min="20" max="20" width="100.710937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34" t="s">
        <v>59</v>
      </c>
      <c r="B22" s="535"/>
      <c r="C22" s="536"/>
      <c r="D22" s="23"/>
      <c r="E22" s="517" t="str">
        <f>CONCATENATE("INFORME DE SEGUIMIENTO DEL PROCESO ",A23)</f>
        <v>INFORME DE SEGUIMIENTO DEL PROCESO DIRECCIÓN Y PLANEACIÓN</v>
      </c>
      <c r="F22" s="518"/>
      <c r="G22" s="21"/>
      <c r="H22" s="553" t="s">
        <v>60</v>
      </c>
      <c r="I22" s="554"/>
      <c r="J22" s="555"/>
      <c r="K22" s="107"/>
      <c r="L22" s="107"/>
      <c r="M22" s="561" t="s">
        <v>61</v>
      </c>
      <c r="N22" s="562"/>
      <c r="O22" s="563"/>
      <c r="P22" s="111"/>
      <c r="Q22" s="111"/>
      <c r="R22" s="111"/>
      <c r="S22" s="111"/>
      <c r="T22" s="111"/>
      <c r="U22" s="111"/>
      <c r="V22" s="111"/>
      <c r="W22" s="111"/>
      <c r="X22" s="110"/>
    </row>
    <row r="23" spans="1:27" ht="53.25" customHeight="1" thickBot="1" x14ac:dyDescent="0.3">
      <c r="A23" s="547" t="s">
        <v>14</v>
      </c>
      <c r="B23" s="548"/>
      <c r="C23" s="549"/>
      <c r="D23" s="23"/>
      <c r="E23" s="125" t="s">
        <v>151</v>
      </c>
      <c r="F23" s="126">
        <f>COUNTA(A31:A39)</f>
        <v>1</v>
      </c>
      <c r="G23" s="21"/>
      <c r="H23" s="556" t="s">
        <v>69</v>
      </c>
      <c r="I23" s="557"/>
      <c r="J23" s="126">
        <f>COUNTIF(I31:I39,"Acción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COUNTA(H31:H39)</f>
        <v>1</v>
      </c>
      <c r="G24" s="24"/>
      <c r="H24" s="558" t="s">
        <v>156</v>
      </c>
      <c r="I24" s="559"/>
      <c r="J24" s="131">
        <f>COUNTIF(I31:I39,"Acción Preventiva y/o de mejora")</f>
        <v>1</v>
      </c>
      <c r="K24" s="112"/>
      <c r="L24" s="108"/>
      <c r="M24" s="114">
        <v>2016</v>
      </c>
      <c r="N24" s="37">
        <v>0</v>
      </c>
      <c r="O24" s="115">
        <v>13</v>
      </c>
      <c r="P24" s="111"/>
      <c r="Q24" s="111"/>
      <c r="R24" s="112"/>
      <c r="S24" s="112"/>
      <c r="T24" s="112"/>
      <c r="U24" s="110"/>
      <c r="V24" s="110"/>
      <c r="W24" s="23"/>
      <c r="X24" s="110"/>
    </row>
    <row r="25" spans="1:27" ht="53.25" customHeight="1" x14ac:dyDescent="0.35">
      <c r="A25" s="27"/>
      <c r="B25" s="23"/>
      <c r="C25" s="23"/>
      <c r="D25" s="33"/>
      <c r="E25" s="129" t="s">
        <v>152</v>
      </c>
      <c r="F25" s="373">
        <f>COUNTIF(W31:W39, "Vencida")</f>
        <v>1</v>
      </c>
      <c r="G25" s="24"/>
      <c r="H25" s="560"/>
      <c r="I25" s="560"/>
      <c r="J25" s="118"/>
      <c r="K25" s="112"/>
      <c r="L25" s="108"/>
      <c r="M25" s="116">
        <v>2017</v>
      </c>
      <c r="N25" s="46"/>
      <c r="O25" s="117"/>
      <c r="P25" s="111"/>
      <c r="Q25" s="111"/>
      <c r="R25" s="112"/>
      <c r="S25" s="112"/>
      <c r="T25" s="112"/>
      <c r="U25" s="110"/>
      <c r="V25" s="110"/>
      <c r="W25" s="23"/>
      <c r="X25" s="62"/>
    </row>
    <row r="26" spans="1:27" ht="48.75" customHeight="1" x14ac:dyDescent="0.35">
      <c r="A26" s="27"/>
      <c r="B26" s="23"/>
      <c r="C26" s="23"/>
      <c r="D26" s="28"/>
      <c r="E26" s="129" t="s">
        <v>153</v>
      </c>
      <c r="F26" s="128">
        <f>COUNTIF(W31:W39, "En ejecución")</f>
        <v>0</v>
      </c>
      <c r="G26" s="24"/>
      <c r="H26" s="560"/>
      <c r="I26" s="560"/>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COUNTIF(W31:W39, "Cerrada")</f>
        <v>0</v>
      </c>
      <c r="G27" s="24"/>
      <c r="H27" s="25"/>
      <c r="I27" s="109"/>
      <c r="J27" s="108"/>
      <c r="K27" s="108"/>
      <c r="L27" s="108"/>
      <c r="M27" s="119" t="s">
        <v>75</v>
      </c>
      <c r="N27" s="120">
        <f>SUM(N24:N26)</f>
        <v>0</v>
      </c>
      <c r="O27" s="157">
        <f>SUM(O24:O26)</f>
        <v>13</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02" t="s">
        <v>91</v>
      </c>
      <c r="U30" s="200" t="s">
        <v>92</v>
      </c>
      <c r="V30" s="200" t="s">
        <v>166</v>
      </c>
      <c r="W30" s="200" t="s">
        <v>93</v>
      </c>
      <c r="X30" s="201" t="s">
        <v>163</v>
      </c>
      <c r="Y30" s="98"/>
      <c r="Z30" s="102"/>
      <c r="AA30" s="102"/>
    </row>
    <row r="31" spans="1:27" ht="409.5" customHeight="1" x14ac:dyDescent="0.25">
      <c r="A31" s="190">
        <v>6</v>
      </c>
      <c r="B31" s="191" t="s">
        <v>10</v>
      </c>
      <c r="C31" s="191" t="s">
        <v>15</v>
      </c>
      <c r="D31" s="192">
        <v>42342</v>
      </c>
      <c r="E31" s="193" t="s">
        <v>170</v>
      </c>
      <c r="F31" s="191" t="s">
        <v>11</v>
      </c>
      <c r="G31" s="194" t="s">
        <v>171</v>
      </c>
      <c r="H31" s="194" t="s">
        <v>172</v>
      </c>
      <c r="I31" s="191" t="s">
        <v>147</v>
      </c>
      <c r="J31" s="191" t="s">
        <v>173</v>
      </c>
      <c r="K31" s="191" t="s">
        <v>174</v>
      </c>
      <c r="L31" s="195">
        <v>42349</v>
      </c>
      <c r="M31" s="195">
        <v>42371</v>
      </c>
      <c r="N31" s="195">
        <v>42460</v>
      </c>
      <c r="O31" s="564" t="s">
        <v>635</v>
      </c>
      <c r="P31" s="564"/>
      <c r="Q31" s="564"/>
      <c r="R31" s="564"/>
      <c r="S31" s="193" t="s">
        <v>409</v>
      </c>
      <c r="T31" s="283" t="s">
        <v>644</v>
      </c>
      <c r="U31" s="284" t="s">
        <v>612</v>
      </c>
      <c r="V31" s="188"/>
      <c r="W31" s="179" t="s">
        <v>149</v>
      </c>
      <c r="X31" s="285" t="s">
        <v>613</v>
      </c>
      <c r="Y31" s="77"/>
      <c r="Z31" s="1"/>
    </row>
    <row r="32" spans="1:27" ht="37.5" customHeight="1" x14ac:dyDescent="0.25">
      <c r="A32" s="181"/>
      <c r="B32" s="182"/>
      <c r="C32" s="182"/>
      <c r="D32" s="181"/>
      <c r="E32" s="183"/>
      <c r="F32" s="182"/>
      <c r="G32" s="184"/>
      <c r="H32" s="184"/>
      <c r="I32" s="185"/>
      <c r="J32" s="183"/>
      <c r="K32" s="183"/>
      <c r="L32" s="183"/>
      <c r="M32" s="186"/>
      <c r="N32" s="183"/>
      <c r="O32" s="565"/>
      <c r="P32" s="566"/>
      <c r="Q32" s="566"/>
      <c r="R32" s="567"/>
      <c r="S32" s="183"/>
      <c r="T32" s="187"/>
      <c r="U32" s="187"/>
      <c r="V32" s="188"/>
      <c r="W32" s="179"/>
      <c r="X32" s="180"/>
      <c r="Y32" s="16"/>
      <c r="Z32" s="1"/>
    </row>
    <row r="33" spans="1:26" x14ac:dyDescent="0.25">
      <c r="A33" s="1"/>
      <c r="B33" s="1"/>
      <c r="C33" s="1"/>
      <c r="D33" s="1"/>
      <c r="E33" s="16"/>
      <c r="F33" s="1"/>
      <c r="G33" s="16"/>
      <c r="H33" s="16"/>
      <c r="I33" s="1"/>
      <c r="J33" s="1"/>
      <c r="K33" s="1"/>
      <c r="L33" s="1"/>
      <c r="M33" s="1"/>
      <c r="N33" s="1"/>
      <c r="O33" s="1"/>
      <c r="P33" s="1"/>
      <c r="Q33" s="1"/>
      <c r="R33" s="1"/>
      <c r="S33" s="1"/>
      <c r="T33" s="15"/>
      <c r="U33" s="15"/>
      <c r="V33" s="15"/>
      <c r="W33" s="13"/>
      <c r="X33" s="16"/>
      <c r="Y33" s="1"/>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3"/>
      <c r="X92" s="1"/>
      <c r="Y92" s="1"/>
      <c r="Z92" s="1"/>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sheetData>
  <protectedRanges>
    <protectedRange sqref="O31:Q31 S31" name="Rango1" securityDescriptor="O:WDG:WDD:(A;;CC;;;S-1-5-21-1528164968-1790463351-673733271-1117)"/>
  </protectedRanges>
  <mergeCells count="18">
    <mergeCell ref="T29:X29"/>
    <mergeCell ref="A17:C20"/>
    <mergeCell ref="D17:W20"/>
    <mergeCell ref="A22:C22"/>
    <mergeCell ref="E22:F22"/>
    <mergeCell ref="H22:J22"/>
    <mergeCell ref="M22:O22"/>
    <mergeCell ref="O30:R30"/>
    <mergeCell ref="O31:R31"/>
    <mergeCell ref="O32:R32"/>
    <mergeCell ref="A23:C23"/>
    <mergeCell ref="H23:I23"/>
    <mergeCell ref="H24:I24"/>
    <mergeCell ref="H25:I25"/>
    <mergeCell ref="H26:I26"/>
    <mergeCell ref="A29:G29"/>
    <mergeCell ref="H29:N29"/>
    <mergeCell ref="O29:S29"/>
  </mergeCells>
  <conditionalFormatting sqref="W31:W32">
    <cfRule type="containsText" dxfId="50" priority="1" stopIfTrue="1" operator="containsText" text="Cerrada">
      <formula>NOT(ISERROR(SEARCH("Cerrada",W31)))</formula>
    </cfRule>
    <cfRule type="containsText" dxfId="49" priority="2" stopIfTrue="1" operator="containsText" text="En ejecución">
      <formula>NOT(ISERROR(SEARCH("En ejecución",W31)))</formula>
    </cfRule>
    <cfRule type="containsText" dxfId="48" priority="3" stopIfTrue="1" operator="containsText" text="Vencida">
      <formula>NOT(ISERROR(SEARCH("Vencida",W31)))</formula>
    </cfRule>
  </conditionalFormatting>
  <dataValidations count="7">
    <dataValidation type="list" allowBlank="1" showInputMessage="1" showErrorMessage="1" sqref="W31:W32">
      <formula1>$I$2:$I$4</formula1>
    </dataValidation>
    <dataValidation type="list" allowBlank="1" showInputMessage="1" showErrorMessage="1" sqref="V31:V32">
      <formula1>$J$2:$J$4</formula1>
    </dataValidation>
    <dataValidation type="list" allowBlank="1" showInputMessage="1" showErrorMessage="1" sqref="I32">
      <formula1>$H$2:$H$3</formula1>
    </dataValidation>
    <dataValidation type="list" allowBlank="1" showInputMessage="1" showErrorMessage="1" sqref="F32">
      <formula1>$G$2:$G$5</formula1>
    </dataValidation>
    <dataValidation type="list" allowBlank="1" showInputMessage="1" showErrorMessage="1" sqref="C32">
      <formula1>$D$2:$D$13</formula1>
    </dataValidation>
    <dataValidation type="list" allowBlank="1" showInputMessage="1" showErrorMessage="1" sqref="B32">
      <formula1>$F$2:$F$6</formula1>
    </dataValidation>
    <dataValidation type="list" allowBlank="1" showErrorMessage="1" sqref="A23">
      <formula1>PROCESOS</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919"/>
  <sheetViews>
    <sheetView showGridLines="0" topLeftCell="A20" zoomScale="90" zoomScaleNormal="90" workbookViewId="0">
      <selection activeCell="F27" sqref="F27"/>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37.285156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34" t="s">
        <v>59</v>
      </c>
      <c r="B22" s="535"/>
      <c r="C22" s="536"/>
      <c r="D22" s="23"/>
      <c r="E22" s="517" t="str">
        <f>CONCATENATE("INFORME DE SEGUIMIENTO DEL PROCESO ",A23)</f>
        <v>INFORME DE SEGUIMIENTO DEL PROCESO ATENCIÓN AL CIUDADANO</v>
      </c>
      <c r="F22" s="518"/>
      <c r="G22" s="21"/>
      <c r="H22" s="553" t="s">
        <v>60</v>
      </c>
      <c r="I22" s="554"/>
      <c r="J22" s="555"/>
      <c r="K22" s="107"/>
      <c r="L22" s="107"/>
      <c r="M22" s="561" t="s">
        <v>61</v>
      </c>
      <c r="N22" s="562"/>
      <c r="O22" s="563"/>
      <c r="P22" s="111"/>
      <c r="Q22" s="111"/>
      <c r="R22" s="111"/>
      <c r="S22" s="111"/>
      <c r="T22" s="111"/>
      <c r="U22" s="111"/>
      <c r="V22" s="111"/>
      <c r="W22" s="111"/>
      <c r="X22" s="110"/>
    </row>
    <row r="23" spans="1:27" ht="53.25" customHeight="1" thickBot="1" x14ac:dyDescent="0.3">
      <c r="A23" s="547" t="s">
        <v>126</v>
      </c>
      <c r="B23" s="548"/>
      <c r="C23" s="549"/>
      <c r="D23" s="23"/>
      <c r="E23" s="125" t="s">
        <v>151</v>
      </c>
      <c r="F23" s="126">
        <f>COUNTA(A31:A40)</f>
        <v>2</v>
      </c>
      <c r="G23" s="21"/>
      <c r="H23" s="556" t="s">
        <v>69</v>
      </c>
      <c r="I23" s="557"/>
      <c r="J23" s="126">
        <f>COUNTIF(I31:I40,"Acción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2</v>
      </c>
      <c r="G24" s="24"/>
      <c r="H24" s="558" t="s">
        <v>156</v>
      </c>
      <c r="I24" s="559"/>
      <c r="J24" s="131">
        <f>COUNTIF(I31:I40,"Acción Preventiva y/o de mejora")</f>
        <v>2</v>
      </c>
      <c r="K24" s="112"/>
      <c r="L24" s="108"/>
      <c r="M24" s="114">
        <v>2016</v>
      </c>
      <c r="N24" s="37"/>
      <c r="O24" s="115">
        <v>1</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60"/>
      <c r="I25" s="560"/>
      <c r="J25" s="118"/>
      <c r="K25" s="112"/>
      <c r="L25" s="108"/>
      <c r="M25" s="116">
        <v>2017</v>
      </c>
      <c r="N25" s="46"/>
      <c r="O25" s="117">
        <v>3</v>
      </c>
      <c r="P25" s="111"/>
      <c r="Q25" s="111"/>
      <c r="R25" s="112"/>
      <c r="S25" s="112"/>
      <c r="T25" s="112"/>
      <c r="U25" s="110"/>
      <c r="V25" s="110"/>
      <c r="W25" s="23"/>
      <c r="X25" s="62"/>
    </row>
    <row r="26" spans="1:27" ht="48.75" customHeight="1" x14ac:dyDescent="0.35">
      <c r="A26" s="27"/>
      <c r="B26" s="23"/>
      <c r="C26" s="23"/>
      <c r="D26" s="28"/>
      <c r="E26" s="129" t="s">
        <v>153</v>
      </c>
      <c r="F26" s="373">
        <f>COUNTIF(W31:W40, "En ejecución")</f>
        <v>2</v>
      </c>
      <c r="G26" s="24"/>
      <c r="H26" s="560"/>
      <c r="I26" s="560"/>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4</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02" t="s">
        <v>91</v>
      </c>
      <c r="U30" s="200" t="s">
        <v>92</v>
      </c>
      <c r="V30" s="200" t="s">
        <v>166</v>
      </c>
      <c r="W30" s="200" t="s">
        <v>93</v>
      </c>
      <c r="X30" s="201" t="s">
        <v>163</v>
      </c>
      <c r="Y30" s="98"/>
      <c r="Z30" s="102"/>
      <c r="AA30" s="102"/>
    </row>
    <row r="31" spans="1:27" ht="151.5" customHeight="1" x14ac:dyDescent="0.25">
      <c r="A31" s="296">
        <v>1</v>
      </c>
      <c r="B31" s="296" t="s">
        <v>136</v>
      </c>
      <c r="C31" s="296" t="s">
        <v>9</v>
      </c>
      <c r="D31" s="298">
        <v>43432</v>
      </c>
      <c r="E31" s="296" t="s">
        <v>464</v>
      </c>
      <c r="F31" s="296" t="s">
        <v>145</v>
      </c>
      <c r="G31" s="296" t="s">
        <v>465</v>
      </c>
      <c r="H31" s="296" t="s">
        <v>466</v>
      </c>
      <c r="I31" s="296" t="s">
        <v>147</v>
      </c>
      <c r="J31" s="296" t="s">
        <v>467</v>
      </c>
      <c r="K31" s="296" t="s">
        <v>468</v>
      </c>
      <c r="L31" s="298">
        <v>43432</v>
      </c>
      <c r="M31" s="298">
        <v>43446</v>
      </c>
      <c r="N31" s="298">
        <v>43646</v>
      </c>
      <c r="O31" s="519"/>
      <c r="P31" s="520"/>
      <c r="Q31" s="520"/>
      <c r="R31" s="521"/>
      <c r="S31" s="296"/>
      <c r="T31" s="296" t="s">
        <v>577</v>
      </c>
      <c r="U31" s="296"/>
      <c r="V31" s="296"/>
      <c r="W31" s="314" t="s">
        <v>150</v>
      </c>
      <c r="X31" s="93" t="s">
        <v>575</v>
      </c>
      <c r="Y31" s="77"/>
      <c r="Z31" s="1"/>
    </row>
    <row r="32" spans="1:27" ht="147.75" customHeight="1" x14ac:dyDescent="0.25">
      <c r="A32" s="167">
        <v>2</v>
      </c>
      <c r="B32" s="296" t="s">
        <v>136</v>
      </c>
      <c r="C32" s="296" t="s">
        <v>9</v>
      </c>
      <c r="D32" s="298">
        <v>43432</v>
      </c>
      <c r="E32" s="296" t="s">
        <v>469</v>
      </c>
      <c r="F32" s="296" t="s">
        <v>145</v>
      </c>
      <c r="G32" s="296" t="s">
        <v>470</v>
      </c>
      <c r="H32" s="169" t="s">
        <v>471</v>
      </c>
      <c r="I32" s="296" t="s">
        <v>147</v>
      </c>
      <c r="J32" s="167" t="s">
        <v>472</v>
      </c>
      <c r="K32" s="296" t="s">
        <v>473</v>
      </c>
      <c r="L32" s="298">
        <v>43432</v>
      </c>
      <c r="M32" s="298">
        <v>43446</v>
      </c>
      <c r="N32" s="298">
        <v>43646</v>
      </c>
      <c r="O32" s="568"/>
      <c r="P32" s="569"/>
      <c r="Q32" s="569"/>
      <c r="R32" s="570"/>
      <c r="S32" s="167"/>
      <c r="T32" s="296" t="s">
        <v>577</v>
      </c>
      <c r="U32" s="167"/>
      <c r="V32" s="164"/>
      <c r="W32" s="315" t="s">
        <v>150</v>
      </c>
      <c r="X32" s="168" t="s">
        <v>576</v>
      </c>
      <c r="Y32" s="16"/>
      <c r="Z32" s="1"/>
    </row>
    <row r="33" spans="1:26" ht="37.5" customHeight="1" x14ac:dyDescent="0.25">
      <c r="A33" s="166"/>
      <c r="B33" s="163"/>
      <c r="C33" s="163"/>
      <c r="D33" s="166"/>
      <c r="E33" s="167"/>
      <c r="F33" s="163"/>
      <c r="G33" s="168"/>
      <c r="H33" s="168"/>
      <c r="I33" s="164"/>
      <c r="J33" s="166"/>
      <c r="K33" s="166"/>
      <c r="L33" s="167"/>
      <c r="M33" s="166"/>
      <c r="N33" s="166"/>
      <c r="O33" s="571"/>
      <c r="P33" s="572"/>
      <c r="Q33" s="572"/>
      <c r="R33" s="573"/>
      <c r="S33" s="166"/>
      <c r="T33" s="170"/>
      <c r="U33" s="170"/>
      <c r="V33" s="165"/>
      <c r="W33" s="172"/>
      <c r="X33" s="171"/>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3">
    <cfRule type="containsText" dxfId="47" priority="4" stopIfTrue="1" operator="containsText" text="Cerrada">
      <formula>NOT(ISERROR(SEARCH("Cerrada",W33)))</formula>
    </cfRule>
    <cfRule type="containsText" dxfId="46" priority="5" stopIfTrue="1" operator="containsText" text="En ejecución">
      <formula>NOT(ISERROR(SEARCH("En ejecución",W33)))</formula>
    </cfRule>
    <cfRule type="containsText" dxfId="45" priority="6" stopIfTrue="1" operator="containsText" text="Vencida">
      <formula>NOT(ISERROR(SEARCH("Vencida",W33)))</formula>
    </cfRule>
  </conditionalFormatting>
  <conditionalFormatting sqref="W31:W32">
    <cfRule type="containsText" dxfId="44" priority="1" stopIfTrue="1" operator="containsText" text="Cerrada">
      <formula>NOT(ISERROR(SEARCH("Cerrada",W31)))</formula>
    </cfRule>
    <cfRule type="containsText" dxfId="43" priority="2" stopIfTrue="1" operator="containsText" text="En ejecución">
      <formula>NOT(ISERROR(SEARCH("En ejecución",W31)))</formula>
    </cfRule>
    <cfRule type="containsText" dxfId="42" priority="3" stopIfTrue="1" operator="containsText" text="Vencida">
      <formula>NOT(ISERROR(SEARCH("Vencida",W31)))</formula>
    </cfRule>
  </conditionalFormatting>
  <dataValidations count="7">
    <dataValidation type="list" allowBlank="1" showErrorMessage="1" sqref="A23">
      <formula1>PROCESOS</formula1>
    </dataValidation>
    <dataValidation type="list" allowBlank="1" showInputMessage="1" showErrorMessage="1" sqref="B31:B33">
      <formula1>$F$2:$F$6</formula1>
    </dataValidation>
    <dataValidation type="list" allowBlank="1" showInputMessage="1" showErrorMessage="1" sqref="C31:C33">
      <formula1>$D$2:$D$13</formula1>
    </dataValidation>
    <dataValidation type="list" allowBlank="1" showInputMessage="1" showErrorMessage="1" sqref="F31:F33">
      <formula1>$G$2:$G$5</formula1>
    </dataValidation>
    <dataValidation type="list" allowBlank="1" showInputMessage="1" showErrorMessage="1" sqref="I31:I33">
      <formula1>$H$2:$H$3</formula1>
    </dataValidation>
    <dataValidation type="list" allowBlank="1" showInputMessage="1" showErrorMessage="1" sqref="V31:V33">
      <formula1>$J$2:$J$4</formula1>
    </dataValidation>
    <dataValidation type="list" allowBlank="1" showInputMessage="1" showErrorMessage="1" sqref="W31:W33">
      <formula1>$I$2:$I$4</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919"/>
  <sheetViews>
    <sheetView showGridLines="0" topLeftCell="A21" zoomScale="80" zoomScaleNormal="80" workbookViewId="0">
      <selection activeCell="H28" sqref="H28"/>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34" t="s">
        <v>59</v>
      </c>
      <c r="B22" s="535"/>
      <c r="C22" s="536"/>
      <c r="D22" s="23"/>
      <c r="E22" s="517" t="str">
        <f>CONCATENATE("INFORME DE SEGUIMIENTO DEL PROCESO ",A23)</f>
        <v>INFORME DE SEGUIMIENTO DEL PROCESO INVESTIGACIÓN Y DESARROLLO PEDAGÓGICO</v>
      </c>
      <c r="F22" s="518"/>
      <c r="G22" s="21"/>
      <c r="H22" s="553" t="s">
        <v>60</v>
      </c>
      <c r="I22" s="554"/>
      <c r="J22" s="555"/>
      <c r="K22" s="107"/>
      <c r="L22" s="107"/>
      <c r="M22" s="561" t="s">
        <v>61</v>
      </c>
      <c r="N22" s="562"/>
      <c r="O22" s="563"/>
      <c r="P22" s="111"/>
      <c r="Q22" s="111"/>
      <c r="R22" s="111"/>
      <c r="S22" s="111"/>
      <c r="T22" s="111"/>
      <c r="U22" s="111"/>
      <c r="V22" s="111"/>
      <c r="W22" s="111"/>
      <c r="X22" s="110"/>
    </row>
    <row r="23" spans="1:27" ht="82.5" customHeight="1" thickBot="1" x14ac:dyDescent="0.3">
      <c r="A23" s="577" t="s">
        <v>124</v>
      </c>
      <c r="B23" s="578"/>
      <c r="C23" s="579"/>
      <c r="D23" s="23"/>
      <c r="E23" s="125" t="s">
        <v>151</v>
      </c>
      <c r="F23" s="126">
        <f>COUNTA(A31:A40)</f>
        <v>6</v>
      </c>
      <c r="G23" s="21"/>
      <c r="H23" s="556" t="s">
        <v>69</v>
      </c>
      <c r="I23" s="557"/>
      <c r="J23" s="126">
        <f>COUNTIF(I31:I40,"Acción correctiva")</f>
        <v>4</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6</v>
      </c>
      <c r="G24" s="24"/>
      <c r="H24" s="558" t="s">
        <v>156</v>
      </c>
      <c r="I24" s="559"/>
      <c r="J24" s="131">
        <f>COUNTIF(I31:I40,"Acción Preventiva y/o de mejora")</f>
        <v>2</v>
      </c>
      <c r="K24" s="112"/>
      <c r="L24" s="108"/>
      <c r="M24" s="114">
        <v>2016</v>
      </c>
      <c r="N24" s="37"/>
      <c r="O24" s="115">
        <v>1</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60"/>
      <c r="I25" s="560"/>
      <c r="J25" s="118"/>
      <c r="K25" s="112"/>
      <c r="L25" s="108"/>
      <c r="M25" s="116">
        <v>2017</v>
      </c>
      <c r="N25" s="46"/>
      <c r="O25" s="117">
        <v>12</v>
      </c>
      <c r="P25" s="111"/>
      <c r="Q25" s="111"/>
      <c r="R25" s="112"/>
      <c r="S25" s="112"/>
      <c r="T25" s="112"/>
      <c r="U25" s="110"/>
      <c r="V25" s="110"/>
      <c r="W25" s="23"/>
      <c r="X25" s="62"/>
    </row>
    <row r="26" spans="1:27" ht="48.75" customHeight="1" x14ac:dyDescent="0.35">
      <c r="A26" s="27"/>
      <c r="B26" s="23"/>
      <c r="C26" s="23"/>
      <c r="D26" s="28"/>
      <c r="E26" s="129" t="s">
        <v>153</v>
      </c>
      <c r="F26" s="128">
        <f>COUNTIF(W31:W40, "En ejecución")</f>
        <v>6</v>
      </c>
      <c r="G26" s="24"/>
      <c r="H26" s="560"/>
      <c r="I26" s="560"/>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13</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02" t="s">
        <v>91</v>
      </c>
      <c r="U30" s="200" t="s">
        <v>92</v>
      </c>
      <c r="V30" s="200" t="s">
        <v>166</v>
      </c>
      <c r="W30" s="200" t="s">
        <v>93</v>
      </c>
      <c r="X30" s="201" t="s">
        <v>163</v>
      </c>
      <c r="Y30" s="98"/>
      <c r="Z30" s="102"/>
      <c r="AA30" s="102"/>
    </row>
    <row r="31" spans="1:27" ht="153" x14ac:dyDescent="0.25">
      <c r="A31" s="296">
        <v>1</v>
      </c>
      <c r="B31" s="296" t="s">
        <v>136</v>
      </c>
      <c r="C31" s="296" t="s">
        <v>9</v>
      </c>
      <c r="D31" s="298">
        <v>43431</v>
      </c>
      <c r="E31" s="299" t="s">
        <v>474</v>
      </c>
      <c r="F31" s="296" t="s">
        <v>145</v>
      </c>
      <c r="G31" s="299" t="s">
        <v>475</v>
      </c>
      <c r="H31" s="299" t="s">
        <v>476</v>
      </c>
      <c r="I31" s="296" t="s">
        <v>147</v>
      </c>
      <c r="J31" s="299" t="s">
        <v>477</v>
      </c>
      <c r="K31" s="296" t="s">
        <v>468</v>
      </c>
      <c r="L31" s="298">
        <v>43432</v>
      </c>
      <c r="M31" s="298">
        <v>43446</v>
      </c>
      <c r="N31" s="298">
        <v>43646</v>
      </c>
      <c r="O31" s="519"/>
      <c r="P31" s="520"/>
      <c r="Q31" s="520"/>
      <c r="R31" s="521"/>
      <c r="S31" s="296"/>
      <c r="T31" s="93" t="s">
        <v>577</v>
      </c>
      <c r="U31" s="296"/>
      <c r="V31" s="296"/>
      <c r="W31" s="314" t="s">
        <v>150</v>
      </c>
      <c r="X31" s="296" t="s">
        <v>574</v>
      </c>
      <c r="Y31" s="77"/>
      <c r="Z31" s="1"/>
    </row>
    <row r="32" spans="1:27" ht="216.75" x14ac:dyDescent="0.25">
      <c r="A32" s="296">
        <v>2</v>
      </c>
      <c r="B32" s="296" t="s">
        <v>136</v>
      </c>
      <c r="C32" s="296" t="s">
        <v>9</v>
      </c>
      <c r="D32" s="298">
        <v>43431</v>
      </c>
      <c r="E32" s="299" t="s">
        <v>478</v>
      </c>
      <c r="F32" s="296" t="s">
        <v>145</v>
      </c>
      <c r="G32" s="299" t="s">
        <v>479</v>
      </c>
      <c r="H32" s="299" t="s">
        <v>480</v>
      </c>
      <c r="I32" s="296" t="s">
        <v>147</v>
      </c>
      <c r="J32" s="299" t="s">
        <v>481</v>
      </c>
      <c r="K32" s="296" t="s">
        <v>468</v>
      </c>
      <c r="L32" s="316">
        <v>43440</v>
      </c>
      <c r="M32" s="298">
        <v>43446</v>
      </c>
      <c r="N32" s="164" t="s">
        <v>482</v>
      </c>
      <c r="O32" s="519"/>
      <c r="P32" s="520"/>
      <c r="Q32" s="520"/>
      <c r="R32" s="521"/>
      <c r="S32" s="296"/>
      <c r="T32" s="93" t="s">
        <v>636</v>
      </c>
      <c r="U32" s="296"/>
      <c r="V32" s="296"/>
      <c r="W32" s="315" t="s">
        <v>150</v>
      </c>
      <c r="X32" s="296" t="s">
        <v>574</v>
      </c>
      <c r="Y32" s="16"/>
      <c r="Z32" s="1"/>
    </row>
    <row r="33" spans="1:26" ht="120" customHeight="1" x14ac:dyDescent="0.25">
      <c r="A33" s="296">
        <v>3</v>
      </c>
      <c r="B33" s="296" t="s">
        <v>10</v>
      </c>
      <c r="C33" s="164" t="s">
        <v>53</v>
      </c>
      <c r="D33" s="316">
        <v>43433</v>
      </c>
      <c r="E33" s="299" t="s">
        <v>483</v>
      </c>
      <c r="F33" s="164" t="s">
        <v>17</v>
      </c>
      <c r="G33" s="299" t="s">
        <v>484</v>
      </c>
      <c r="H33" s="299" t="s">
        <v>485</v>
      </c>
      <c r="I33" s="164" t="s">
        <v>24</v>
      </c>
      <c r="J33" s="299" t="s">
        <v>481</v>
      </c>
      <c r="K33" s="296" t="s">
        <v>468</v>
      </c>
      <c r="L33" s="316">
        <v>43440</v>
      </c>
      <c r="M33" s="298">
        <v>43446</v>
      </c>
      <c r="N33" s="164" t="s">
        <v>482</v>
      </c>
      <c r="O33" s="574"/>
      <c r="P33" s="575"/>
      <c r="Q33" s="575"/>
      <c r="R33" s="576"/>
      <c r="S33" s="164"/>
      <c r="T33" s="93" t="s">
        <v>636</v>
      </c>
      <c r="U33" s="164"/>
      <c r="V33" s="164"/>
      <c r="W33" s="315" t="s">
        <v>150</v>
      </c>
      <c r="X33" s="296" t="s">
        <v>574</v>
      </c>
      <c r="Y33" s="16"/>
      <c r="Z33" s="1"/>
    </row>
    <row r="34" spans="1:26" ht="140.25" x14ac:dyDescent="0.25">
      <c r="A34" s="296">
        <v>4</v>
      </c>
      <c r="B34" s="296" t="s">
        <v>10</v>
      </c>
      <c r="C34" s="296" t="s">
        <v>53</v>
      </c>
      <c r="D34" s="298">
        <v>43433</v>
      </c>
      <c r="E34" s="299" t="s">
        <v>486</v>
      </c>
      <c r="F34" s="296" t="s">
        <v>17</v>
      </c>
      <c r="G34" s="299" t="s">
        <v>487</v>
      </c>
      <c r="H34" s="299" t="s">
        <v>488</v>
      </c>
      <c r="I34" s="296" t="s">
        <v>24</v>
      </c>
      <c r="J34" s="299" t="s">
        <v>489</v>
      </c>
      <c r="K34" s="296" t="s">
        <v>468</v>
      </c>
      <c r="L34" s="298">
        <v>43440</v>
      </c>
      <c r="M34" s="298">
        <v>43446</v>
      </c>
      <c r="N34" s="298">
        <v>43554</v>
      </c>
      <c r="O34" s="519"/>
      <c r="P34" s="520"/>
      <c r="Q34" s="520"/>
      <c r="R34" s="521"/>
      <c r="S34" s="296"/>
      <c r="T34" s="93" t="s">
        <v>636</v>
      </c>
      <c r="U34" s="296"/>
      <c r="V34" s="296"/>
      <c r="W34" s="314" t="s">
        <v>150</v>
      </c>
      <c r="X34" s="296" t="s">
        <v>574</v>
      </c>
      <c r="Y34" s="1"/>
      <c r="Z34" s="1"/>
    </row>
    <row r="35" spans="1:26" ht="153" x14ac:dyDescent="0.25">
      <c r="A35" s="296">
        <v>5</v>
      </c>
      <c r="B35" s="296" t="s">
        <v>10</v>
      </c>
      <c r="C35" s="296" t="s">
        <v>53</v>
      </c>
      <c r="D35" s="298">
        <v>43433</v>
      </c>
      <c r="E35" s="299" t="s">
        <v>490</v>
      </c>
      <c r="F35" s="296" t="s">
        <v>17</v>
      </c>
      <c r="G35" s="299" t="s">
        <v>491</v>
      </c>
      <c r="H35" s="299" t="s">
        <v>492</v>
      </c>
      <c r="I35" s="296" t="s">
        <v>24</v>
      </c>
      <c r="J35" s="299" t="s">
        <v>493</v>
      </c>
      <c r="K35" s="296" t="s">
        <v>468</v>
      </c>
      <c r="L35" s="298">
        <v>43440</v>
      </c>
      <c r="M35" s="298">
        <v>43446</v>
      </c>
      <c r="N35" s="296" t="s">
        <v>482</v>
      </c>
      <c r="O35" s="519"/>
      <c r="P35" s="520"/>
      <c r="Q35" s="520"/>
      <c r="R35" s="521"/>
      <c r="S35" s="296"/>
      <c r="T35" s="93" t="s">
        <v>577</v>
      </c>
      <c r="U35" s="296"/>
      <c r="V35" s="296"/>
      <c r="W35" s="314" t="s">
        <v>150</v>
      </c>
      <c r="X35" s="296" t="s">
        <v>578</v>
      </c>
      <c r="Y35" s="1"/>
      <c r="Z35" s="1"/>
    </row>
    <row r="36" spans="1:26" ht="76.5" x14ac:dyDescent="0.25">
      <c r="A36" s="296">
        <v>6</v>
      </c>
      <c r="B36" s="296" t="s">
        <v>10</v>
      </c>
      <c r="C36" s="296" t="s">
        <v>53</v>
      </c>
      <c r="D36" s="298">
        <v>43433</v>
      </c>
      <c r="E36" s="299" t="s">
        <v>494</v>
      </c>
      <c r="F36" s="296" t="s">
        <v>17</v>
      </c>
      <c r="G36" s="299" t="s">
        <v>495</v>
      </c>
      <c r="H36" s="299" t="s">
        <v>496</v>
      </c>
      <c r="I36" s="296" t="s">
        <v>24</v>
      </c>
      <c r="J36" s="299" t="s">
        <v>497</v>
      </c>
      <c r="K36" s="296" t="s">
        <v>468</v>
      </c>
      <c r="L36" s="298">
        <v>43440</v>
      </c>
      <c r="M36" s="298">
        <v>43446</v>
      </c>
      <c r="N36" s="298">
        <v>43554</v>
      </c>
      <c r="O36" s="519"/>
      <c r="P36" s="520"/>
      <c r="Q36" s="520"/>
      <c r="R36" s="521"/>
      <c r="S36" s="296"/>
      <c r="T36" s="93" t="s">
        <v>636</v>
      </c>
      <c r="U36" s="296"/>
      <c r="V36" s="296"/>
      <c r="W36" s="314" t="s">
        <v>150</v>
      </c>
      <c r="X36" s="296" t="s">
        <v>578</v>
      </c>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22">
    <mergeCell ref="A17:C20"/>
    <mergeCell ref="D17:W20"/>
    <mergeCell ref="A22:C22"/>
    <mergeCell ref="E22:F22"/>
    <mergeCell ref="H22:J22"/>
    <mergeCell ref="M22:O22"/>
    <mergeCell ref="A23:C23"/>
    <mergeCell ref="H23:I23"/>
    <mergeCell ref="H24:I24"/>
    <mergeCell ref="H25:I25"/>
    <mergeCell ref="H26:I26"/>
    <mergeCell ref="A29:G29"/>
    <mergeCell ref="H29:N29"/>
    <mergeCell ref="O29:S29"/>
    <mergeCell ref="T29:X29"/>
    <mergeCell ref="O30:R30"/>
    <mergeCell ref="O34:R34"/>
    <mergeCell ref="O35:R35"/>
    <mergeCell ref="O36:R36"/>
    <mergeCell ref="O31:R31"/>
    <mergeCell ref="O33:R33"/>
    <mergeCell ref="O32:R32"/>
  </mergeCells>
  <conditionalFormatting sqref="W31:W34">
    <cfRule type="containsText" dxfId="41" priority="7" stopIfTrue="1" operator="containsText" text="Cerrada">
      <formula>NOT(ISERROR(SEARCH("Cerrada",W31)))</formula>
    </cfRule>
    <cfRule type="containsText" dxfId="40" priority="8" stopIfTrue="1" operator="containsText" text="En ejecución">
      <formula>NOT(ISERROR(SEARCH("En ejecución",W31)))</formula>
    </cfRule>
    <cfRule type="containsText" dxfId="39" priority="9" stopIfTrue="1" operator="containsText" text="Vencida">
      <formula>NOT(ISERROR(SEARCH("Vencida",W31)))</formula>
    </cfRule>
  </conditionalFormatting>
  <conditionalFormatting sqref="W35">
    <cfRule type="containsText" dxfId="38" priority="4" stopIfTrue="1" operator="containsText" text="Cerrada">
      <formula>NOT(ISERROR(SEARCH("Cerrada",W35)))</formula>
    </cfRule>
    <cfRule type="containsText" dxfId="37" priority="5" stopIfTrue="1" operator="containsText" text="En ejecución">
      <formula>NOT(ISERROR(SEARCH("En ejecución",W35)))</formula>
    </cfRule>
    <cfRule type="containsText" dxfId="36" priority="6" stopIfTrue="1" operator="containsText" text="Vencida">
      <formula>NOT(ISERROR(SEARCH("Vencida",W35)))</formula>
    </cfRule>
  </conditionalFormatting>
  <conditionalFormatting sqref="W36">
    <cfRule type="containsText" dxfId="35" priority="1" stopIfTrue="1" operator="containsText" text="Cerrada">
      <formula>NOT(ISERROR(SEARCH("Cerrada",W36)))</formula>
    </cfRule>
    <cfRule type="containsText" dxfId="34" priority="2" stopIfTrue="1" operator="containsText" text="En ejecución">
      <formula>NOT(ISERROR(SEARCH("En ejecución",W36)))</formula>
    </cfRule>
    <cfRule type="containsText" dxfId="33" priority="3" stopIfTrue="1" operator="containsText" text="Vencida">
      <formula>NOT(ISERROR(SEARCH("Vencida",W36)))</formula>
    </cfRule>
  </conditionalFormatting>
  <dataValidations count="7">
    <dataValidation type="list" allowBlank="1" showInputMessage="1" showErrorMessage="1" sqref="W31:W36">
      <formula1>$I$2:$I$4</formula1>
    </dataValidation>
    <dataValidation type="list" allowBlank="1" showInputMessage="1" showErrorMessage="1" sqref="V31:V36">
      <formula1>$J$2:$J$4</formula1>
    </dataValidation>
    <dataValidation type="list" allowBlank="1" showInputMessage="1" showErrorMessage="1" sqref="I31:I36">
      <formula1>$H$2:$H$3</formula1>
    </dataValidation>
    <dataValidation type="list" allowBlank="1" showInputMessage="1" showErrorMessage="1" sqref="F31:F36">
      <formula1>$G$2:$G$5</formula1>
    </dataValidation>
    <dataValidation type="list" allowBlank="1" showInputMessage="1" showErrorMessage="1" sqref="C31:C36">
      <formula1>$D$2:$D$13</formula1>
    </dataValidation>
    <dataValidation type="list" allowBlank="1" showInputMessage="1" showErrorMessage="1" sqref="B31:B36">
      <formula1>$F$2:$F$6</formula1>
    </dataValidation>
    <dataValidation type="list" allowBlank="1" showErrorMessage="1" sqref="A23">
      <formula1>PROCESOS</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3"/>
  <sheetViews>
    <sheetView showGridLines="0" topLeftCell="A20" zoomScale="80" zoomScaleNormal="80" workbookViewId="0">
      <selection activeCell="E28" sqref="E28"/>
    </sheetView>
  </sheetViews>
  <sheetFormatPr baseColWidth="10" defaultColWidth="14.42578125" defaultRowHeight="15" customHeight="1" x14ac:dyDescent="0.25"/>
  <cols>
    <col min="1" max="1" width="23.42578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34" style="173" customWidth="1"/>
    <col min="20" max="20" width="87.7109375" style="236" customWidth="1"/>
    <col min="21" max="21" width="44.42578125" style="173" customWidth="1"/>
    <col min="22" max="22" width="18.42578125" style="7"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228"/>
      <c r="U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229"/>
      <c r="U2" s="75"/>
      <c r="V2" s="78"/>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229"/>
      <c r="U3" s="75"/>
      <c r="V3" s="78"/>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229"/>
      <c r="U4" s="75"/>
      <c r="V4" s="78"/>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229"/>
      <c r="U5" s="75"/>
      <c r="V5" s="78"/>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229"/>
      <c r="U6" s="75"/>
      <c r="V6" s="78"/>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229"/>
      <c r="U7" s="75"/>
      <c r="V7" s="78"/>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229"/>
      <c r="U8" s="75"/>
      <c r="V8" s="78"/>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229"/>
      <c r="U9" s="75"/>
      <c r="V9" s="78"/>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229"/>
      <c r="U10" s="75"/>
      <c r="V10" s="78"/>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229"/>
      <c r="U11" s="75"/>
      <c r="V11" s="78"/>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229"/>
      <c r="U12" s="75"/>
      <c r="V12" s="78"/>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229"/>
      <c r="U13" s="75"/>
      <c r="V13" s="78"/>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229"/>
      <c r="U14" s="75"/>
      <c r="V14" s="78"/>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229"/>
      <c r="U15" s="75"/>
      <c r="V15" s="78"/>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230"/>
      <c r="U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31"/>
      <c r="U21" s="22"/>
      <c r="V21" s="20"/>
      <c r="W21" s="20"/>
      <c r="X21" s="21"/>
    </row>
    <row r="22" spans="1:27" ht="63" customHeight="1" thickBot="1" x14ac:dyDescent="0.3">
      <c r="A22" s="534" t="s">
        <v>59</v>
      </c>
      <c r="B22" s="535"/>
      <c r="C22" s="536"/>
      <c r="D22" s="23"/>
      <c r="E22" s="517" t="str">
        <f>CONCATENATE("INFORME DE SEGUIMIENTO DEL PROCESO ",A23)</f>
        <v>INFORME DE SEGUIMIENTO DEL PROCESO GESTIÓN DOCUMENTAL</v>
      </c>
      <c r="F22" s="518"/>
      <c r="G22" s="21"/>
      <c r="H22" s="553" t="s">
        <v>60</v>
      </c>
      <c r="I22" s="554"/>
      <c r="J22" s="555"/>
      <c r="K22" s="107"/>
      <c r="L22" s="107"/>
      <c r="M22" s="561" t="s">
        <v>61</v>
      </c>
      <c r="N22" s="562"/>
      <c r="O22" s="563"/>
      <c r="P22" s="111"/>
      <c r="Q22" s="111"/>
      <c r="R22" s="111"/>
      <c r="S22" s="111"/>
      <c r="T22" s="232"/>
      <c r="U22" s="111"/>
      <c r="V22" s="226"/>
      <c r="W22" s="111"/>
      <c r="X22" s="110"/>
    </row>
    <row r="23" spans="1:27" ht="87.75" customHeight="1" thickBot="1" x14ac:dyDescent="0.3">
      <c r="A23" s="577" t="s">
        <v>38</v>
      </c>
      <c r="B23" s="578"/>
      <c r="C23" s="579"/>
      <c r="D23" s="23"/>
      <c r="E23" s="125" t="s">
        <v>151</v>
      </c>
      <c r="F23" s="126">
        <f>COUNTA(E31:E50)</f>
        <v>7</v>
      </c>
      <c r="G23" s="21"/>
      <c r="H23" s="584" t="s">
        <v>69</v>
      </c>
      <c r="I23" s="585"/>
      <c r="J23" s="128">
        <f>COUNTIF(I31:I50,"Acción Correctiva")</f>
        <v>3</v>
      </c>
      <c r="K23" s="112"/>
      <c r="L23" s="108"/>
      <c r="M23" s="113" t="s">
        <v>65</v>
      </c>
      <c r="N23" s="124" t="s">
        <v>66</v>
      </c>
      <c r="O23" s="156" t="s">
        <v>67</v>
      </c>
      <c r="P23" s="111"/>
      <c r="Q23" s="111"/>
      <c r="R23" s="111"/>
      <c r="S23" s="111"/>
      <c r="T23" s="232"/>
      <c r="U23" s="110"/>
      <c r="V23" s="227"/>
      <c r="W23" s="23"/>
      <c r="X23" s="110"/>
    </row>
    <row r="24" spans="1:27" ht="48.75" customHeight="1" thickBot="1" x14ac:dyDescent="0.4">
      <c r="A24" s="27"/>
      <c r="B24" s="23"/>
      <c r="C24" s="23"/>
      <c r="D24" s="28"/>
      <c r="E24" s="127" t="s">
        <v>62</v>
      </c>
      <c r="F24" s="128">
        <f>COUNTA(H31:H50)</f>
        <v>20</v>
      </c>
      <c r="G24" s="24"/>
      <c r="H24" s="558" t="s">
        <v>156</v>
      </c>
      <c r="I24" s="559"/>
      <c r="J24" s="131">
        <f>COUNTIF(I31:I50,"Acción Preventiva y/o de mejora")</f>
        <v>17</v>
      </c>
      <c r="K24" s="112"/>
      <c r="L24" s="108"/>
      <c r="M24" s="114">
        <v>2016</v>
      </c>
      <c r="N24" s="37">
        <v>0</v>
      </c>
      <c r="O24" s="115">
        <v>9</v>
      </c>
      <c r="P24" s="111"/>
      <c r="Q24" s="111"/>
      <c r="R24" s="112"/>
      <c r="S24" s="112"/>
      <c r="T24" s="233"/>
      <c r="U24" s="110"/>
      <c r="V24" s="227"/>
      <c r="W24" s="23"/>
      <c r="X24" s="110"/>
    </row>
    <row r="25" spans="1:27" ht="53.25" customHeight="1" x14ac:dyDescent="0.35">
      <c r="A25" s="27"/>
      <c r="B25" s="23"/>
      <c r="C25" s="23"/>
      <c r="D25" s="33"/>
      <c r="E25" s="129" t="s">
        <v>152</v>
      </c>
      <c r="F25" s="373">
        <f>COUNTIF(W31:W52, "Vencida")</f>
        <v>1</v>
      </c>
      <c r="G25" s="24"/>
      <c r="H25" s="560"/>
      <c r="I25" s="560"/>
      <c r="J25" s="118"/>
      <c r="K25" s="112"/>
      <c r="L25" s="108"/>
      <c r="M25" s="116">
        <v>2017</v>
      </c>
      <c r="N25" s="46"/>
      <c r="O25" s="117"/>
      <c r="P25" s="111"/>
      <c r="Q25" s="111"/>
      <c r="R25" s="112"/>
      <c r="S25" s="112"/>
      <c r="T25" s="233"/>
      <c r="U25" s="110"/>
      <c r="V25" s="227"/>
      <c r="W25" s="23"/>
      <c r="X25" s="62"/>
    </row>
    <row r="26" spans="1:27" ht="48.75" customHeight="1" x14ac:dyDescent="0.35">
      <c r="A26" s="27"/>
      <c r="B26" s="23"/>
      <c r="C26" s="23"/>
      <c r="D26" s="28"/>
      <c r="E26" s="129" t="s">
        <v>153</v>
      </c>
      <c r="F26" s="373">
        <f>COUNTIF(W31:W52, "En ejecución")</f>
        <v>1</v>
      </c>
      <c r="G26" s="24"/>
      <c r="H26" s="560"/>
      <c r="I26" s="560"/>
      <c r="J26" s="174"/>
      <c r="K26" s="118"/>
      <c r="L26" s="108"/>
      <c r="M26" s="116">
        <v>2018</v>
      </c>
      <c r="N26" s="46"/>
      <c r="O26" s="117"/>
      <c r="P26" s="111"/>
      <c r="Q26" s="111"/>
      <c r="R26" s="112"/>
      <c r="S26" s="112"/>
      <c r="T26" s="233"/>
      <c r="U26" s="110"/>
      <c r="V26" s="227"/>
      <c r="W26" s="23"/>
      <c r="X26" s="62"/>
    </row>
    <row r="27" spans="1:27" ht="51" customHeight="1" thickBot="1" x14ac:dyDescent="0.4">
      <c r="A27" s="27"/>
      <c r="B27" s="23"/>
      <c r="C27" s="23"/>
      <c r="D27" s="33"/>
      <c r="E27" s="130" t="s">
        <v>155</v>
      </c>
      <c r="F27" s="374">
        <f>COUNTIF(W31:W52, "Cerrada")</f>
        <v>18</v>
      </c>
      <c r="G27" s="24"/>
      <c r="H27" s="25"/>
      <c r="I27" s="109"/>
      <c r="J27" s="108"/>
      <c r="K27" s="108"/>
      <c r="L27" s="108"/>
      <c r="M27" s="119" t="s">
        <v>75</v>
      </c>
      <c r="N27" s="120">
        <f>SUM(N24:N26)</f>
        <v>0</v>
      </c>
      <c r="O27" s="157">
        <f>SUM(O24:O26)</f>
        <v>9</v>
      </c>
      <c r="P27" s="111"/>
      <c r="Q27" s="111"/>
      <c r="R27" s="112"/>
      <c r="S27" s="112"/>
      <c r="T27" s="233"/>
      <c r="U27" s="110"/>
      <c r="V27" s="227"/>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34"/>
      <c r="U28" s="20"/>
      <c r="V28" s="20"/>
      <c r="W28" s="20"/>
      <c r="X28" s="20"/>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35" t="s">
        <v>91</v>
      </c>
      <c r="U30" s="200" t="s">
        <v>92</v>
      </c>
      <c r="V30" s="200" t="s">
        <v>166</v>
      </c>
      <c r="W30" s="200" t="s">
        <v>93</v>
      </c>
      <c r="X30" s="201" t="s">
        <v>163</v>
      </c>
      <c r="Y30" s="98"/>
      <c r="Z30" s="102"/>
      <c r="AA30" s="102"/>
    </row>
    <row r="31" spans="1:27" ht="378" customHeight="1" x14ac:dyDescent="0.25">
      <c r="A31" s="588">
        <v>11</v>
      </c>
      <c r="B31" s="590" t="s">
        <v>10</v>
      </c>
      <c r="C31" s="590" t="s">
        <v>133</v>
      </c>
      <c r="D31" s="591">
        <v>42832</v>
      </c>
      <c r="E31" s="582" t="s">
        <v>175</v>
      </c>
      <c r="F31" s="590" t="s">
        <v>11</v>
      </c>
      <c r="G31" s="582" t="s">
        <v>176</v>
      </c>
      <c r="H31" s="237" t="s">
        <v>177</v>
      </c>
      <c r="I31" s="251" t="s">
        <v>147</v>
      </c>
      <c r="J31" s="251" t="s">
        <v>178</v>
      </c>
      <c r="K31" s="251" t="s">
        <v>179</v>
      </c>
      <c r="L31" s="238">
        <v>42857</v>
      </c>
      <c r="M31" s="238">
        <v>42767</v>
      </c>
      <c r="N31" s="238">
        <v>42931</v>
      </c>
      <c r="O31" s="580" t="s">
        <v>180</v>
      </c>
      <c r="P31" s="580"/>
      <c r="Q31" s="580"/>
      <c r="R31" s="580"/>
      <c r="S31" s="253" t="s">
        <v>181</v>
      </c>
      <c r="T31" s="239" t="s">
        <v>359</v>
      </c>
      <c r="U31" s="237" t="s">
        <v>182</v>
      </c>
      <c r="V31" s="394" t="s">
        <v>164</v>
      </c>
      <c r="W31" s="179" t="s">
        <v>30</v>
      </c>
      <c r="X31" s="210" t="s">
        <v>253</v>
      </c>
      <c r="Y31" s="77"/>
      <c r="Z31" s="1"/>
    </row>
    <row r="32" spans="1:27" ht="229.5" x14ac:dyDescent="0.25">
      <c r="A32" s="589"/>
      <c r="B32" s="587"/>
      <c r="C32" s="587"/>
      <c r="D32" s="592"/>
      <c r="E32" s="583"/>
      <c r="F32" s="587"/>
      <c r="G32" s="583"/>
      <c r="H32" s="206" t="s">
        <v>183</v>
      </c>
      <c r="I32" s="248" t="s">
        <v>147</v>
      </c>
      <c r="J32" s="248" t="s">
        <v>184</v>
      </c>
      <c r="K32" s="248" t="s">
        <v>179</v>
      </c>
      <c r="L32" s="225">
        <v>42857</v>
      </c>
      <c r="M32" s="225">
        <v>42767</v>
      </c>
      <c r="N32" s="225">
        <v>42931</v>
      </c>
      <c r="O32" s="581" t="s">
        <v>185</v>
      </c>
      <c r="P32" s="581"/>
      <c r="Q32" s="581"/>
      <c r="R32" s="581"/>
      <c r="S32" s="249" t="s">
        <v>181</v>
      </c>
      <c r="T32" s="240" t="s">
        <v>360</v>
      </c>
      <c r="U32" s="206" t="s">
        <v>186</v>
      </c>
      <c r="V32" s="372" t="s">
        <v>164</v>
      </c>
      <c r="W32" s="179" t="s">
        <v>30</v>
      </c>
      <c r="X32" s="205" t="s">
        <v>254</v>
      </c>
      <c r="Y32" s="16"/>
      <c r="Z32" s="1"/>
    </row>
    <row r="33" spans="1:26" ht="242.25" x14ac:dyDescent="0.25">
      <c r="A33" s="589"/>
      <c r="B33" s="587"/>
      <c r="C33" s="587"/>
      <c r="D33" s="592"/>
      <c r="E33" s="583"/>
      <c r="F33" s="587"/>
      <c r="G33" s="583"/>
      <c r="H33" s="206" t="s">
        <v>187</v>
      </c>
      <c r="I33" s="248" t="s">
        <v>147</v>
      </c>
      <c r="J33" s="248" t="s">
        <v>188</v>
      </c>
      <c r="K33" s="248" t="s">
        <v>179</v>
      </c>
      <c r="L33" s="225">
        <v>42857</v>
      </c>
      <c r="M33" s="225">
        <v>42767</v>
      </c>
      <c r="N33" s="225">
        <v>42933</v>
      </c>
      <c r="O33" s="581" t="s">
        <v>189</v>
      </c>
      <c r="P33" s="581"/>
      <c r="Q33" s="581"/>
      <c r="R33" s="581"/>
      <c r="S33" s="249"/>
      <c r="T33" s="240" t="s">
        <v>357</v>
      </c>
      <c r="U33" s="206" t="s">
        <v>190</v>
      </c>
      <c r="V33" s="372" t="s">
        <v>164</v>
      </c>
      <c r="W33" s="179" t="s">
        <v>30</v>
      </c>
      <c r="X33" s="205" t="s">
        <v>255</v>
      </c>
      <c r="Y33" s="16"/>
      <c r="Z33" s="1"/>
    </row>
    <row r="34" spans="1:26" s="175" customFormat="1" ht="229.5" x14ac:dyDescent="0.25">
      <c r="A34" s="589"/>
      <c r="B34" s="587"/>
      <c r="C34" s="587"/>
      <c r="D34" s="592"/>
      <c r="E34" s="583"/>
      <c r="F34" s="587"/>
      <c r="G34" s="583"/>
      <c r="H34" s="206" t="s">
        <v>191</v>
      </c>
      <c r="I34" s="248" t="s">
        <v>147</v>
      </c>
      <c r="J34" s="248" t="s">
        <v>192</v>
      </c>
      <c r="K34" s="248" t="s">
        <v>179</v>
      </c>
      <c r="L34" s="225">
        <v>42857</v>
      </c>
      <c r="M34" s="225">
        <v>42933</v>
      </c>
      <c r="N34" s="225">
        <v>42937</v>
      </c>
      <c r="O34" s="581" t="s">
        <v>193</v>
      </c>
      <c r="P34" s="581"/>
      <c r="Q34" s="581"/>
      <c r="R34" s="581"/>
      <c r="S34" s="249" t="s">
        <v>181</v>
      </c>
      <c r="T34" s="240" t="s">
        <v>361</v>
      </c>
      <c r="U34" s="206" t="s">
        <v>358</v>
      </c>
      <c r="V34" s="372" t="s">
        <v>164</v>
      </c>
      <c r="W34" s="179" t="s">
        <v>30</v>
      </c>
      <c r="X34" s="205" t="s">
        <v>375</v>
      </c>
      <c r="Y34" s="16"/>
      <c r="Z34" s="1"/>
    </row>
    <row r="35" spans="1:26" s="175" customFormat="1" ht="293.25" x14ac:dyDescent="0.25">
      <c r="A35" s="589"/>
      <c r="B35" s="587"/>
      <c r="C35" s="587"/>
      <c r="D35" s="592"/>
      <c r="E35" s="583"/>
      <c r="F35" s="587"/>
      <c r="G35" s="583"/>
      <c r="H35" s="206" t="s">
        <v>194</v>
      </c>
      <c r="I35" s="248" t="s">
        <v>147</v>
      </c>
      <c r="J35" s="248" t="s">
        <v>195</v>
      </c>
      <c r="K35" s="248" t="s">
        <v>179</v>
      </c>
      <c r="L35" s="225">
        <v>42857</v>
      </c>
      <c r="M35" s="225">
        <v>42940</v>
      </c>
      <c r="N35" s="225">
        <v>42947</v>
      </c>
      <c r="O35" s="581" t="s">
        <v>196</v>
      </c>
      <c r="P35" s="581"/>
      <c r="Q35" s="581"/>
      <c r="R35" s="581"/>
      <c r="S35" s="249"/>
      <c r="T35" s="240" t="s">
        <v>362</v>
      </c>
      <c r="U35" s="206" t="s">
        <v>354</v>
      </c>
      <c r="V35" s="372" t="s">
        <v>164</v>
      </c>
      <c r="W35" s="179" t="s">
        <v>30</v>
      </c>
      <c r="X35" s="205" t="s">
        <v>355</v>
      </c>
      <c r="Y35" s="16"/>
      <c r="Z35" s="1"/>
    </row>
    <row r="36" spans="1:26" s="175" customFormat="1" ht="357" x14ac:dyDescent="0.25">
      <c r="A36" s="589">
        <v>12</v>
      </c>
      <c r="B36" s="587" t="s">
        <v>10</v>
      </c>
      <c r="C36" s="587" t="s">
        <v>133</v>
      </c>
      <c r="D36" s="592">
        <v>42832</v>
      </c>
      <c r="E36" s="587" t="s">
        <v>197</v>
      </c>
      <c r="F36" s="587" t="s">
        <v>11</v>
      </c>
      <c r="G36" s="583" t="s">
        <v>198</v>
      </c>
      <c r="H36" s="206" t="s">
        <v>199</v>
      </c>
      <c r="I36" s="248" t="s">
        <v>147</v>
      </c>
      <c r="J36" s="248" t="s">
        <v>178</v>
      </c>
      <c r="K36" s="248" t="s">
        <v>179</v>
      </c>
      <c r="L36" s="225">
        <v>42857</v>
      </c>
      <c r="M36" s="225">
        <v>42962</v>
      </c>
      <c r="N36" s="225">
        <v>43069</v>
      </c>
      <c r="O36" s="581" t="s">
        <v>200</v>
      </c>
      <c r="P36" s="581"/>
      <c r="Q36" s="581"/>
      <c r="R36" s="581"/>
      <c r="S36" s="249" t="s">
        <v>201</v>
      </c>
      <c r="T36" s="240" t="s">
        <v>367</v>
      </c>
      <c r="U36" s="206" t="s">
        <v>372</v>
      </c>
      <c r="V36" s="372" t="s">
        <v>164</v>
      </c>
      <c r="W36" s="179" t="s">
        <v>30</v>
      </c>
      <c r="X36" s="205" t="s">
        <v>376</v>
      </c>
      <c r="Y36" s="16"/>
      <c r="Z36" s="1"/>
    </row>
    <row r="37" spans="1:26" s="175" customFormat="1" ht="382.5" x14ac:dyDescent="0.25">
      <c r="A37" s="589"/>
      <c r="B37" s="587"/>
      <c r="C37" s="587"/>
      <c r="D37" s="592"/>
      <c r="E37" s="587"/>
      <c r="F37" s="587"/>
      <c r="G37" s="583"/>
      <c r="H37" s="206" t="s">
        <v>202</v>
      </c>
      <c r="I37" s="248" t="s">
        <v>147</v>
      </c>
      <c r="J37" s="248" t="s">
        <v>188</v>
      </c>
      <c r="K37" s="248" t="s">
        <v>179</v>
      </c>
      <c r="L37" s="225">
        <v>42857</v>
      </c>
      <c r="M37" s="225">
        <v>42962</v>
      </c>
      <c r="N37" s="225">
        <v>43069</v>
      </c>
      <c r="O37" s="581" t="s">
        <v>203</v>
      </c>
      <c r="P37" s="581"/>
      <c r="Q37" s="581"/>
      <c r="R37" s="581"/>
      <c r="S37" s="249" t="s">
        <v>201</v>
      </c>
      <c r="T37" s="240" t="s">
        <v>368</v>
      </c>
      <c r="U37" s="206" t="s">
        <v>371</v>
      </c>
      <c r="V37" s="372" t="s">
        <v>164</v>
      </c>
      <c r="W37" s="179" t="s">
        <v>30</v>
      </c>
      <c r="X37" s="205" t="s">
        <v>356</v>
      </c>
      <c r="Y37" s="16"/>
      <c r="Z37" s="1"/>
    </row>
    <row r="38" spans="1:26" s="175" customFormat="1" ht="409.5" x14ac:dyDescent="0.25">
      <c r="A38" s="589"/>
      <c r="B38" s="587"/>
      <c r="C38" s="587"/>
      <c r="D38" s="592"/>
      <c r="E38" s="587"/>
      <c r="F38" s="587"/>
      <c r="G38" s="583"/>
      <c r="H38" s="206" t="s">
        <v>204</v>
      </c>
      <c r="I38" s="248" t="s">
        <v>147</v>
      </c>
      <c r="J38" s="248" t="s">
        <v>205</v>
      </c>
      <c r="K38" s="248" t="s">
        <v>179</v>
      </c>
      <c r="L38" s="225">
        <v>42857</v>
      </c>
      <c r="M38" s="225">
        <v>43073</v>
      </c>
      <c r="N38" s="225">
        <v>43077</v>
      </c>
      <c r="O38" s="581" t="s">
        <v>206</v>
      </c>
      <c r="P38" s="581"/>
      <c r="Q38" s="581"/>
      <c r="R38" s="581"/>
      <c r="S38" s="249"/>
      <c r="T38" s="240" t="s">
        <v>369</v>
      </c>
      <c r="U38" s="206" t="s">
        <v>373</v>
      </c>
      <c r="V38" s="372" t="s">
        <v>164</v>
      </c>
      <c r="W38" s="179" t="s">
        <v>30</v>
      </c>
      <c r="X38" s="224" t="s">
        <v>377</v>
      </c>
      <c r="Y38" s="16"/>
      <c r="Z38" s="1"/>
    </row>
    <row r="39" spans="1:26" s="175" customFormat="1" ht="262.5" customHeight="1" x14ac:dyDescent="0.25">
      <c r="A39" s="589"/>
      <c r="B39" s="587"/>
      <c r="C39" s="587"/>
      <c r="D39" s="592"/>
      <c r="E39" s="587"/>
      <c r="F39" s="587"/>
      <c r="G39" s="583"/>
      <c r="H39" s="206" t="s">
        <v>207</v>
      </c>
      <c r="I39" s="248" t="s">
        <v>147</v>
      </c>
      <c r="J39" s="248" t="s">
        <v>208</v>
      </c>
      <c r="K39" s="248" t="s">
        <v>179</v>
      </c>
      <c r="L39" s="225">
        <v>42857</v>
      </c>
      <c r="M39" s="225">
        <v>43080</v>
      </c>
      <c r="N39" s="225">
        <v>43084</v>
      </c>
      <c r="O39" s="581" t="s">
        <v>209</v>
      </c>
      <c r="P39" s="581"/>
      <c r="Q39" s="581"/>
      <c r="R39" s="581"/>
      <c r="S39" s="249"/>
      <c r="T39" s="240" t="s">
        <v>370</v>
      </c>
      <c r="U39" s="206" t="s">
        <v>374</v>
      </c>
      <c r="V39" s="372" t="s">
        <v>164</v>
      </c>
      <c r="W39" s="179" t="s">
        <v>30</v>
      </c>
      <c r="X39" s="205" t="s">
        <v>378</v>
      </c>
      <c r="Y39" s="16"/>
      <c r="Z39" s="1"/>
    </row>
    <row r="40" spans="1:26" s="175" customFormat="1" ht="372" customHeight="1" x14ac:dyDescent="0.25">
      <c r="A40" s="589"/>
      <c r="B40" s="587"/>
      <c r="C40" s="587"/>
      <c r="D40" s="592"/>
      <c r="E40" s="587"/>
      <c r="F40" s="587"/>
      <c r="G40" s="583"/>
      <c r="H40" s="365" t="s">
        <v>210</v>
      </c>
      <c r="I40" s="363" t="s">
        <v>147</v>
      </c>
      <c r="J40" s="363" t="s">
        <v>211</v>
      </c>
      <c r="K40" s="363" t="s">
        <v>179</v>
      </c>
      <c r="L40" s="364">
        <v>42857</v>
      </c>
      <c r="M40" s="364">
        <v>43467</v>
      </c>
      <c r="N40" s="364">
        <v>43830</v>
      </c>
      <c r="O40" s="581" t="s">
        <v>506</v>
      </c>
      <c r="P40" s="581"/>
      <c r="Q40" s="581"/>
      <c r="R40" s="581"/>
      <c r="S40" s="362" t="s">
        <v>498</v>
      </c>
      <c r="T40" s="240" t="s">
        <v>625</v>
      </c>
      <c r="U40" s="366" t="s">
        <v>606</v>
      </c>
      <c r="V40" s="172"/>
      <c r="W40" s="179" t="s">
        <v>150</v>
      </c>
      <c r="X40" s="282" t="s">
        <v>607</v>
      </c>
      <c r="Y40" s="16"/>
      <c r="Z40" s="1"/>
    </row>
    <row r="41" spans="1:26" s="175" customFormat="1" ht="318.75" x14ac:dyDescent="0.25">
      <c r="A41" s="250">
        <v>13</v>
      </c>
      <c r="B41" s="241" t="s">
        <v>10</v>
      </c>
      <c r="C41" s="241" t="s">
        <v>133</v>
      </c>
      <c r="D41" s="252">
        <v>42832</v>
      </c>
      <c r="E41" s="249" t="s">
        <v>212</v>
      </c>
      <c r="F41" s="248" t="s">
        <v>11</v>
      </c>
      <c r="G41" s="249" t="s">
        <v>198</v>
      </c>
      <c r="H41" s="206" t="s">
        <v>213</v>
      </c>
      <c r="I41" s="248" t="s">
        <v>147</v>
      </c>
      <c r="J41" s="248" t="s">
        <v>214</v>
      </c>
      <c r="K41" s="248" t="s">
        <v>179</v>
      </c>
      <c r="L41" s="225">
        <v>42857</v>
      </c>
      <c r="M41" s="225">
        <v>43132</v>
      </c>
      <c r="N41" s="225">
        <v>43465</v>
      </c>
      <c r="O41" s="581" t="s">
        <v>499</v>
      </c>
      <c r="P41" s="581"/>
      <c r="Q41" s="581"/>
      <c r="R41" s="581"/>
      <c r="S41" s="243" t="s">
        <v>500</v>
      </c>
      <c r="T41" s="242" t="s">
        <v>579</v>
      </c>
      <c r="U41" s="366" t="s">
        <v>584</v>
      </c>
      <c r="V41" s="372" t="s">
        <v>164</v>
      </c>
      <c r="W41" s="179" t="s">
        <v>30</v>
      </c>
      <c r="X41" s="209" t="s">
        <v>580</v>
      </c>
      <c r="Y41" s="16"/>
      <c r="Z41" s="1"/>
    </row>
    <row r="42" spans="1:26" s="175" customFormat="1" ht="293.25" x14ac:dyDescent="0.25">
      <c r="A42" s="250">
        <v>14</v>
      </c>
      <c r="B42" s="241" t="s">
        <v>10</v>
      </c>
      <c r="C42" s="241" t="s">
        <v>133</v>
      </c>
      <c r="D42" s="252">
        <v>42832</v>
      </c>
      <c r="E42" s="249" t="s">
        <v>215</v>
      </c>
      <c r="F42" s="248" t="s">
        <v>11</v>
      </c>
      <c r="G42" s="249" t="s">
        <v>198</v>
      </c>
      <c r="H42" s="206" t="s">
        <v>216</v>
      </c>
      <c r="I42" s="248" t="s">
        <v>147</v>
      </c>
      <c r="J42" s="248" t="s">
        <v>217</v>
      </c>
      <c r="K42" s="248" t="s">
        <v>179</v>
      </c>
      <c r="L42" s="225">
        <v>42857</v>
      </c>
      <c r="M42" s="225">
        <v>42842</v>
      </c>
      <c r="N42" s="225">
        <v>42867</v>
      </c>
      <c r="O42" s="581" t="s">
        <v>218</v>
      </c>
      <c r="P42" s="581"/>
      <c r="Q42" s="581"/>
      <c r="R42" s="581"/>
      <c r="S42" s="313"/>
      <c r="T42" s="240" t="s">
        <v>384</v>
      </c>
      <c r="U42" s="206" t="s">
        <v>363</v>
      </c>
      <c r="V42" s="372" t="s">
        <v>164</v>
      </c>
      <c r="W42" s="179" t="s">
        <v>30</v>
      </c>
      <c r="X42" s="178" t="s">
        <v>379</v>
      </c>
      <c r="Y42" s="16"/>
      <c r="Z42" s="1"/>
    </row>
    <row r="43" spans="1:26" s="175" customFormat="1" ht="165.75" x14ac:dyDescent="0.25">
      <c r="A43" s="589">
        <v>15</v>
      </c>
      <c r="B43" s="587" t="s">
        <v>10</v>
      </c>
      <c r="C43" s="587" t="s">
        <v>133</v>
      </c>
      <c r="D43" s="592">
        <v>43038</v>
      </c>
      <c r="E43" s="583" t="s">
        <v>219</v>
      </c>
      <c r="F43" s="587" t="s">
        <v>11</v>
      </c>
      <c r="G43" s="583" t="s">
        <v>220</v>
      </c>
      <c r="H43" s="206" t="s">
        <v>221</v>
      </c>
      <c r="I43" s="248" t="s">
        <v>147</v>
      </c>
      <c r="J43" s="248" t="s">
        <v>222</v>
      </c>
      <c r="K43" s="248" t="s">
        <v>223</v>
      </c>
      <c r="L43" s="225">
        <v>43040</v>
      </c>
      <c r="M43" s="225">
        <v>43102</v>
      </c>
      <c r="N43" s="225">
        <v>43190</v>
      </c>
      <c r="O43" s="586" t="s">
        <v>353</v>
      </c>
      <c r="P43" s="581"/>
      <c r="Q43" s="581"/>
      <c r="R43" s="581"/>
      <c r="S43" s="243" t="s">
        <v>364</v>
      </c>
      <c r="T43" s="244" t="s">
        <v>365</v>
      </c>
      <c r="U43" s="245" t="s">
        <v>366</v>
      </c>
      <c r="V43" s="372" t="s">
        <v>164</v>
      </c>
      <c r="W43" s="179" t="s">
        <v>30</v>
      </c>
      <c r="X43" s="209" t="s">
        <v>380</v>
      </c>
      <c r="Y43" s="16"/>
      <c r="Z43" s="1"/>
    </row>
    <row r="44" spans="1:26" s="175" customFormat="1" ht="242.25" x14ac:dyDescent="0.25">
      <c r="A44" s="589"/>
      <c r="B44" s="587"/>
      <c r="C44" s="587"/>
      <c r="D44" s="592"/>
      <c r="E44" s="583"/>
      <c r="F44" s="587"/>
      <c r="G44" s="583"/>
      <c r="H44" s="206" t="s">
        <v>224</v>
      </c>
      <c r="I44" s="248" t="s">
        <v>147</v>
      </c>
      <c r="J44" s="248" t="s">
        <v>225</v>
      </c>
      <c r="K44" s="248" t="s">
        <v>223</v>
      </c>
      <c r="L44" s="225">
        <v>43040</v>
      </c>
      <c r="M44" s="225">
        <v>43191</v>
      </c>
      <c r="N44" s="225">
        <v>43465</v>
      </c>
      <c r="O44" s="586" t="s">
        <v>501</v>
      </c>
      <c r="P44" s="581"/>
      <c r="Q44" s="581"/>
      <c r="R44" s="581"/>
      <c r="S44" s="243" t="s">
        <v>502</v>
      </c>
      <c r="T44" s="223" t="s">
        <v>581</v>
      </c>
      <c r="U44" s="365" t="s">
        <v>582</v>
      </c>
      <c r="V44" s="372" t="s">
        <v>164</v>
      </c>
      <c r="W44" s="179" t="s">
        <v>30</v>
      </c>
      <c r="X44" s="209" t="s">
        <v>583</v>
      </c>
      <c r="Y44" s="16"/>
      <c r="Z44" s="1"/>
    </row>
    <row r="45" spans="1:26" s="175" customFormat="1" ht="102" x14ac:dyDescent="0.25">
      <c r="A45" s="589">
        <v>16</v>
      </c>
      <c r="B45" s="587" t="s">
        <v>10</v>
      </c>
      <c r="C45" s="587" t="s">
        <v>133</v>
      </c>
      <c r="D45" s="592">
        <v>43084</v>
      </c>
      <c r="E45" s="583" t="s">
        <v>226</v>
      </c>
      <c r="F45" s="587" t="s">
        <v>11</v>
      </c>
      <c r="G45" s="583" t="s">
        <v>227</v>
      </c>
      <c r="H45" s="206" t="s">
        <v>228</v>
      </c>
      <c r="I45" s="248" t="s">
        <v>147</v>
      </c>
      <c r="J45" s="248" t="s">
        <v>229</v>
      </c>
      <c r="K45" s="248" t="s">
        <v>179</v>
      </c>
      <c r="L45" s="225">
        <v>43112</v>
      </c>
      <c r="M45" s="225">
        <v>43143</v>
      </c>
      <c r="N45" s="225">
        <v>43159</v>
      </c>
      <c r="O45" s="586" t="s">
        <v>230</v>
      </c>
      <c r="P45" s="581"/>
      <c r="Q45" s="581"/>
      <c r="R45" s="581"/>
      <c r="S45" s="313" t="s">
        <v>231</v>
      </c>
      <c r="T45" s="223" t="s">
        <v>232</v>
      </c>
      <c r="U45" s="246" t="s">
        <v>233</v>
      </c>
      <c r="V45" s="372" t="s">
        <v>164</v>
      </c>
      <c r="W45" s="179" t="s">
        <v>30</v>
      </c>
      <c r="X45" s="207" t="s">
        <v>256</v>
      </c>
      <c r="Y45" s="16"/>
      <c r="Z45" s="1"/>
    </row>
    <row r="46" spans="1:26" s="175" customFormat="1" ht="63.75" x14ac:dyDescent="0.25">
      <c r="A46" s="589"/>
      <c r="B46" s="587"/>
      <c r="C46" s="587"/>
      <c r="D46" s="592"/>
      <c r="E46" s="583"/>
      <c r="F46" s="587"/>
      <c r="G46" s="583"/>
      <c r="H46" s="206" t="s">
        <v>234</v>
      </c>
      <c r="I46" s="248" t="s">
        <v>147</v>
      </c>
      <c r="J46" s="248" t="s">
        <v>235</v>
      </c>
      <c r="K46" s="248" t="s">
        <v>179</v>
      </c>
      <c r="L46" s="225">
        <v>43112</v>
      </c>
      <c r="M46" s="225">
        <v>43122</v>
      </c>
      <c r="N46" s="225">
        <v>43159</v>
      </c>
      <c r="O46" s="586" t="s">
        <v>236</v>
      </c>
      <c r="P46" s="581"/>
      <c r="Q46" s="581"/>
      <c r="R46" s="581"/>
      <c r="S46" s="313" t="s">
        <v>237</v>
      </c>
      <c r="T46" s="223" t="s">
        <v>238</v>
      </c>
      <c r="U46" s="206" t="s">
        <v>239</v>
      </c>
      <c r="V46" s="372" t="s">
        <v>164</v>
      </c>
      <c r="W46" s="179" t="s">
        <v>30</v>
      </c>
      <c r="X46" s="178" t="s">
        <v>257</v>
      </c>
      <c r="Y46" s="16"/>
      <c r="Z46" s="1"/>
    </row>
    <row r="47" spans="1:26" s="175" customFormat="1" ht="165.75" x14ac:dyDescent="0.25">
      <c r="A47" s="589"/>
      <c r="B47" s="587"/>
      <c r="C47" s="587"/>
      <c r="D47" s="592"/>
      <c r="E47" s="583"/>
      <c r="F47" s="587"/>
      <c r="G47" s="583"/>
      <c r="H47" s="206" t="s">
        <v>240</v>
      </c>
      <c r="I47" s="248" t="s">
        <v>147</v>
      </c>
      <c r="J47" s="248" t="s">
        <v>241</v>
      </c>
      <c r="K47" s="248" t="s">
        <v>179</v>
      </c>
      <c r="L47" s="225">
        <v>43112</v>
      </c>
      <c r="M47" s="225">
        <v>43122</v>
      </c>
      <c r="N47" s="225">
        <v>43465</v>
      </c>
      <c r="O47" s="586" t="s">
        <v>503</v>
      </c>
      <c r="P47" s="581"/>
      <c r="Q47" s="581"/>
      <c r="R47" s="581"/>
      <c r="S47" s="243" t="s">
        <v>411</v>
      </c>
      <c r="T47" s="247" t="s">
        <v>616</v>
      </c>
      <c r="U47" s="206" t="s">
        <v>617</v>
      </c>
      <c r="V47" s="372" t="s">
        <v>164</v>
      </c>
      <c r="W47" s="179" t="s">
        <v>30</v>
      </c>
      <c r="X47" s="209" t="s">
        <v>618</v>
      </c>
      <c r="Y47" s="16"/>
      <c r="Z47" s="1"/>
    </row>
    <row r="48" spans="1:26" s="175" customFormat="1" ht="265.5" customHeight="1" x14ac:dyDescent="0.25">
      <c r="A48" s="589">
        <v>17</v>
      </c>
      <c r="B48" s="587" t="s">
        <v>10</v>
      </c>
      <c r="C48" s="587" t="s">
        <v>242</v>
      </c>
      <c r="D48" s="592">
        <v>43084</v>
      </c>
      <c r="E48" s="583" t="s">
        <v>243</v>
      </c>
      <c r="F48" s="587" t="s">
        <v>11</v>
      </c>
      <c r="G48" s="583" t="s">
        <v>244</v>
      </c>
      <c r="H48" s="206" t="s">
        <v>245</v>
      </c>
      <c r="I48" s="248" t="s">
        <v>24</v>
      </c>
      <c r="J48" s="248" t="s">
        <v>229</v>
      </c>
      <c r="K48" s="248" t="s">
        <v>179</v>
      </c>
      <c r="L48" s="225">
        <v>43112</v>
      </c>
      <c r="M48" s="225">
        <v>43122</v>
      </c>
      <c r="N48" s="225">
        <v>43126</v>
      </c>
      <c r="O48" s="586" t="s">
        <v>504</v>
      </c>
      <c r="P48" s="581"/>
      <c r="Q48" s="581"/>
      <c r="R48" s="581"/>
      <c r="S48" s="313" t="s">
        <v>246</v>
      </c>
      <c r="T48" s="223" t="s">
        <v>629</v>
      </c>
      <c r="U48" s="246" t="s">
        <v>247</v>
      </c>
      <c r="V48" s="172"/>
      <c r="W48" s="179" t="s">
        <v>149</v>
      </c>
      <c r="X48" s="209" t="s">
        <v>630</v>
      </c>
      <c r="Y48" s="16"/>
      <c r="Z48" s="1"/>
    </row>
    <row r="49" spans="1:26" s="175" customFormat="1" ht="281.25" customHeight="1" x14ac:dyDescent="0.25">
      <c r="A49" s="589"/>
      <c r="B49" s="587"/>
      <c r="C49" s="587"/>
      <c r="D49" s="592"/>
      <c r="E49" s="583"/>
      <c r="F49" s="587"/>
      <c r="G49" s="583"/>
      <c r="H49" s="206" t="s">
        <v>248</v>
      </c>
      <c r="I49" s="248" t="s">
        <v>24</v>
      </c>
      <c r="J49" s="248" t="s">
        <v>249</v>
      </c>
      <c r="K49" s="248" t="s">
        <v>179</v>
      </c>
      <c r="L49" s="225">
        <v>43112</v>
      </c>
      <c r="M49" s="225">
        <v>43132</v>
      </c>
      <c r="N49" s="225">
        <v>43159</v>
      </c>
      <c r="O49" s="586" t="s">
        <v>505</v>
      </c>
      <c r="P49" s="581"/>
      <c r="Q49" s="581"/>
      <c r="R49" s="581"/>
      <c r="S49" s="313"/>
      <c r="T49" s="223" t="s">
        <v>631</v>
      </c>
      <c r="U49" s="206" t="s">
        <v>611</v>
      </c>
      <c r="V49" s="372" t="s">
        <v>164</v>
      </c>
      <c r="W49" s="179" t="s">
        <v>30</v>
      </c>
      <c r="X49" s="209" t="s">
        <v>419</v>
      </c>
      <c r="Y49" s="16"/>
      <c r="Z49" s="1"/>
    </row>
    <row r="50" spans="1:26" s="175" customFormat="1" ht="197.25" customHeight="1" x14ac:dyDescent="0.25">
      <c r="A50" s="589"/>
      <c r="B50" s="587"/>
      <c r="C50" s="587"/>
      <c r="D50" s="592"/>
      <c r="E50" s="583"/>
      <c r="F50" s="587"/>
      <c r="G50" s="583"/>
      <c r="H50" s="206" t="s">
        <v>250</v>
      </c>
      <c r="I50" s="248" t="s">
        <v>24</v>
      </c>
      <c r="J50" s="248" t="s">
        <v>251</v>
      </c>
      <c r="K50" s="248" t="s">
        <v>179</v>
      </c>
      <c r="L50" s="225">
        <v>43112</v>
      </c>
      <c r="M50" s="225">
        <v>43122</v>
      </c>
      <c r="N50" s="225">
        <v>43465</v>
      </c>
      <c r="O50" s="586" t="s">
        <v>410</v>
      </c>
      <c r="P50" s="581"/>
      <c r="Q50" s="581"/>
      <c r="R50" s="581"/>
      <c r="S50" s="313" t="s">
        <v>252</v>
      </c>
      <c r="T50" s="223" t="s">
        <v>608</v>
      </c>
      <c r="U50" s="206" t="s">
        <v>609</v>
      </c>
      <c r="V50" s="372" t="s">
        <v>164</v>
      </c>
      <c r="W50" s="179" t="s">
        <v>30</v>
      </c>
      <c r="X50" s="209" t="s">
        <v>610</v>
      </c>
      <c r="Y50" s="16"/>
      <c r="Z50" s="1"/>
    </row>
    <row r="51" spans="1:26" x14ac:dyDescent="0.25">
      <c r="A51" s="1"/>
      <c r="B51" s="1"/>
      <c r="C51" s="1"/>
      <c r="D51" s="1"/>
      <c r="E51" s="16"/>
      <c r="F51" s="1"/>
      <c r="G51" s="16"/>
      <c r="H51" s="16"/>
      <c r="I51" s="1"/>
      <c r="J51" s="1"/>
      <c r="K51" s="1"/>
      <c r="L51" s="1"/>
      <c r="M51" s="1"/>
      <c r="N51" s="1"/>
      <c r="O51" s="1"/>
      <c r="P51" s="1"/>
      <c r="Q51" s="1"/>
      <c r="R51" s="1"/>
      <c r="S51" s="1"/>
      <c r="T51" s="230"/>
      <c r="U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230"/>
      <c r="U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230"/>
      <c r="U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230"/>
      <c r="U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230"/>
      <c r="U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230"/>
      <c r="U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230"/>
      <c r="U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230"/>
      <c r="U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230"/>
      <c r="U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230"/>
      <c r="U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230"/>
      <c r="U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230"/>
      <c r="U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230"/>
      <c r="U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230"/>
      <c r="U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230"/>
      <c r="U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230"/>
      <c r="U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230"/>
      <c r="U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230"/>
      <c r="U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230"/>
      <c r="U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230"/>
      <c r="U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230"/>
      <c r="U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230"/>
      <c r="U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230"/>
      <c r="U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230"/>
      <c r="U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230"/>
      <c r="U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230"/>
      <c r="U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230"/>
      <c r="U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230"/>
      <c r="U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230"/>
      <c r="U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230"/>
      <c r="U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230"/>
      <c r="U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230"/>
      <c r="U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230"/>
      <c r="U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230"/>
      <c r="U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230"/>
      <c r="U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230"/>
      <c r="U86" s="15"/>
      <c r="W86" s="13"/>
      <c r="X86" s="16"/>
      <c r="Y86" s="1"/>
      <c r="Z86" s="1"/>
    </row>
    <row r="87" spans="1:26" x14ac:dyDescent="0.25">
      <c r="A87" s="1"/>
      <c r="B87" s="1"/>
      <c r="C87" s="1"/>
      <c r="D87" s="1"/>
      <c r="E87" s="1"/>
      <c r="F87" s="1"/>
      <c r="G87" s="1"/>
      <c r="H87" s="1"/>
      <c r="I87" s="1"/>
      <c r="J87" s="1"/>
      <c r="K87" s="1"/>
      <c r="L87" s="1"/>
      <c r="M87" s="1"/>
      <c r="N87" s="1"/>
      <c r="O87" s="1"/>
      <c r="P87" s="1"/>
      <c r="Q87" s="1"/>
      <c r="R87" s="1"/>
      <c r="S87" s="1"/>
      <c r="T87" s="228"/>
      <c r="U87" s="1"/>
      <c r="W87" s="13"/>
      <c r="X87" s="1"/>
      <c r="Y87" s="1"/>
      <c r="Z87" s="1"/>
    </row>
    <row r="88" spans="1:26" x14ac:dyDescent="0.25">
      <c r="W88" s="13"/>
    </row>
    <row r="89" spans="1:26" x14ac:dyDescent="0.25">
      <c r="W89" s="13"/>
    </row>
    <row r="90" spans="1:26" x14ac:dyDescent="0.25">
      <c r="W90" s="13"/>
    </row>
    <row r="91" spans="1:26" x14ac:dyDescent="0.25">
      <c r="W91" s="13"/>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sheetData>
  <protectedRanges>
    <protectedRange sqref="O31:Q39 S31:S39" name="Rango1" securityDescriptor="O:WDG:WDD:(A;;CC;;;S-1-5-21-1528164968-1790463351-673733271-1117)"/>
    <protectedRange sqref="O40:Q45 S40:S45" name="Rango1_1" securityDescriptor="O:WDG:WDD:(A;;CC;;;S-1-5-21-1528164968-1790463351-673733271-1117)"/>
  </protectedRanges>
  <mergeCells count="71">
    <mergeCell ref="G48:G50"/>
    <mergeCell ref="A48:A50"/>
    <mergeCell ref="B48:B50"/>
    <mergeCell ref="C48:C50"/>
    <mergeCell ref="D48:D50"/>
    <mergeCell ref="E48:E50"/>
    <mergeCell ref="F48:F50"/>
    <mergeCell ref="G43:G44"/>
    <mergeCell ref="A45:A47"/>
    <mergeCell ref="B45:B47"/>
    <mergeCell ref="C45:C47"/>
    <mergeCell ref="D45:D47"/>
    <mergeCell ref="E45:E47"/>
    <mergeCell ref="F45:F47"/>
    <mergeCell ref="G45:G47"/>
    <mergeCell ref="A43:A44"/>
    <mergeCell ref="B43:B44"/>
    <mergeCell ref="C43:C44"/>
    <mergeCell ref="D43:D44"/>
    <mergeCell ref="E43:E44"/>
    <mergeCell ref="F43:F44"/>
    <mergeCell ref="F36:F40"/>
    <mergeCell ref="G36:G40"/>
    <mergeCell ref="A31:A35"/>
    <mergeCell ref="B31:B35"/>
    <mergeCell ref="C31:C35"/>
    <mergeCell ref="D31:D35"/>
    <mergeCell ref="E31:E35"/>
    <mergeCell ref="F31:F35"/>
    <mergeCell ref="A36:A40"/>
    <mergeCell ref="B36:B40"/>
    <mergeCell ref="C36:C40"/>
    <mergeCell ref="D36:D40"/>
    <mergeCell ref="E36:E40"/>
    <mergeCell ref="O46:R46"/>
    <mergeCell ref="O47:R47"/>
    <mergeCell ref="O48:R48"/>
    <mergeCell ref="O49:R49"/>
    <mergeCell ref="O50:R50"/>
    <mergeCell ref="O45:R45"/>
    <mergeCell ref="O34:R34"/>
    <mergeCell ref="O35:R35"/>
    <mergeCell ref="O36:R36"/>
    <mergeCell ref="O37:R37"/>
    <mergeCell ref="O38:R38"/>
    <mergeCell ref="O39:R39"/>
    <mergeCell ref="O40:R40"/>
    <mergeCell ref="O41:R41"/>
    <mergeCell ref="O42:R42"/>
    <mergeCell ref="O43:R43"/>
    <mergeCell ref="O44:R44"/>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 ref="G31:G35"/>
  </mergeCells>
  <conditionalFormatting sqref="W31:W50">
    <cfRule type="containsText" dxfId="32" priority="4" stopIfTrue="1" operator="containsText" text="Cerrada">
      <formula>NOT(ISERROR(SEARCH("Cerrada",W31)))</formula>
    </cfRule>
    <cfRule type="containsText" dxfId="31" priority="5" stopIfTrue="1" operator="containsText" text="En ejecución">
      <formula>NOT(ISERROR(SEARCH("En ejecución",W31)))</formula>
    </cfRule>
    <cfRule type="containsText" dxfId="30" priority="6" stopIfTrue="1" operator="containsText" text="Vencida">
      <formula>NOT(ISERROR(SEARCH("Vencida",W31)))</formula>
    </cfRule>
  </conditionalFormatting>
  <dataValidations count="6">
    <dataValidation type="list" allowBlank="1" showErrorMessage="1" sqref="A23">
      <formula1>PROCESOS</formula1>
    </dataValidation>
    <dataValidation type="list" allowBlank="1" showInputMessage="1" showErrorMessage="1" sqref="V31:V50">
      <formula1>$J$2:$J$4</formula1>
    </dataValidation>
    <dataValidation type="list" allowBlank="1" showInputMessage="1" showErrorMessage="1" sqref="W31:W50">
      <formula1>$I$2:$I$4</formula1>
    </dataValidation>
    <dataValidation type="list" allowBlank="1" showInputMessage="1" showErrorMessage="1" prompt=" - " sqref="C31 C41:C43 C45 C36 C48">
      <formula1>$D$2:$D$15</formula1>
    </dataValidation>
    <dataValidation type="list" allowBlank="1" showInputMessage="1" showErrorMessage="1" prompt=" - " sqref="B31 B41:B43 B36 B45 B48">
      <formula1>$F$2:$F$11</formula1>
    </dataValidation>
    <dataValidation type="list" allowBlank="1" showInputMessage="1" showErrorMessage="1" prompt=" - " sqref="F31 F41:F43 F36 F45 F48">
      <formula1>$G$2:$G$5</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9"/>
  <sheetViews>
    <sheetView showGridLines="0" topLeftCell="A18" zoomScale="80" zoomScaleNormal="80" workbookViewId="0">
      <selection activeCell="F27" sqref="F27"/>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34" t="s">
        <v>59</v>
      </c>
      <c r="B22" s="535"/>
      <c r="C22" s="536"/>
      <c r="D22" s="23"/>
      <c r="E22" s="517" t="str">
        <f>CONCATENATE("INFORME DE SEGUIMIENTO DEL PROCESO ",A23)</f>
        <v>INFORME DE SEGUIMIENTO DEL PROCESO GESTIÓN CONTRACTUAL</v>
      </c>
      <c r="F22" s="518"/>
      <c r="G22" s="21"/>
      <c r="H22" s="553" t="s">
        <v>60</v>
      </c>
      <c r="I22" s="554"/>
      <c r="J22" s="555"/>
      <c r="K22" s="107"/>
      <c r="L22" s="107"/>
      <c r="M22" s="561" t="s">
        <v>61</v>
      </c>
      <c r="N22" s="562"/>
      <c r="O22" s="563"/>
      <c r="P22" s="111"/>
      <c r="Q22" s="111"/>
      <c r="R22" s="111"/>
      <c r="S22" s="111"/>
      <c r="T22" s="111"/>
      <c r="U22" s="111"/>
      <c r="V22" s="111"/>
      <c r="W22" s="111"/>
      <c r="X22" s="110"/>
    </row>
    <row r="23" spans="1:27" ht="53.25" customHeight="1" thickBot="1" x14ac:dyDescent="0.3">
      <c r="A23" s="577" t="s">
        <v>42</v>
      </c>
      <c r="B23" s="578"/>
      <c r="C23" s="579"/>
      <c r="D23" s="23"/>
      <c r="E23" s="125" t="s">
        <v>151</v>
      </c>
      <c r="F23" s="126">
        <f>COUNTA(A31:A40)</f>
        <v>0</v>
      </c>
      <c r="G23" s="21"/>
      <c r="H23" s="556" t="s">
        <v>69</v>
      </c>
      <c r="I23" s="557"/>
      <c r="J23" s="126">
        <f>COUNTIF(I31:I40,"Acción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0</v>
      </c>
      <c r="G24" s="24"/>
      <c r="H24" s="558" t="s">
        <v>156</v>
      </c>
      <c r="I24" s="559"/>
      <c r="J24" s="131">
        <f>COUNTIF(I31:I40,"Acción Preventiva y/o de mejora")</f>
        <v>0</v>
      </c>
      <c r="K24" s="112"/>
      <c r="L24" s="108"/>
      <c r="M24" s="114">
        <v>2016</v>
      </c>
      <c r="N24" s="37"/>
      <c r="O24" s="115">
        <v>18</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60"/>
      <c r="I25" s="560"/>
      <c r="J25" s="118"/>
      <c r="K25" s="112"/>
      <c r="L25" s="108"/>
      <c r="M25" s="116">
        <v>2017</v>
      </c>
      <c r="N25" s="46"/>
      <c r="O25" s="117">
        <v>9</v>
      </c>
      <c r="P25" s="111"/>
      <c r="Q25" s="111"/>
      <c r="R25" s="112"/>
      <c r="S25" s="112"/>
      <c r="T25" s="112"/>
      <c r="U25" s="110"/>
      <c r="V25" s="110"/>
      <c r="W25" s="23"/>
      <c r="X25" s="62"/>
    </row>
    <row r="26" spans="1:27" ht="48.75" customHeight="1" x14ac:dyDescent="0.35">
      <c r="A26" s="27"/>
      <c r="B26" s="23"/>
      <c r="C26" s="23"/>
      <c r="D26" s="28"/>
      <c r="E26" s="129" t="s">
        <v>153</v>
      </c>
      <c r="F26" s="128">
        <f>COUNTIF(W31:W40, "En ejecución")</f>
        <v>0</v>
      </c>
      <c r="G26" s="24"/>
      <c r="H26" s="560"/>
      <c r="I26" s="560"/>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27</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02" t="s">
        <v>91</v>
      </c>
      <c r="U30" s="200" t="s">
        <v>92</v>
      </c>
      <c r="V30" s="200" t="s">
        <v>166</v>
      </c>
      <c r="W30" s="200" t="s">
        <v>93</v>
      </c>
      <c r="X30" s="201" t="s">
        <v>163</v>
      </c>
      <c r="Y30" s="98"/>
      <c r="Z30" s="102"/>
      <c r="AA30" s="102"/>
    </row>
    <row r="31" spans="1:27" ht="37.5" customHeight="1" x14ac:dyDescent="0.25">
      <c r="A31" s="182"/>
      <c r="B31" s="182"/>
      <c r="C31" s="182"/>
      <c r="D31" s="182"/>
      <c r="E31" s="185"/>
      <c r="F31" s="182"/>
      <c r="G31" s="203"/>
      <c r="H31" s="203"/>
      <c r="I31" s="185"/>
      <c r="J31" s="185"/>
      <c r="K31" s="185"/>
      <c r="L31" s="185"/>
      <c r="M31" s="191"/>
      <c r="N31" s="185"/>
      <c r="O31" s="593"/>
      <c r="P31" s="594"/>
      <c r="Q31" s="594"/>
      <c r="R31" s="595"/>
      <c r="S31" s="185"/>
      <c r="T31" s="188"/>
      <c r="U31" s="188"/>
      <c r="V31" s="188"/>
      <c r="W31" s="179"/>
      <c r="X31" s="204"/>
      <c r="Y31" s="77"/>
      <c r="Z31" s="1"/>
    </row>
    <row r="32" spans="1:27" ht="37.5" customHeight="1" x14ac:dyDescent="0.25">
      <c r="A32" s="166"/>
      <c r="B32" s="163"/>
      <c r="C32" s="163"/>
      <c r="D32" s="166"/>
      <c r="E32" s="167"/>
      <c r="F32" s="163"/>
      <c r="G32" s="168"/>
      <c r="H32" s="168"/>
      <c r="I32" s="164"/>
      <c r="J32" s="167"/>
      <c r="K32" s="167"/>
      <c r="L32" s="167"/>
      <c r="M32" s="169"/>
      <c r="N32" s="167"/>
      <c r="O32" s="568"/>
      <c r="P32" s="569"/>
      <c r="Q32" s="569"/>
      <c r="R32" s="570"/>
      <c r="S32" s="167"/>
      <c r="T32" s="170"/>
      <c r="U32" s="170"/>
      <c r="V32" s="165"/>
      <c r="W32" s="172"/>
      <c r="X32" s="171"/>
      <c r="Y32" s="16"/>
      <c r="Z32" s="1"/>
    </row>
    <row r="33" spans="1:26" ht="37.5" customHeight="1" x14ac:dyDescent="0.25">
      <c r="A33" s="166"/>
      <c r="B33" s="163"/>
      <c r="C33" s="163"/>
      <c r="D33" s="166"/>
      <c r="E33" s="167"/>
      <c r="F33" s="163"/>
      <c r="G33" s="168"/>
      <c r="H33" s="168"/>
      <c r="I33" s="164"/>
      <c r="J33" s="166"/>
      <c r="K33" s="166"/>
      <c r="L33" s="167"/>
      <c r="M33" s="166"/>
      <c r="N33" s="166"/>
      <c r="O33" s="571"/>
      <c r="P33" s="572"/>
      <c r="Q33" s="572"/>
      <c r="R33" s="573"/>
      <c r="S33" s="166"/>
      <c r="T33" s="170"/>
      <c r="U33" s="170"/>
      <c r="V33" s="165"/>
      <c r="W33" s="172"/>
      <c r="X33" s="171"/>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29" priority="1" stopIfTrue="1" operator="containsText" text="Cerrada">
      <formula>NOT(ISERROR(SEARCH("Cerrada",W31)))</formula>
    </cfRule>
    <cfRule type="containsText" dxfId="28" priority="2" stopIfTrue="1" operator="containsText" text="En ejecución">
      <formula>NOT(ISERROR(SEARCH("En ejecución",W31)))</formula>
    </cfRule>
    <cfRule type="containsText" dxfId="27" priority="3" stopIfTrue="1" operator="containsText" text="Vencida">
      <formula>NOT(ISERROR(SEARCH("Vencida",W31)))</formula>
    </cfRule>
  </conditionalFormatting>
  <dataValidations count="7">
    <dataValidation type="list" allowBlank="1" showInputMessage="1" showErrorMessage="1" sqref="W31:W33">
      <formula1>$I$2:$I$4</formula1>
    </dataValidation>
    <dataValidation type="list" allowBlank="1" showInputMessage="1" showErrorMessage="1" sqref="V31:V33">
      <formula1>$J$2:$J$4</formula1>
    </dataValidation>
    <dataValidation type="list" allowBlank="1" showInputMessage="1" showErrorMessage="1" sqref="I31:I33">
      <formula1>$H$2:$H$3</formula1>
    </dataValidation>
    <dataValidation type="list" allowBlank="1" showInputMessage="1" showErrorMessage="1" sqref="F31:F33">
      <formula1>$G$2:$G$5</formula1>
    </dataValidation>
    <dataValidation type="list" allowBlank="1" showInputMessage="1" showErrorMessage="1" sqref="C31:C33">
      <formula1>$D$2:$D$13</formula1>
    </dataValidation>
    <dataValidation type="list" allowBlank="1" showInputMessage="1" showErrorMessage="1" sqref="B31:B33">
      <formula1>$F$2:$F$6</formula1>
    </dataValidation>
    <dataValidation type="list" allowBlank="1" showErrorMessage="1" sqref="A23">
      <formula1>PROCESOS</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9"/>
  <sheetViews>
    <sheetView showGridLines="0" topLeftCell="A21" zoomScale="80" zoomScaleNormal="80" workbookViewId="0">
      <selection activeCell="F27" sqref="F27"/>
    </sheetView>
  </sheetViews>
  <sheetFormatPr baseColWidth="10" defaultColWidth="14.42578125" defaultRowHeight="15" customHeight="1" x14ac:dyDescent="0.25"/>
  <cols>
    <col min="1" max="1" width="6.5703125" style="173" customWidth="1"/>
    <col min="2" max="2" width="10.7109375" style="173" customWidth="1"/>
    <col min="3" max="3" width="17.5703125" style="173" customWidth="1"/>
    <col min="4" max="4" width="21.5703125" style="173" customWidth="1"/>
    <col min="5" max="5" width="52.28515625" style="173" customWidth="1"/>
    <col min="6" max="6" width="24.140625" style="173" customWidth="1"/>
    <col min="7" max="7" width="26.5703125" style="173" customWidth="1"/>
    <col min="8" max="8" width="25.85546875" style="173" customWidth="1"/>
    <col min="9" max="9" width="14" style="173" customWidth="1"/>
    <col min="10" max="10" width="18" style="173" customWidth="1"/>
    <col min="11" max="11" width="18.5703125" style="173" customWidth="1"/>
    <col min="12" max="12" width="20" style="173" customWidth="1"/>
    <col min="13" max="13" width="18.28515625" style="173" customWidth="1"/>
    <col min="14" max="15" width="18" style="173" customWidth="1"/>
    <col min="16" max="16" width="26.28515625" style="173" customWidth="1"/>
    <col min="17" max="17" width="24.85546875" style="173" customWidth="1"/>
    <col min="18" max="18" width="19.42578125" style="173" customWidth="1"/>
    <col min="19" max="19" width="28.140625" style="173" customWidth="1"/>
    <col min="20" max="20" width="57.28515625" style="173" customWidth="1"/>
    <col min="21" max="21" width="40.140625" style="173" customWidth="1"/>
    <col min="22" max="22" width="18.42578125" style="173" customWidth="1"/>
    <col min="23" max="23" width="19.42578125" style="173" customWidth="1"/>
    <col min="24" max="24" width="80.28515625" style="173" customWidth="1"/>
    <col min="25" max="25" width="31.140625" style="173" customWidth="1"/>
    <col min="26" max="26" width="14.42578125" style="173" customWidth="1"/>
    <col min="27" max="28" width="11" style="173" customWidth="1"/>
    <col min="29" max="16384" width="14.42578125" style="173"/>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V1" s="1"/>
      <c r="W1" s="1"/>
      <c r="X1" s="1"/>
      <c r="Y1" s="1"/>
    </row>
    <row r="2" spans="1:26" s="79" customFormat="1" ht="26.25" hidden="1" thickBot="1" x14ac:dyDescent="0.25">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75"/>
      <c r="W2" s="75"/>
      <c r="X2" s="75"/>
      <c r="Y2" s="75"/>
    </row>
    <row r="3" spans="1:26" s="79" customFormat="1" ht="26.25" hidden="1" thickBot="1" x14ac:dyDescent="0.25">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75"/>
      <c r="W3" s="75"/>
      <c r="X3" s="75"/>
      <c r="Y3" s="75"/>
    </row>
    <row r="4" spans="1:26" s="79" customFormat="1" ht="26.25" hidden="1" thickBot="1" x14ac:dyDescent="0.25">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75"/>
      <c r="W4" s="75"/>
      <c r="X4" s="75"/>
      <c r="Y4" s="75"/>
    </row>
    <row r="5" spans="1:26" s="79" customFormat="1" ht="39" hidden="1" thickBot="1" x14ac:dyDescent="0.25">
      <c r="A5" s="75"/>
      <c r="B5" s="87"/>
      <c r="C5" s="91" t="s">
        <v>124</v>
      </c>
      <c r="D5" s="91" t="s">
        <v>132</v>
      </c>
      <c r="E5" s="82"/>
      <c r="F5" s="95" t="s">
        <v>137</v>
      </c>
      <c r="G5" s="95" t="s">
        <v>17</v>
      </c>
      <c r="H5" s="81"/>
      <c r="I5" s="80"/>
      <c r="J5" s="80"/>
      <c r="K5" s="75"/>
      <c r="L5" s="76"/>
      <c r="M5" s="78"/>
      <c r="N5" s="78"/>
      <c r="O5" s="78"/>
      <c r="P5" s="78"/>
      <c r="Q5" s="78"/>
      <c r="R5" s="78"/>
      <c r="S5" s="75"/>
      <c r="T5" s="75"/>
      <c r="U5" s="75"/>
      <c r="V5" s="75"/>
      <c r="W5" s="75"/>
      <c r="X5" s="75"/>
      <c r="Y5" s="75"/>
    </row>
    <row r="6" spans="1:26" s="79" customFormat="1" ht="26.25" hidden="1" thickBot="1" x14ac:dyDescent="0.25">
      <c r="A6" s="75"/>
      <c r="B6" s="87"/>
      <c r="C6" s="90" t="s">
        <v>38</v>
      </c>
      <c r="D6" s="91" t="s">
        <v>131</v>
      </c>
      <c r="F6" s="95" t="s">
        <v>138</v>
      </c>
      <c r="G6" s="81"/>
      <c r="H6" s="81"/>
      <c r="I6" s="80"/>
      <c r="J6" s="80"/>
      <c r="K6" s="75"/>
      <c r="L6" s="76"/>
      <c r="M6" s="78"/>
      <c r="N6" s="78"/>
      <c r="O6" s="78"/>
      <c r="P6" s="78"/>
      <c r="Q6" s="78"/>
      <c r="R6" s="78"/>
      <c r="S6" s="75"/>
      <c r="T6" s="75"/>
      <c r="U6" s="75"/>
      <c r="V6" s="75"/>
      <c r="W6" s="75"/>
      <c r="X6" s="75"/>
      <c r="Y6" s="75"/>
    </row>
    <row r="7" spans="1:26" s="79" customFormat="1" ht="26.25" hidden="1" thickBot="1" x14ac:dyDescent="0.25">
      <c r="A7" s="75"/>
      <c r="B7" s="87"/>
      <c r="C7" s="90" t="s">
        <v>42</v>
      </c>
      <c r="D7" s="91" t="s">
        <v>133</v>
      </c>
      <c r="E7" s="82"/>
      <c r="F7" s="83"/>
      <c r="G7" s="81"/>
      <c r="H7" s="81"/>
      <c r="I7" s="84"/>
      <c r="J7" s="84"/>
      <c r="K7" s="75"/>
      <c r="L7" s="76"/>
      <c r="M7" s="78"/>
      <c r="N7" s="78"/>
      <c r="O7" s="78"/>
      <c r="P7" s="78"/>
      <c r="Q7" s="78"/>
      <c r="R7" s="78"/>
      <c r="S7" s="75"/>
      <c r="T7" s="75"/>
      <c r="U7" s="75"/>
      <c r="V7" s="75"/>
      <c r="W7" s="75"/>
      <c r="X7" s="75"/>
      <c r="Y7" s="75"/>
    </row>
    <row r="8" spans="1:26" s="79" customFormat="1" ht="26.25" hidden="1" thickBot="1" x14ac:dyDescent="0.25">
      <c r="A8" s="75"/>
      <c r="B8" s="87"/>
      <c r="C8" s="90" t="s">
        <v>45</v>
      </c>
      <c r="D8" s="91" t="s">
        <v>35</v>
      </c>
      <c r="E8" s="82"/>
      <c r="F8" s="83"/>
      <c r="G8" s="81"/>
      <c r="H8" s="81"/>
      <c r="I8" s="80"/>
      <c r="J8" s="80"/>
      <c r="K8" s="75"/>
      <c r="L8" s="76"/>
      <c r="M8" s="78"/>
      <c r="N8" s="78"/>
      <c r="O8" s="78"/>
      <c r="P8" s="78"/>
      <c r="Q8" s="78"/>
      <c r="R8" s="78"/>
      <c r="S8" s="75"/>
      <c r="T8" s="75"/>
      <c r="U8" s="75"/>
      <c r="V8" s="75"/>
      <c r="W8" s="75"/>
      <c r="X8" s="75"/>
      <c r="Y8" s="75"/>
    </row>
    <row r="9" spans="1:26" s="79" customFormat="1" ht="51.75" hidden="1" thickBot="1" x14ac:dyDescent="0.25">
      <c r="A9" s="75"/>
      <c r="B9" s="87"/>
      <c r="C9" s="90" t="s">
        <v>127</v>
      </c>
      <c r="D9" s="91" t="s">
        <v>39</v>
      </c>
      <c r="E9" s="82"/>
      <c r="F9" s="81"/>
      <c r="G9" s="81"/>
      <c r="H9" s="81"/>
      <c r="I9" s="80"/>
      <c r="J9" s="80"/>
      <c r="K9" s="75"/>
      <c r="L9" s="76"/>
      <c r="M9" s="78"/>
      <c r="N9" s="78"/>
      <c r="O9" s="78"/>
      <c r="P9" s="78"/>
      <c r="Q9" s="78"/>
      <c r="R9" s="78"/>
      <c r="S9" s="75"/>
      <c r="T9" s="75"/>
      <c r="U9" s="75"/>
      <c r="V9" s="75"/>
      <c r="W9" s="75"/>
      <c r="X9" s="75"/>
      <c r="Y9" s="75"/>
    </row>
    <row r="10" spans="1:26" s="79" customFormat="1" ht="26.25" hidden="1" thickBot="1" x14ac:dyDescent="0.25">
      <c r="A10" s="75"/>
      <c r="B10" s="87"/>
      <c r="C10" s="90" t="s">
        <v>50</v>
      </c>
      <c r="D10" s="91" t="s">
        <v>43</v>
      </c>
      <c r="E10" s="82"/>
      <c r="F10" s="81"/>
      <c r="G10" s="81"/>
      <c r="H10" s="81"/>
      <c r="I10" s="80"/>
      <c r="J10" s="80"/>
      <c r="K10" s="75"/>
      <c r="L10" s="76"/>
      <c r="M10" s="78"/>
      <c r="N10" s="78"/>
      <c r="O10" s="78"/>
      <c r="P10" s="78"/>
      <c r="Q10" s="78"/>
      <c r="R10" s="78"/>
      <c r="S10" s="75"/>
      <c r="T10" s="75"/>
      <c r="U10" s="75"/>
      <c r="V10" s="75"/>
      <c r="W10" s="75"/>
      <c r="X10" s="75"/>
      <c r="Y10" s="75"/>
    </row>
    <row r="11" spans="1:26" s="79" customFormat="1" ht="39" hidden="1" thickBot="1" x14ac:dyDescent="0.25">
      <c r="A11" s="75"/>
      <c r="B11" s="87"/>
      <c r="C11" s="90" t="s">
        <v>52</v>
      </c>
      <c r="D11" s="91" t="s">
        <v>139</v>
      </c>
      <c r="E11" s="82"/>
      <c r="F11" s="81"/>
      <c r="G11" s="81"/>
      <c r="H11" s="81"/>
      <c r="I11" s="80"/>
      <c r="J11" s="80"/>
      <c r="K11" s="75"/>
      <c r="L11" s="76"/>
      <c r="M11" s="78"/>
      <c r="N11" s="78"/>
      <c r="O11" s="78"/>
      <c r="P11" s="78"/>
      <c r="Q11" s="78"/>
      <c r="R11" s="78"/>
      <c r="S11" s="75"/>
      <c r="T11" s="75"/>
      <c r="U11" s="75"/>
      <c r="V11" s="75"/>
      <c r="W11" s="75"/>
      <c r="X11" s="75"/>
      <c r="Y11" s="75"/>
    </row>
    <row r="12" spans="1:26" s="79" customFormat="1" ht="26.25" hidden="1" thickBot="1" x14ac:dyDescent="0.25">
      <c r="A12" s="75"/>
      <c r="B12" s="87"/>
      <c r="C12" s="90" t="s">
        <v>54</v>
      </c>
      <c r="D12" s="91" t="s">
        <v>134</v>
      </c>
      <c r="E12" s="82"/>
      <c r="F12" s="85"/>
      <c r="G12" s="85"/>
      <c r="H12" s="85"/>
      <c r="I12" s="86"/>
      <c r="J12" s="78"/>
      <c r="K12" s="78"/>
      <c r="L12" s="75"/>
      <c r="M12" s="76"/>
      <c r="N12" s="78"/>
      <c r="O12" s="78"/>
      <c r="P12" s="78"/>
      <c r="Q12" s="78"/>
      <c r="R12" s="78"/>
      <c r="S12" s="78"/>
      <c r="T12" s="75"/>
      <c r="U12" s="75"/>
      <c r="V12" s="75"/>
      <c r="W12" s="75"/>
      <c r="X12" s="75"/>
      <c r="Y12" s="75"/>
      <c r="Z12" s="75"/>
    </row>
    <row r="13" spans="1:26" s="79" customFormat="1" ht="39" hidden="1" thickBot="1" x14ac:dyDescent="0.25">
      <c r="A13" s="75"/>
      <c r="B13" s="87"/>
      <c r="C13" s="90" t="s">
        <v>55</v>
      </c>
      <c r="D13" s="91" t="s">
        <v>53</v>
      </c>
      <c r="E13" s="82"/>
      <c r="F13" s="85"/>
      <c r="G13" s="85"/>
      <c r="H13" s="85"/>
      <c r="I13" s="86"/>
      <c r="J13" s="78"/>
      <c r="K13" s="78"/>
      <c r="L13" s="75"/>
      <c r="M13" s="76"/>
      <c r="N13" s="78"/>
      <c r="O13" s="78"/>
      <c r="P13" s="78"/>
      <c r="Q13" s="78"/>
      <c r="R13" s="78"/>
      <c r="S13" s="78"/>
      <c r="T13" s="75"/>
      <c r="U13" s="75"/>
      <c r="V13" s="75"/>
      <c r="W13" s="75"/>
      <c r="X13" s="75"/>
      <c r="Y13" s="75"/>
      <c r="Z13" s="75"/>
    </row>
    <row r="14" spans="1:26" s="79" customFormat="1" ht="26.25" hidden="1" thickBot="1" x14ac:dyDescent="0.25">
      <c r="A14" s="75"/>
      <c r="B14" s="87"/>
      <c r="C14" s="91" t="s">
        <v>128</v>
      </c>
      <c r="D14" s="92"/>
      <c r="E14" s="82"/>
      <c r="F14" s="85"/>
      <c r="G14" s="85"/>
      <c r="H14" s="85"/>
      <c r="I14" s="86"/>
      <c r="J14" s="78"/>
      <c r="K14" s="78"/>
      <c r="L14" s="75"/>
      <c r="M14" s="76"/>
      <c r="N14" s="78"/>
      <c r="O14" s="78"/>
      <c r="P14" s="78"/>
      <c r="Q14" s="78"/>
      <c r="R14" s="78"/>
      <c r="S14" s="78"/>
      <c r="T14" s="75"/>
      <c r="U14" s="75"/>
      <c r="V14" s="75"/>
      <c r="W14" s="75"/>
      <c r="X14" s="75"/>
      <c r="Y14" s="75"/>
      <c r="Z14" s="75"/>
    </row>
    <row r="15" spans="1:26" s="79" customFormat="1" ht="39" hidden="1" thickBot="1" x14ac:dyDescent="0.25">
      <c r="A15" s="75"/>
      <c r="B15" s="87"/>
      <c r="C15" s="93" t="s">
        <v>21</v>
      </c>
      <c r="D15" s="91"/>
      <c r="E15" s="82"/>
      <c r="F15" s="85"/>
      <c r="G15" s="85"/>
      <c r="H15" s="85"/>
      <c r="I15" s="86"/>
      <c r="J15" s="78"/>
      <c r="K15" s="78"/>
      <c r="L15" s="75"/>
      <c r="M15" s="76"/>
      <c r="N15" s="78"/>
      <c r="O15" s="78"/>
      <c r="P15" s="78"/>
      <c r="Q15" s="78"/>
      <c r="R15" s="78"/>
      <c r="S15" s="78"/>
      <c r="T15" s="75"/>
      <c r="U15" s="75"/>
      <c r="V15" s="75"/>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534" t="s">
        <v>59</v>
      </c>
      <c r="B22" s="535"/>
      <c r="C22" s="536"/>
      <c r="D22" s="23"/>
      <c r="E22" s="517" t="str">
        <f>CONCATENATE("INFORME DE SEGUIMIENTO DEL PROCESO ",A23)</f>
        <v>INFORME DE SEGUIMIENTO DEL PROCESO GESTIÓN JURÍDICA</v>
      </c>
      <c r="F22" s="518"/>
      <c r="G22" s="21"/>
      <c r="H22" s="553" t="s">
        <v>60</v>
      </c>
      <c r="I22" s="554"/>
      <c r="J22" s="555"/>
      <c r="K22" s="107"/>
      <c r="L22" s="107"/>
      <c r="M22" s="561" t="s">
        <v>61</v>
      </c>
      <c r="N22" s="562"/>
      <c r="O22" s="563"/>
      <c r="P22" s="111"/>
      <c r="Q22" s="111"/>
      <c r="R22" s="111"/>
      <c r="S22" s="111"/>
      <c r="T22" s="111"/>
      <c r="U22" s="111"/>
      <c r="V22" s="111"/>
      <c r="W22" s="111"/>
      <c r="X22" s="110"/>
    </row>
    <row r="23" spans="1:27" ht="53.25" customHeight="1" thickBot="1" x14ac:dyDescent="0.3">
      <c r="A23" s="577" t="s">
        <v>45</v>
      </c>
      <c r="B23" s="578"/>
      <c r="C23" s="579"/>
      <c r="D23" s="23"/>
      <c r="E23" s="125" t="s">
        <v>151</v>
      </c>
      <c r="F23" s="126">
        <f>COUNTA(A31:A40)</f>
        <v>0</v>
      </c>
      <c r="G23" s="21"/>
      <c r="H23" s="556" t="s">
        <v>69</v>
      </c>
      <c r="I23" s="557"/>
      <c r="J23" s="126">
        <f>COUNTIF(I31:I40,"Acción correctiva")</f>
        <v>0</v>
      </c>
      <c r="K23" s="112"/>
      <c r="L23" s="108"/>
      <c r="M23" s="113" t="s">
        <v>65</v>
      </c>
      <c r="N23" s="124" t="s">
        <v>66</v>
      </c>
      <c r="O23" s="156" t="s">
        <v>67</v>
      </c>
      <c r="P23" s="111"/>
      <c r="Q23" s="111"/>
      <c r="R23" s="111"/>
      <c r="S23" s="111"/>
      <c r="T23" s="111"/>
      <c r="U23" s="110"/>
      <c r="V23" s="110"/>
      <c r="W23" s="23"/>
      <c r="X23" s="110"/>
    </row>
    <row r="24" spans="1:27" ht="48.75" customHeight="1" thickBot="1" x14ac:dyDescent="0.4">
      <c r="A24" s="27"/>
      <c r="B24" s="23"/>
      <c r="C24" s="23"/>
      <c r="D24" s="28"/>
      <c r="E24" s="127" t="s">
        <v>62</v>
      </c>
      <c r="F24" s="128">
        <f>COUNTA(H31:H40)</f>
        <v>0</v>
      </c>
      <c r="G24" s="24"/>
      <c r="H24" s="558" t="s">
        <v>156</v>
      </c>
      <c r="I24" s="559"/>
      <c r="J24" s="131">
        <f>COUNTIF(I31:I40,"Acción Preventiva y/o de mejora")</f>
        <v>0</v>
      </c>
      <c r="K24" s="112"/>
      <c r="L24" s="108"/>
      <c r="M24" s="114">
        <v>2016</v>
      </c>
      <c r="N24" s="37"/>
      <c r="O24" s="115">
        <v>0</v>
      </c>
      <c r="P24" s="111"/>
      <c r="Q24" s="111"/>
      <c r="R24" s="112"/>
      <c r="S24" s="112"/>
      <c r="T24" s="112"/>
      <c r="U24" s="110"/>
      <c r="V24" s="110"/>
      <c r="W24" s="23"/>
      <c r="X24" s="110"/>
    </row>
    <row r="25" spans="1:27" ht="53.25" customHeight="1" x14ac:dyDescent="0.35">
      <c r="A25" s="27"/>
      <c r="B25" s="23"/>
      <c r="C25" s="23"/>
      <c r="D25" s="33"/>
      <c r="E25" s="129" t="s">
        <v>152</v>
      </c>
      <c r="F25" s="128">
        <f>COUNTIF(W31:W40, "Vencida")</f>
        <v>0</v>
      </c>
      <c r="G25" s="24"/>
      <c r="H25" s="560"/>
      <c r="I25" s="560"/>
      <c r="J25" s="118"/>
      <c r="K25" s="112"/>
      <c r="L25" s="108"/>
      <c r="M25" s="116">
        <v>2017</v>
      </c>
      <c r="N25" s="46"/>
      <c r="O25" s="117">
        <v>0</v>
      </c>
      <c r="P25" s="111"/>
      <c r="Q25" s="111"/>
      <c r="R25" s="112"/>
      <c r="S25" s="112"/>
      <c r="T25" s="112"/>
      <c r="U25" s="110"/>
      <c r="V25" s="110"/>
      <c r="W25" s="23"/>
      <c r="X25" s="62"/>
    </row>
    <row r="26" spans="1:27" ht="48.75" customHeight="1" x14ac:dyDescent="0.35">
      <c r="A26" s="27"/>
      <c r="B26" s="23"/>
      <c r="C26" s="23"/>
      <c r="D26" s="28"/>
      <c r="E26" s="129" t="s">
        <v>153</v>
      </c>
      <c r="F26" s="128">
        <f>COUNTIF(W31:W40, "En ejecución")</f>
        <v>0</v>
      </c>
      <c r="G26" s="24"/>
      <c r="H26" s="560"/>
      <c r="I26" s="560"/>
      <c r="J26" s="174"/>
      <c r="K26" s="118"/>
      <c r="L26" s="108"/>
      <c r="M26" s="116">
        <v>2018</v>
      </c>
      <c r="N26" s="46"/>
      <c r="O26" s="117"/>
      <c r="P26" s="111"/>
      <c r="Q26" s="111"/>
      <c r="R26" s="112"/>
      <c r="S26" s="112"/>
      <c r="T26" s="112"/>
      <c r="U26" s="110"/>
      <c r="V26" s="110"/>
      <c r="W26" s="23"/>
      <c r="X26" s="62"/>
    </row>
    <row r="27" spans="1:27" ht="51" customHeight="1" thickBot="1" x14ac:dyDescent="0.4">
      <c r="A27" s="27"/>
      <c r="B27" s="23"/>
      <c r="C27" s="23"/>
      <c r="D27" s="33"/>
      <c r="E27" s="130" t="s">
        <v>155</v>
      </c>
      <c r="F27" s="131">
        <f>COUNTIF(W31:W40, "Cerrada")</f>
        <v>0</v>
      </c>
      <c r="G27" s="24"/>
      <c r="H27" s="25"/>
      <c r="I27" s="109"/>
      <c r="J27" s="108"/>
      <c r="K27" s="108"/>
      <c r="L27" s="108"/>
      <c r="M27" s="119" t="s">
        <v>75</v>
      </c>
      <c r="N27" s="120">
        <f>SUM(N24:N26)</f>
        <v>0</v>
      </c>
      <c r="O27" s="157">
        <f>SUM(O24:O26)</f>
        <v>0</v>
      </c>
      <c r="P27" s="111"/>
      <c r="Q27" s="111"/>
      <c r="R27" s="112"/>
      <c r="S27" s="112"/>
      <c r="T27" s="112"/>
      <c r="U27" s="110"/>
      <c r="V27" s="11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02" t="s">
        <v>91</v>
      </c>
      <c r="U30" s="200" t="s">
        <v>92</v>
      </c>
      <c r="V30" s="200" t="s">
        <v>166</v>
      </c>
      <c r="W30" s="200" t="s">
        <v>93</v>
      </c>
      <c r="X30" s="201" t="s">
        <v>163</v>
      </c>
      <c r="Y30" s="98"/>
      <c r="Z30" s="102"/>
      <c r="AA30" s="102"/>
    </row>
    <row r="31" spans="1:27" ht="37.5" customHeight="1" x14ac:dyDescent="0.25">
      <c r="A31" s="182"/>
      <c r="B31" s="182"/>
      <c r="C31" s="182"/>
      <c r="D31" s="182"/>
      <c r="E31" s="185"/>
      <c r="F31" s="182"/>
      <c r="G31" s="203"/>
      <c r="H31" s="203"/>
      <c r="I31" s="185"/>
      <c r="J31" s="185"/>
      <c r="K31" s="185"/>
      <c r="L31" s="185"/>
      <c r="M31" s="191"/>
      <c r="N31" s="185"/>
      <c r="O31" s="593"/>
      <c r="P31" s="594"/>
      <c r="Q31" s="594"/>
      <c r="R31" s="595"/>
      <c r="S31" s="185"/>
      <c r="T31" s="188"/>
      <c r="U31" s="188"/>
      <c r="V31" s="188"/>
      <c r="W31" s="179"/>
      <c r="X31" s="204"/>
      <c r="Y31" s="77"/>
      <c r="Z31" s="1"/>
    </row>
    <row r="32" spans="1:27" ht="37.5" customHeight="1" x14ac:dyDescent="0.25">
      <c r="A32" s="166"/>
      <c r="B32" s="163"/>
      <c r="C32" s="163"/>
      <c r="D32" s="166"/>
      <c r="E32" s="167"/>
      <c r="F32" s="163"/>
      <c r="G32" s="168"/>
      <c r="H32" s="168"/>
      <c r="I32" s="164"/>
      <c r="J32" s="167"/>
      <c r="K32" s="167"/>
      <c r="L32" s="167"/>
      <c r="M32" s="169"/>
      <c r="N32" s="167"/>
      <c r="O32" s="568"/>
      <c r="P32" s="569"/>
      <c r="Q32" s="569"/>
      <c r="R32" s="570"/>
      <c r="S32" s="167"/>
      <c r="T32" s="170"/>
      <c r="U32" s="170"/>
      <c r="V32" s="165"/>
      <c r="W32" s="172"/>
      <c r="X32" s="171"/>
      <c r="Y32" s="16"/>
      <c r="Z32" s="1"/>
    </row>
    <row r="33" spans="1:26" ht="37.5" customHeight="1" x14ac:dyDescent="0.25">
      <c r="A33" s="166"/>
      <c r="B33" s="163"/>
      <c r="C33" s="163"/>
      <c r="D33" s="166"/>
      <c r="E33" s="167"/>
      <c r="F33" s="163"/>
      <c r="G33" s="168"/>
      <c r="H33" s="168"/>
      <c r="I33" s="164"/>
      <c r="J33" s="166"/>
      <c r="K33" s="166"/>
      <c r="L33" s="167"/>
      <c r="M33" s="166"/>
      <c r="N33" s="166"/>
      <c r="O33" s="571"/>
      <c r="P33" s="572"/>
      <c r="Q33" s="572"/>
      <c r="R33" s="573"/>
      <c r="S33" s="166"/>
      <c r="T33" s="170"/>
      <c r="U33" s="170"/>
      <c r="V33" s="165"/>
      <c r="W33" s="172"/>
      <c r="X33" s="171"/>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26" priority="1" stopIfTrue="1" operator="containsText" text="Cerrada">
      <formula>NOT(ISERROR(SEARCH("Cerrada",W31)))</formula>
    </cfRule>
    <cfRule type="containsText" dxfId="25" priority="2" stopIfTrue="1" operator="containsText" text="En ejecución">
      <formula>NOT(ISERROR(SEARCH("En ejecución",W31)))</formula>
    </cfRule>
    <cfRule type="containsText" dxfId="24" priority="3" stopIfTrue="1" operator="containsText" text="Vencida">
      <formula>NOT(ISERROR(SEARCH("Vencida",W31)))</formula>
    </cfRule>
  </conditionalFormatting>
  <dataValidations count="7">
    <dataValidation type="list" allowBlank="1" showErrorMessage="1" sqref="A23">
      <formula1>PROCESOS</formula1>
    </dataValidation>
    <dataValidation type="list" allowBlank="1" showInputMessage="1" showErrorMessage="1" sqref="B31:B33">
      <formula1>$F$2:$F$6</formula1>
    </dataValidation>
    <dataValidation type="list" allowBlank="1" showInputMessage="1" showErrorMessage="1" sqref="C31:C33">
      <formula1>$D$2:$D$13</formula1>
    </dataValidation>
    <dataValidation type="list" allowBlank="1" showInputMessage="1" showErrorMessage="1" sqref="F31:F33">
      <formula1>$G$2:$G$5</formula1>
    </dataValidation>
    <dataValidation type="list" allowBlank="1" showInputMessage="1" showErrorMessage="1" sqref="I31:I33">
      <formula1>$H$2:$H$3</formula1>
    </dataValidation>
    <dataValidation type="list" allowBlank="1" showInputMessage="1" showErrorMessage="1" sqref="V31:V33">
      <formula1>$J$2:$J$4</formula1>
    </dataValidation>
    <dataValidation type="list" allowBlank="1" showInputMessage="1" showErrorMessage="1" sqref="W31:W33">
      <formula1>$I$2:$I$4</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8"/>
  <sheetViews>
    <sheetView showGridLines="0" tabSelected="1" topLeftCell="T32" zoomScale="86" zoomScaleNormal="86" workbookViewId="0">
      <selection activeCell="V32" sqref="V32"/>
    </sheetView>
  </sheetViews>
  <sheetFormatPr baseColWidth="10" defaultColWidth="14.42578125" defaultRowHeight="15" customHeight="1" x14ac:dyDescent="0.25"/>
  <cols>
    <col min="1" max="1" width="24.42578125" style="261" customWidth="1"/>
    <col min="2" max="2" width="10.7109375" style="261" customWidth="1"/>
    <col min="3" max="3" width="17.5703125" style="261" customWidth="1"/>
    <col min="4" max="4" width="21.5703125" style="261" customWidth="1"/>
    <col min="5" max="5" width="60.42578125" style="261" customWidth="1"/>
    <col min="6" max="6" width="24.140625" style="261" customWidth="1"/>
    <col min="7" max="7" width="26.5703125" style="261" customWidth="1"/>
    <col min="8" max="8" width="25.85546875" style="261" customWidth="1"/>
    <col min="9" max="9" width="14" style="261" customWidth="1"/>
    <col min="10" max="10" width="18" style="261" customWidth="1"/>
    <col min="11" max="11" width="18.5703125" style="261" customWidth="1"/>
    <col min="12" max="12" width="20" style="261" customWidth="1"/>
    <col min="13" max="13" width="18.28515625" style="261" customWidth="1"/>
    <col min="14" max="15" width="18" style="261" customWidth="1"/>
    <col min="16" max="16" width="26.28515625" style="261" customWidth="1"/>
    <col min="17" max="17" width="24.85546875" style="261" customWidth="1"/>
    <col min="18" max="18" width="19.42578125" style="261" customWidth="1"/>
    <col min="19" max="19" width="28.140625" style="261" customWidth="1"/>
    <col min="20" max="20" width="145" style="261" customWidth="1"/>
    <col min="21" max="21" width="40.140625" style="261" customWidth="1"/>
    <col min="22" max="22" width="18.42578125" style="217" customWidth="1"/>
    <col min="23" max="23" width="19.42578125" style="261" customWidth="1"/>
    <col min="24" max="24" width="80.28515625" style="261" customWidth="1"/>
    <col min="25" max="25" width="31.140625" style="261" customWidth="1"/>
    <col min="26" max="26" width="14.42578125" style="261" customWidth="1"/>
    <col min="27" max="28" width="11" style="261" customWidth="1"/>
    <col min="29" max="256" width="14.42578125" style="261"/>
    <col min="257" max="257" width="6.5703125" style="261" customWidth="1"/>
    <col min="258" max="258" width="10.7109375" style="261" customWidth="1"/>
    <col min="259" max="259" width="17.5703125" style="261" customWidth="1"/>
    <col min="260" max="260" width="21.5703125" style="261" customWidth="1"/>
    <col min="261" max="261" width="52.28515625" style="261" customWidth="1"/>
    <col min="262" max="262" width="24.140625" style="261" customWidth="1"/>
    <col min="263" max="263" width="26.5703125" style="261" customWidth="1"/>
    <col min="264" max="264" width="25.85546875" style="261" customWidth="1"/>
    <col min="265" max="265" width="14" style="261" customWidth="1"/>
    <col min="266" max="266" width="18" style="261" customWidth="1"/>
    <col min="267" max="267" width="18.5703125" style="261" customWidth="1"/>
    <col min="268" max="268" width="20" style="261" customWidth="1"/>
    <col min="269" max="269" width="18.28515625" style="261" customWidth="1"/>
    <col min="270" max="271" width="18" style="261" customWidth="1"/>
    <col min="272" max="272" width="26.28515625" style="261" customWidth="1"/>
    <col min="273" max="273" width="24.85546875" style="261" customWidth="1"/>
    <col min="274" max="274" width="19.42578125" style="261" customWidth="1"/>
    <col min="275" max="275" width="28.140625" style="261" customWidth="1"/>
    <col min="276" max="276" width="89.140625" style="261" customWidth="1"/>
    <col min="277" max="277" width="40.140625" style="261" customWidth="1"/>
    <col min="278" max="278" width="18.42578125" style="261" customWidth="1"/>
    <col min="279" max="279" width="19.42578125" style="261" customWidth="1"/>
    <col min="280" max="280" width="80.28515625" style="261" customWidth="1"/>
    <col min="281" max="281" width="31.140625" style="261" customWidth="1"/>
    <col min="282" max="282" width="14.42578125" style="261" customWidth="1"/>
    <col min="283" max="284" width="11" style="261" customWidth="1"/>
    <col min="285" max="512" width="14.42578125" style="261"/>
    <col min="513" max="513" width="6.5703125" style="261" customWidth="1"/>
    <col min="514" max="514" width="10.7109375" style="261" customWidth="1"/>
    <col min="515" max="515" width="17.5703125" style="261" customWidth="1"/>
    <col min="516" max="516" width="21.5703125" style="261" customWidth="1"/>
    <col min="517" max="517" width="52.28515625" style="261" customWidth="1"/>
    <col min="518" max="518" width="24.140625" style="261" customWidth="1"/>
    <col min="519" max="519" width="26.5703125" style="261" customWidth="1"/>
    <col min="520" max="520" width="25.85546875" style="261" customWidth="1"/>
    <col min="521" max="521" width="14" style="261" customWidth="1"/>
    <col min="522" max="522" width="18" style="261" customWidth="1"/>
    <col min="523" max="523" width="18.5703125" style="261" customWidth="1"/>
    <col min="524" max="524" width="20" style="261" customWidth="1"/>
    <col min="525" max="525" width="18.28515625" style="261" customWidth="1"/>
    <col min="526" max="527" width="18" style="261" customWidth="1"/>
    <col min="528" max="528" width="26.28515625" style="261" customWidth="1"/>
    <col min="529" max="529" width="24.85546875" style="261" customWidth="1"/>
    <col min="530" max="530" width="19.42578125" style="261" customWidth="1"/>
    <col min="531" max="531" width="28.140625" style="261" customWidth="1"/>
    <col min="532" max="532" width="89.140625" style="261" customWidth="1"/>
    <col min="533" max="533" width="40.140625" style="261" customWidth="1"/>
    <col min="534" max="534" width="18.42578125" style="261" customWidth="1"/>
    <col min="535" max="535" width="19.42578125" style="261" customWidth="1"/>
    <col min="536" max="536" width="80.28515625" style="261" customWidth="1"/>
    <col min="537" max="537" width="31.140625" style="261" customWidth="1"/>
    <col min="538" max="538" width="14.42578125" style="261" customWidth="1"/>
    <col min="539" max="540" width="11" style="261" customWidth="1"/>
    <col min="541" max="768" width="14.42578125" style="261"/>
    <col min="769" max="769" width="6.5703125" style="261" customWidth="1"/>
    <col min="770" max="770" width="10.7109375" style="261" customWidth="1"/>
    <col min="771" max="771" width="17.5703125" style="261" customWidth="1"/>
    <col min="772" max="772" width="21.5703125" style="261" customWidth="1"/>
    <col min="773" max="773" width="52.28515625" style="261" customWidth="1"/>
    <col min="774" max="774" width="24.140625" style="261" customWidth="1"/>
    <col min="775" max="775" width="26.5703125" style="261" customWidth="1"/>
    <col min="776" max="776" width="25.85546875" style="261" customWidth="1"/>
    <col min="777" max="777" width="14" style="261" customWidth="1"/>
    <col min="778" max="778" width="18" style="261" customWidth="1"/>
    <col min="779" max="779" width="18.5703125" style="261" customWidth="1"/>
    <col min="780" max="780" width="20" style="261" customWidth="1"/>
    <col min="781" max="781" width="18.28515625" style="261" customWidth="1"/>
    <col min="782" max="783" width="18" style="261" customWidth="1"/>
    <col min="784" max="784" width="26.28515625" style="261" customWidth="1"/>
    <col min="785" max="785" width="24.85546875" style="261" customWidth="1"/>
    <col min="786" max="786" width="19.42578125" style="261" customWidth="1"/>
    <col min="787" max="787" width="28.140625" style="261" customWidth="1"/>
    <col min="788" max="788" width="89.140625" style="261" customWidth="1"/>
    <col min="789" max="789" width="40.140625" style="261" customWidth="1"/>
    <col min="790" max="790" width="18.42578125" style="261" customWidth="1"/>
    <col min="791" max="791" width="19.42578125" style="261" customWidth="1"/>
    <col min="792" max="792" width="80.28515625" style="261" customWidth="1"/>
    <col min="793" max="793" width="31.140625" style="261" customWidth="1"/>
    <col min="794" max="794" width="14.42578125" style="261" customWidth="1"/>
    <col min="795" max="796" width="11" style="261" customWidth="1"/>
    <col min="797" max="1024" width="14.42578125" style="261"/>
    <col min="1025" max="1025" width="6.5703125" style="261" customWidth="1"/>
    <col min="1026" max="1026" width="10.7109375" style="261" customWidth="1"/>
    <col min="1027" max="1027" width="17.5703125" style="261" customWidth="1"/>
    <col min="1028" max="1028" width="21.5703125" style="261" customWidth="1"/>
    <col min="1029" max="1029" width="52.28515625" style="261" customWidth="1"/>
    <col min="1030" max="1030" width="24.140625" style="261" customWidth="1"/>
    <col min="1031" max="1031" width="26.5703125" style="261" customWidth="1"/>
    <col min="1032" max="1032" width="25.85546875" style="261" customWidth="1"/>
    <col min="1033" max="1033" width="14" style="261" customWidth="1"/>
    <col min="1034" max="1034" width="18" style="261" customWidth="1"/>
    <col min="1035" max="1035" width="18.5703125" style="261" customWidth="1"/>
    <col min="1036" max="1036" width="20" style="261" customWidth="1"/>
    <col min="1037" max="1037" width="18.28515625" style="261" customWidth="1"/>
    <col min="1038" max="1039" width="18" style="261" customWidth="1"/>
    <col min="1040" max="1040" width="26.28515625" style="261" customWidth="1"/>
    <col min="1041" max="1041" width="24.85546875" style="261" customWidth="1"/>
    <col min="1042" max="1042" width="19.42578125" style="261" customWidth="1"/>
    <col min="1043" max="1043" width="28.140625" style="261" customWidth="1"/>
    <col min="1044" max="1044" width="89.140625" style="261" customWidth="1"/>
    <col min="1045" max="1045" width="40.140625" style="261" customWidth="1"/>
    <col min="1046" max="1046" width="18.42578125" style="261" customWidth="1"/>
    <col min="1047" max="1047" width="19.42578125" style="261" customWidth="1"/>
    <col min="1048" max="1048" width="80.28515625" style="261" customWidth="1"/>
    <col min="1049" max="1049" width="31.140625" style="261" customWidth="1"/>
    <col min="1050" max="1050" width="14.42578125" style="261" customWidth="1"/>
    <col min="1051" max="1052" width="11" style="261" customWidth="1"/>
    <col min="1053" max="1280" width="14.42578125" style="261"/>
    <col min="1281" max="1281" width="6.5703125" style="261" customWidth="1"/>
    <col min="1282" max="1282" width="10.7109375" style="261" customWidth="1"/>
    <col min="1283" max="1283" width="17.5703125" style="261" customWidth="1"/>
    <col min="1284" max="1284" width="21.5703125" style="261" customWidth="1"/>
    <col min="1285" max="1285" width="52.28515625" style="261" customWidth="1"/>
    <col min="1286" max="1286" width="24.140625" style="261" customWidth="1"/>
    <col min="1287" max="1287" width="26.5703125" style="261" customWidth="1"/>
    <col min="1288" max="1288" width="25.85546875" style="261" customWidth="1"/>
    <col min="1289" max="1289" width="14" style="261" customWidth="1"/>
    <col min="1290" max="1290" width="18" style="261" customWidth="1"/>
    <col min="1291" max="1291" width="18.5703125" style="261" customWidth="1"/>
    <col min="1292" max="1292" width="20" style="261" customWidth="1"/>
    <col min="1293" max="1293" width="18.28515625" style="261" customWidth="1"/>
    <col min="1294" max="1295" width="18" style="261" customWidth="1"/>
    <col min="1296" max="1296" width="26.28515625" style="261" customWidth="1"/>
    <col min="1297" max="1297" width="24.85546875" style="261" customWidth="1"/>
    <col min="1298" max="1298" width="19.42578125" style="261" customWidth="1"/>
    <col min="1299" max="1299" width="28.140625" style="261" customWidth="1"/>
    <col min="1300" max="1300" width="89.140625" style="261" customWidth="1"/>
    <col min="1301" max="1301" width="40.140625" style="261" customWidth="1"/>
    <col min="1302" max="1302" width="18.42578125" style="261" customWidth="1"/>
    <col min="1303" max="1303" width="19.42578125" style="261" customWidth="1"/>
    <col min="1304" max="1304" width="80.28515625" style="261" customWidth="1"/>
    <col min="1305" max="1305" width="31.140625" style="261" customWidth="1"/>
    <col min="1306" max="1306" width="14.42578125" style="261" customWidth="1"/>
    <col min="1307" max="1308" width="11" style="261" customWidth="1"/>
    <col min="1309" max="1536" width="14.42578125" style="261"/>
    <col min="1537" max="1537" width="6.5703125" style="261" customWidth="1"/>
    <col min="1538" max="1538" width="10.7109375" style="261" customWidth="1"/>
    <col min="1539" max="1539" width="17.5703125" style="261" customWidth="1"/>
    <col min="1540" max="1540" width="21.5703125" style="261" customWidth="1"/>
    <col min="1541" max="1541" width="52.28515625" style="261" customWidth="1"/>
    <col min="1542" max="1542" width="24.140625" style="261" customWidth="1"/>
    <col min="1543" max="1543" width="26.5703125" style="261" customWidth="1"/>
    <col min="1544" max="1544" width="25.85546875" style="261" customWidth="1"/>
    <col min="1545" max="1545" width="14" style="261" customWidth="1"/>
    <col min="1546" max="1546" width="18" style="261" customWidth="1"/>
    <col min="1547" max="1547" width="18.5703125" style="261" customWidth="1"/>
    <col min="1548" max="1548" width="20" style="261" customWidth="1"/>
    <col min="1549" max="1549" width="18.28515625" style="261" customWidth="1"/>
    <col min="1550" max="1551" width="18" style="261" customWidth="1"/>
    <col min="1552" max="1552" width="26.28515625" style="261" customWidth="1"/>
    <col min="1553" max="1553" width="24.85546875" style="261" customWidth="1"/>
    <col min="1554" max="1554" width="19.42578125" style="261" customWidth="1"/>
    <col min="1555" max="1555" width="28.140625" style="261" customWidth="1"/>
    <col min="1556" max="1556" width="89.140625" style="261" customWidth="1"/>
    <col min="1557" max="1557" width="40.140625" style="261" customWidth="1"/>
    <col min="1558" max="1558" width="18.42578125" style="261" customWidth="1"/>
    <col min="1559" max="1559" width="19.42578125" style="261" customWidth="1"/>
    <col min="1560" max="1560" width="80.28515625" style="261" customWidth="1"/>
    <col min="1561" max="1561" width="31.140625" style="261" customWidth="1"/>
    <col min="1562" max="1562" width="14.42578125" style="261" customWidth="1"/>
    <col min="1563" max="1564" width="11" style="261" customWidth="1"/>
    <col min="1565" max="1792" width="14.42578125" style="261"/>
    <col min="1793" max="1793" width="6.5703125" style="261" customWidth="1"/>
    <col min="1794" max="1794" width="10.7109375" style="261" customWidth="1"/>
    <col min="1795" max="1795" width="17.5703125" style="261" customWidth="1"/>
    <col min="1796" max="1796" width="21.5703125" style="261" customWidth="1"/>
    <col min="1797" max="1797" width="52.28515625" style="261" customWidth="1"/>
    <col min="1798" max="1798" width="24.140625" style="261" customWidth="1"/>
    <col min="1799" max="1799" width="26.5703125" style="261" customWidth="1"/>
    <col min="1800" max="1800" width="25.85546875" style="261" customWidth="1"/>
    <col min="1801" max="1801" width="14" style="261" customWidth="1"/>
    <col min="1802" max="1802" width="18" style="261" customWidth="1"/>
    <col min="1803" max="1803" width="18.5703125" style="261" customWidth="1"/>
    <col min="1804" max="1804" width="20" style="261" customWidth="1"/>
    <col min="1805" max="1805" width="18.28515625" style="261" customWidth="1"/>
    <col min="1806" max="1807" width="18" style="261" customWidth="1"/>
    <col min="1808" max="1808" width="26.28515625" style="261" customWidth="1"/>
    <col min="1809" max="1809" width="24.85546875" style="261" customWidth="1"/>
    <col min="1810" max="1810" width="19.42578125" style="261" customWidth="1"/>
    <col min="1811" max="1811" width="28.140625" style="261" customWidth="1"/>
    <col min="1812" max="1812" width="89.140625" style="261" customWidth="1"/>
    <col min="1813" max="1813" width="40.140625" style="261" customWidth="1"/>
    <col min="1814" max="1814" width="18.42578125" style="261" customWidth="1"/>
    <col min="1815" max="1815" width="19.42578125" style="261" customWidth="1"/>
    <col min="1816" max="1816" width="80.28515625" style="261" customWidth="1"/>
    <col min="1817" max="1817" width="31.140625" style="261" customWidth="1"/>
    <col min="1818" max="1818" width="14.42578125" style="261" customWidth="1"/>
    <col min="1819" max="1820" width="11" style="261" customWidth="1"/>
    <col min="1821" max="2048" width="14.42578125" style="261"/>
    <col min="2049" max="2049" width="6.5703125" style="261" customWidth="1"/>
    <col min="2050" max="2050" width="10.7109375" style="261" customWidth="1"/>
    <col min="2051" max="2051" width="17.5703125" style="261" customWidth="1"/>
    <col min="2052" max="2052" width="21.5703125" style="261" customWidth="1"/>
    <col min="2053" max="2053" width="52.28515625" style="261" customWidth="1"/>
    <col min="2054" max="2054" width="24.140625" style="261" customWidth="1"/>
    <col min="2055" max="2055" width="26.5703125" style="261" customWidth="1"/>
    <col min="2056" max="2056" width="25.85546875" style="261" customWidth="1"/>
    <col min="2057" max="2057" width="14" style="261" customWidth="1"/>
    <col min="2058" max="2058" width="18" style="261" customWidth="1"/>
    <col min="2059" max="2059" width="18.5703125" style="261" customWidth="1"/>
    <col min="2060" max="2060" width="20" style="261" customWidth="1"/>
    <col min="2061" max="2061" width="18.28515625" style="261" customWidth="1"/>
    <col min="2062" max="2063" width="18" style="261" customWidth="1"/>
    <col min="2064" max="2064" width="26.28515625" style="261" customWidth="1"/>
    <col min="2065" max="2065" width="24.85546875" style="261" customWidth="1"/>
    <col min="2066" max="2066" width="19.42578125" style="261" customWidth="1"/>
    <col min="2067" max="2067" width="28.140625" style="261" customWidth="1"/>
    <col min="2068" max="2068" width="89.140625" style="261" customWidth="1"/>
    <col min="2069" max="2069" width="40.140625" style="261" customWidth="1"/>
    <col min="2070" max="2070" width="18.42578125" style="261" customWidth="1"/>
    <col min="2071" max="2071" width="19.42578125" style="261" customWidth="1"/>
    <col min="2072" max="2072" width="80.28515625" style="261" customWidth="1"/>
    <col min="2073" max="2073" width="31.140625" style="261" customWidth="1"/>
    <col min="2074" max="2074" width="14.42578125" style="261" customWidth="1"/>
    <col min="2075" max="2076" width="11" style="261" customWidth="1"/>
    <col min="2077" max="2304" width="14.42578125" style="261"/>
    <col min="2305" max="2305" width="6.5703125" style="261" customWidth="1"/>
    <col min="2306" max="2306" width="10.7109375" style="261" customWidth="1"/>
    <col min="2307" max="2307" width="17.5703125" style="261" customWidth="1"/>
    <col min="2308" max="2308" width="21.5703125" style="261" customWidth="1"/>
    <col min="2309" max="2309" width="52.28515625" style="261" customWidth="1"/>
    <col min="2310" max="2310" width="24.140625" style="261" customWidth="1"/>
    <col min="2311" max="2311" width="26.5703125" style="261" customWidth="1"/>
    <col min="2312" max="2312" width="25.85546875" style="261" customWidth="1"/>
    <col min="2313" max="2313" width="14" style="261" customWidth="1"/>
    <col min="2314" max="2314" width="18" style="261" customWidth="1"/>
    <col min="2315" max="2315" width="18.5703125" style="261" customWidth="1"/>
    <col min="2316" max="2316" width="20" style="261" customWidth="1"/>
    <col min="2317" max="2317" width="18.28515625" style="261" customWidth="1"/>
    <col min="2318" max="2319" width="18" style="261" customWidth="1"/>
    <col min="2320" max="2320" width="26.28515625" style="261" customWidth="1"/>
    <col min="2321" max="2321" width="24.85546875" style="261" customWidth="1"/>
    <col min="2322" max="2322" width="19.42578125" style="261" customWidth="1"/>
    <col min="2323" max="2323" width="28.140625" style="261" customWidth="1"/>
    <col min="2324" max="2324" width="89.140625" style="261" customWidth="1"/>
    <col min="2325" max="2325" width="40.140625" style="261" customWidth="1"/>
    <col min="2326" max="2326" width="18.42578125" style="261" customWidth="1"/>
    <col min="2327" max="2327" width="19.42578125" style="261" customWidth="1"/>
    <col min="2328" max="2328" width="80.28515625" style="261" customWidth="1"/>
    <col min="2329" max="2329" width="31.140625" style="261" customWidth="1"/>
    <col min="2330" max="2330" width="14.42578125" style="261" customWidth="1"/>
    <col min="2331" max="2332" width="11" style="261" customWidth="1"/>
    <col min="2333" max="2560" width="14.42578125" style="261"/>
    <col min="2561" max="2561" width="6.5703125" style="261" customWidth="1"/>
    <col min="2562" max="2562" width="10.7109375" style="261" customWidth="1"/>
    <col min="2563" max="2563" width="17.5703125" style="261" customWidth="1"/>
    <col min="2564" max="2564" width="21.5703125" style="261" customWidth="1"/>
    <col min="2565" max="2565" width="52.28515625" style="261" customWidth="1"/>
    <col min="2566" max="2566" width="24.140625" style="261" customWidth="1"/>
    <col min="2567" max="2567" width="26.5703125" style="261" customWidth="1"/>
    <col min="2568" max="2568" width="25.85546875" style="261" customWidth="1"/>
    <col min="2569" max="2569" width="14" style="261" customWidth="1"/>
    <col min="2570" max="2570" width="18" style="261" customWidth="1"/>
    <col min="2571" max="2571" width="18.5703125" style="261" customWidth="1"/>
    <col min="2572" max="2572" width="20" style="261" customWidth="1"/>
    <col min="2573" max="2573" width="18.28515625" style="261" customWidth="1"/>
    <col min="2574" max="2575" width="18" style="261" customWidth="1"/>
    <col min="2576" max="2576" width="26.28515625" style="261" customWidth="1"/>
    <col min="2577" max="2577" width="24.85546875" style="261" customWidth="1"/>
    <col min="2578" max="2578" width="19.42578125" style="261" customWidth="1"/>
    <col min="2579" max="2579" width="28.140625" style="261" customWidth="1"/>
    <col min="2580" max="2580" width="89.140625" style="261" customWidth="1"/>
    <col min="2581" max="2581" width="40.140625" style="261" customWidth="1"/>
    <col min="2582" max="2582" width="18.42578125" style="261" customWidth="1"/>
    <col min="2583" max="2583" width="19.42578125" style="261" customWidth="1"/>
    <col min="2584" max="2584" width="80.28515625" style="261" customWidth="1"/>
    <col min="2585" max="2585" width="31.140625" style="261" customWidth="1"/>
    <col min="2586" max="2586" width="14.42578125" style="261" customWidth="1"/>
    <col min="2587" max="2588" width="11" style="261" customWidth="1"/>
    <col min="2589" max="2816" width="14.42578125" style="261"/>
    <col min="2817" max="2817" width="6.5703125" style="261" customWidth="1"/>
    <col min="2818" max="2818" width="10.7109375" style="261" customWidth="1"/>
    <col min="2819" max="2819" width="17.5703125" style="261" customWidth="1"/>
    <col min="2820" max="2820" width="21.5703125" style="261" customWidth="1"/>
    <col min="2821" max="2821" width="52.28515625" style="261" customWidth="1"/>
    <col min="2822" max="2822" width="24.140625" style="261" customWidth="1"/>
    <col min="2823" max="2823" width="26.5703125" style="261" customWidth="1"/>
    <col min="2824" max="2824" width="25.85546875" style="261" customWidth="1"/>
    <col min="2825" max="2825" width="14" style="261" customWidth="1"/>
    <col min="2826" max="2826" width="18" style="261" customWidth="1"/>
    <col min="2827" max="2827" width="18.5703125" style="261" customWidth="1"/>
    <col min="2828" max="2828" width="20" style="261" customWidth="1"/>
    <col min="2829" max="2829" width="18.28515625" style="261" customWidth="1"/>
    <col min="2830" max="2831" width="18" style="261" customWidth="1"/>
    <col min="2832" max="2832" width="26.28515625" style="261" customWidth="1"/>
    <col min="2833" max="2833" width="24.85546875" style="261" customWidth="1"/>
    <col min="2834" max="2834" width="19.42578125" style="261" customWidth="1"/>
    <col min="2835" max="2835" width="28.140625" style="261" customWidth="1"/>
    <col min="2836" max="2836" width="89.140625" style="261" customWidth="1"/>
    <col min="2837" max="2837" width="40.140625" style="261" customWidth="1"/>
    <col min="2838" max="2838" width="18.42578125" style="261" customWidth="1"/>
    <col min="2839" max="2839" width="19.42578125" style="261" customWidth="1"/>
    <col min="2840" max="2840" width="80.28515625" style="261" customWidth="1"/>
    <col min="2841" max="2841" width="31.140625" style="261" customWidth="1"/>
    <col min="2842" max="2842" width="14.42578125" style="261" customWidth="1"/>
    <col min="2843" max="2844" width="11" style="261" customWidth="1"/>
    <col min="2845" max="3072" width="14.42578125" style="261"/>
    <col min="3073" max="3073" width="6.5703125" style="261" customWidth="1"/>
    <col min="3074" max="3074" width="10.7109375" style="261" customWidth="1"/>
    <col min="3075" max="3075" width="17.5703125" style="261" customWidth="1"/>
    <col min="3076" max="3076" width="21.5703125" style="261" customWidth="1"/>
    <col min="3077" max="3077" width="52.28515625" style="261" customWidth="1"/>
    <col min="3078" max="3078" width="24.140625" style="261" customWidth="1"/>
    <col min="3079" max="3079" width="26.5703125" style="261" customWidth="1"/>
    <col min="3080" max="3080" width="25.85546875" style="261" customWidth="1"/>
    <col min="3081" max="3081" width="14" style="261" customWidth="1"/>
    <col min="3082" max="3082" width="18" style="261" customWidth="1"/>
    <col min="3083" max="3083" width="18.5703125" style="261" customWidth="1"/>
    <col min="3084" max="3084" width="20" style="261" customWidth="1"/>
    <col min="3085" max="3085" width="18.28515625" style="261" customWidth="1"/>
    <col min="3086" max="3087" width="18" style="261" customWidth="1"/>
    <col min="3088" max="3088" width="26.28515625" style="261" customWidth="1"/>
    <col min="3089" max="3089" width="24.85546875" style="261" customWidth="1"/>
    <col min="3090" max="3090" width="19.42578125" style="261" customWidth="1"/>
    <col min="3091" max="3091" width="28.140625" style="261" customWidth="1"/>
    <col min="3092" max="3092" width="89.140625" style="261" customWidth="1"/>
    <col min="3093" max="3093" width="40.140625" style="261" customWidth="1"/>
    <col min="3094" max="3094" width="18.42578125" style="261" customWidth="1"/>
    <col min="3095" max="3095" width="19.42578125" style="261" customWidth="1"/>
    <col min="3096" max="3096" width="80.28515625" style="261" customWidth="1"/>
    <col min="3097" max="3097" width="31.140625" style="261" customWidth="1"/>
    <col min="3098" max="3098" width="14.42578125" style="261" customWidth="1"/>
    <col min="3099" max="3100" width="11" style="261" customWidth="1"/>
    <col min="3101" max="3328" width="14.42578125" style="261"/>
    <col min="3329" max="3329" width="6.5703125" style="261" customWidth="1"/>
    <col min="3330" max="3330" width="10.7109375" style="261" customWidth="1"/>
    <col min="3331" max="3331" width="17.5703125" style="261" customWidth="1"/>
    <col min="3332" max="3332" width="21.5703125" style="261" customWidth="1"/>
    <col min="3333" max="3333" width="52.28515625" style="261" customWidth="1"/>
    <col min="3334" max="3334" width="24.140625" style="261" customWidth="1"/>
    <col min="3335" max="3335" width="26.5703125" style="261" customWidth="1"/>
    <col min="3336" max="3336" width="25.85546875" style="261" customWidth="1"/>
    <col min="3337" max="3337" width="14" style="261" customWidth="1"/>
    <col min="3338" max="3338" width="18" style="261" customWidth="1"/>
    <col min="3339" max="3339" width="18.5703125" style="261" customWidth="1"/>
    <col min="3340" max="3340" width="20" style="261" customWidth="1"/>
    <col min="3341" max="3341" width="18.28515625" style="261" customWidth="1"/>
    <col min="3342" max="3343" width="18" style="261" customWidth="1"/>
    <col min="3344" max="3344" width="26.28515625" style="261" customWidth="1"/>
    <col min="3345" max="3345" width="24.85546875" style="261" customWidth="1"/>
    <col min="3346" max="3346" width="19.42578125" style="261" customWidth="1"/>
    <col min="3347" max="3347" width="28.140625" style="261" customWidth="1"/>
    <col min="3348" max="3348" width="89.140625" style="261" customWidth="1"/>
    <col min="3349" max="3349" width="40.140625" style="261" customWidth="1"/>
    <col min="3350" max="3350" width="18.42578125" style="261" customWidth="1"/>
    <col min="3351" max="3351" width="19.42578125" style="261" customWidth="1"/>
    <col min="3352" max="3352" width="80.28515625" style="261" customWidth="1"/>
    <col min="3353" max="3353" width="31.140625" style="261" customWidth="1"/>
    <col min="3354" max="3354" width="14.42578125" style="261" customWidth="1"/>
    <col min="3355" max="3356" width="11" style="261" customWidth="1"/>
    <col min="3357" max="3584" width="14.42578125" style="261"/>
    <col min="3585" max="3585" width="6.5703125" style="261" customWidth="1"/>
    <col min="3586" max="3586" width="10.7109375" style="261" customWidth="1"/>
    <col min="3587" max="3587" width="17.5703125" style="261" customWidth="1"/>
    <col min="3588" max="3588" width="21.5703125" style="261" customWidth="1"/>
    <col min="3589" max="3589" width="52.28515625" style="261" customWidth="1"/>
    <col min="3590" max="3590" width="24.140625" style="261" customWidth="1"/>
    <col min="3591" max="3591" width="26.5703125" style="261" customWidth="1"/>
    <col min="3592" max="3592" width="25.85546875" style="261" customWidth="1"/>
    <col min="3593" max="3593" width="14" style="261" customWidth="1"/>
    <col min="3594" max="3594" width="18" style="261" customWidth="1"/>
    <col min="3595" max="3595" width="18.5703125" style="261" customWidth="1"/>
    <col min="3596" max="3596" width="20" style="261" customWidth="1"/>
    <col min="3597" max="3597" width="18.28515625" style="261" customWidth="1"/>
    <col min="3598" max="3599" width="18" style="261" customWidth="1"/>
    <col min="3600" max="3600" width="26.28515625" style="261" customWidth="1"/>
    <col min="3601" max="3601" width="24.85546875" style="261" customWidth="1"/>
    <col min="3602" max="3602" width="19.42578125" style="261" customWidth="1"/>
    <col min="3603" max="3603" width="28.140625" style="261" customWidth="1"/>
    <col min="3604" max="3604" width="89.140625" style="261" customWidth="1"/>
    <col min="3605" max="3605" width="40.140625" style="261" customWidth="1"/>
    <col min="3606" max="3606" width="18.42578125" style="261" customWidth="1"/>
    <col min="3607" max="3607" width="19.42578125" style="261" customWidth="1"/>
    <col min="3608" max="3608" width="80.28515625" style="261" customWidth="1"/>
    <col min="3609" max="3609" width="31.140625" style="261" customWidth="1"/>
    <col min="3610" max="3610" width="14.42578125" style="261" customWidth="1"/>
    <col min="3611" max="3612" width="11" style="261" customWidth="1"/>
    <col min="3613" max="3840" width="14.42578125" style="261"/>
    <col min="3841" max="3841" width="6.5703125" style="261" customWidth="1"/>
    <col min="3842" max="3842" width="10.7109375" style="261" customWidth="1"/>
    <col min="3843" max="3843" width="17.5703125" style="261" customWidth="1"/>
    <col min="3844" max="3844" width="21.5703125" style="261" customWidth="1"/>
    <col min="3845" max="3845" width="52.28515625" style="261" customWidth="1"/>
    <col min="3846" max="3846" width="24.140625" style="261" customWidth="1"/>
    <col min="3847" max="3847" width="26.5703125" style="261" customWidth="1"/>
    <col min="3848" max="3848" width="25.85546875" style="261" customWidth="1"/>
    <col min="3849" max="3849" width="14" style="261" customWidth="1"/>
    <col min="3850" max="3850" width="18" style="261" customWidth="1"/>
    <col min="3851" max="3851" width="18.5703125" style="261" customWidth="1"/>
    <col min="3852" max="3852" width="20" style="261" customWidth="1"/>
    <col min="3853" max="3853" width="18.28515625" style="261" customWidth="1"/>
    <col min="3854" max="3855" width="18" style="261" customWidth="1"/>
    <col min="3856" max="3856" width="26.28515625" style="261" customWidth="1"/>
    <col min="3857" max="3857" width="24.85546875" style="261" customWidth="1"/>
    <col min="3858" max="3858" width="19.42578125" style="261" customWidth="1"/>
    <col min="3859" max="3859" width="28.140625" style="261" customWidth="1"/>
    <col min="3860" max="3860" width="89.140625" style="261" customWidth="1"/>
    <col min="3861" max="3861" width="40.140625" style="261" customWidth="1"/>
    <col min="3862" max="3862" width="18.42578125" style="261" customWidth="1"/>
    <col min="3863" max="3863" width="19.42578125" style="261" customWidth="1"/>
    <col min="3864" max="3864" width="80.28515625" style="261" customWidth="1"/>
    <col min="3865" max="3865" width="31.140625" style="261" customWidth="1"/>
    <col min="3866" max="3866" width="14.42578125" style="261" customWidth="1"/>
    <col min="3867" max="3868" width="11" style="261" customWidth="1"/>
    <col min="3869" max="4096" width="14.42578125" style="261"/>
    <col min="4097" max="4097" width="6.5703125" style="261" customWidth="1"/>
    <col min="4098" max="4098" width="10.7109375" style="261" customWidth="1"/>
    <col min="4099" max="4099" width="17.5703125" style="261" customWidth="1"/>
    <col min="4100" max="4100" width="21.5703125" style="261" customWidth="1"/>
    <col min="4101" max="4101" width="52.28515625" style="261" customWidth="1"/>
    <col min="4102" max="4102" width="24.140625" style="261" customWidth="1"/>
    <col min="4103" max="4103" width="26.5703125" style="261" customWidth="1"/>
    <col min="4104" max="4104" width="25.85546875" style="261" customWidth="1"/>
    <col min="4105" max="4105" width="14" style="261" customWidth="1"/>
    <col min="4106" max="4106" width="18" style="261" customWidth="1"/>
    <col min="4107" max="4107" width="18.5703125" style="261" customWidth="1"/>
    <col min="4108" max="4108" width="20" style="261" customWidth="1"/>
    <col min="4109" max="4109" width="18.28515625" style="261" customWidth="1"/>
    <col min="4110" max="4111" width="18" style="261" customWidth="1"/>
    <col min="4112" max="4112" width="26.28515625" style="261" customWidth="1"/>
    <col min="4113" max="4113" width="24.85546875" style="261" customWidth="1"/>
    <col min="4114" max="4114" width="19.42578125" style="261" customWidth="1"/>
    <col min="4115" max="4115" width="28.140625" style="261" customWidth="1"/>
    <col min="4116" max="4116" width="89.140625" style="261" customWidth="1"/>
    <col min="4117" max="4117" width="40.140625" style="261" customWidth="1"/>
    <col min="4118" max="4118" width="18.42578125" style="261" customWidth="1"/>
    <col min="4119" max="4119" width="19.42578125" style="261" customWidth="1"/>
    <col min="4120" max="4120" width="80.28515625" style="261" customWidth="1"/>
    <col min="4121" max="4121" width="31.140625" style="261" customWidth="1"/>
    <col min="4122" max="4122" width="14.42578125" style="261" customWidth="1"/>
    <col min="4123" max="4124" width="11" style="261" customWidth="1"/>
    <col min="4125" max="4352" width="14.42578125" style="261"/>
    <col min="4353" max="4353" width="6.5703125" style="261" customWidth="1"/>
    <col min="4354" max="4354" width="10.7109375" style="261" customWidth="1"/>
    <col min="4355" max="4355" width="17.5703125" style="261" customWidth="1"/>
    <col min="4356" max="4356" width="21.5703125" style="261" customWidth="1"/>
    <col min="4357" max="4357" width="52.28515625" style="261" customWidth="1"/>
    <col min="4358" max="4358" width="24.140625" style="261" customWidth="1"/>
    <col min="4359" max="4359" width="26.5703125" style="261" customWidth="1"/>
    <col min="4360" max="4360" width="25.85546875" style="261" customWidth="1"/>
    <col min="4361" max="4361" width="14" style="261" customWidth="1"/>
    <col min="4362" max="4362" width="18" style="261" customWidth="1"/>
    <col min="4363" max="4363" width="18.5703125" style="261" customWidth="1"/>
    <col min="4364" max="4364" width="20" style="261" customWidth="1"/>
    <col min="4365" max="4365" width="18.28515625" style="261" customWidth="1"/>
    <col min="4366" max="4367" width="18" style="261" customWidth="1"/>
    <col min="4368" max="4368" width="26.28515625" style="261" customWidth="1"/>
    <col min="4369" max="4369" width="24.85546875" style="261" customWidth="1"/>
    <col min="4370" max="4370" width="19.42578125" style="261" customWidth="1"/>
    <col min="4371" max="4371" width="28.140625" style="261" customWidth="1"/>
    <col min="4372" max="4372" width="89.140625" style="261" customWidth="1"/>
    <col min="4373" max="4373" width="40.140625" style="261" customWidth="1"/>
    <col min="4374" max="4374" width="18.42578125" style="261" customWidth="1"/>
    <col min="4375" max="4375" width="19.42578125" style="261" customWidth="1"/>
    <col min="4376" max="4376" width="80.28515625" style="261" customWidth="1"/>
    <col min="4377" max="4377" width="31.140625" style="261" customWidth="1"/>
    <col min="4378" max="4378" width="14.42578125" style="261" customWidth="1"/>
    <col min="4379" max="4380" width="11" style="261" customWidth="1"/>
    <col min="4381" max="4608" width="14.42578125" style="261"/>
    <col min="4609" max="4609" width="6.5703125" style="261" customWidth="1"/>
    <col min="4610" max="4610" width="10.7109375" style="261" customWidth="1"/>
    <col min="4611" max="4611" width="17.5703125" style="261" customWidth="1"/>
    <col min="4612" max="4612" width="21.5703125" style="261" customWidth="1"/>
    <col min="4613" max="4613" width="52.28515625" style="261" customWidth="1"/>
    <col min="4614" max="4614" width="24.140625" style="261" customWidth="1"/>
    <col min="4615" max="4615" width="26.5703125" style="261" customWidth="1"/>
    <col min="4616" max="4616" width="25.85546875" style="261" customWidth="1"/>
    <col min="4617" max="4617" width="14" style="261" customWidth="1"/>
    <col min="4618" max="4618" width="18" style="261" customWidth="1"/>
    <col min="4619" max="4619" width="18.5703125" style="261" customWidth="1"/>
    <col min="4620" max="4620" width="20" style="261" customWidth="1"/>
    <col min="4621" max="4621" width="18.28515625" style="261" customWidth="1"/>
    <col min="4622" max="4623" width="18" style="261" customWidth="1"/>
    <col min="4624" max="4624" width="26.28515625" style="261" customWidth="1"/>
    <col min="4625" max="4625" width="24.85546875" style="261" customWidth="1"/>
    <col min="4626" max="4626" width="19.42578125" style="261" customWidth="1"/>
    <col min="4627" max="4627" width="28.140625" style="261" customWidth="1"/>
    <col min="4628" max="4628" width="89.140625" style="261" customWidth="1"/>
    <col min="4629" max="4629" width="40.140625" style="261" customWidth="1"/>
    <col min="4630" max="4630" width="18.42578125" style="261" customWidth="1"/>
    <col min="4631" max="4631" width="19.42578125" style="261" customWidth="1"/>
    <col min="4632" max="4632" width="80.28515625" style="261" customWidth="1"/>
    <col min="4633" max="4633" width="31.140625" style="261" customWidth="1"/>
    <col min="4634" max="4634" width="14.42578125" style="261" customWidth="1"/>
    <col min="4635" max="4636" width="11" style="261" customWidth="1"/>
    <col min="4637" max="4864" width="14.42578125" style="261"/>
    <col min="4865" max="4865" width="6.5703125" style="261" customWidth="1"/>
    <col min="4866" max="4866" width="10.7109375" style="261" customWidth="1"/>
    <col min="4867" max="4867" width="17.5703125" style="261" customWidth="1"/>
    <col min="4868" max="4868" width="21.5703125" style="261" customWidth="1"/>
    <col min="4869" max="4869" width="52.28515625" style="261" customWidth="1"/>
    <col min="4870" max="4870" width="24.140625" style="261" customWidth="1"/>
    <col min="4871" max="4871" width="26.5703125" style="261" customWidth="1"/>
    <col min="4872" max="4872" width="25.85546875" style="261" customWidth="1"/>
    <col min="4873" max="4873" width="14" style="261" customWidth="1"/>
    <col min="4874" max="4874" width="18" style="261" customWidth="1"/>
    <col min="4875" max="4875" width="18.5703125" style="261" customWidth="1"/>
    <col min="4876" max="4876" width="20" style="261" customWidth="1"/>
    <col min="4877" max="4877" width="18.28515625" style="261" customWidth="1"/>
    <col min="4878" max="4879" width="18" style="261" customWidth="1"/>
    <col min="4880" max="4880" width="26.28515625" style="261" customWidth="1"/>
    <col min="4881" max="4881" width="24.85546875" style="261" customWidth="1"/>
    <col min="4882" max="4882" width="19.42578125" style="261" customWidth="1"/>
    <col min="4883" max="4883" width="28.140625" style="261" customWidth="1"/>
    <col min="4884" max="4884" width="89.140625" style="261" customWidth="1"/>
    <col min="4885" max="4885" width="40.140625" style="261" customWidth="1"/>
    <col min="4886" max="4886" width="18.42578125" style="261" customWidth="1"/>
    <col min="4887" max="4887" width="19.42578125" style="261" customWidth="1"/>
    <col min="4888" max="4888" width="80.28515625" style="261" customWidth="1"/>
    <col min="4889" max="4889" width="31.140625" style="261" customWidth="1"/>
    <col min="4890" max="4890" width="14.42578125" style="261" customWidth="1"/>
    <col min="4891" max="4892" width="11" style="261" customWidth="1"/>
    <col min="4893" max="5120" width="14.42578125" style="261"/>
    <col min="5121" max="5121" width="6.5703125" style="261" customWidth="1"/>
    <col min="5122" max="5122" width="10.7109375" style="261" customWidth="1"/>
    <col min="5123" max="5123" width="17.5703125" style="261" customWidth="1"/>
    <col min="5124" max="5124" width="21.5703125" style="261" customWidth="1"/>
    <col min="5125" max="5125" width="52.28515625" style="261" customWidth="1"/>
    <col min="5126" max="5126" width="24.140625" style="261" customWidth="1"/>
    <col min="5127" max="5127" width="26.5703125" style="261" customWidth="1"/>
    <col min="5128" max="5128" width="25.85546875" style="261" customWidth="1"/>
    <col min="5129" max="5129" width="14" style="261" customWidth="1"/>
    <col min="5130" max="5130" width="18" style="261" customWidth="1"/>
    <col min="5131" max="5131" width="18.5703125" style="261" customWidth="1"/>
    <col min="5132" max="5132" width="20" style="261" customWidth="1"/>
    <col min="5133" max="5133" width="18.28515625" style="261" customWidth="1"/>
    <col min="5134" max="5135" width="18" style="261" customWidth="1"/>
    <col min="5136" max="5136" width="26.28515625" style="261" customWidth="1"/>
    <col min="5137" max="5137" width="24.85546875" style="261" customWidth="1"/>
    <col min="5138" max="5138" width="19.42578125" style="261" customWidth="1"/>
    <col min="5139" max="5139" width="28.140625" style="261" customWidth="1"/>
    <col min="5140" max="5140" width="89.140625" style="261" customWidth="1"/>
    <col min="5141" max="5141" width="40.140625" style="261" customWidth="1"/>
    <col min="5142" max="5142" width="18.42578125" style="261" customWidth="1"/>
    <col min="5143" max="5143" width="19.42578125" style="261" customWidth="1"/>
    <col min="5144" max="5144" width="80.28515625" style="261" customWidth="1"/>
    <col min="5145" max="5145" width="31.140625" style="261" customWidth="1"/>
    <col min="5146" max="5146" width="14.42578125" style="261" customWidth="1"/>
    <col min="5147" max="5148" width="11" style="261" customWidth="1"/>
    <col min="5149" max="5376" width="14.42578125" style="261"/>
    <col min="5377" max="5377" width="6.5703125" style="261" customWidth="1"/>
    <col min="5378" max="5378" width="10.7109375" style="261" customWidth="1"/>
    <col min="5379" max="5379" width="17.5703125" style="261" customWidth="1"/>
    <col min="5380" max="5380" width="21.5703125" style="261" customWidth="1"/>
    <col min="5381" max="5381" width="52.28515625" style="261" customWidth="1"/>
    <col min="5382" max="5382" width="24.140625" style="261" customWidth="1"/>
    <col min="5383" max="5383" width="26.5703125" style="261" customWidth="1"/>
    <col min="5384" max="5384" width="25.85546875" style="261" customWidth="1"/>
    <col min="5385" max="5385" width="14" style="261" customWidth="1"/>
    <col min="5386" max="5386" width="18" style="261" customWidth="1"/>
    <col min="5387" max="5387" width="18.5703125" style="261" customWidth="1"/>
    <col min="5388" max="5388" width="20" style="261" customWidth="1"/>
    <col min="5389" max="5389" width="18.28515625" style="261" customWidth="1"/>
    <col min="5390" max="5391" width="18" style="261" customWidth="1"/>
    <col min="5392" max="5392" width="26.28515625" style="261" customWidth="1"/>
    <col min="5393" max="5393" width="24.85546875" style="261" customWidth="1"/>
    <col min="5394" max="5394" width="19.42578125" style="261" customWidth="1"/>
    <col min="5395" max="5395" width="28.140625" style="261" customWidth="1"/>
    <col min="5396" max="5396" width="89.140625" style="261" customWidth="1"/>
    <col min="5397" max="5397" width="40.140625" style="261" customWidth="1"/>
    <col min="5398" max="5398" width="18.42578125" style="261" customWidth="1"/>
    <col min="5399" max="5399" width="19.42578125" style="261" customWidth="1"/>
    <col min="5400" max="5400" width="80.28515625" style="261" customWidth="1"/>
    <col min="5401" max="5401" width="31.140625" style="261" customWidth="1"/>
    <col min="5402" max="5402" width="14.42578125" style="261" customWidth="1"/>
    <col min="5403" max="5404" width="11" style="261" customWidth="1"/>
    <col min="5405" max="5632" width="14.42578125" style="261"/>
    <col min="5633" max="5633" width="6.5703125" style="261" customWidth="1"/>
    <col min="5634" max="5634" width="10.7109375" style="261" customWidth="1"/>
    <col min="5635" max="5635" width="17.5703125" style="261" customWidth="1"/>
    <col min="5636" max="5636" width="21.5703125" style="261" customWidth="1"/>
    <col min="5637" max="5637" width="52.28515625" style="261" customWidth="1"/>
    <col min="5638" max="5638" width="24.140625" style="261" customWidth="1"/>
    <col min="5639" max="5639" width="26.5703125" style="261" customWidth="1"/>
    <col min="5640" max="5640" width="25.85546875" style="261" customWidth="1"/>
    <col min="5641" max="5641" width="14" style="261" customWidth="1"/>
    <col min="5642" max="5642" width="18" style="261" customWidth="1"/>
    <col min="5643" max="5643" width="18.5703125" style="261" customWidth="1"/>
    <col min="5644" max="5644" width="20" style="261" customWidth="1"/>
    <col min="5645" max="5645" width="18.28515625" style="261" customWidth="1"/>
    <col min="5646" max="5647" width="18" style="261" customWidth="1"/>
    <col min="5648" max="5648" width="26.28515625" style="261" customWidth="1"/>
    <col min="5649" max="5649" width="24.85546875" style="261" customWidth="1"/>
    <col min="5650" max="5650" width="19.42578125" style="261" customWidth="1"/>
    <col min="5651" max="5651" width="28.140625" style="261" customWidth="1"/>
    <col min="5652" max="5652" width="89.140625" style="261" customWidth="1"/>
    <col min="5653" max="5653" width="40.140625" style="261" customWidth="1"/>
    <col min="5654" max="5654" width="18.42578125" style="261" customWidth="1"/>
    <col min="5655" max="5655" width="19.42578125" style="261" customWidth="1"/>
    <col min="5656" max="5656" width="80.28515625" style="261" customWidth="1"/>
    <col min="5657" max="5657" width="31.140625" style="261" customWidth="1"/>
    <col min="5658" max="5658" width="14.42578125" style="261" customWidth="1"/>
    <col min="5659" max="5660" width="11" style="261" customWidth="1"/>
    <col min="5661" max="5888" width="14.42578125" style="261"/>
    <col min="5889" max="5889" width="6.5703125" style="261" customWidth="1"/>
    <col min="5890" max="5890" width="10.7109375" style="261" customWidth="1"/>
    <col min="5891" max="5891" width="17.5703125" style="261" customWidth="1"/>
    <col min="5892" max="5892" width="21.5703125" style="261" customWidth="1"/>
    <col min="5893" max="5893" width="52.28515625" style="261" customWidth="1"/>
    <col min="5894" max="5894" width="24.140625" style="261" customWidth="1"/>
    <col min="5895" max="5895" width="26.5703125" style="261" customWidth="1"/>
    <col min="5896" max="5896" width="25.85546875" style="261" customWidth="1"/>
    <col min="5897" max="5897" width="14" style="261" customWidth="1"/>
    <col min="5898" max="5898" width="18" style="261" customWidth="1"/>
    <col min="5899" max="5899" width="18.5703125" style="261" customWidth="1"/>
    <col min="5900" max="5900" width="20" style="261" customWidth="1"/>
    <col min="5901" max="5901" width="18.28515625" style="261" customWidth="1"/>
    <col min="5902" max="5903" width="18" style="261" customWidth="1"/>
    <col min="5904" max="5904" width="26.28515625" style="261" customWidth="1"/>
    <col min="5905" max="5905" width="24.85546875" style="261" customWidth="1"/>
    <col min="5906" max="5906" width="19.42578125" style="261" customWidth="1"/>
    <col min="5907" max="5907" width="28.140625" style="261" customWidth="1"/>
    <col min="5908" max="5908" width="89.140625" style="261" customWidth="1"/>
    <col min="5909" max="5909" width="40.140625" style="261" customWidth="1"/>
    <col min="5910" max="5910" width="18.42578125" style="261" customWidth="1"/>
    <col min="5911" max="5911" width="19.42578125" style="261" customWidth="1"/>
    <col min="5912" max="5912" width="80.28515625" style="261" customWidth="1"/>
    <col min="5913" max="5913" width="31.140625" style="261" customWidth="1"/>
    <col min="5914" max="5914" width="14.42578125" style="261" customWidth="1"/>
    <col min="5915" max="5916" width="11" style="261" customWidth="1"/>
    <col min="5917" max="6144" width="14.42578125" style="261"/>
    <col min="6145" max="6145" width="6.5703125" style="261" customWidth="1"/>
    <col min="6146" max="6146" width="10.7109375" style="261" customWidth="1"/>
    <col min="6147" max="6147" width="17.5703125" style="261" customWidth="1"/>
    <col min="6148" max="6148" width="21.5703125" style="261" customWidth="1"/>
    <col min="6149" max="6149" width="52.28515625" style="261" customWidth="1"/>
    <col min="6150" max="6150" width="24.140625" style="261" customWidth="1"/>
    <col min="6151" max="6151" width="26.5703125" style="261" customWidth="1"/>
    <col min="6152" max="6152" width="25.85546875" style="261" customWidth="1"/>
    <col min="6153" max="6153" width="14" style="261" customWidth="1"/>
    <col min="6154" max="6154" width="18" style="261" customWidth="1"/>
    <col min="6155" max="6155" width="18.5703125" style="261" customWidth="1"/>
    <col min="6156" max="6156" width="20" style="261" customWidth="1"/>
    <col min="6157" max="6157" width="18.28515625" style="261" customWidth="1"/>
    <col min="6158" max="6159" width="18" style="261" customWidth="1"/>
    <col min="6160" max="6160" width="26.28515625" style="261" customWidth="1"/>
    <col min="6161" max="6161" width="24.85546875" style="261" customWidth="1"/>
    <col min="6162" max="6162" width="19.42578125" style="261" customWidth="1"/>
    <col min="6163" max="6163" width="28.140625" style="261" customWidth="1"/>
    <col min="6164" max="6164" width="89.140625" style="261" customWidth="1"/>
    <col min="6165" max="6165" width="40.140625" style="261" customWidth="1"/>
    <col min="6166" max="6166" width="18.42578125" style="261" customWidth="1"/>
    <col min="6167" max="6167" width="19.42578125" style="261" customWidth="1"/>
    <col min="6168" max="6168" width="80.28515625" style="261" customWidth="1"/>
    <col min="6169" max="6169" width="31.140625" style="261" customWidth="1"/>
    <col min="6170" max="6170" width="14.42578125" style="261" customWidth="1"/>
    <col min="6171" max="6172" width="11" style="261" customWidth="1"/>
    <col min="6173" max="6400" width="14.42578125" style="261"/>
    <col min="6401" max="6401" width="6.5703125" style="261" customWidth="1"/>
    <col min="6402" max="6402" width="10.7109375" style="261" customWidth="1"/>
    <col min="6403" max="6403" width="17.5703125" style="261" customWidth="1"/>
    <col min="6404" max="6404" width="21.5703125" style="261" customWidth="1"/>
    <col min="6405" max="6405" width="52.28515625" style="261" customWidth="1"/>
    <col min="6406" max="6406" width="24.140625" style="261" customWidth="1"/>
    <col min="6407" max="6407" width="26.5703125" style="261" customWidth="1"/>
    <col min="6408" max="6408" width="25.85546875" style="261" customWidth="1"/>
    <col min="6409" max="6409" width="14" style="261" customWidth="1"/>
    <col min="6410" max="6410" width="18" style="261" customWidth="1"/>
    <col min="6411" max="6411" width="18.5703125" style="261" customWidth="1"/>
    <col min="6412" max="6412" width="20" style="261" customWidth="1"/>
    <col min="6413" max="6413" width="18.28515625" style="261" customWidth="1"/>
    <col min="6414" max="6415" width="18" style="261" customWidth="1"/>
    <col min="6416" max="6416" width="26.28515625" style="261" customWidth="1"/>
    <col min="6417" max="6417" width="24.85546875" style="261" customWidth="1"/>
    <col min="6418" max="6418" width="19.42578125" style="261" customWidth="1"/>
    <col min="6419" max="6419" width="28.140625" style="261" customWidth="1"/>
    <col min="6420" max="6420" width="89.140625" style="261" customWidth="1"/>
    <col min="6421" max="6421" width="40.140625" style="261" customWidth="1"/>
    <col min="6422" max="6422" width="18.42578125" style="261" customWidth="1"/>
    <col min="6423" max="6423" width="19.42578125" style="261" customWidth="1"/>
    <col min="6424" max="6424" width="80.28515625" style="261" customWidth="1"/>
    <col min="6425" max="6425" width="31.140625" style="261" customWidth="1"/>
    <col min="6426" max="6426" width="14.42578125" style="261" customWidth="1"/>
    <col min="6427" max="6428" width="11" style="261" customWidth="1"/>
    <col min="6429" max="6656" width="14.42578125" style="261"/>
    <col min="6657" max="6657" width="6.5703125" style="261" customWidth="1"/>
    <col min="6658" max="6658" width="10.7109375" style="261" customWidth="1"/>
    <col min="6659" max="6659" width="17.5703125" style="261" customWidth="1"/>
    <col min="6660" max="6660" width="21.5703125" style="261" customWidth="1"/>
    <col min="6661" max="6661" width="52.28515625" style="261" customWidth="1"/>
    <col min="6662" max="6662" width="24.140625" style="261" customWidth="1"/>
    <col min="6663" max="6663" width="26.5703125" style="261" customWidth="1"/>
    <col min="6664" max="6664" width="25.85546875" style="261" customWidth="1"/>
    <col min="6665" max="6665" width="14" style="261" customWidth="1"/>
    <col min="6666" max="6666" width="18" style="261" customWidth="1"/>
    <col min="6667" max="6667" width="18.5703125" style="261" customWidth="1"/>
    <col min="6668" max="6668" width="20" style="261" customWidth="1"/>
    <col min="6669" max="6669" width="18.28515625" style="261" customWidth="1"/>
    <col min="6670" max="6671" width="18" style="261" customWidth="1"/>
    <col min="6672" max="6672" width="26.28515625" style="261" customWidth="1"/>
    <col min="6673" max="6673" width="24.85546875" style="261" customWidth="1"/>
    <col min="6674" max="6674" width="19.42578125" style="261" customWidth="1"/>
    <col min="6675" max="6675" width="28.140625" style="261" customWidth="1"/>
    <col min="6676" max="6676" width="89.140625" style="261" customWidth="1"/>
    <col min="6677" max="6677" width="40.140625" style="261" customWidth="1"/>
    <col min="6678" max="6678" width="18.42578125" style="261" customWidth="1"/>
    <col min="6679" max="6679" width="19.42578125" style="261" customWidth="1"/>
    <col min="6680" max="6680" width="80.28515625" style="261" customWidth="1"/>
    <col min="6681" max="6681" width="31.140625" style="261" customWidth="1"/>
    <col min="6682" max="6682" width="14.42578125" style="261" customWidth="1"/>
    <col min="6683" max="6684" width="11" style="261" customWidth="1"/>
    <col min="6685" max="6912" width="14.42578125" style="261"/>
    <col min="6913" max="6913" width="6.5703125" style="261" customWidth="1"/>
    <col min="6914" max="6914" width="10.7109375" style="261" customWidth="1"/>
    <col min="6915" max="6915" width="17.5703125" style="261" customWidth="1"/>
    <col min="6916" max="6916" width="21.5703125" style="261" customWidth="1"/>
    <col min="6917" max="6917" width="52.28515625" style="261" customWidth="1"/>
    <col min="6918" max="6918" width="24.140625" style="261" customWidth="1"/>
    <col min="6919" max="6919" width="26.5703125" style="261" customWidth="1"/>
    <col min="6920" max="6920" width="25.85546875" style="261" customWidth="1"/>
    <col min="6921" max="6921" width="14" style="261" customWidth="1"/>
    <col min="6922" max="6922" width="18" style="261" customWidth="1"/>
    <col min="6923" max="6923" width="18.5703125" style="261" customWidth="1"/>
    <col min="6924" max="6924" width="20" style="261" customWidth="1"/>
    <col min="6925" max="6925" width="18.28515625" style="261" customWidth="1"/>
    <col min="6926" max="6927" width="18" style="261" customWidth="1"/>
    <col min="6928" max="6928" width="26.28515625" style="261" customWidth="1"/>
    <col min="6929" max="6929" width="24.85546875" style="261" customWidth="1"/>
    <col min="6930" max="6930" width="19.42578125" style="261" customWidth="1"/>
    <col min="6931" max="6931" width="28.140625" style="261" customWidth="1"/>
    <col min="6932" max="6932" width="89.140625" style="261" customWidth="1"/>
    <col min="6933" max="6933" width="40.140625" style="261" customWidth="1"/>
    <col min="6934" max="6934" width="18.42578125" style="261" customWidth="1"/>
    <col min="6935" max="6935" width="19.42578125" style="261" customWidth="1"/>
    <col min="6936" max="6936" width="80.28515625" style="261" customWidth="1"/>
    <col min="6937" max="6937" width="31.140625" style="261" customWidth="1"/>
    <col min="6938" max="6938" width="14.42578125" style="261" customWidth="1"/>
    <col min="6939" max="6940" width="11" style="261" customWidth="1"/>
    <col min="6941" max="7168" width="14.42578125" style="261"/>
    <col min="7169" max="7169" width="6.5703125" style="261" customWidth="1"/>
    <col min="7170" max="7170" width="10.7109375" style="261" customWidth="1"/>
    <col min="7171" max="7171" width="17.5703125" style="261" customWidth="1"/>
    <col min="7172" max="7172" width="21.5703125" style="261" customWidth="1"/>
    <col min="7173" max="7173" width="52.28515625" style="261" customWidth="1"/>
    <col min="7174" max="7174" width="24.140625" style="261" customWidth="1"/>
    <col min="7175" max="7175" width="26.5703125" style="261" customWidth="1"/>
    <col min="7176" max="7176" width="25.85546875" style="261" customWidth="1"/>
    <col min="7177" max="7177" width="14" style="261" customWidth="1"/>
    <col min="7178" max="7178" width="18" style="261" customWidth="1"/>
    <col min="7179" max="7179" width="18.5703125" style="261" customWidth="1"/>
    <col min="7180" max="7180" width="20" style="261" customWidth="1"/>
    <col min="7181" max="7181" width="18.28515625" style="261" customWidth="1"/>
    <col min="7182" max="7183" width="18" style="261" customWidth="1"/>
    <col min="7184" max="7184" width="26.28515625" style="261" customWidth="1"/>
    <col min="7185" max="7185" width="24.85546875" style="261" customWidth="1"/>
    <col min="7186" max="7186" width="19.42578125" style="261" customWidth="1"/>
    <col min="7187" max="7187" width="28.140625" style="261" customWidth="1"/>
    <col min="7188" max="7188" width="89.140625" style="261" customWidth="1"/>
    <col min="7189" max="7189" width="40.140625" style="261" customWidth="1"/>
    <col min="7190" max="7190" width="18.42578125" style="261" customWidth="1"/>
    <col min="7191" max="7191" width="19.42578125" style="261" customWidth="1"/>
    <col min="7192" max="7192" width="80.28515625" style="261" customWidth="1"/>
    <col min="7193" max="7193" width="31.140625" style="261" customWidth="1"/>
    <col min="7194" max="7194" width="14.42578125" style="261" customWidth="1"/>
    <col min="7195" max="7196" width="11" style="261" customWidth="1"/>
    <col min="7197" max="7424" width="14.42578125" style="261"/>
    <col min="7425" max="7425" width="6.5703125" style="261" customWidth="1"/>
    <col min="7426" max="7426" width="10.7109375" style="261" customWidth="1"/>
    <col min="7427" max="7427" width="17.5703125" style="261" customWidth="1"/>
    <col min="7428" max="7428" width="21.5703125" style="261" customWidth="1"/>
    <col min="7429" max="7429" width="52.28515625" style="261" customWidth="1"/>
    <col min="7430" max="7430" width="24.140625" style="261" customWidth="1"/>
    <col min="7431" max="7431" width="26.5703125" style="261" customWidth="1"/>
    <col min="7432" max="7432" width="25.85546875" style="261" customWidth="1"/>
    <col min="7433" max="7433" width="14" style="261" customWidth="1"/>
    <col min="7434" max="7434" width="18" style="261" customWidth="1"/>
    <col min="7435" max="7435" width="18.5703125" style="261" customWidth="1"/>
    <col min="7436" max="7436" width="20" style="261" customWidth="1"/>
    <col min="7437" max="7437" width="18.28515625" style="261" customWidth="1"/>
    <col min="7438" max="7439" width="18" style="261" customWidth="1"/>
    <col min="7440" max="7440" width="26.28515625" style="261" customWidth="1"/>
    <col min="7441" max="7441" width="24.85546875" style="261" customWidth="1"/>
    <col min="7442" max="7442" width="19.42578125" style="261" customWidth="1"/>
    <col min="7443" max="7443" width="28.140625" style="261" customWidth="1"/>
    <col min="7444" max="7444" width="89.140625" style="261" customWidth="1"/>
    <col min="7445" max="7445" width="40.140625" style="261" customWidth="1"/>
    <col min="7446" max="7446" width="18.42578125" style="261" customWidth="1"/>
    <col min="7447" max="7447" width="19.42578125" style="261" customWidth="1"/>
    <col min="7448" max="7448" width="80.28515625" style="261" customWidth="1"/>
    <col min="7449" max="7449" width="31.140625" style="261" customWidth="1"/>
    <col min="7450" max="7450" width="14.42578125" style="261" customWidth="1"/>
    <col min="7451" max="7452" width="11" style="261" customWidth="1"/>
    <col min="7453" max="7680" width="14.42578125" style="261"/>
    <col min="7681" max="7681" width="6.5703125" style="261" customWidth="1"/>
    <col min="7682" max="7682" width="10.7109375" style="261" customWidth="1"/>
    <col min="7683" max="7683" width="17.5703125" style="261" customWidth="1"/>
    <col min="7684" max="7684" width="21.5703125" style="261" customWidth="1"/>
    <col min="7685" max="7685" width="52.28515625" style="261" customWidth="1"/>
    <col min="7686" max="7686" width="24.140625" style="261" customWidth="1"/>
    <col min="7687" max="7687" width="26.5703125" style="261" customWidth="1"/>
    <col min="7688" max="7688" width="25.85546875" style="261" customWidth="1"/>
    <col min="7689" max="7689" width="14" style="261" customWidth="1"/>
    <col min="7690" max="7690" width="18" style="261" customWidth="1"/>
    <col min="7691" max="7691" width="18.5703125" style="261" customWidth="1"/>
    <col min="7692" max="7692" width="20" style="261" customWidth="1"/>
    <col min="7693" max="7693" width="18.28515625" style="261" customWidth="1"/>
    <col min="7694" max="7695" width="18" style="261" customWidth="1"/>
    <col min="7696" max="7696" width="26.28515625" style="261" customWidth="1"/>
    <col min="7697" max="7697" width="24.85546875" style="261" customWidth="1"/>
    <col min="7698" max="7698" width="19.42578125" style="261" customWidth="1"/>
    <col min="7699" max="7699" width="28.140625" style="261" customWidth="1"/>
    <col min="7700" max="7700" width="89.140625" style="261" customWidth="1"/>
    <col min="7701" max="7701" width="40.140625" style="261" customWidth="1"/>
    <col min="7702" max="7702" width="18.42578125" style="261" customWidth="1"/>
    <col min="7703" max="7703" width="19.42578125" style="261" customWidth="1"/>
    <col min="7704" max="7704" width="80.28515625" style="261" customWidth="1"/>
    <col min="7705" max="7705" width="31.140625" style="261" customWidth="1"/>
    <col min="7706" max="7706" width="14.42578125" style="261" customWidth="1"/>
    <col min="7707" max="7708" width="11" style="261" customWidth="1"/>
    <col min="7709" max="7936" width="14.42578125" style="261"/>
    <col min="7937" max="7937" width="6.5703125" style="261" customWidth="1"/>
    <col min="7938" max="7938" width="10.7109375" style="261" customWidth="1"/>
    <col min="7939" max="7939" width="17.5703125" style="261" customWidth="1"/>
    <col min="7940" max="7940" width="21.5703125" style="261" customWidth="1"/>
    <col min="7941" max="7941" width="52.28515625" style="261" customWidth="1"/>
    <col min="7942" max="7942" width="24.140625" style="261" customWidth="1"/>
    <col min="7943" max="7943" width="26.5703125" style="261" customWidth="1"/>
    <col min="7944" max="7944" width="25.85546875" style="261" customWidth="1"/>
    <col min="7945" max="7945" width="14" style="261" customWidth="1"/>
    <col min="7946" max="7946" width="18" style="261" customWidth="1"/>
    <col min="7947" max="7947" width="18.5703125" style="261" customWidth="1"/>
    <col min="7948" max="7948" width="20" style="261" customWidth="1"/>
    <col min="7949" max="7949" width="18.28515625" style="261" customWidth="1"/>
    <col min="7950" max="7951" width="18" style="261" customWidth="1"/>
    <col min="7952" max="7952" width="26.28515625" style="261" customWidth="1"/>
    <col min="7953" max="7953" width="24.85546875" style="261" customWidth="1"/>
    <col min="7954" max="7954" width="19.42578125" style="261" customWidth="1"/>
    <col min="7955" max="7955" width="28.140625" style="261" customWidth="1"/>
    <col min="7956" max="7956" width="89.140625" style="261" customWidth="1"/>
    <col min="7957" max="7957" width="40.140625" style="261" customWidth="1"/>
    <col min="7958" max="7958" width="18.42578125" style="261" customWidth="1"/>
    <col min="7959" max="7959" width="19.42578125" style="261" customWidth="1"/>
    <col min="7960" max="7960" width="80.28515625" style="261" customWidth="1"/>
    <col min="7961" max="7961" width="31.140625" style="261" customWidth="1"/>
    <col min="7962" max="7962" width="14.42578125" style="261" customWidth="1"/>
    <col min="7963" max="7964" width="11" style="261" customWidth="1"/>
    <col min="7965" max="8192" width="14.42578125" style="261"/>
    <col min="8193" max="8193" width="6.5703125" style="261" customWidth="1"/>
    <col min="8194" max="8194" width="10.7109375" style="261" customWidth="1"/>
    <col min="8195" max="8195" width="17.5703125" style="261" customWidth="1"/>
    <col min="8196" max="8196" width="21.5703125" style="261" customWidth="1"/>
    <col min="8197" max="8197" width="52.28515625" style="261" customWidth="1"/>
    <col min="8198" max="8198" width="24.140625" style="261" customWidth="1"/>
    <col min="8199" max="8199" width="26.5703125" style="261" customWidth="1"/>
    <col min="8200" max="8200" width="25.85546875" style="261" customWidth="1"/>
    <col min="8201" max="8201" width="14" style="261" customWidth="1"/>
    <col min="8202" max="8202" width="18" style="261" customWidth="1"/>
    <col min="8203" max="8203" width="18.5703125" style="261" customWidth="1"/>
    <col min="8204" max="8204" width="20" style="261" customWidth="1"/>
    <col min="8205" max="8205" width="18.28515625" style="261" customWidth="1"/>
    <col min="8206" max="8207" width="18" style="261" customWidth="1"/>
    <col min="8208" max="8208" width="26.28515625" style="261" customWidth="1"/>
    <col min="8209" max="8209" width="24.85546875" style="261" customWidth="1"/>
    <col min="8210" max="8210" width="19.42578125" style="261" customWidth="1"/>
    <col min="8211" max="8211" width="28.140625" style="261" customWidth="1"/>
    <col min="8212" max="8212" width="89.140625" style="261" customWidth="1"/>
    <col min="8213" max="8213" width="40.140625" style="261" customWidth="1"/>
    <col min="8214" max="8214" width="18.42578125" style="261" customWidth="1"/>
    <col min="8215" max="8215" width="19.42578125" style="261" customWidth="1"/>
    <col min="8216" max="8216" width="80.28515625" style="261" customWidth="1"/>
    <col min="8217" max="8217" width="31.140625" style="261" customWidth="1"/>
    <col min="8218" max="8218" width="14.42578125" style="261" customWidth="1"/>
    <col min="8219" max="8220" width="11" style="261" customWidth="1"/>
    <col min="8221" max="8448" width="14.42578125" style="261"/>
    <col min="8449" max="8449" width="6.5703125" style="261" customWidth="1"/>
    <col min="8450" max="8450" width="10.7109375" style="261" customWidth="1"/>
    <col min="8451" max="8451" width="17.5703125" style="261" customWidth="1"/>
    <col min="8452" max="8452" width="21.5703125" style="261" customWidth="1"/>
    <col min="8453" max="8453" width="52.28515625" style="261" customWidth="1"/>
    <col min="8454" max="8454" width="24.140625" style="261" customWidth="1"/>
    <col min="8455" max="8455" width="26.5703125" style="261" customWidth="1"/>
    <col min="8456" max="8456" width="25.85546875" style="261" customWidth="1"/>
    <col min="8457" max="8457" width="14" style="261" customWidth="1"/>
    <col min="8458" max="8458" width="18" style="261" customWidth="1"/>
    <col min="8459" max="8459" width="18.5703125" style="261" customWidth="1"/>
    <col min="8460" max="8460" width="20" style="261" customWidth="1"/>
    <col min="8461" max="8461" width="18.28515625" style="261" customWidth="1"/>
    <col min="8462" max="8463" width="18" style="261" customWidth="1"/>
    <col min="8464" max="8464" width="26.28515625" style="261" customWidth="1"/>
    <col min="8465" max="8465" width="24.85546875" style="261" customWidth="1"/>
    <col min="8466" max="8466" width="19.42578125" style="261" customWidth="1"/>
    <col min="8467" max="8467" width="28.140625" style="261" customWidth="1"/>
    <col min="8468" max="8468" width="89.140625" style="261" customWidth="1"/>
    <col min="8469" max="8469" width="40.140625" style="261" customWidth="1"/>
    <col min="8470" max="8470" width="18.42578125" style="261" customWidth="1"/>
    <col min="8471" max="8471" width="19.42578125" style="261" customWidth="1"/>
    <col min="8472" max="8472" width="80.28515625" style="261" customWidth="1"/>
    <col min="8473" max="8473" width="31.140625" style="261" customWidth="1"/>
    <col min="8474" max="8474" width="14.42578125" style="261" customWidth="1"/>
    <col min="8475" max="8476" width="11" style="261" customWidth="1"/>
    <col min="8477" max="8704" width="14.42578125" style="261"/>
    <col min="8705" max="8705" width="6.5703125" style="261" customWidth="1"/>
    <col min="8706" max="8706" width="10.7109375" style="261" customWidth="1"/>
    <col min="8707" max="8707" width="17.5703125" style="261" customWidth="1"/>
    <col min="8708" max="8708" width="21.5703125" style="261" customWidth="1"/>
    <col min="8709" max="8709" width="52.28515625" style="261" customWidth="1"/>
    <col min="8710" max="8710" width="24.140625" style="261" customWidth="1"/>
    <col min="8711" max="8711" width="26.5703125" style="261" customWidth="1"/>
    <col min="8712" max="8712" width="25.85546875" style="261" customWidth="1"/>
    <col min="8713" max="8713" width="14" style="261" customWidth="1"/>
    <col min="8714" max="8714" width="18" style="261" customWidth="1"/>
    <col min="8715" max="8715" width="18.5703125" style="261" customWidth="1"/>
    <col min="8716" max="8716" width="20" style="261" customWidth="1"/>
    <col min="8717" max="8717" width="18.28515625" style="261" customWidth="1"/>
    <col min="8718" max="8719" width="18" style="261" customWidth="1"/>
    <col min="8720" max="8720" width="26.28515625" style="261" customWidth="1"/>
    <col min="8721" max="8721" width="24.85546875" style="261" customWidth="1"/>
    <col min="8722" max="8722" width="19.42578125" style="261" customWidth="1"/>
    <col min="8723" max="8723" width="28.140625" style="261" customWidth="1"/>
    <col min="8724" max="8724" width="89.140625" style="261" customWidth="1"/>
    <col min="8725" max="8725" width="40.140625" style="261" customWidth="1"/>
    <col min="8726" max="8726" width="18.42578125" style="261" customWidth="1"/>
    <col min="8727" max="8727" width="19.42578125" style="261" customWidth="1"/>
    <col min="8728" max="8728" width="80.28515625" style="261" customWidth="1"/>
    <col min="8729" max="8729" width="31.140625" style="261" customWidth="1"/>
    <col min="8730" max="8730" width="14.42578125" style="261" customWidth="1"/>
    <col min="8731" max="8732" width="11" style="261" customWidth="1"/>
    <col min="8733" max="8960" width="14.42578125" style="261"/>
    <col min="8961" max="8961" width="6.5703125" style="261" customWidth="1"/>
    <col min="8962" max="8962" width="10.7109375" style="261" customWidth="1"/>
    <col min="8963" max="8963" width="17.5703125" style="261" customWidth="1"/>
    <col min="8964" max="8964" width="21.5703125" style="261" customWidth="1"/>
    <col min="8965" max="8965" width="52.28515625" style="261" customWidth="1"/>
    <col min="8966" max="8966" width="24.140625" style="261" customWidth="1"/>
    <col min="8967" max="8967" width="26.5703125" style="261" customWidth="1"/>
    <col min="8968" max="8968" width="25.85546875" style="261" customWidth="1"/>
    <col min="8969" max="8969" width="14" style="261" customWidth="1"/>
    <col min="8970" max="8970" width="18" style="261" customWidth="1"/>
    <col min="8971" max="8971" width="18.5703125" style="261" customWidth="1"/>
    <col min="8972" max="8972" width="20" style="261" customWidth="1"/>
    <col min="8973" max="8973" width="18.28515625" style="261" customWidth="1"/>
    <col min="8974" max="8975" width="18" style="261" customWidth="1"/>
    <col min="8976" max="8976" width="26.28515625" style="261" customWidth="1"/>
    <col min="8977" max="8977" width="24.85546875" style="261" customWidth="1"/>
    <col min="8978" max="8978" width="19.42578125" style="261" customWidth="1"/>
    <col min="8979" max="8979" width="28.140625" style="261" customWidth="1"/>
    <col min="8980" max="8980" width="89.140625" style="261" customWidth="1"/>
    <col min="8981" max="8981" width="40.140625" style="261" customWidth="1"/>
    <col min="8982" max="8982" width="18.42578125" style="261" customWidth="1"/>
    <col min="8983" max="8983" width="19.42578125" style="261" customWidth="1"/>
    <col min="8984" max="8984" width="80.28515625" style="261" customWidth="1"/>
    <col min="8985" max="8985" width="31.140625" style="261" customWidth="1"/>
    <col min="8986" max="8986" width="14.42578125" style="261" customWidth="1"/>
    <col min="8987" max="8988" width="11" style="261" customWidth="1"/>
    <col min="8989" max="9216" width="14.42578125" style="261"/>
    <col min="9217" max="9217" width="6.5703125" style="261" customWidth="1"/>
    <col min="9218" max="9218" width="10.7109375" style="261" customWidth="1"/>
    <col min="9219" max="9219" width="17.5703125" style="261" customWidth="1"/>
    <col min="9220" max="9220" width="21.5703125" style="261" customWidth="1"/>
    <col min="9221" max="9221" width="52.28515625" style="261" customWidth="1"/>
    <col min="9222" max="9222" width="24.140625" style="261" customWidth="1"/>
    <col min="9223" max="9223" width="26.5703125" style="261" customWidth="1"/>
    <col min="9224" max="9224" width="25.85546875" style="261" customWidth="1"/>
    <col min="9225" max="9225" width="14" style="261" customWidth="1"/>
    <col min="9226" max="9226" width="18" style="261" customWidth="1"/>
    <col min="9227" max="9227" width="18.5703125" style="261" customWidth="1"/>
    <col min="9228" max="9228" width="20" style="261" customWidth="1"/>
    <col min="9229" max="9229" width="18.28515625" style="261" customWidth="1"/>
    <col min="9230" max="9231" width="18" style="261" customWidth="1"/>
    <col min="9232" max="9232" width="26.28515625" style="261" customWidth="1"/>
    <col min="9233" max="9233" width="24.85546875" style="261" customWidth="1"/>
    <col min="9234" max="9234" width="19.42578125" style="261" customWidth="1"/>
    <col min="9235" max="9235" width="28.140625" style="261" customWidth="1"/>
    <col min="9236" max="9236" width="89.140625" style="261" customWidth="1"/>
    <col min="9237" max="9237" width="40.140625" style="261" customWidth="1"/>
    <col min="9238" max="9238" width="18.42578125" style="261" customWidth="1"/>
    <col min="9239" max="9239" width="19.42578125" style="261" customWidth="1"/>
    <col min="9240" max="9240" width="80.28515625" style="261" customWidth="1"/>
    <col min="9241" max="9241" width="31.140625" style="261" customWidth="1"/>
    <col min="9242" max="9242" width="14.42578125" style="261" customWidth="1"/>
    <col min="9243" max="9244" width="11" style="261" customWidth="1"/>
    <col min="9245" max="9472" width="14.42578125" style="261"/>
    <col min="9473" max="9473" width="6.5703125" style="261" customWidth="1"/>
    <col min="9474" max="9474" width="10.7109375" style="261" customWidth="1"/>
    <col min="9475" max="9475" width="17.5703125" style="261" customWidth="1"/>
    <col min="9476" max="9476" width="21.5703125" style="261" customWidth="1"/>
    <col min="9477" max="9477" width="52.28515625" style="261" customWidth="1"/>
    <col min="9478" max="9478" width="24.140625" style="261" customWidth="1"/>
    <col min="9479" max="9479" width="26.5703125" style="261" customWidth="1"/>
    <col min="9480" max="9480" width="25.85546875" style="261" customWidth="1"/>
    <col min="9481" max="9481" width="14" style="261" customWidth="1"/>
    <col min="9482" max="9482" width="18" style="261" customWidth="1"/>
    <col min="9483" max="9483" width="18.5703125" style="261" customWidth="1"/>
    <col min="9484" max="9484" width="20" style="261" customWidth="1"/>
    <col min="9485" max="9485" width="18.28515625" style="261" customWidth="1"/>
    <col min="9486" max="9487" width="18" style="261" customWidth="1"/>
    <col min="9488" max="9488" width="26.28515625" style="261" customWidth="1"/>
    <col min="9489" max="9489" width="24.85546875" style="261" customWidth="1"/>
    <col min="9490" max="9490" width="19.42578125" style="261" customWidth="1"/>
    <col min="9491" max="9491" width="28.140625" style="261" customWidth="1"/>
    <col min="9492" max="9492" width="89.140625" style="261" customWidth="1"/>
    <col min="9493" max="9493" width="40.140625" style="261" customWidth="1"/>
    <col min="9494" max="9494" width="18.42578125" style="261" customWidth="1"/>
    <col min="9495" max="9495" width="19.42578125" style="261" customWidth="1"/>
    <col min="9496" max="9496" width="80.28515625" style="261" customWidth="1"/>
    <col min="9497" max="9497" width="31.140625" style="261" customWidth="1"/>
    <col min="9498" max="9498" width="14.42578125" style="261" customWidth="1"/>
    <col min="9499" max="9500" width="11" style="261" customWidth="1"/>
    <col min="9501" max="9728" width="14.42578125" style="261"/>
    <col min="9729" max="9729" width="6.5703125" style="261" customWidth="1"/>
    <col min="9730" max="9730" width="10.7109375" style="261" customWidth="1"/>
    <col min="9731" max="9731" width="17.5703125" style="261" customWidth="1"/>
    <col min="9732" max="9732" width="21.5703125" style="261" customWidth="1"/>
    <col min="9733" max="9733" width="52.28515625" style="261" customWidth="1"/>
    <col min="9734" max="9734" width="24.140625" style="261" customWidth="1"/>
    <col min="9735" max="9735" width="26.5703125" style="261" customWidth="1"/>
    <col min="9736" max="9736" width="25.85546875" style="261" customWidth="1"/>
    <col min="9737" max="9737" width="14" style="261" customWidth="1"/>
    <col min="9738" max="9738" width="18" style="261" customWidth="1"/>
    <col min="9739" max="9739" width="18.5703125" style="261" customWidth="1"/>
    <col min="9740" max="9740" width="20" style="261" customWidth="1"/>
    <col min="9741" max="9741" width="18.28515625" style="261" customWidth="1"/>
    <col min="9742" max="9743" width="18" style="261" customWidth="1"/>
    <col min="9744" max="9744" width="26.28515625" style="261" customWidth="1"/>
    <col min="9745" max="9745" width="24.85546875" style="261" customWidth="1"/>
    <col min="9746" max="9746" width="19.42578125" style="261" customWidth="1"/>
    <col min="9747" max="9747" width="28.140625" style="261" customWidth="1"/>
    <col min="9748" max="9748" width="89.140625" style="261" customWidth="1"/>
    <col min="9749" max="9749" width="40.140625" style="261" customWidth="1"/>
    <col min="9750" max="9750" width="18.42578125" style="261" customWidth="1"/>
    <col min="9751" max="9751" width="19.42578125" style="261" customWidth="1"/>
    <col min="9752" max="9752" width="80.28515625" style="261" customWidth="1"/>
    <col min="9753" max="9753" width="31.140625" style="261" customWidth="1"/>
    <col min="9754" max="9754" width="14.42578125" style="261" customWidth="1"/>
    <col min="9755" max="9756" width="11" style="261" customWidth="1"/>
    <col min="9757" max="9984" width="14.42578125" style="261"/>
    <col min="9985" max="9985" width="6.5703125" style="261" customWidth="1"/>
    <col min="9986" max="9986" width="10.7109375" style="261" customWidth="1"/>
    <col min="9987" max="9987" width="17.5703125" style="261" customWidth="1"/>
    <col min="9988" max="9988" width="21.5703125" style="261" customWidth="1"/>
    <col min="9989" max="9989" width="52.28515625" style="261" customWidth="1"/>
    <col min="9990" max="9990" width="24.140625" style="261" customWidth="1"/>
    <col min="9991" max="9991" width="26.5703125" style="261" customWidth="1"/>
    <col min="9992" max="9992" width="25.85546875" style="261" customWidth="1"/>
    <col min="9993" max="9993" width="14" style="261" customWidth="1"/>
    <col min="9994" max="9994" width="18" style="261" customWidth="1"/>
    <col min="9995" max="9995" width="18.5703125" style="261" customWidth="1"/>
    <col min="9996" max="9996" width="20" style="261" customWidth="1"/>
    <col min="9997" max="9997" width="18.28515625" style="261" customWidth="1"/>
    <col min="9998" max="9999" width="18" style="261" customWidth="1"/>
    <col min="10000" max="10000" width="26.28515625" style="261" customWidth="1"/>
    <col min="10001" max="10001" width="24.85546875" style="261" customWidth="1"/>
    <col min="10002" max="10002" width="19.42578125" style="261" customWidth="1"/>
    <col min="10003" max="10003" width="28.140625" style="261" customWidth="1"/>
    <col min="10004" max="10004" width="89.140625" style="261" customWidth="1"/>
    <col min="10005" max="10005" width="40.140625" style="261" customWidth="1"/>
    <col min="10006" max="10006" width="18.42578125" style="261" customWidth="1"/>
    <col min="10007" max="10007" width="19.42578125" style="261" customWidth="1"/>
    <col min="10008" max="10008" width="80.28515625" style="261" customWidth="1"/>
    <col min="10009" max="10009" width="31.140625" style="261" customWidth="1"/>
    <col min="10010" max="10010" width="14.42578125" style="261" customWidth="1"/>
    <col min="10011" max="10012" width="11" style="261" customWidth="1"/>
    <col min="10013" max="10240" width="14.42578125" style="261"/>
    <col min="10241" max="10241" width="6.5703125" style="261" customWidth="1"/>
    <col min="10242" max="10242" width="10.7109375" style="261" customWidth="1"/>
    <col min="10243" max="10243" width="17.5703125" style="261" customWidth="1"/>
    <col min="10244" max="10244" width="21.5703125" style="261" customWidth="1"/>
    <col min="10245" max="10245" width="52.28515625" style="261" customWidth="1"/>
    <col min="10246" max="10246" width="24.140625" style="261" customWidth="1"/>
    <col min="10247" max="10247" width="26.5703125" style="261" customWidth="1"/>
    <col min="10248" max="10248" width="25.85546875" style="261" customWidth="1"/>
    <col min="10249" max="10249" width="14" style="261" customWidth="1"/>
    <col min="10250" max="10250" width="18" style="261" customWidth="1"/>
    <col min="10251" max="10251" width="18.5703125" style="261" customWidth="1"/>
    <col min="10252" max="10252" width="20" style="261" customWidth="1"/>
    <col min="10253" max="10253" width="18.28515625" style="261" customWidth="1"/>
    <col min="10254" max="10255" width="18" style="261" customWidth="1"/>
    <col min="10256" max="10256" width="26.28515625" style="261" customWidth="1"/>
    <col min="10257" max="10257" width="24.85546875" style="261" customWidth="1"/>
    <col min="10258" max="10258" width="19.42578125" style="261" customWidth="1"/>
    <col min="10259" max="10259" width="28.140625" style="261" customWidth="1"/>
    <col min="10260" max="10260" width="89.140625" style="261" customWidth="1"/>
    <col min="10261" max="10261" width="40.140625" style="261" customWidth="1"/>
    <col min="10262" max="10262" width="18.42578125" style="261" customWidth="1"/>
    <col min="10263" max="10263" width="19.42578125" style="261" customWidth="1"/>
    <col min="10264" max="10264" width="80.28515625" style="261" customWidth="1"/>
    <col min="10265" max="10265" width="31.140625" style="261" customWidth="1"/>
    <col min="10266" max="10266" width="14.42578125" style="261" customWidth="1"/>
    <col min="10267" max="10268" width="11" style="261" customWidth="1"/>
    <col min="10269" max="10496" width="14.42578125" style="261"/>
    <col min="10497" max="10497" width="6.5703125" style="261" customWidth="1"/>
    <col min="10498" max="10498" width="10.7109375" style="261" customWidth="1"/>
    <col min="10499" max="10499" width="17.5703125" style="261" customWidth="1"/>
    <col min="10500" max="10500" width="21.5703125" style="261" customWidth="1"/>
    <col min="10501" max="10501" width="52.28515625" style="261" customWidth="1"/>
    <col min="10502" max="10502" width="24.140625" style="261" customWidth="1"/>
    <col min="10503" max="10503" width="26.5703125" style="261" customWidth="1"/>
    <col min="10504" max="10504" width="25.85546875" style="261" customWidth="1"/>
    <col min="10505" max="10505" width="14" style="261" customWidth="1"/>
    <col min="10506" max="10506" width="18" style="261" customWidth="1"/>
    <col min="10507" max="10507" width="18.5703125" style="261" customWidth="1"/>
    <col min="10508" max="10508" width="20" style="261" customWidth="1"/>
    <col min="10509" max="10509" width="18.28515625" style="261" customWidth="1"/>
    <col min="10510" max="10511" width="18" style="261" customWidth="1"/>
    <col min="10512" max="10512" width="26.28515625" style="261" customWidth="1"/>
    <col min="10513" max="10513" width="24.85546875" style="261" customWidth="1"/>
    <col min="10514" max="10514" width="19.42578125" style="261" customWidth="1"/>
    <col min="10515" max="10515" width="28.140625" style="261" customWidth="1"/>
    <col min="10516" max="10516" width="89.140625" style="261" customWidth="1"/>
    <col min="10517" max="10517" width="40.140625" style="261" customWidth="1"/>
    <col min="10518" max="10518" width="18.42578125" style="261" customWidth="1"/>
    <col min="10519" max="10519" width="19.42578125" style="261" customWidth="1"/>
    <col min="10520" max="10520" width="80.28515625" style="261" customWidth="1"/>
    <col min="10521" max="10521" width="31.140625" style="261" customWidth="1"/>
    <col min="10522" max="10522" width="14.42578125" style="261" customWidth="1"/>
    <col min="10523" max="10524" width="11" style="261" customWidth="1"/>
    <col min="10525" max="10752" width="14.42578125" style="261"/>
    <col min="10753" max="10753" width="6.5703125" style="261" customWidth="1"/>
    <col min="10754" max="10754" width="10.7109375" style="261" customWidth="1"/>
    <col min="10755" max="10755" width="17.5703125" style="261" customWidth="1"/>
    <col min="10756" max="10756" width="21.5703125" style="261" customWidth="1"/>
    <col min="10757" max="10757" width="52.28515625" style="261" customWidth="1"/>
    <col min="10758" max="10758" width="24.140625" style="261" customWidth="1"/>
    <col min="10759" max="10759" width="26.5703125" style="261" customWidth="1"/>
    <col min="10760" max="10760" width="25.85546875" style="261" customWidth="1"/>
    <col min="10761" max="10761" width="14" style="261" customWidth="1"/>
    <col min="10762" max="10762" width="18" style="261" customWidth="1"/>
    <col min="10763" max="10763" width="18.5703125" style="261" customWidth="1"/>
    <col min="10764" max="10764" width="20" style="261" customWidth="1"/>
    <col min="10765" max="10765" width="18.28515625" style="261" customWidth="1"/>
    <col min="10766" max="10767" width="18" style="261" customWidth="1"/>
    <col min="10768" max="10768" width="26.28515625" style="261" customWidth="1"/>
    <col min="10769" max="10769" width="24.85546875" style="261" customWidth="1"/>
    <col min="10770" max="10770" width="19.42578125" style="261" customWidth="1"/>
    <col min="10771" max="10771" width="28.140625" style="261" customWidth="1"/>
    <col min="10772" max="10772" width="89.140625" style="261" customWidth="1"/>
    <col min="10773" max="10773" width="40.140625" style="261" customWidth="1"/>
    <col min="10774" max="10774" width="18.42578125" style="261" customWidth="1"/>
    <col min="10775" max="10775" width="19.42578125" style="261" customWidth="1"/>
    <col min="10776" max="10776" width="80.28515625" style="261" customWidth="1"/>
    <col min="10777" max="10777" width="31.140625" style="261" customWidth="1"/>
    <col min="10778" max="10778" width="14.42578125" style="261" customWidth="1"/>
    <col min="10779" max="10780" width="11" style="261" customWidth="1"/>
    <col min="10781" max="11008" width="14.42578125" style="261"/>
    <col min="11009" max="11009" width="6.5703125" style="261" customWidth="1"/>
    <col min="11010" max="11010" width="10.7109375" style="261" customWidth="1"/>
    <col min="11011" max="11011" width="17.5703125" style="261" customWidth="1"/>
    <col min="11012" max="11012" width="21.5703125" style="261" customWidth="1"/>
    <col min="11013" max="11013" width="52.28515625" style="261" customWidth="1"/>
    <col min="11014" max="11014" width="24.140625" style="261" customWidth="1"/>
    <col min="11015" max="11015" width="26.5703125" style="261" customWidth="1"/>
    <col min="11016" max="11016" width="25.85546875" style="261" customWidth="1"/>
    <col min="11017" max="11017" width="14" style="261" customWidth="1"/>
    <col min="11018" max="11018" width="18" style="261" customWidth="1"/>
    <col min="11019" max="11019" width="18.5703125" style="261" customWidth="1"/>
    <col min="11020" max="11020" width="20" style="261" customWidth="1"/>
    <col min="11021" max="11021" width="18.28515625" style="261" customWidth="1"/>
    <col min="11022" max="11023" width="18" style="261" customWidth="1"/>
    <col min="11024" max="11024" width="26.28515625" style="261" customWidth="1"/>
    <col min="11025" max="11025" width="24.85546875" style="261" customWidth="1"/>
    <col min="11026" max="11026" width="19.42578125" style="261" customWidth="1"/>
    <col min="11027" max="11027" width="28.140625" style="261" customWidth="1"/>
    <col min="11028" max="11028" width="89.140625" style="261" customWidth="1"/>
    <col min="11029" max="11029" width="40.140625" style="261" customWidth="1"/>
    <col min="11030" max="11030" width="18.42578125" style="261" customWidth="1"/>
    <col min="11031" max="11031" width="19.42578125" style="261" customWidth="1"/>
    <col min="11032" max="11032" width="80.28515625" style="261" customWidth="1"/>
    <col min="11033" max="11033" width="31.140625" style="261" customWidth="1"/>
    <col min="11034" max="11034" width="14.42578125" style="261" customWidth="1"/>
    <col min="11035" max="11036" width="11" style="261" customWidth="1"/>
    <col min="11037" max="11264" width="14.42578125" style="261"/>
    <col min="11265" max="11265" width="6.5703125" style="261" customWidth="1"/>
    <col min="11266" max="11266" width="10.7109375" style="261" customWidth="1"/>
    <col min="11267" max="11267" width="17.5703125" style="261" customWidth="1"/>
    <col min="11268" max="11268" width="21.5703125" style="261" customWidth="1"/>
    <col min="11269" max="11269" width="52.28515625" style="261" customWidth="1"/>
    <col min="11270" max="11270" width="24.140625" style="261" customWidth="1"/>
    <col min="11271" max="11271" width="26.5703125" style="261" customWidth="1"/>
    <col min="11272" max="11272" width="25.85546875" style="261" customWidth="1"/>
    <col min="11273" max="11273" width="14" style="261" customWidth="1"/>
    <col min="11274" max="11274" width="18" style="261" customWidth="1"/>
    <col min="11275" max="11275" width="18.5703125" style="261" customWidth="1"/>
    <col min="11276" max="11276" width="20" style="261" customWidth="1"/>
    <col min="11277" max="11277" width="18.28515625" style="261" customWidth="1"/>
    <col min="11278" max="11279" width="18" style="261" customWidth="1"/>
    <col min="11280" max="11280" width="26.28515625" style="261" customWidth="1"/>
    <col min="11281" max="11281" width="24.85546875" style="261" customWidth="1"/>
    <col min="11282" max="11282" width="19.42578125" style="261" customWidth="1"/>
    <col min="11283" max="11283" width="28.140625" style="261" customWidth="1"/>
    <col min="11284" max="11284" width="89.140625" style="261" customWidth="1"/>
    <col min="11285" max="11285" width="40.140625" style="261" customWidth="1"/>
    <col min="11286" max="11286" width="18.42578125" style="261" customWidth="1"/>
    <col min="11287" max="11287" width="19.42578125" style="261" customWidth="1"/>
    <col min="11288" max="11288" width="80.28515625" style="261" customWidth="1"/>
    <col min="11289" max="11289" width="31.140625" style="261" customWidth="1"/>
    <col min="11290" max="11290" width="14.42578125" style="261" customWidth="1"/>
    <col min="11291" max="11292" width="11" style="261" customWidth="1"/>
    <col min="11293" max="11520" width="14.42578125" style="261"/>
    <col min="11521" max="11521" width="6.5703125" style="261" customWidth="1"/>
    <col min="11522" max="11522" width="10.7109375" style="261" customWidth="1"/>
    <col min="11523" max="11523" width="17.5703125" style="261" customWidth="1"/>
    <col min="11524" max="11524" width="21.5703125" style="261" customWidth="1"/>
    <col min="11525" max="11525" width="52.28515625" style="261" customWidth="1"/>
    <col min="11526" max="11526" width="24.140625" style="261" customWidth="1"/>
    <col min="11527" max="11527" width="26.5703125" style="261" customWidth="1"/>
    <col min="11528" max="11528" width="25.85546875" style="261" customWidth="1"/>
    <col min="11529" max="11529" width="14" style="261" customWidth="1"/>
    <col min="11530" max="11530" width="18" style="261" customWidth="1"/>
    <col min="11531" max="11531" width="18.5703125" style="261" customWidth="1"/>
    <col min="11532" max="11532" width="20" style="261" customWidth="1"/>
    <col min="11533" max="11533" width="18.28515625" style="261" customWidth="1"/>
    <col min="11534" max="11535" width="18" style="261" customWidth="1"/>
    <col min="11536" max="11536" width="26.28515625" style="261" customWidth="1"/>
    <col min="11537" max="11537" width="24.85546875" style="261" customWidth="1"/>
    <col min="11538" max="11538" width="19.42578125" style="261" customWidth="1"/>
    <col min="11539" max="11539" width="28.140625" style="261" customWidth="1"/>
    <col min="11540" max="11540" width="89.140625" style="261" customWidth="1"/>
    <col min="11541" max="11541" width="40.140625" style="261" customWidth="1"/>
    <col min="11542" max="11542" width="18.42578125" style="261" customWidth="1"/>
    <col min="11543" max="11543" width="19.42578125" style="261" customWidth="1"/>
    <col min="11544" max="11544" width="80.28515625" style="261" customWidth="1"/>
    <col min="11545" max="11545" width="31.140625" style="261" customWidth="1"/>
    <col min="11546" max="11546" width="14.42578125" style="261" customWidth="1"/>
    <col min="11547" max="11548" width="11" style="261" customWidth="1"/>
    <col min="11549" max="11776" width="14.42578125" style="261"/>
    <col min="11777" max="11777" width="6.5703125" style="261" customWidth="1"/>
    <col min="11778" max="11778" width="10.7109375" style="261" customWidth="1"/>
    <col min="11779" max="11779" width="17.5703125" style="261" customWidth="1"/>
    <col min="11780" max="11780" width="21.5703125" style="261" customWidth="1"/>
    <col min="11781" max="11781" width="52.28515625" style="261" customWidth="1"/>
    <col min="11782" max="11782" width="24.140625" style="261" customWidth="1"/>
    <col min="11783" max="11783" width="26.5703125" style="261" customWidth="1"/>
    <col min="11784" max="11784" width="25.85546875" style="261" customWidth="1"/>
    <col min="11785" max="11785" width="14" style="261" customWidth="1"/>
    <col min="11786" max="11786" width="18" style="261" customWidth="1"/>
    <col min="11787" max="11787" width="18.5703125" style="261" customWidth="1"/>
    <col min="11788" max="11788" width="20" style="261" customWidth="1"/>
    <col min="11789" max="11789" width="18.28515625" style="261" customWidth="1"/>
    <col min="11790" max="11791" width="18" style="261" customWidth="1"/>
    <col min="11792" max="11792" width="26.28515625" style="261" customWidth="1"/>
    <col min="11793" max="11793" width="24.85546875" style="261" customWidth="1"/>
    <col min="11794" max="11794" width="19.42578125" style="261" customWidth="1"/>
    <col min="11795" max="11795" width="28.140625" style="261" customWidth="1"/>
    <col min="11796" max="11796" width="89.140625" style="261" customWidth="1"/>
    <col min="11797" max="11797" width="40.140625" style="261" customWidth="1"/>
    <col min="11798" max="11798" width="18.42578125" style="261" customWidth="1"/>
    <col min="11799" max="11799" width="19.42578125" style="261" customWidth="1"/>
    <col min="11800" max="11800" width="80.28515625" style="261" customWidth="1"/>
    <col min="11801" max="11801" width="31.140625" style="261" customWidth="1"/>
    <col min="11802" max="11802" width="14.42578125" style="261" customWidth="1"/>
    <col min="11803" max="11804" width="11" style="261" customWidth="1"/>
    <col min="11805" max="12032" width="14.42578125" style="261"/>
    <col min="12033" max="12033" width="6.5703125" style="261" customWidth="1"/>
    <col min="12034" max="12034" width="10.7109375" style="261" customWidth="1"/>
    <col min="12035" max="12035" width="17.5703125" style="261" customWidth="1"/>
    <col min="12036" max="12036" width="21.5703125" style="261" customWidth="1"/>
    <col min="12037" max="12037" width="52.28515625" style="261" customWidth="1"/>
    <col min="12038" max="12038" width="24.140625" style="261" customWidth="1"/>
    <col min="12039" max="12039" width="26.5703125" style="261" customWidth="1"/>
    <col min="12040" max="12040" width="25.85546875" style="261" customWidth="1"/>
    <col min="12041" max="12041" width="14" style="261" customWidth="1"/>
    <col min="12042" max="12042" width="18" style="261" customWidth="1"/>
    <col min="12043" max="12043" width="18.5703125" style="261" customWidth="1"/>
    <col min="12044" max="12044" width="20" style="261" customWidth="1"/>
    <col min="12045" max="12045" width="18.28515625" style="261" customWidth="1"/>
    <col min="12046" max="12047" width="18" style="261" customWidth="1"/>
    <col min="12048" max="12048" width="26.28515625" style="261" customWidth="1"/>
    <col min="12049" max="12049" width="24.85546875" style="261" customWidth="1"/>
    <col min="12050" max="12050" width="19.42578125" style="261" customWidth="1"/>
    <col min="12051" max="12051" width="28.140625" style="261" customWidth="1"/>
    <col min="12052" max="12052" width="89.140625" style="261" customWidth="1"/>
    <col min="12053" max="12053" width="40.140625" style="261" customWidth="1"/>
    <col min="12054" max="12054" width="18.42578125" style="261" customWidth="1"/>
    <col min="12055" max="12055" width="19.42578125" style="261" customWidth="1"/>
    <col min="12056" max="12056" width="80.28515625" style="261" customWidth="1"/>
    <col min="12057" max="12057" width="31.140625" style="261" customWidth="1"/>
    <col min="12058" max="12058" width="14.42578125" style="261" customWidth="1"/>
    <col min="12059" max="12060" width="11" style="261" customWidth="1"/>
    <col min="12061" max="12288" width="14.42578125" style="261"/>
    <col min="12289" max="12289" width="6.5703125" style="261" customWidth="1"/>
    <col min="12290" max="12290" width="10.7109375" style="261" customWidth="1"/>
    <col min="12291" max="12291" width="17.5703125" style="261" customWidth="1"/>
    <col min="12292" max="12292" width="21.5703125" style="261" customWidth="1"/>
    <col min="12293" max="12293" width="52.28515625" style="261" customWidth="1"/>
    <col min="12294" max="12294" width="24.140625" style="261" customWidth="1"/>
    <col min="12295" max="12295" width="26.5703125" style="261" customWidth="1"/>
    <col min="12296" max="12296" width="25.85546875" style="261" customWidth="1"/>
    <col min="12297" max="12297" width="14" style="261" customWidth="1"/>
    <col min="12298" max="12298" width="18" style="261" customWidth="1"/>
    <col min="12299" max="12299" width="18.5703125" style="261" customWidth="1"/>
    <col min="12300" max="12300" width="20" style="261" customWidth="1"/>
    <col min="12301" max="12301" width="18.28515625" style="261" customWidth="1"/>
    <col min="12302" max="12303" width="18" style="261" customWidth="1"/>
    <col min="12304" max="12304" width="26.28515625" style="261" customWidth="1"/>
    <col min="12305" max="12305" width="24.85546875" style="261" customWidth="1"/>
    <col min="12306" max="12306" width="19.42578125" style="261" customWidth="1"/>
    <col min="12307" max="12307" width="28.140625" style="261" customWidth="1"/>
    <col min="12308" max="12308" width="89.140625" style="261" customWidth="1"/>
    <col min="12309" max="12309" width="40.140625" style="261" customWidth="1"/>
    <col min="12310" max="12310" width="18.42578125" style="261" customWidth="1"/>
    <col min="12311" max="12311" width="19.42578125" style="261" customWidth="1"/>
    <col min="12312" max="12312" width="80.28515625" style="261" customWidth="1"/>
    <col min="12313" max="12313" width="31.140625" style="261" customWidth="1"/>
    <col min="12314" max="12314" width="14.42578125" style="261" customWidth="1"/>
    <col min="12315" max="12316" width="11" style="261" customWidth="1"/>
    <col min="12317" max="12544" width="14.42578125" style="261"/>
    <col min="12545" max="12545" width="6.5703125" style="261" customWidth="1"/>
    <col min="12546" max="12546" width="10.7109375" style="261" customWidth="1"/>
    <col min="12547" max="12547" width="17.5703125" style="261" customWidth="1"/>
    <col min="12548" max="12548" width="21.5703125" style="261" customWidth="1"/>
    <col min="12549" max="12549" width="52.28515625" style="261" customWidth="1"/>
    <col min="12550" max="12550" width="24.140625" style="261" customWidth="1"/>
    <col min="12551" max="12551" width="26.5703125" style="261" customWidth="1"/>
    <col min="12552" max="12552" width="25.85546875" style="261" customWidth="1"/>
    <col min="12553" max="12553" width="14" style="261" customWidth="1"/>
    <col min="12554" max="12554" width="18" style="261" customWidth="1"/>
    <col min="12555" max="12555" width="18.5703125" style="261" customWidth="1"/>
    <col min="12556" max="12556" width="20" style="261" customWidth="1"/>
    <col min="12557" max="12557" width="18.28515625" style="261" customWidth="1"/>
    <col min="12558" max="12559" width="18" style="261" customWidth="1"/>
    <col min="12560" max="12560" width="26.28515625" style="261" customWidth="1"/>
    <col min="12561" max="12561" width="24.85546875" style="261" customWidth="1"/>
    <col min="12562" max="12562" width="19.42578125" style="261" customWidth="1"/>
    <col min="12563" max="12563" width="28.140625" style="261" customWidth="1"/>
    <col min="12564" max="12564" width="89.140625" style="261" customWidth="1"/>
    <col min="12565" max="12565" width="40.140625" style="261" customWidth="1"/>
    <col min="12566" max="12566" width="18.42578125" style="261" customWidth="1"/>
    <col min="12567" max="12567" width="19.42578125" style="261" customWidth="1"/>
    <col min="12568" max="12568" width="80.28515625" style="261" customWidth="1"/>
    <col min="12569" max="12569" width="31.140625" style="261" customWidth="1"/>
    <col min="12570" max="12570" width="14.42578125" style="261" customWidth="1"/>
    <col min="12571" max="12572" width="11" style="261" customWidth="1"/>
    <col min="12573" max="12800" width="14.42578125" style="261"/>
    <col min="12801" max="12801" width="6.5703125" style="261" customWidth="1"/>
    <col min="12802" max="12802" width="10.7109375" style="261" customWidth="1"/>
    <col min="12803" max="12803" width="17.5703125" style="261" customWidth="1"/>
    <col min="12804" max="12804" width="21.5703125" style="261" customWidth="1"/>
    <col min="12805" max="12805" width="52.28515625" style="261" customWidth="1"/>
    <col min="12806" max="12806" width="24.140625" style="261" customWidth="1"/>
    <col min="12807" max="12807" width="26.5703125" style="261" customWidth="1"/>
    <col min="12808" max="12808" width="25.85546875" style="261" customWidth="1"/>
    <col min="12809" max="12809" width="14" style="261" customWidth="1"/>
    <col min="12810" max="12810" width="18" style="261" customWidth="1"/>
    <col min="12811" max="12811" width="18.5703125" style="261" customWidth="1"/>
    <col min="12812" max="12812" width="20" style="261" customWidth="1"/>
    <col min="12813" max="12813" width="18.28515625" style="261" customWidth="1"/>
    <col min="12814" max="12815" width="18" style="261" customWidth="1"/>
    <col min="12816" max="12816" width="26.28515625" style="261" customWidth="1"/>
    <col min="12817" max="12817" width="24.85546875" style="261" customWidth="1"/>
    <col min="12818" max="12818" width="19.42578125" style="261" customWidth="1"/>
    <col min="12819" max="12819" width="28.140625" style="261" customWidth="1"/>
    <col min="12820" max="12820" width="89.140625" style="261" customWidth="1"/>
    <col min="12821" max="12821" width="40.140625" style="261" customWidth="1"/>
    <col min="12822" max="12822" width="18.42578125" style="261" customWidth="1"/>
    <col min="12823" max="12823" width="19.42578125" style="261" customWidth="1"/>
    <col min="12824" max="12824" width="80.28515625" style="261" customWidth="1"/>
    <col min="12825" max="12825" width="31.140625" style="261" customWidth="1"/>
    <col min="12826" max="12826" width="14.42578125" style="261" customWidth="1"/>
    <col min="12827" max="12828" width="11" style="261" customWidth="1"/>
    <col min="12829" max="13056" width="14.42578125" style="261"/>
    <col min="13057" max="13057" width="6.5703125" style="261" customWidth="1"/>
    <col min="13058" max="13058" width="10.7109375" style="261" customWidth="1"/>
    <col min="13059" max="13059" width="17.5703125" style="261" customWidth="1"/>
    <col min="13060" max="13060" width="21.5703125" style="261" customWidth="1"/>
    <col min="13061" max="13061" width="52.28515625" style="261" customWidth="1"/>
    <col min="13062" max="13062" width="24.140625" style="261" customWidth="1"/>
    <col min="13063" max="13063" width="26.5703125" style="261" customWidth="1"/>
    <col min="13064" max="13064" width="25.85546875" style="261" customWidth="1"/>
    <col min="13065" max="13065" width="14" style="261" customWidth="1"/>
    <col min="13066" max="13066" width="18" style="261" customWidth="1"/>
    <col min="13067" max="13067" width="18.5703125" style="261" customWidth="1"/>
    <col min="13068" max="13068" width="20" style="261" customWidth="1"/>
    <col min="13069" max="13069" width="18.28515625" style="261" customWidth="1"/>
    <col min="13070" max="13071" width="18" style="261" customWidth="1"/>
    <col min="13072" max="13072" width="26.28515625" style="261" customWidth="1"/>
    <col min="13073" max="13073" width="24.85546875" style="261" customWidth="1"/>
    <col min="13074" max="13074" width="19.42578125" style="261" customWidth="1"/>
    <col min="13075" max="13075" width="28.140625" style="261" customWidth="1"/>
    <col min="13076" max="13076" width="89.140625" style="261" customWidth="1"/>
    <col min="13077" max="13077" width="40.140625" style="261" customWidth="1"/>
    <col min="13078" max="13078" width="18.42578125" style="261" customWidth="1"/>
    <col min="13079" max="13079" width="19.42578125" style="261" customWidth="1"/>
    <col min="13080" max="13080" width="80.28515625" style="261" customWidth="1"/>
    <col min="13081" max="13081" width="31.140625" style="261" customWidth="1"/>
    <col min="13082" max="13082" width="14.42578125" style="261" customWidth="1"/>
    <col min="13083" max="13084" width="11" style="261" customWidth="1"/>
    <col min="13085" max="13312" width="14.42578125" style="261"/>
    <col min="13313" max="13313" width="6.5703125" style="261" customWidth="1"/>
    <col min="13314" max="13314" width="10.7109375" style="261" customWidth="1"/>
    <col min="13315" max="13315" width="17.5703125" style="261" customWidth="1"/>
    <col min="13316" max="13316" width="21.5703125" style="261" customWidth="1"/>
    <col min="13317" max="13317" width="52.28515625" style="261" customWidth="1"/>
    <col min="13318" max="13318" width="24.140625" style="261" customWidth="1"/>
    <col min="13319" max="13319" width="26.5703125" style="261" customWidth="1"/>
    <col min="13320" max="13320" width="25.85546875" style="261" customWidth="1"/>
    <col min="13321" max="13321" width="14" style="261" customWidth="1"/>
    <col min="13322" max="13322" width="18" style="261" customWidth="1"/>
    <col min="13323" max="13323" width="18.5703125" style="261" customWidth="1"/>
    <col min="13324" max="13324" width="20" style="261" customWidth="1"/>
    <col min="13325" max="13325" width="18.28515625" style="261" customWidth="1"/>
    <col min="13326" max="13327" width="18" style="261" customWidth="1"/>
    <col min="13328" max="13328" width="26.28515625" style="261" customWidth="1"/>
    <col min="13329" max="13329" width="24.85546875" style="261" customWidth="1"/>
    <col min="13330" max="13330" width="19.42578125" style="261" customWidth="1"/>
    <col min="13331" max="13331" width="28.140625" style="261" customWidth="1"/>
    <col min="13332" max="13332" width="89.140625" style="261" customWidth="1"/>
    <col min="13333" max="13333" width="40.140625" style="261" customWidth="1"/>
    <col min="13334" max="13334" width="18.42578125" style="261" customWidth="1"/>
    <col min="13335" max="13335" width="19.42578125" style="261" customWidth="1"/>
    <col min="13336" max="13336" width="80.28515625" style="261" customWidth="1"/>
    <col min="13337" max="13337" width="31.140625" style="261" customWidth="1"/>
    <col min="13338" max="13338" width="14.42578125" style="261" customWidth="1"/>
    <col min="13339" max="13340" width="11" style="261" customWidth="1"/>
    <col min="13341" max="13568" width="14.42578125" style="261"/>
    <col min="13569" max="13569" width="6.5703125" style="261" customWidth="1"/>
    <col min="13570" max="13570" width="10.7109375" style="261" customWidth="1"/>
    <col min="13571" max="13571" width="17.5703125" style="261" customWidth="1"/>
    <col min="13572" max="13572" width="21.5703125" style="261" customWidth="1"/>
    <col min="13573" max="13573" width="52.28515625" style="261" customWidth="1"/>
    <col min="13574" max="13574" width="24.140625" style="261" customWidth="1"/>
    <col min="13575" max="13575" width="26.5703125" style="261" customWidth="1"/>
    <col min="13576" max="13576" width="25.85546875" style="261" customWidth="1"/>
    <col min="13577" max="13577" width="14" style="261" customWidth="1"/>
    <col min="13578" max="13578" width="18" style="261" customWidth="1"/>
    <col min="13579" max="13579" width="18.5703125" style="261" customWidth="1"/>
    <col min="13580" max="13580" width="20" style="261" customWidth="1"/>
    <col min="13581" max="13581" width="18.28515625" style="261" customWidth="1"/>
    <col min="13582" max="13583" width="18" style="261" customWidth="1"/>
    <col min="13584" max="13584" width="26.28515625" style="261" customWidth="1"/>
    <col min="13585" max="13585" width="24.85546875" style="261" customWidth="1"/>
    <col min="13586" max="13586" width="19.42578125" style="261" customWidth="1"/>
    <col min="13587" max="13587" width="28.140625" style="261" customWidth="1"/>
    <col min="13588" max="13588" width="89.140625" style="261" customWidth="1"/>
    <col min="13589" max="13589" width="40.140625" style="261" customWidth="1"/>
    <col min="13590" max="13590" width="18.42578125" style="261" customWidth="1"/>
    <col min="13591" max="13591" width="19.42578125" style="261" customWidth="1"/>
    <col min="13592" max="13592" width="80.28515625" style="261" customWidth="1"/>
    <col min="13593" max="13593" width="31.140625" style="261" customWidth="1"/>
    <col min="13594" max="13594" width="14.42578125" style="261" customWidth="1"/>
    <col min="13595" max="13596" width="11" style="261" customWidth="1"/>
    <col min="13597" max="13824" width="14.42578125" style="261"/>
    <col min="13825" max="13825" width="6.5703125" style="261" customWidth="1"/>
    <col min="13826" max="13826" width="10.7109375" style="261" customWidth="1"/>
    <col min="13827" max="13827" width="17.5703125" style="261" customWidth="1"/>
    <col min="13828" max="13828" width="21.5703125" style="261" customWidth="1"/>
    <col min="13829" max="13829" width="52.28515625" style="261" customWidth="1"/>
    <col min="13830" max="13830" width="24.140625" style="261" customWidth="1"/>
    <col min="13831" max="13831" width="26.5703125" style="261" customWidth="1"/>
    <col min="13832" max="13832" width="25.85546875" style="261" customWidth="1"/>
    <col min="13833" max="13833" width="14" style="261" customWidth="1"/>
    <col min="13834" max="13834" width="18" style="261" customWidth="1"/>
    <col min="13835" max="13835" width="18.5703125" style="261" customWidth="1"/>
    <col min="13836" max="13836" width="20" style="261" customWidth="1"/>
    <col min="13837" max="13837" width="18.28515625" style="261" customWidth="1"/>
    <col min="13838" max="13839" width="18" style="261" customWidth="1"/>
    <col min="13840" max="13840" width="26.28515625" style="261" customWidth="1"/>
    <col min="13841" max="13841" width="24.85546875" style="261" customWidth="1"/>
    <col min="13842" max="13842" width="19.42578125" style="261" customWidth="1"/>
    <col min="13843" max="13843" width="28.140625" style="261" customWidth="1"/>
    <col min="13844" max="13844" width="89.140625" style="261" customWidth="1"/>
    <col min="13845" max="13845" width="40.140625" style="261" customWidth="1"/>
    <col min="13846" max="13846" width="18.42578125" style="261" customWidth="1"/>
    <col min="13847" max="13847" width="19.42578125" style="261" customWidth="1"/>
    <col min="13848" max="13848" width="80.28515625" style="261" customWidth="1"/>
    <col min="13849" max="13849" width="31.140625" style="261" customWidth="1"/>
    <col min="13850" max="13850" width="14.42578125" style="261" customWidth="1"/>
    <col min="13851" max="13852" width="11" style="261" customWidth="1"/>
    <col min="13853" max="14080" width="14.42578125" style="261"/>
    <col min="14081" max="14081" width="6.5703125" style="261" customWidth="1"/>
    <col min="14082" max="14082" width="10.7109375" style="261" customWidth="1"/>
    <col min="14083" max="14083" width="17.5703125" style="261" customWidth="1"/>
    <col min="14084" max="14084" width="21.5703125" style="261" customWidth="1"/>
    <col min="14085" max="14085" width="52.28515625" style="261" customWidth="1"/>
    <col min="14086" max="14086" width="24.140625" style="261" customWidth="1"/>
    <col min="14087" max="14087" width="26.5703125" style="261" customWidth="1"/>
    <col min="14088" max="14088" width="25.85546875" style="261" customWidth="1"/>
    <col min="14089" max="14089" width="14" style="261" customWidth="1"/>
    <col min="14090" max="14090" width="18" style="261" customWidth="1"/>
    <col min="14091" max="14091" width="18.5703125" style="261" customWidth="1"/>
    <col min="14092" max="14092" width="20" style="261" customWidth="1"/>
    <col min="14093" max="14093" width="18.28515625" style="261" customWidth="1"/>
    <col min="14094" max="14095" width="18" style="261" customWidth="1"/>
    <col min="14096" max="14096" width="26.28515625" style="261" customWidth="1"/>
    <col min="14097" max="14097" width="24.85546875" style="261" customWidth="1"/>
    <col min="14098" max="14098" width="19.42578125" style="261" customWidth="1"/>
    <col min="14099" max="14099" width="28.140625" style="261" customWidth="1"/>
    <col min="14100" max="14100" width="89.140625" style="261" customWidth="1"/>
    <col min="14101" max="14101" width="40.140625" style="261" customWidth="1"/>
    <col min="14102" max="14102" width="18.42578125" style="261" customWidth="1"/>
    <col min="14103" max="14103" width="19.42578125" style="261" customWidth="1"/>
    <col min="14104" max="14104" width="80.28515625" style="261" customWidth="1"/>
    <col min="14105" max="14105" width="31.140625" style="261" customWidth="1"/>
    <col min="14106" max="14106" width="14.42578125" style="261" customWidth="1"/>
    <col min="14107" max="14108" width="11" style="261" customWidth="1"/>
    <col min="14109" max="14336" width="14.42578125" style="261"/>
    <col min="14337" max="14337" width="6.5703125" style="261" customWidth="1"/>
    <col min="14338" max="14338" width="10.7109375" style="261" customWidth="1"/>
    <col min="14339" max="14339" width="17.5703125" style="261" customWidth="1"/>
    <col min="14340" max="14340" width="21.5703125" style="261" customWidth="1"/>
    <col min="14341" max="14341" width="52.28515625" style="261" customWidth="1"/>
    <col min="14342" max="14342" width="24.140625" style="261" customWidth="1"/>
    <col min="14343" max="14343" width="26.5703125" style="261" customWidth="1"/>
    <col min="14344" max="14344" width="25.85546875" style="261" customWidth="1"/>
    <col min="14345" max="14345" width="14" style="261" customWidth="1"/>
    <col min="14346" max="14346" width="18" style="261" customWidth="1"/>
    <col min="14347" max="14347" width="18.5703125" style="261" customWidth="1"/>
    <col min="14348" max="14348" width="20" style="261" customWidth="1"/>
    <col min="14349" max="14349" width="18.28515625" style="261" customWidth="1"/>
    <col min="14350" max="14351" width="18" style="261" customWidth="1"/>
    <col min="14352" max="14352" width="26.28515625" style="261" customWidth="1"/>
    <col min="14353" max="14353" width="24.85546875" style="261" customWidth="1"/>
    <col min="14354" max="14354" width="19.42578125" style="261" customWidth="1"/>
    <col min="14355" max="14355" width="28.140625" style="261" customWidth="1"/>
    <col min="14356" max="14356" width="89.140625" style="261" customWidth="1"/>
    <col min="14357" max="14357" width="40.140625" style="261" customWidth="1"/>
    <col min="14358" max="14358" width="18.42578125" style="261" customWidth="1"/>
    <col min="14359" max="14359" width="19.42578125" style="261" customWidth="1"/>
    <col min="14360" max="14360" width="80.28515625" style="261" customWidth="1"/>
    <col min="14361" max="14361" width="31.140625" style="261" customWidth="1"/>
    <col min="14362" max="14362" width="14.42578125" style="261" customWidth="1"/>
    <col min="14363" max="14364" width="11" style="261" customWidth="1"/>
    <col min="14365" max="14592" width="14.42578125" style="261"/>
    <col min="14593" max="14593" width="6.5703125" style="261" customWidth="1"/>
    <col min="14594" max="14594" width="10.7109375" style="261" customWidth="1"/>
    <col min="14595" max="14595" width="17.5703125" style="261" customWidth="1"/>
    <col min="14596" max="14596" width="21.5703125" style="261" customWidth="1"/>
    <col min="14597" max="14597" width="52.28515625" style="261" customWidth="1"/>
    <col min="14598" max="14598" width="24.140625" style="261" customWidth="1"/>
    <col min="14599" max="14599" width="26.5703125" style="261" customWidth="1"/>
    <col min="14600" max="14600" width="25.85546875" style="261" customWidth="1"/>
    <col min="14601" max="14601" width="14" style="261" customWidth="1"/>
    <col min="14602" max="14602" width="18" style="261" customWidth="1"/>
    <col min="14603" max="14603" width="18.5703125" style="261" customWidth="1"/>
    <col min="14604" max="14604" width="20" style="261" customWidth="1"/>
    <col min="14605" max="14605" width="18.28515625" style="261" customWidth="1"/>
    <col min="14606" max="14607" width="18" style="261" customWidth="1"/>
    <col min="14608" max="14608" width="26.28515625" style="261" customWidth="1"/>
    <col min="14609" max="14609" width="24.85546875" style="261" customWidth="1"/>
    <col min="14610" max="14610" width="19.42578125" style="261" customWidth="1"/>
    <col min="14611" max="14611" width="28.140625" style="261" customWidth="1"/>
    <col min="14612" max="14612" width="89.140625" style="261" customWidth="1"/>
    <col min="14613" max="14613" width="40.140625" style="261" customWidth="1"/>
    <col min="14614" max="14614" width="18.42578125" style="261" customWidth="1"/>
    <col min="14615" max="14615" width="19.42578125" style="261" customWidth="1"/>
    <col min="14616" max="14616" width="80.28515625" style="261" customWidth="1"/>
    <col min="14617" max="14617" width="31.140625" style="261" customWidth="1"/>
    <col min="14618" max="14618" width="14.42578125" style="261" customWidth="1"/>
    <col min="14619" max="14620" width="11" style="261" customWidth="1"/>
    <col min="14621" max="14848" width="14.42578125" style="261"/>
    <col min="14849" max="14849" width="6.5703125" style="261" customWidth="1"/>
    <col min="14850" max="14850" width="10.7109375" style="261" customWidth="1"/>
    <col min="14851" max="14851" width="17.5703125" style="261" customWidth="1"/>
    <col min="14852" max="14852" width="21.5703125" style="261" customWidth="1"/>
    <col min="14853" max="14853" width="52.28515625" style="261" customWidth="1"/>
    <col min="14854" max="14854" width="24.140625" style="261" customWidth="1"/>
    <col min="14855" max="14855" width="26.5703125" style="261" customWidth="1"/>
    <col min="14856" max="14856" width="25.85546875" style="261" customWidth="1"/>
    <col min="14857" max="14857" width="14" style="261" customWidth="1"/>
    <col min="14858" max="14858" width="18" style="261" customWidth="1"/>
    <col min="14859" max="14859" width="18.5703125" style="261" customWidth="1"/>
    <col min="14860" max="14860" width="20" style="261" customWidth="1"/>
    <col min="14861" max="14861" width="18.28515625" style="261" customWidth="1"/>
    <col min="14862" max="14863" width="18" style="261" customWidth="1"/>
    <col min="14864" max="14864" width="26.28515625" style="261" customWidth="1"/>
    <col min="14865" max="14865" width="24.85546875" style="261" customWidth="1"/>
    <col min="14866" max="14866" width="19.42578125" style="261" customWidth="1"/>
    <col min="14867" max="14867" width="28.140625" style="261" customWidth="1"/>
    <col min="14868" max="14868" width="89.140625" style="261" customWidth="1"/>
    <col min="14869" max="14869" width="40.140625" style="261" customWidth="1"/>
    <col min="14870" max="14870" width="18.42578125" style="261" customWidth="1"/>
    <col min="14871" max="14871" width="19.42578125" style="261" customWidth="1"/>
    <col min="14872" max="14872" width="80.28515625" style="261" customWidth="1"/>
    <col min="14873" max="14873" width="31.140625" style="261" customWidth="1"/>
    <col min="14874" max="14874" width="14.42578125" style="261" customWidth="1"/>
    <col min="14875" max="14876" width="11" style="261" customWidth="1"/>
    <col min="14877" max="15104" width="14.42578125" style="261"/>
    <col min="15105" max="15105" width="6.5703125" style="261" customWidth="1"/>
    <col min="15106" max="15106" width="10.7109375" style="261" customWidth="1"/>
    <col min="15107" max="15107" width="17.5703125" style="261" customWidth="1"/>
    <col min="15108" max="15108" width="21.5703125" style="261" customWidth="1"/>
    <col min="15109" max="15109" width="52.28515625" style="261" customWidth="1"/>
    <col min="15110" max="15110" width="24.140625" style="261" customWidth="1"/>
    <col min="15111" max="15111" width="26.5703125" style="261" customWidth="1"/>
    <col min="15112" max="15112" width="25.85546875" style="261" customWidth="1"/>
    <col min="15113" max="15113" width="14" style="261" customWidth="1"/>
    <col min="15114" max="15114" width="18" style="261" customWidth="1"/>
    <col min="15115" max="15115" width="18.5703125" style="261" customWidth="1"/>
    <col min="15116" max="15116" width="20" style="261" customWidth="1"/>
    <col min="15117" max="15117" width="18.28515625" style="261" customWidth="1"/>
    <col min="15118" max="15119" width="18" style="261" customWidth="1"/>
    <col min="15120" max="15120" width="26.28515625" style="261" customWidth="1"/>
    <col min="15121" max="15121" width="24.85546875" style="261" customWidth="1"/>
    <col min="15122" max="15122" width="19.42578125" style="261" customWidth="1"/>
    <col min="15123" max="15123" width="28.140625" style="261" customWidth="1"/>
    <col min="15124" max="15124" width="89.140625" style="261" customWidth="1"/>
    <col min="15125" max="15125" width="40.140625" style="261" customWidth="1"/>
    <col min="15126" max="15126" width="18.42578125" style="261" customWidth="1"/>
    <col min="15127" max="15127" width="19.42578125" style="261" customWidth="1"/>
    <col min="15128" max="15128" width="80.28515625" style="261" customWidth="1"/>
    <col min="15129" max="15129" width="31.140625" style="261" customWidth="1"/>
    <col min="15130" max="15130" width="14.42578125" style="261" customWidth="1"/>
    <col min="15131" max="15132" width="11" style="261" customWidth="1"/>
    <col min="15133" max="15360" width="14.42578125" style="261"/>
    <col min="15361" max="15361" width="6.5703125" style="261" customWidth="1"/>
    <col min="15362" max="15362" width="10.7109375" style="261" customWidth="1"/>
    <col min="15363" max="15363" width="17.5703125" style="261" customWidth="1"/>
    <col min="15364" max="15364" width="21.5703125" style="261" customWidth="1"/>
    <col min="15365" max="15365" width="52.28515625" style="261" customWidth="1"/>
    <col min="15366" max="15366" width="24.140625" style="261" customWidth="1"/>
    <col min="15367" max="15367" width="26.5703125" style="261" customWidth="1"/>
    <col min="15368" max="15368" width="25.85546875" style="261" customWidth="1"/>
    <col min="15369" max="15369" width="14" style="261" customWidth="1"/>
    <col min="15370" max="15370" width="18" style="261" customWidth="1"/>
    <col min="15371" max="15371" width="18.5703125" style="261" customWidth="1"/>
    <col min="15372" max="15372" width="20" style="261" customWidth="1"/>
    <col min="15373" max="15373" width="18.28515625" style="261" customWidth="1"/>
    <col min="15374" max="15375" width="18" style="261" customWidth="1"/>
    <col min="15376" max="15376" width="26.28515625" style="261" customWidth="1"/>
    <col min="15377" max="15377" width="24.85546875" style="261" customWidth="1"/>
    <col min="15378" max="15378" width="19.42578125" style="261" customWidth="1"/>
    <col min="15379" max="15379" width="28.140625" style="261" customWidth="1"/>
    <col min="15380" max="15380" width="89.140625" style="261" customWidth="1"/>
    <col min="15381" max="15381" width="40.140625" style="261" customWidth="1"/>
    <col min="15382" max="15382" width="18.42578125" style="261" customWidth="1"/>
    <col min="15383" max="15383" width="19.42578125" style="261" customWidth="1"/>
    <col min="15384" max="15384" width="80.28515625" style="261" customWidth="1"/>
    <col min="15385" max="15385" width="31.140625" style="261" customWidth="1"/>
    <col min="15386" max="15386" width="14.42578125" style="261" customWidth="1"/>
    <col min="15387" max="15388" width="11" style="261" customWidth="1"/>
    <col min="15389" max="15616" width="14.42578125" style="261"/>
    <col min="15617" max="15617" width="6.5703125" style="261" customWidth="1"/>
    <col min="15618" max="15618" width="10.7109375" style="261" customWidth="1"/>
    <col min="15619" max="15619" width="17.5703125" style="261" customWidth="1"/>
    <col min="15620" max="15620" width="21.5703125" style="261" customWidth="1"/>
    <col min="15621" max="15621" width="52.28515625" style="261" customWidth="1"/>
    <col min="15622" max="15622" width="24.140625" style="261" customWidth="1"/>
    <col min="15623" max="15623" width="26.5703125" style="261" customWidth="1"/>
    <col min="15624" max="15624" width="25.85546875" style="261" customWidth="1"/>
    <col min="15625" max="15625" width="14" style="261" customWidth="1"/>
    <col min="15626" max="15626" width="18" style="261" customWidth="1"/>
    <col min="15627" max="15627" width="18.5703125" style="261" customWidth="1"/>
    <col min="15628" max="15628" width="20" style="261" customWidth="1"/>
    <col min="15629" max="15629" width="18.28515625" style="261" customWidth="1"/>
    <col min="15630" max="15631" width="18" style="261" customWidth="1"/>
    <col min="15632" max="15632" width="26.28515625" style="261" customWidth="1"/>
    <col min="15633" max="15633" width="24.85546875" style="261" customWidth="1"/>
    <col min="15634" max="15634" width="19.42578125" style="261" customWidth="1"/>
    <col min="15635" max="15635" width="28.140625" style="261" customWidth="1"/>
    <col min="15636" max="15636" width="89.140625" style="261" customWidth="1"/>
    <col min="15637" max="15637" width="40.140625" style="261" customWidth="1"/>
    <col min="15638" max="15638" width="18.42578125" style="261" customWidth="1"/>
    <col min="15639" max="15639" width="19.42578125" style="261" customWidth="1"/>
    <col min="15640" max="15640" width="80.28515625" style="261" customWidth="1"/>
    <col min="15641" max="15641" width="31.140625" style="261" customWidth="1"/>
    <col min="15642" max="15642" width="14.42578125" style="261" customWidth="1"/>
    <col min="15643" max="15644" width="11" style="261" customWidth="1"/>
    <col min="15645" max="15872" width="14.42578125" style="261"/>
    <col min="15873" max="15873" width="6.5703125" style="261" customWidth="1"/>
    <col min="15874" max="15874" width="10.7109375" style="261" customWidth="1"/>
    <col min="15875" max="15875" width="17.5703125" style="261" customWidth="1"/>
    <col min="15876" max="15876" width="21.5703125" style="261" customWidth="1"/>
    <col min="15877" max="15877" width="52.28515625" style="261" customWidth="1"/>
    <col min="15878" max="15878" width="24.140625" style="261" customWidth="1"/>
    <col min="15879" max="15879" width="26.5703125" style="261" customWidth="1"/>
    <col min="15880" max="15880" width="25.85546875" style="261" customWidth="1"/>
    <col min="15881" max="15881" width="14" style="261" customWidth="1"/>
    <col min="15882" max="15882" width="18" style="261" customWidth="1"/>
    <col min="15883" max="15883" width="18.5703125" style="261" customWidth="1"/>
    <col min="15884" max="15884" width="20" style="261" customWidth="1"/>
    <col min="15885" max="15885" width="18.28515625" style="261" customWidth="1"/>
    <col min="15886" max="15887" width="18" style="261" customWidth="1"/>
    <col min="15888" max="15888" width="26.28515625" style="261" customWidth="1"/>
    <col min="15889" max="15889" width="24.85546875" style="261" customWidth="1"/>
    <col min="15890" max="15890" width="19.42578125" style="261" customWidth="1"/>
    <col min="15891" max="15891" width="28.140625" style="261" customWidth="1"/>
    <col min="15892" max="15892" width="89.140625" style="261" customWidth="1"/>
    <col min="15893" max="15893" width="40.140625" style="261" customWidth="1"/>
    <col min="15894" max="15894" width="18.42578125" style="261" customWidth="1"/>
    <col min="15895" max="15895" width="19.42578125" style="261" customWidth="1"/>
    <col min="15896" max="15896" width="80.28515625" style="261" customWidth="1"/>
    <col min="15897" max="15897" width="31.140625" style="261" customWidth="1"/>
    <col min="15898" max="15898" width="14.42578125" style="261" customWidth="1"/>
    <col min="15899" max="15900" width="11" style="261" customWidth="1"/>
    <col min="15901" max="16128" width="14.42578125" style="261"/>
    <col min="16129" max="16129" width="6.5703125" style="261" customWidth="1"/>
    <col min="16130" max="16130" width="10.7109375" style="261" customWidth="1"/>
    <col min="16131" max="16131" width="17.5703125" style="261" customWidth="1"/>
    <col min="16132" max="16132" width="21.5703125" style="261" customWidth="1"/>
    <col min="16133" max="16133" width="52.28515625" style="261" customWidth="1"/>
    <col min="16134" max="16134" width="24.140625" style="261" customWidth="1"/>
    <col min="16135" max="16135" width="26.5703125" style="261" customWidth="1"/>
    <col min="16136" max="16136" width="25.85546875" style="261" customWidth="1"/>
    <col min="16137" max="16137" width="14" style="261" customWidth="1"/>
    <col min="16138" max="16138" width="18" style="261" customWidth="1"/>
    <col min="16139" max="16139" width="18.5703125" style="261" customWidth="1"/>
    <col min="16140" max="16140" width="20" style="261" customWidth="1"/>
    <col min="16141" max="16141" width="18.28515625" style="261" customWidth="1"/>
    <col min="16142" max="16143" width="18" style="261" customWidth="1"/>
    <col min="16144" max="16144" width="26.28515625" style="261" customWidth="1"/>
    <col min="16145" max="16145" width="24.85546875" style="261" customWidth="1"/>
    <col min="16146" max="16146" width="19.42578125" style="261" customWidth="1"/>
    <col min="16147" max="16147" width="28.140625" style="261" customWidth="1"/>
    <col min="16148" max="16148" width="89.140625" style="261" customWidth="1"/>
    <col min="16149" max="16149" width="40.140625" style="261" customWidth="1"/>
    <col min="16150" max="16150" width="18.42578125" style="261" customWidth="1"/>
    <col min="16151" max="16151" width="19.42578125" style="261" customWidth="1"/>
    <col min="16152" max="16152" width="80.28515625" style="261" customWidth="1"/>
    <col min="16153" max="16153" width="31.140625" style="261" customWidth="1"/>
    <col min="16154" max="16154" width="14.42578125" style="261" customWidth="1"/>
    <col min="16155" max="16156" width="11" style="261" customWidth="1"/>
    <col min="16157" max="16384" width="14.42578125" style="261"/>
  </cols>
  <sheetData>
    <row r="1" spans="1:26" ht="44.25" hidden="1" customHeight="1" x14ac:dyDescent="0.35">
      <c r="A1" s="2"/>
      <c r="B1" s="88"/>
      <c r="C1" s="89" t="s">
        <v>1</v>
      </c>
      <c r="D1" s="89" t="s">
        <v>2</v>
      </c>
      <c r="E1" s="5"/>
      <c r="F1" s="6" t="s">
        <v>3</v>
      </c>
      <c r="G1" s="6" t="s">
        <v>144</v>
      </c>
      <c r="H1" s="6" t="s">
        <v>5</v>
      </c>
      <c r="I1" s="6" t="s">
        <v>7</v>
      </c>
      <c r="J1" s="6" t="s">
        <v>166</v>
      </c>
      <c r="K1" s="1"/>
      <c r="L1" s="8"/>
      <c r="M1" s="7"/>
      <c r="N1" s="7"/>
      <c r="O1" s="7"/>
      <c r="P1" s="7"/>
      <c r="Q1" s="7"/>
      <c r="R1" s="7"/>
      <c r="S1" s="1"/>
      <c r="T1" s="1"/>
      <c r="U1" s="1"/>
      <c r="W1" s="1"/>
      <c r="X1" s="1"/>
      <c r="Y1" s="1"/>
    </row>
    <row r="2" spans="1:26" s="79" customFormat="1" ht="25.5" hidden="1" x14ac:dyDescent="0.2">
      <c r="A2" s="75"/>
      <c r="B2" s="87"/>
      <c r="C2" s="90" t="s">
        <v>8</v>
      </c>
      <c r="D2" s="91" t="s">
        <v>9</v>
      </c>
      <c r="E2" s="82"/>
      <c r="F2" s="94" t="s">
        <v>10</v>
      </c>
      <c r="G2" s="95" t="s">
        <v>162</v>
      </c>
      <c r="H2" s="94" t="s">
        <v>24</v>
      </c>
      <c r="I2" s="160" t="s">
        <v>149</v>
      </c>
      <c r="J2" s="80" t="s">
        <v>164</v>
      </c>
      <c r="K2" s="75"/>
      <c r="L2" s="76"/>
      <c r="M2" s="78"/>
      <c r="N2" s="78"/>
      <c r="O2" s="78"/>
      <c r="P2" s="78"/>
      <c r="Q2" s="78"/>
      <c r="R2" s="78"/>
      <c r="S2" s="75"/>
      <c r="T2" s="75"/>
      <c r="U2" s="75"/>
      <c r="V2" s="218"/>
      <c r="W2" s="75"/>
      <c r="X2" s="75"/>
      <c r="Y2" s="75"/>
    </row>
    <row r="3" spans="1:26" s="79" customFormat="1" ht="25.5" hidden="1" x14ac:dyDescent="0.2">
      <c r="A3" s="75"/>
      <c r="B3" s="87"/>
      <c r="C3" s="90" t="s">
        <v>14</v>
      </c>
      <c r="D3" s="91" t="s">
        <v>15</v>
      </c>
      <c r="E3" s="82"/>
      <c r="F3" s="94" t="s">
        <v>135</v>
      </c>
      <c r="G3" s="95" t="s">
        <v>11</v>
      </c>
      <c r="H3" s="95" t="s">
        <v>147</v>
      </c>
      <c r="I3" s="162" t="s">
        <v>150</v>
      </c>
      <c r="J3" s="80" t="s">
        <v>167</v>
      </c>
      <c r="K3" s="75"/>
      <c r="L3" s="76"/>
      <c r="M3" s="78"/>
      <c r="N3" s="78"/>
      <c r="O3" s="78"/>
      <c r="P3" s="78"/>
      <c r="Q3" s="78"/>
      <c r="R3" s="78"/>
      <c r="S3" s="75"/>
      <c r="T3" s="75"/>
      <c r="U3" s="75"/>
      <c r="V3" s="218"/>
      <c r="W3" s="75"/>
      <c r="X3" s="75"/>
      <c r="Y3" s="75"/>
    </row>
    <row r="4" spans="1:26" s="79" customFormat="1" ht="25.5" hidden="1" x14ac:dyDescent="0.2">
      <c r="A4" s="75"/>
      <c r="B4" s="87"/>
      <c r="C4" s="90" t="s">
        <v>126</v>
      </c>
      <c r="D4" s="91" t="s">
        <v>130</v>
      </c>
      <c r="E4" s="82"/>
      <c r="F4" s="94" t="s">
        <v>136</v>
      </c>
      <c r="G4" s="95" t="s">
        <v>145</v>
      </c>
      <c r="H4" s="83"/>
      <c r="I4" s="161" t="s">
        <v>30</v>
      </c>
      <c r="J4" s="80" t="s">
        <v>165</v>
      </c>
      <c r="K4" s="75"/>
      <c r="L4" s="76"/>
      <c r="M4" s="78"/>
      <c r="N4" s="78"/>
      <c r="O4" s="78"/>
      <c r="P4" s="78"/>
      <c r="Q4" s="78"/>
      <c r="R4" s="78"/>
      <c r="S4" s="75"/>
      <c r="T4" s="75"/>
      <c r="U4" s="75"/>
      <c r="V4" s="218"/>
      <c r="W4" s="75"/>
      <c r="X4" s="75"/>
      <c r="Y4" s="75"/>
    </row>
    <row r="5" spans="1:26" s="79" customFormat="1" ht="38.25" hidden="1" x14ac:dyDescent="0.2">
      <c r="A5" s="75"/>
      <c r="B5" s="87"/>
      <c r="C5" s="91" t="s">
        <v>124</v>
      </c>
      <c r="D5" s="91" t="s">
        <v>132</v>
      </c>
      <c r="E5" s="82"/>
      <c r="F5" s="95" t="s">
        <v>137</v>
      </c>
      <c r="G5" s="95" t="s">
        <v>17</v>
      </c>
      <c r="H5" s="81"/>
      <c r="I5" s="80"/>
      <c r="J5" s="80"/>
      <c r="K5" s="75"/>
      <c r="L5" s="76"/>
      <c r="M5" s="78"/>
      <c r="N5" s="78"/>
      <c r="O5" s="78"/>
      <c r="P5" s="78"/>
      <c r="Q5" s="78"/>
      <c r="R5" s="78"/>
      <c r="S5" s="75"/>
      <c r="T5" s="75"/>
      <c r="U5" s="75"/>
      <c r="V5" s="218"/>
      <c r="W5" s="75"/>
      <c r="X5" s="75"/>
      <c r="Y5" s="75"/>
    </row>
    <row r="6" spans="1:26" s="79" customFormat="1" ht="25.5" hidden="1" x14ac:dyDescent="0.2">
      <c r="A6" s="75"/>
      <c r="B6" s="87"/>
      <c r="C6" s="90" t="s">
        <v>38</v>
      </c>
      <c r="D6" s="91" t="s">
        <v>131</v>
      </c>
      <c r="F6" s="95" t="s">
        <v>138</v>
      </c>
      <c r="G6" s="81"/>
      <c r="H6" s="81"/>
      <c r="I6" s="80"/>
      <c r="J6" s="80"/>
      <c r="K6" s="75"/>
      <c r="L6" s="76"/>
      <c r="M6" s="78"/>
      <c r="N6" s="78"/>
      <c r="O6" s="78"/>
      <c r="P6" s="78"/>
      <c r="Q6" s="78"/>
      <c r="R6" s="78"/>
      <c r="S6" s="75"/>
      <c r="T6" s="75"/>
      <c r="U6" s="75"/>
      <c r="V6" s="218"/>
      <c r="W6" s="75"/>
      <c r="X6" s="75"/>
      <c r="Y6" s="75"/>
    </row>
    <row r="7" spans="1:26" s="79" customFormat="1" ht="25.5" hidden="1" x14ac:dyDescent="0.2">
      <c r="A7" s="75"/>
      <c r="B7" s="87"/>
      <c r="C7" s="90" t="s">
        <v>42</v>
      </c>
      <c r="D7" s="91" t="s">
        <v>133</v>
      </c>
      <c r="E7" s="82"/>
      <c r="F7" s="83"/>
      <c r="G7" s="81"/>
      <c r="H7" s="81"/>
      <c r="I7" s="84"/>
      <c r="J7" s="84"/>
      <c r="K7" s="75"/>
      <c r="L7" s="76"/>
      <c r="M7" s="78"/>
      <c r="N7" s="78"/>
      <c r="O7" s="78"/>
      <c r="P7" s="78"/>
      <c r="Q7" s="78"/>
      <c r="R7" s="78"/>
      <c r="S7" s="75"/>
      <c r="T7" s="75"/>
      <c r="U7" s="75"/>
      <c r="V7" s="218"/>
      <c r="W7" s="75"/>
      <c r="X7" s="75"/>
      <c r="Y7" s="75"/>
    </row>
    <row r="8" spans="1:26" s="79" customFormat="1" ht="25.5" hidden="1" x14ac:dyDescent="0.2">
      <c r="A8" s="75"/>
      <c r="B8" s="87"/>
      <c r="C8" s="90" t="s">
        <v>45</v>
      </c>
      <c r="D8" s="91" t="s">
        <v>35</v>
      </c>
      <c r="E8" s="82"/>
      <c r="F8" s="83"/>
      <c r="G8" s="81"/>
      <c r="H8" s="81"/>
      <c r="I8" s="80"/>
      <c r="J8" s="80"/>
      <c r="K8" s="75"/>
      <c r="L8" s="76"/>
      <c r="M8" s="78"/>
      <c r="N8" s="78"/>
      <c r="O8" s="78"/>
      <c r="P8" s="78"/>
      <c r="Q8" s="78"/>
      <c r="R8" s="78"/>
      <c r="S8" s="75"/>
      <c r="T8" s="75"/>
      <c r="U8" s="75"/>
      <c r="V8" s="218"/>
      <c r="W8" s="75"/>
      <c r="X8" s="75"/>
      <c r="Y8" s="75"/>
    </row>
    <row r="9" spans="1:26" s="79" customFormat="1" ht="51" hidden="1" x14ac:dyDescent="0.2">
      <c r="A9" s="75"/>
      <c r="B9" s="87"/>
      <c r="C9" s="90" t="s">
        <v>127</v>
      </c>
      <c r="D9" s="91" t="s">
        <v>39</v>
      </c>
      <c r="E9" s="82"/>
      <c r="F9" s="81"/>
      <c r="G9" s="81"/>
      <c r="H9" s="81"/>
      <c r="I9" s="80"/>
      <c r="J9" s="80"/>
      <c r="K9" s="75"/>
      <c r="L9" s="76"/>
      <c r="M9" s="78"/>
      <c r="N9" s="78"/>
      <c r="O9" s="78"/>
      <c r="P9" s="78"/>
      <c r="Q9" s="78"/>
      <c r="R9" s="78"/>
      <c r="S9" s="75"/>
      <c r="T9" s="75"/>
      <c r="U9" s="75"/>
      <c r="V9" s="218"/>
      <c r="W9" s="75"/>
      <c r="X9" s="75"/>
      <c r="Y9" s="75"/>
    </row>
    <row r="10" spans="1:26" s="79" customFormat="1" ht="25.5" hidden="1" x14ac:dyDescent="0.2">
      <c r="A10" s="75"/>
      <c r="B10" s="87"/>
      <c r="C10" s="90" t="s">
        <v>50</v>
      </c>
      <c r="D10" s="91" t="s">
        <v>43</v>
      </c>
      <c r="E10" s="82"/>
      <c r="F10" s="81"/>
      <c r="G10" s="81"/>
      <c r="H10" s="81"/>
      <c r="I10" s="80"/>
      <c r="J10" s="80"/>
      <c r="K10" s="75"/>
      <c r="L10" s="76"/>
      <c r="M10" s="78"/>
      <c r="N10" s="78"/>
      <c r="O10" s="78"/>
      <c r="P10" s="78"/>
      <c r="Q10" s="78"/>
      <c r="R10" s="78"/>
      <c r="S10" s="75"/>
      <c r="T10" s="75"/>
      <c r="U10" s="75"/>
      <c r="V10" s="218"/>
      <c r="W10" s="75"/>
      <c r="X10" s="75"/>
      <c r="Y10" s="75"/>
    </row>
    <row r="11" spans="1:26" s="79" customFormat="1" ht="38.25" hidden="1" x14ac:dyDescent="0.2">
      <c r="A11" s="75"/>
      <c r="B11" s="87"/>
      <c r="C11" s="90" t="s">
        <v>52</v>
      </c>
      <c r="D11" s="91" t="s">
        <v>139</v>
      </c>
      <c r="E11" s="82"/>
      <c r="F11" s="81"/>
      <c r="G11" s="81"/>
      <c r="H11" s="81"/>
      <c r="I11" s="80"/>
      <c r="J11" s="80"/>
      <c r="K11" s="75"/>
      <c r="L11" s="76"/>
      <c r="M11" s="78"/>
      <c r="N11" s="78"/>
      <c r="O11" s="78"/>
      <c r="P11" s="78"/>
      <c r="Q11" s="78"/>
      <c r="R11" s="78"/>
      <c r="S11" s="75"/>
      <c r="T11" s="75"/>
      <c r="U11" s="75"/>
      <c r="V11" s="218"/>
      <c r="W11" s="75"/>
      <c r="X11" s="75"/>
      <c r="Y11" s="75"/>
    </row>
    <row r="12" spans="1:26" s="79" customFormat="1" ht="25.5" hidden="1" x14ac:dyDescent="0.2">
      <c r="A12" s="75"/>
      <c r="B12" s="87"/>
      <c r="C12" s="90" t="s">
        <v>54</v>
      </c>
      <c r="D12" s="91" t="s">
        <v>134</v>
      </c>
      <c r="E12" s="82"/>
      <c r="F12" s="85"/>
      <c r="G12" s="85"/>
      <c r="H12" s="85"/>
      <c r="I12" s="86"/>
      <c r="J12" s="78"/>
      <c r="K12" s="78"/>
      <c r="L12" s="75"/>
      <c r="M12" s="76"/>
      <c r="N12" s="78"/>
      <c r="O12" s="78"/>
      <c r="P12" s="78"/>
      <c r="Q12" s="78"/>
      <c r="R12" s="78"/>
      <c r="S12" s="78"/>
      <c r="T12" s="75"/>
      <c r="U12" s="75"/>
      <c r="V12" s="218"/>
      <c r="W12" s="75"/>
      <c r="X12" s="75"/>
      <c r="Y12" s="75"/>
      <c r="Z12" s="75"/>
    </row>
    <row r="13" spans="1:26" s="79" customFormat="1" ht="38.25" hidden="1" x14ac:dyDescent="0.2">
      <c r="A13" s="75"/>
      <c r="B13" s="87"/>
      <c r="C13" s="90" t="s">
        <v>55</v>
      </c>
      <c r="D13" s="91" t="s">
        <v>53</v>
      </c>
      <c r="E13" s="82"/>
      <c r="F13" s="85"/>
      <c r="G13" s="85"/>
      <c r="H13" s="85"/>
      <c r="I13" s="86"/>
      <c r="J13" s="78"/>
      <c r="K13" s="78"/>
      <c r="L13" s="75"/>
      <c r="M13" s="76"/>
      <c r="N13" s="78"/>
      <c r="O13" s="78"/>
      <c r="P13" s="78"/>
      <c r="Q13" s="78"/>
      <c r="R13" s="78"/>
      <c r="S13" s="78"/>
      <c r="T13" s="75"/>
      <c r="U13" s="75"/>
      <c r="V13" s="218"/>
      <c r="W13" s="75"/>
      <c r="X13" s="75"/>
      <c r="Y13" s="75"/>
      <c r="Z13" s="75"/>
    </row>
    <row r="14" spans="1:26" s="79" customFormat="1" ht="25.5" hidden="1" x14ac:dyDescent="0.2">
      <c r="A14" s="75"/>
      <c r="B14" s="87"/>
      <c r="C14" s="91" t="s">
        <v>128</v>
      </c>
      <c r="D14" s="92"/>
      <c r="E14" s="82"/>
      <c r="F14" s="85"/>
      <c r="G14" s="85"/>
      <c r="H14" s="85"/>
      <c r="I14" s="86"/>
      <c r="J14" s="78"/>
      <c r="K14" s="78"/>
      <c r="L14" s="75"/>
      <c r="M14" s="76"/>
      <c r="N14" s="78"/>
      <c r="O14" s="78"/>
      <c r="P14" s="78"/>
      <c r="Q14" s="78"/>
      <c r="R14" s="78"/>
      <c r="S14" s="78"/>
      <c r="T14" s="75"/>
      <c r="U14" s="75"/>
      <c r="V14" s="218"/>
      <c r="W14" s="75"/>
      <c r="X14" s="75"/>
      <c r="Y14" s="75"/>
      <c r="Z14" s="75"/>
    </row>
    <row r="15" spans="1:26" s="79" customFormat="1" ht="38.25" hidden="1" x14ac:dyDescent="0.2">
      <c r="A15" s="75"/>
      <c r="B15" s="87"/>
      <c r="C15" s="93" t="s">
        <v>21</v>
      </c>
      <c r="D15" s="91"/>
      <c r="E15" s="82"/>
      <c r="F15" s="85"/>
      <c r="G15" s="85"/>
      <c r="H15" s="85"/>
      <c r="I15" s="86"/>
      <c r="J15" s="78"/>
      <c r="K15" s="78"/>
      <c r="L15" s="75"/>
      <c r="M15" s="76"/>
      <c r="N15" s="78"/>
      <c r="O15" s="78"/>
      <c r="P15" s="78"/>
      <c r="Q15" s="78"/>
      <c r="R15" s="78"/>
      <c r="S15" s="78"/>
      <c r="T15" s="75"/>
      <c r="U15" s="75"/>
      <c r="V15" s="218"/>
      <c r="W15" s="75"/>
      <c r="X15" s="75"/>
      <c r="Y15" s="75"/>
      <c r="Z15" s="75"/>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W16" s="1"/>
      <c r="X16" s="16"/>
      <c r="Y16" s="16"/>
      <c r="Z16" s="1"/>
    </row>
    <row r="17" spans="1:27" ht="27.75" customHeight="1" x14ac:dyDescent="0.25">
      <c r="A17" s="540"/>
      <c r="B17" s="483"/>
      <c r="C17" s="484"/>
      <c r="D17" s="525" t="s">
        <v>56</v>
      </c>
      <c r="E17" s="526"/>
      <c r="F17" s="526"/>
      <c r="G17" s="526"/>
      <c r="H17" s="526"/>
      <c r="I17" s="526"/>
      <c r="J17" s="526"/>
      <c r="K17" s="526"/>
      <c r="L17" s="526"/>
      <c r="M17" s="526"/>
      <c r="N17" s="526"/>
      <c r="O17" s="526"/>
      <c r="P17" s="526"/>
      <c r="Q17" s="526"/>
      <c r="R17" s="526"/>
      <c r="S17" s="526"/>
      <c r="T17" s="526"/>
      <c r="U17" s="526"/>
      <c r="V17" s="526"/>
      <c r="W17" s="527"/>
      <c r="X17" s="121" t="s">
        <v>57</v>
      </c>
      <c r="Z17" s="1"/>
    </row>
    <row r="18" spans="1:27" ht="27.75" customHeight="1" x14ac:dyDescent="0.25">
      <c r="A18" s="541"/>
      <c r="B18" s="542"/>
      <c r="C18" s="426"/>
      <c r="D18" s="528"/>
      <c r="E18" s="529"/>
      <c r="F18" s="529"/>
      <c r="G18" s="529"/>
      <c r="H18" s="529"/>
      <c r="I18" s="529"/>
      <c r="J18" s="529"/>
      <c r="K18" s="529"/>
      <c r="L18" s="529"/>
      <c r="M18" s="529"/>
      <c r="N18" s="529"/>
      <c r="O18" s="529"/>
      <c r="P18" s="529"/>
      <c r="Q18" s="529"/>
      <c r="R18" s="529"/>
      <c r="S18" s="529"/>
      <c r="T18" s="529"/>
      <c r="U18" s="529"/>
      <c r="V18" s="529"/>
      <c r="W18" s="530"/>
      <c r="X18" s="176" t="s">
        <v>168</v>
      </c>
      <c r="Z18" s="1"/>
    </row>
    <row r="19" spans="1:27" ht="27.75" customHeight="1" x14ac:dyDescent="0.25">
      <c r="A19" s="541"/>
      <c r="B19" s="542"/>
      <c r="C19" s="426"/>
      <c r="D19" s="528"/>
      <c r="E19" s="529"/>
      <c r="F19" s="529"/>
      <c r="G19" s="529"/>
      <c r="H19" s="529"/>
      <c r="I19" s="529"/>
      <c r="J19" s="529"/>
      <c r="K19" s="529"/>
      <c r="L19" s="529"/>
      <c r="M19" s="529"/>
      <c r="N19" s="529"/>
      <c r="O19" s="529"/>
      <c r="P19" s="529"/>
      <c r="Q19" s="529"/>
      <c r="R19" s="529"/>
      <c r="S19" s="529"/>
      <c r="T19" s="529"/>
      <c r="U19" s="529"/>
      <c r="V19" s="529"/>
      <c r="W19" s="530"/>
      <c r="X19" s="177" t="s">
        <v>169</v>
      </c>
      <c r="Z19" s="1"/>
    </row>
    <row r="20" spans="1:27" ht="27.75" customHeight="1" thickBot="1" x14ac:dyDescent="0.3">
      <c r="A20" s="543"/>
      <c r="B20" s="406"/>
      <c r="C20" s="407"/>
      <c r="D20" s="531"/>
      <c r="E20" s="532"/>
      <c r="F20" s="532"/>
      <c r="G20" s="532"/>
      <c r="H20" s="532"/>
      <c r="I20" s="532"/>
      <c r="J20" s="532"/>
      <c r="K20" s="532"/>
      <c r="L20" s="532"/>
      <c r="M20" s="532"/>
      <c r="N20" s="532"/>
      <c r="O20" s="532"/>
      <c r="P20" s="532"/>
      <c r="Q20" s="532"/>
      <c r="R20" s="532"/>
      <c r="S20" s="532"/>
      <c r="T20" s="532"/>
      <c r="U20" s="532"/>
      <c r="V20" s="532"/>
      <c r="W20" s="533"/>
      <c r="X20" s="122"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0"/>
      <c r="W21" s="20"/>
      <c r="X21" s="21"/>
    </row>
    <row r="22" spans="1:27" ht="63" customHeight="1" thickBot="1" x14ac:dyDescent="0.3">
      <c r="A22" s="534" t="s">
        <v>59</v>
      </c>
      <c r="B22" s="535"/>
      <c r="C22" s="536"/>
      <c r="D22" s="23"/>
      <c r="E22" s="517" t="str">
        <f>CONCATENATE("INFORME DE SEGUIMIENTO DEL PROCESO ",A23)</f>
        <v>INFORME DE SEGUIMIENTO DEL PROCESO GESTIÓN DE RECURSOS FÍSICOS Y AMBIENTAL</v>
      </c>
      <c r="F22" s="518"/>
      <c r="G22" s="21"/>
      <c r="H22" s="553" t="s">
        <v>60</v>
      </c>
      <c r="I22" s="554"/>
      <c r="J22" s="555"/>
      <c r="K22" s="107"/>
      <c r="L22" s="107"/>
      <c r="M22" s="561" t="s">
        <v>61</v>
      </c>
      <c r="N22" s="562"/>
      <c r="O22" s="563"/>
      <c r="P22" s="111"/>
      <c r="Q22" s="111"/>
      <c r="R22" s="111"/>
      <c r="S22" s="111"/>
      <c r="T22" s="111"/>
      <c r="U22" s="111"/>
      <c r="V22" s="219"/>
      <c r="W22" s="111"/>
      <c r="X22" s="110"/>
    </row>
    <row r="23" spans="1:27" ht="53.25" customHeight="1" thickBot="1" x14ac:dyDescent="0.3">
      <c r="A23" s="577" t="s">
        <v>127</v>
      </c>
      <c r="B23" s="578"/>
      <c r="C23" s="579"/>
      <c r="D23" s="23"/>
      <c r="E23" s="125" t="s">
        <v>151</v>
      </c>
      <c r="F23" s="126">
        <f>COUNTA(A31:A39)</f>
        <v>3</v>
      </c>
      <c r="G23" s="21"/>
      <c r="H23" s="556" t="s">
        <v>69</v>
      </c>
      <c r="I23" s="557"/>
      <c r="J23" s="126">
        <v>3</v>
      </c>
      <c r="K23" s="112"/>
      <c r="L23" s="108"/>
      <c r="M23" s="113" t="s">
        <v>65</v>
      </c>
      <c r="N23" s="124" t="s">
        <v>66</v>
      </c>
      <c r="O23" s="156" t="s">
        <v>67</v>
      </c>
      <c r="P23" s="111"/>
      <c r="Q23" s="111"/>
      <c r="R23" s="111"/>
      <c r="S23" s="111"/>
      <c r="T23" s="111"/>
      <c r="U23" s="110"/>
      <c r="V23" s="220"/>
      <c r="W23" s="23"/>
      <c r="X23" s="110"/>
    </row>
    <row r="24" spans="1:27" ht="48.75" customHeight="1" thickBot="1" x14ac:dyDescent="0.4">
      <c r="A24" s="27"/>
      <c r="B24" s="23"/>
      <c r="C24" s="23"/>
      <c r="D24" s="28"/>
      <c r="E24" s="127" t="s">
        <v>62</v>
      </c>
      <c r="F24" s="128">
        <f>COUNTA(H31:H39)</f>
        <v>3</v>
      </c>
      <c r="G24" s="24"/>
      <c r="H24" s="558" t="s">
        <v>156</v>
      </c>
      <c r="I24" s="559"/>
      <c r="J24" s="131">
        <f>COUNTIF(I31:I39,"Acción Preventiva y/o de mejora")</f>
        <v>0</v>
      </c>
      <c r="K24" s="112"/>
      <c r="L24" s="108"/>
      <c r="M24" s="114">
        <v>2016</v>
      </c>
      <c r="N24" s="37">
        <v>1</v>
      </c>
      <c r="O24" s="115">
        <v>13</v>
      </c>
      <c r="P24" s="111"/>
      <c r="Q24" s="111"/>
      <c r="R24" s="112"/>
      <c r="S24" s="112"/>
      <c r="T24" s="112"/>
      <c r="U24" s="110"/>
      <c r="V24" s="220"/>
      <c r="W24" s="23"/>
      <c r="X24" s="110"/>
    </row>
    <row r="25" spans="1:27" ht="53.25" customHeight="1" x14ac:dyDescent="0.35">
      <c r="A25" s="27"/>
      <c r="B25" s="23"/>
      <c r="C25" s="23"/>
      <c r="D25" s="33"/>
      <c r="E25" s="129" t="s">
        <v>152</v>
      </c>
      <c r="F25" s="128">
        <f>COUNTIF(W31:W39, "Vencida")</f>
        <v>2</v>
      </c>
      <c r="G25" s="24"/>
      <c r="H25" s="560"/>
      <c r="I25" s="560"/>
      <c r="J25" s="118"/>
      <c r="K25" s="112"/>
      <c r="L25" s="108"/>
      <c r="M25" s="116">
        <v>2017</v>
      </c>
      <c r="N25" s="46">
        <v>2</v>
      </c>
      <c r="O25" s="117">
        <v>3</v>
      </c>
      <c r="P25" s="111"/>
      <c r="Q25" s="111"/>
      <c r="R25" s="112"/>
      <c r="S25" s="112"/>
      <c r="T25" s="112"/>
      <c r="U25" s="110"/>
      <c r="V25" s="220"/>
      <c r="W25" s="23"/>
      <c r="X25" s="62"/>
    </row>
    <row r="26" spans="1:27" ht="48.75" customHeight="1" x14ac:dyDescent="0.35">
      <c r="A26" s="27"/>
      <c r="B26" s="23"/>
      <c r="C26" s="23"/>
      <c r="D26" s="28"/>
      <c r="E26" s="129" t="s">
        <v>153</v>
      </c>
      <c r="F26" s="373">
        <f>COUNTIF(W31:W40, "En ejecución")</f>
        <v>0</v>
      </c>
      <c r="G26" s="24"/>
      <c r="H26" s="560"/>
      <c r="I26" s="560"/>
      <c r="J26" s="260"/>
      <c r="K26" s="118"/>
      <c r="L26" s="108"/>
      <c r="M26" s="116">
        <v>2018</v>
      </c>
      <c r="N26" s="46"/>
      <c r="O26" s="117"/>
      <c r="P26" s="111"/>
      <c r="Q26" s="111"/>
      <c r="R26" s="112"/>
      <c r="S26" s="112"/>
      <c r="T26" s="112"/>
      <c r="U26" s="110"/>
      <c r="V26" s="220"/>
      <c r="W26" s="23"/>
      <c r="X26" s="62"/>
    </row>
    <row r="27" spans="1:27" ht="51" customHeight="1" thickBot="1" x14ac:dyDescent="0.4">
      <c r="A27" s="27"/>
      <c r="B27" s="23"/>
      <c r="C27" s="23"/>
      <c r="D27" s="33"/>
      <c r="E27" s="130" t="s">
        <v>155</v>
      </c>
      <c r="F27" s="128">
        <f>COUNTIF(W31:W41, "Cerrada")</f>
        <v>1</v>
      </c>
      <c r="G27" s="24"/>
      <c r="H27" s="25"/>
      <c r="I27" s="109"/>
      <c r="J27" s="108"/>
      <c r="K27" s="108"/>
      <c r="L27" s="108"/>
      <c r="M27" s="119" t="s">
        <v>75</v>
      </c>
      <c r="N27" s="120">
        <f>SUM(N24:N26)</f>
        <v>3</v>
      </c>
      <c r="O27" s="157">
        <f>SUM(O24:O26)</f>
        <v>16</v>
      </c>
      <c r="P27" s="111"/>
      <c r="Q27" s="111"/>
      <c r="R27" s="112"/>
      <c r="S27" s="112"/>
      <c r="T27" s="112"/>
      <c r="U27" s="110"/>
      <c r="V27" s="220"/>
      <c r="W27" s="23"/>
      <c r="X27" s="62"/>
    </row>
    <row r="28" spans="1:27" ht="41.25" customHeight="1" thickBot="1" x14ac:dyDescent="0.4">
      <c r="A28" s="27"/>
      <c r="B28" s="23"/>
      <c r="C28" s="23"/>
      <c r="D28" s="23"/>
      <c r="E28" s="103"/>
      <c r="F28" s="104"/>
      <c r="G28" s="24"/>
      <c r="H28" s="25"/>
      <c r="I28" s="105"/>
      <c r="J28" s="106"/>
      <c r="K28" s="105"/>
      <c r="L28" s="106"/>
      <c r="M28" s="123"/>
      <c r="N28" s="26"/>
      <c r="O28" s="26"/>
      <c r="P28" s="26"/>
      <c r="Q28" s="26"/>
      <c r="R28" s="20"/>
      <c r="S28" s="20"/>
      <c r="T28" s="20"/>
      <c r="U28" s="20"/>
      <c r="V28" s="20"/>
      <c r="W28" s="20"/>
      <c r="X28" s="20"/>
    </row>
    <row r="29" spans="1:27" s="97" customFormat="1" ht="45" customHeight="1" thickBot="1" x14ac:dyDescent="0.25">
      <c r="A29" s="544" t="s">
        <v>80</v>
      </c>
      <c r="B29" s="545"/>
      <c r="C29" s="545"/>
      <c r="D29" s="545"/>
      <c r="E29" s="545"/>
      <c r="F29" s="545"/>
      <c r="G29" s="546"/>
      <c r="H29" s="537" t="s">
        <v>81</v>
      </c>
      <c r="I29" s="538"/>
      <c r="J29" s="538"/>
      <c r="K29" s="538"/>
      <c r="L29" s="538"/>
      <c r="M29" s="538"/>
      <c r="N29" s="539"/>
      <c r="O29" s="550" t="s">
        <v>82</v>
      </c>
      <c r="P29" s="551"/>
      <c r="Q29" s="551"/>
      <c r="R29" s="551"/>
      <c r="S29" s="552"/>
      <c r="T29" s="514" t="s">
        <v>148</v>
      </c>
      <c r="U29" s="515"/>
      <c r="V29" s="515"/>
      <c r="W29" s="515"/>
      <c r="X29" s="516"/>
      <c r="Y29" s="99"/>
      <c r="Z29" s="100"/>
      <c r="AA29" s="101"/>
    </row>
    <row r="30" spans="1:27" ht="63" customHeight="1" thickBot="1" x14ac:dyDescent="0.3">
      <c r="A30" s="196" t="s">
        <v>154</v>
      </c>
      <c r="B30" s="197" t="s">
        <v>3</v>
      </c>
      <c r="C30" s="197" t="s">
        <v>84</v>
      </c>
      <c r="D30" s="197" t="s">
        <v>140</v>
      </c>
      <c r="E30" s="197" t="s">
        <v>141</v>
      </c>
      <c r="F30" s="197" t="s">
        <v>142</v>
      </c>
      <c r="G30" s="198" t="s">
        <v>143</v>
      </c>
      <c r="H30" s="199" t="s">
        <v>146</v>
      </c>
      <c r="I30" s="197" t="s">
        <v>5</v>
      </c>
      <c r="J30" s="197" t="s">
        <v>85</v>
      </c>
      <c r="K30" s="200" t="s">
        <v>86</v>
      </c>
      <c r="L30" s="200" t="s">
        <v>88</v>
      </c>
      <c r="M30" s="200" t="s">
        <v>89</v>
      </c>
      <c r="N30" s="201" t="s">
        <v>90</v>
      </c>
      <c r="O30" s="522" t="s">
        <v>91</v>
      </c>
      <c r="P30" s="523"/>
      <c r="Q30" s="523"/>
      <c r="R30" s="524"/>
      <c r="S30" s="201" t="s">
        <v>92</v>
      </c>
      <c r="T30" s="202" t="s">
        <v>91</v>
      </c>
      <c r="U30" s="200" t="s">
        <v>92</v>
      </c>
      <c r="V30" s="200" t="s">
        <v>166</v>
      </c>
      <c r="W30" s="200" t="s">
        <v>93</v>
      </c>
      <c r="X30" s="201" t="s">
        <v>163</v>
      </c>
      <c r="Y30" s="98"/>
      <c r="Z30" s="102"/>
      <c r="AA30" s="102"/>
    </row>
    <row r="31" spans="1:27" ht="323.25" customHeight="1" x14ac:dyDescent="0.25">
      <c r="A31" s="190">
        <v>19</v>
      </c>
      <c r="B31" s="191" t="s">
        <v>10</v>
      </c>
      <c r="C31" s="191" t="s">
        <v>134</v>
      </c>
      <c r="D31" s="192">
        <v>42551</v>
      </c>
      <c r="E31" s="193" t="s">
        <v>265</v>
      </c>
      <c r="F31" s="191" t="s">
        <v>11</v>
      </c>
      <c r="G31" s="193" t="s">
        <v>266</v>
      </c>
      <c r="H31" s="193" t="s">
        <v>258</v>
      </c>
      <c r="I31" s="191" t="s">
        <v>24</v>
      </c>
      <c r="J31" s="191" t="s">
        <v>259</v>
      </c>
      <c r="K31" s="191" t="s">
        <v>260</v>
      </c>
      <c r="L31" s="192">
        <v>42566</v>
      </c>
      <c r="M31" s="192">
        <v>42566</v>
      </c>
      <c r="N31" s="192">
        <v>42735</v>
      </c>
      <c r="O31" s="600" t="s">
        <v>550</v>
      </c>
      <c r="P31" s="600"/>
      <c r="Q31" s="600"/>
      <c r="R31" s="600"/>
      <c r="S31" s="191" t="s">
        <v>261</v>
      </c>
      <c r="T31" s="286" t="s">
        <v>645</v>
      </c>
      <c r="U31" s="287" t="s">
        <v>646</v>
      </c>
      <c r="V31" s="221" t="s">
        <v>164</v>
      </c>
      <c r="W31" s="262" t="s">
        <v>30</v>
      </c>
      <c r="X31" s="285" t="s">
        <v>614</v>
      </c>
      <c r="Y31" s="77"/>
      <c r="Z31" s="1"/>
    </row>
    <row r="32" spans="1:27" ht="347.25" customHeight="1" x14ac:dyDescent="0.25">
      <c r="A32" s="297">
        <v>26</v>
      </c>
      <c r="B32" s="296" t="s">
        <v>10</v>
      </c>
      <c r="C32" s="296" t="s">
        <v>134</v>
      </c>
      <c r="D32" s="298">
        <v>42951</v>
      </c>
      <c r="E32" s="299" t="s">
        <v>267</v>
      </c>
      <c r="F32" s="296" t="s">
        <v>11</v>
      </c>
      <c r="G32" s="299" t="s">
        <v>268</v>
      </c>
      <c r="H32" s="299" t="s">
        <v>262</v>
      </c>
      <c r="I32" s="263" t="s">
        <v>24</v>
      </c>
      <c r="J32" s="263" t="s">
        <v>263</v>
      </c>
      <c r="K32" s="263" t="s">
        <v>260</v>
      </c>
      <c r="L32" s="265">
        <v>42970</v>
      </c>
      <c r="M32" s="265">
        <v>42971</v>
      </c>
      <c r="N32" s="265">
        <v>43076</v>
      </c>
      <c r="O32" s="596" t="s">
        <v>551</v>
      </c>
      <c r="P32" s="596"/>
      <c r="Q32" s="596"/>
      <c r="R32" s="596"/>
      <c r="S32" s="296" t="s">
        <v>264</v>
      </c>
      <c r="T32" s="290" t="s">
        <v>679</v>
      </c>
      <c r="U32" s="212" t="s">
        <v>677</v>
      </c>
      <c r="V32" s="222"/>
      <c r="W32" s="262" t="s">
        <v>149</v>
      </c>
      <c r="X32" s="213" t="s">
        <v>684</v>
      </c>
      <c r="Y32" s="16"/>
      <c r="Z32" s="1"/>
    </row>
    <row r="33" spans="1:26" ht="336" customHeight="1" x14ac:dyDescent="0.25">
      <c r="A33" s="264">
        <v>27</v>
      </c>
      <c r="B33" s="263" t="s">
        <v>10</v>
      </c>
      <c r="C33" s="263" t="s">
        <v>134</v>
      </c>
      <c r="D33" s="265">
        <v>42951</v>
      </c>
      <c r="E33" s="299" t="s">
        <v>269</v>
      </c>
      <c r="F33" s="263" t="s">
        <v>11</v>
      </c>
      <c r="G33" s="299" t="s">
        <v>268</v>
      </c>
      <c r="H33" s="299" t="s">
        <v>262</v>
      </c>
      <c r="I33" s="263" t="s">
        <v>24</v>
      </c>
      <c r="J33" s="263" t="s">
        <v>263</v>
      </c>
      <c r="K33" s="263" t="s">
        <v>260</v>
      </c>
      <c r="L33" s="265">
        <v>42970</v>
      </c>
      <c r="M33" s="265">
        <v>42971</v>
      </c>
      <c r="N33" s="265">
        <v>43076</v>
      </c>
      <c r="O33" s="596" t="s">
        <v>552</v>
      </c>
      <c r="P33" s="596"/>
      <c r="Q33" s="596"/>
      <c r="R33" s="596"/>
      <c r="S33" s="211" t="s">
        <v>264</v>
      </c>
      <c r="T33" s="244" t="s">
        <v>680</v>
      </c>
      <c r="U33" s="212" t="s">
        <v>678</v>
      </c>
      <c r="V33" s="222"/>
      <c r="W33" s="262" t="s">
        <v>149</v>
      </c>
      <c r="X33" s="213" t="s">
        <v>685</v>
      </c>
      <c r="Y33" s="16"/>
      <c r="Z33" s="1"/>
    </row>
    <row r="34" spans="1:26" ht="37.5" customHeight="1" x14ac:dyDescent="0.25">
      <c r="A34" s="181"/>
      <c r="B34" s="182"/>
      <c r="C34" s="182"/>
      <c r="D34" s="181"/>
      <c r="E34" s="183"/>
      <c r="F34" s="182"/>
      <c r="G34" s="184"/>
      <c r="H34" s="184"/>
      <c r="I34" s="185"/>
      <c r="J34" s="181"/>
      <c r="K34" s="181"/>
      <c r="L34" s="183"/>
      <c r="M34" s="181"/>
      <c r="N34" s="181"/>
      <c r="O34" s="597"/>
      <c r="P34" s="598"/>
      <c r="Q34" s="598"/>
      <c r="R34" s="599"/>
      <c r="S34" s="181"/>
      <c r="T34" s="187"/>
      <c r="U34" s="187"/>
      <c r="V34" s="221"/>
      <c r="W34" s="262"/>
      <c r="X34" s="180"/>
      <c r="Y34" s="16"/>
      <c r="Z34" s="1"/>
    </row>
    <row r="35" spans="1:26" x14ac:dyDescent="0.25">
      <c r="A35" s="1"/>
      <c r="B35" s="1"/>
      <c r="C35" s="1"/>
      <c r="D35" s="1"/>
      <c r="E35" s="16"/>
      <c r="F35" s="1"/>
      <c r="G35" s="16"/>
      <c r="H35" s="16"/>
      <c r="I35" s="1"/>
      <c r="J35" s="1"/>
      <c r="K35" s="1"/>
      <c r="L35" s="1"/>
      <c r="M35" s="1"/>
      <c r="N35" s="1"/>
      <c r="O35" s="1"/>
      <c r="P35" s="1"/>
      <c r="Q35" s="1"/>
      <c r="R35" s="1"/>
      <c r="S35" s="1"/>
      <c r="T35" s="15"/>
      <c r="U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W91" s="13"/>
      <c r="X91" s="16"/>
      <c r="Y91" s="1"/>
      <c r="Z91" s="1"/>
    </row>
    <row r="92" spans="1:26" x14ac:dyDescent="0.25">
      <c r="A92" s="1"/>
      <c r="B92" s="1"/>
      <c r="C92" s="1"/>
      <c r="D92" s="1"/>
      <c r="E92" s="1"/>
      <c r="F92" s="1"/>
      <c r="G92" s="1"/>
      <c r="H92" s="1"/>
      <c r="I92" s="1"/>
      <c r="J92" s="1"/>
      <c r="K92" s="1"/>
      <c r="L92" s="1"/>
      <c r="M92" s="1"/>
      <c r="N92" s="1"/>
      <c r="O92" s="1"/>
      <c r="P92" s="1"/>
      <c r="Q92" s="1"/>
      <c r="R92" s="1"/>
      <c r="S92" s="1"/>
      <c r="T92" s="1"/>
      <c r="U92" s="1"/>
      <c r="W92" s="13"/>
      <c r="X92" s="1"/>
      <c r="Y92" s="1"/>
      <c r="Z92" s="1"/>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sheetData>
  <protectedRanges>
    <protectedRange sqref="S31:S33" name="Rango1_2_1" securityDescriptor="O:WDG:WDD:(A;;CC;;;S-1-5-21-1528164968-1790463351-673733271-1117)"/>
    <protectedRange sqref="O31:Q33" name="Rango1_2" securityDescriptor="O:WDG:WDD:(A;;CC;;;S-1-5-21-1528164968-1790463351-673733271-1117)"/>
  </protectedRanges>
  <mergeCells count="20">
    <mergeCell ref="O33:R33"/>
    <mergeCell ref="O34:R34"/>
    <mergeCell ref="O29:S29"/>
    <mergeCell ref="T29:X29"/>
    <mergeCell ref="O30:R30"/>
    <mergeCell ref="O31:R31"/>
    <mergeCell ref="A29:G29"/>
    <mergeCell ref="H29:N29"/>
    <mergeCell ref="O32:R32"/>
    <mergeCell ref="A23:C23"/>
    <mergeCell ref="H23:I23"/>
    <mergeCell ref="H24:I24"/>
    <mergeCell ref="H25:I25"/>
    <mergeCell ref="H26:I26"/>
    <mergeCell ref="A17:C20"/>
    <mergeCell ref="D17:W20"/>
    <mergeCell ref="A22:C22"/>
    <mergeCell ref="E22:F22"/>
    <mergeCell ref="H22:J22"/>
    <mergeCell ref="M22:O22"/>
  </mergeCells>
  <conditionalFormatting sqref="W31:W34">
    <cfRule type="containsText" dxfId="23" priority="4" stopIfTrue="1" operator="containsText" text="Cerrada">
      <formula>NOT(ISERROR(SEARCH("Cerrada",W31)))</formula>
    </cfRule>
    <cfRule type="containsText" dxfId="22" priority="5" stopIfTrue="1" operator="containsText" text="En ejecución">
      <formula>NOT(ISERROR(SEARCH("En ejecución",W31)))</formula>
    </cfRule>
    <cfRule type="containsText" dxfId="21" priority="6" stopIfTrue="1" operator="containsText" text="Vencida">
      <formula>NOT(ISERROR(SEARCH("Vencida",W31)))</formula>
    </cfRule>
  </conditionalFormatting>
  <dataValidations count="7">
    <dataValidation type="list" allowBlank="1" showErrorMessage="1" sqref="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formula1>PROCESOS</formula1>
    </dataValidation>
    <dataValidation type="list" allowBlank="1" showInputMessage="1" showErrorMessage="1" sqref="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formula1>$F$2:$F$6</formula1>
    </dataValidation>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$D$2:$D$13</formula1>
    </dataValidation>
    <dataValidation type="list" allowBlank="1" showInputMessage="1" showErrorMessage="1" sqref="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formula1>$G$2:$G$5</formula1>
    </dataValidation>
    <dataValidation type="list" allowBlank="1" showInputMessage="1" showErrorMessage="1" sqref="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formula1>$H$2:$H$3</formula1>
    </dataValidation>
    <dataValidation type="list" allowBlank="1" showInputMessage="1" showErrorMessage="1" sqref="V65566:V65570 JR65566:JR65570 TN65566:TN65570 ADJ65566:ADJ65570 ANF65566:ANF65570 AXB65566:AXB65570 BGX65566:BGX65570 BQT65566:BQT65570 CAP65566:CAP65570 CKL65566:CKL65570 CUH65566:CUH65570 DED65566:DED65570 DNZ65566:DNZ65570 DXV65566:DXV65570 EHR65566:EHR65570 ERN65566:ERN65570 FBJ65566:FBJ65570 FLF65566:FLF65570 FVB65566:FVB65570 GEX65566:GEX65570 GOT65566:GOT65570 GYP65566:GYP65570 HIL65566:HIL65570 HSH65566:HSH65570 ICD65566:ICD65570 ILZ65566:ILZ65570 IVV65566:IVV65570 JFR65566:JFR65570 JPN65566:JPN65570 JZJ65566:JZJ65570 KJF65566:KJF65570 KTB65566:KTB65570 LCX65566:LCX65570 LMT65566:LMT65570 LWP65566:LWP65570 MGL65566:MGL65570 MQH65566:MQH65570 NAD65566:NAD65570 NJZ65566:NJZ65570 NTV65566:NTV65570 ODR65566:ODR65570 ONN65566:ONN65570 OXJ65566:OXJ65570 PHF65566:PHF65570 PRB65566:PRB65570 QAX65566:QAX65570 QKT65566:QKT65570 QUP65566:QUP65570 REL65566:REL65570 ROH65566:ROH65570 RYD65566:RYD65570 SHZ65566:SHZ65570 SRV65566:SRV65570 TBR65566:TBR65570 TLN65566:TLN65570 TVJ65566:TVJ65570 UFF65566:UFF65570 UPB65566:UPB65570 UYX65566:UYX65570 VIT65566:VIT65570 VSP65566:VSP65570 WCL65566:WCL65570 WMH65566:WMH65570 WWD65566:WWD65570 V131102:V131106 JR131102:JR131106 TN131102:TN131106 ADJ131102:ADJ131106 ANF131102:ANF131106 AXB131102:AXB131106 BGX131102:BGX131106 BQT131102:BQT131106 CAP131102:CAP131106 CKL131102:CKL131106 CUH131102:CUH131106 DED131102:DED131106 DNZ131102:DNZ131106 DXV131102:DXV131106 EHR131102:EHR131106 ERN131102:ERN131106 FBJ131102:FBJ131106 FLF131102:FLF131106 FVB131102:FVB131106 GEX131102:GEX131106 GOT131102:GOT131106 GYP131102:GYP131106 HIL131102:HIL131106 HSH131102:HSH131106 ICD131102:ICD131106 ILZ131102:ILZ131106 IVV131102:IVV131106 JFR131102:JFR131106 JPN131102:JPN131106 JZJ131102:JZJ131106 KJF131102:KJF131106 KTB131102:KTB131106 LCX131102:LCX131106 LMT131102:LMT131106 LWP131102:LWP131106 MGL131102:MGL131106 MQH131102:MQH131106 NAD131102:NAD131106 NJZ131102:NJZ131106 NTV131102:NTV131106 ODR131102:ODR131106 ONN131102:ONN131106 OXJ131102:OXJ131106 PHF131102:PHF131106 PRB131102:PRB131106 QAX131102:QAX131106 QKT131102:QKT131106 QUP131102:QUP131106 REL131102:REL131106 ROH131102:ROH131106 RYD131102:RYD131106 SHZ131102:SHZ131106 SRV131102:SRV131106 TBR131102:TBR131106 TLN131102:TLN131106 TVJ131102:TVJ131106 UFF131102:UFF131106 UPB131102:UPB131106 UYX131102:UYX131106 VIT131102:VIT131106 VSP131102:VSP131106 WCL131102:WCL131106 WMH131102:WMH131106 WWD131102:WWD131106 V196638:V196642 JR196638:JR196642 TN196638:TN196642 ADJ196638:ADJ196642 ANF196638:ANF196642 AXB196638:AXB196642 BGX196638:BGX196642 BQT196638:BQT196642 CAP196638:CAP196642 CKL196638:CKL196642 CUH196638:CUH196642 DED196638:DED196642 DNZ196638:DNZ196642 DXV196638:DXV196642 EHR196638:EHR196642 ERN196638:ERN196642 FBJ196638:FBJ196642 FLF196638:FLF196642 FVB196638:FVB196642 GEX196638:GEX196642 GOT196638:GOT196642 GYP196638:GYP196642 HIL196638:HIL196642 HSH196638:HSH196642 ICD196638:ICD196642 ILZ196638:ILZ196642 IVV196638:IVV196642 JFR196638:JFR196642 JPN196638:JPN196642 JZJ196638:JZJ196642 KJF196638:KJF196642 KTB196638:KTB196642 LCX196638:LCX196642 LMT196638:LMT196642 LWP196638:LWP196642 MGL196638:MGL196642 MQH196638:MQH196642 NAD196638:NAD196642 NJZ196638:NJZ196642 NTV196638:NTV196642 ODR196638:ODR196642 ONN196638:ONN196642 OXJ196638:OXJ196642 PHF196638:PHF196642 PRB196638:PRB196642 QAX196638:QAX196642 QKT196638:QKT196642 QUP196638:QUP196642 REL196638:REL196642 ROH196638:ROH196642 RYD196638:RYD196642 SHZ196638:SHZ196642 SRV196638:SRV196642 TBR196638:TBR196642 TLN196638:TLN196642 TVJ196638:TVJ196642 UFF196638:UFF196642 UPB196638:UPB196642 UYX196638:UYX196642 VIT196638:VIT196642 VSP196638:VSP196642 WCL196638:WCL196642 WMH196638:WMH196642 WWD196638:WWD196642 V262174:V262178 JR262174:JR262178 TN262174:TN262178 ADJ262174:ADJ262178 ANF262174:ANF262178 AXB262174:AXB262178 BGX262174:BGX262178 BQT262174:BQT262178 CAP262174:CAP262178 CKL262174:CKL262178 CUH262174:CUH262178 DED262174:DED262178 DNZ262174:DNZ262178 DXV262174:DXV262178 EHR262174:EHR262178 ERN262174:ERN262178 FBJ262174:FBJ262178 FLF262174:FLF262178 FVB262174:FVB262178 GEX262174:GEX262178 GOT262174:GOT262178 GYP262174:GYP262178 HIL262174:HIL262178 HSH262174:HSH262178 ICD262174:ICD262178 ILZ262174:ILZ262178 IVV262174:IVV262178 JFR262174:JFR262178 JPN262174:JPN262178 JZJ262174:JZJ262178 KJF262174:KJF262178 KTB262174:KTB262178 LCX262174:LCX262178 LMT262174:LMT262178 LWP262174:LWP262178 MGL262174:MGL262178 MQH262174:MQH262178 NAD262174:NAD262178 NJZ262174:NJZ262178 NTV262174:NTV262178 ODR262174:ODR262178 ONN262174:ONN262178 OXJ262174:OXJ262178 PHF262174:PHF262178 PRB262174:PRB262178 QAX262174:QAX262178 QKT262174:QKT262178 QUP262174:QUP262178 REL262174:REL262178 ROH262174:ROH262178 RYD262174:RYD262178 SHZ262174:SHZ262178 SRV262174:SRV262178 TBR262174:TBR262178 TLN262174:TLN262178 TVJ262174:TVJ262178 UFF262174:UFF262178 UPB262174:UPB262178 UYX262174:UYX262178 VIT262174:VIT262178 VSP262174:VSP262178 WCL262174:WCL262178 WMH262174:WMH262178 WWD262174:WWD262178 V327710:V327714 JR327710:JR327714 TN327710:TN327714 ADJ327710:ADJ327714 ANF327710:ANF327714 AXB327710:AXB327714 BGX327710:BGX327714 BQT327710:BQT327714 CAP327710:CAP327714 CKL327710:CKL327714 CUH327710:CUH327714 DED327710:DED327714 DNZ327710:DNZ327714 DXV327710:DXV327714 EHR327710:EHR327714 ERN327710:ERN327714 FBJ327710:FBJ327714 FLF327710:FLF327714 FVB327710:FVB327714 GEX327710:GEX327714 GOT327710:GOT327714 GYP327710:GYP327714 HIL327710:HIL327714 HSH327710:HSH327714 ICD327710:ICD327714 ILZ327710:ILZ327714 IVV327710:IVV327714 JFR327710:JFR327714 JPN327710:JPN327714 JZJ327710:JZJ327714 KJF327710:KJF327714 KTB327710:KTB327714 LCX327710:LCX327714 LMT327710:LMT327714 LWP327710:LWP327714 MGL327710:MGL327714 MQH327710:MQH327714 NAD327710:NAD327714 NJZ327710:NJZ327714 NTV327710:NTV327714 ODR327710:ODR327714 ONN327710:ONN327714 OXJ327710:OXJ327714 PHF327710:PHF327714 PRB327710:PRB327714 QAX327710:QAX327714 QKT327710:QKT327714 QUP327710:QUP327714 REL327710:REL327714 ROH327710:ROH327714 RYD327710:RYD327714 SHZ327710:SHZ327714 SRV327710:SRV327714 TBR327710:TBR327714 TLN327710:TLN327714 TVJ327710:TVJ327714 UFF327710:UFF327714 UPB327710:UPB327714 UYX327710:UYX327714 VIT327710:VIT327714 VSP327710:VSP327714 WCL327710:WCL327714 WMH327710:WMH327714 WWD327710:WWD327714 V393246:V393250 JR393246:JR393250 TN393246:TN393250 ADJ393246:ADJ393250 ANF393246:ANF393250 AXB393246:AXB393250 BGX393246:BGX393250 BQT393246:BQT393250 CAP393246:CAP393250 CKL393246:CKL393250 CUH393246:CUH393250 DED393246:DED393250 DNZ393246:DNZ393250 DXV393246:DXV393250 EHR393246:EHR393250 ERN393246:ERN393250 FBJ393246:FBJ393250 FLF393246:FLF393250 FVB393246:FVB393250 GEX393246:GEX393250 GOT393246:GOT393250 GYP393246:GYP393250 HIL393246:HIL393250 HSH393246:HSH393250 ICD393246:ICD393250 ILZ393246:ILZ393250 IVV393246:IVV393250 JFR393246:JFR393250 JPN393246:JPN393250 JZJ393246:JZJ393250 KJF393246:KJF393250 KTB393246:KTB393250 LCX393246:LCX393250 LMT393246:LMT393250 LWP393246:LWP393250 MGL393246:MGL393250 MQH393246:MQH393250 NAD393246:NAD393250 NJZ393246:NJZ393250 NTV393246:NTV393250 ODR393246:ODR393250 ONN393246:ONN393250 OXJ393246:OXJ393250 PHF393246:PHF393250 PRB393246:PRB393250 QAX393246:QAX393250 QKT393246:QKT393250 QUP393246:QUP393250 REL393246:REL393250 ROH393246:ROH393250 RYD393246:RYD393250 SHZ393246:SHZ393250 SRV393246:SRV393250 TBR393246:TBR393250 TLN393246:TLN393250 TVJ393246:TVJ393250 UFF393246:UFF393250 UPB393246:UPB393250 UYX393246:UYX393250 VIT393246:VIT393250 VSP393246:VSP393250 WCL393246:WCL393250 WMH393246:WMH393250 WWD393246:WWD393250 V458782:V458786 JR458782:JR458786 TN458782:TN458786 ADJ458782:ADJ458786 ANF458782:ANF458786 AXB458782:AXB458786 BGX458782:BGX458786 BQT458782:BQT458786 CAP458782:CAP458786 CKL458782:CKL458786 CUH458782:CUH458786 DED458782:DED458786 DNZ458782:DNZ458786 DXV458782:DXV458786 EHR458782:EHR458786 ERN458782:ERN458786 FBJ458782:FBJ458786 FLF458782:FLF458786 FVB458782:FVB458786 GEX458782:GEX458786 GOT458782:GOT458786 GYP458782:GYP458786 HIL458782:HIL458786 HSH458782:HSH458786 ICD458782:ICD458786 ILZ458782:ILZ458786 IVV458782:IVV458786 JFR458782:JFR458786 JPN458782:JPN458786 JZJ458782:JZJ458786 KJF458782:KJF458786 KTB458782:KTB458786 LCX458782:LCX458786 LMT458782:LMT458786 LWP458782:LWP458786 MGL458782:MGL458786 MQH458782:MQH458786 NAD458782:NAD458786 NJZ458782:NJZ458786 NTV458782:NTV458786 ODR458782:ODR458786 ONN458782:ONN458786 OXJ458782:OXJ458786 PHF458782:PHF458786 PRB458782:PRB458786 QAX458782:QAX458786 QKT458782:QKT458786 QUP458782:QUP458786 REL458782:REL458786 ROH458782:ROH458786 RYD458782:RYD458786 SHZ458782:SHZ458786 SRV458782:SRV458786 TBR458782:TBR458786 TLN458782:TLN458786 TVJ458782:TVJ458786 UFF458782:UFF458786 UPB458782:UPB458786 UYX458782:UYX458786 VIT458782:VIT458786 VSP458782:VSP458786 WCL458782:WCL458786 WMH458782:WMH458786 WWD458782:WWD458786 V524318:V524322 JR524318:JR524322 TN524318:TN524322 ADJ524318:ADJ524322 ANF524318:ANF524322 AXB524318:AXB524322 BGX524318:BGX524322 BQT524318:BQT524322 CAP524318:CAP524322 CKL524318:CKL524322 CUH524318:CUH524322 DED524318:DED524322 DNZ524318:DNZ524322 DXV524318:DXV524322 EHR524318:EHR524322 ERN524318:ERN524322 FBJ524318:FBJ524322 FLF524318:FLF524322 FVB524318:FVB524322 GEX524318:GEX524322 GOT524318:GOT524322 GYP524318:GYP524322 HIL524318:HIL524322 HSH524318:HSH524322 ICD524318:ICD524322 ILZ524318:ILZ524322 IVV524318:IVV524322 JFR524318:JFR524322 JPN524318:JPN524322 JZJ524318:JZJ524322 KJF524318:KJF524322 KTB524318:KTB524322 LCX524318:LCX524322 LMT524318:LMT524322 LWP524318:LWP524322 MGL524318:MGL524322 MQH524318:MQH524322 NAD524318:NAD524322 NJZ524318:NJZ524322 NTV524318:NTV524322 ODR524318:ODR524322 ONN524318:ONN524322 OXJ524318:OXJ524322 PHF524318:PHF524322 PRB524318:PRB524322 QAX524318:QAX524322 QKT524318:QKT524322 QUP524318:QUP524322 REL524318:REL524322 ROH524318:ROH524322 RYD524318:RYD524322 SHZ524318:SHZ524322 SRV524318:SRV524322 TBR524318:TBR524322 TLN524318:TLN524322 TVJ524318:TVJ524322 UFF524318:UFF524322 UPB524318:UPB524322 UYX524318:UYX524322 VIT524318:VIT524322 VSP524318:VSP524322 WCL524318:WCL524322 WMH524318:WMH524322 WWD524318:WWD524322 V589854:V589858 JR589854:JR589858 TN589854:TN589858 ADJ589854:ADJ589858 ANF589854:ANF589858 AXB589854:AXB589858 BGX589854:BGX589858 BQT589854:BQT589858 CAP589854:CAP589858 CKL589854:CKL589858 CUH589854:CUH589858 DED589854:DED589858 DNZ589854:DNZ589858 DXV589854:DXV589858 EHR589854:EHR589858 ERN589854:ERN589858 FBJ589854:FBJ589858 FLF589854:FLF589858 FVB589854:FVB589858 GEX589854:GEX589858 GOT589854:GOT589858 GYP589854:GYP589858 HIL589854:HIL589858 HSH589854:HSH589858 ICD589854:ICD589858 ILZ589854:ILZ589858 IVV589854:IVV589858 JFR589854:JFR589858 JPN589854:JPN589858 JZJ589854:JZJ589858 KJF589854:KJF589858 KTB589854:KTB589858 LCX589854:LCX589858 LMT589854:LMT589858 LWP589854:LWP589858 MGL589854:MGL589858 MQH589854:MQH589858 NAD589854:NAD589858 NJZ589854:NJZ589858 NTV589854:NTV589858 ODR589854:ODR589858 ONN589854:ONN589858 OXJ589854:OXJ589858 PHF589854:PHF589858 PRB589854:PRB589858 QAX589854:QAX589858 QKT589854:QKT589858 QUP589854:QUP589858 REL589854:REL589858 ROH589854:ROH589858 RYD589854:RYD589858 SHZ589854:SHZ589858 SRV589854:SRV589858 TBR589854:TBR589858 TLN589854:TLN589858 TVJ589854:TVJ589858 UFF589854:UFF589858 UPB589854:UPB589858 UYX589854:UYX589858 VIT589854:VIT589858 VSP589854:VSP589858 WCL589854:WCL589858 WMH589854:WMH589858 WWD589854:WWD589858 V655390:V655394 JR655390:JR655394 TN655390:TN655394 ADJ655390:ADJ655394 ANF655390:ANF655394 AXB655390:AXB655394 BGX655390:BGX655394 BQT655390:BQT655394 CAP655390:CAP655394 CKL655390:CKL655394 CUH655390:CUH655394 DED655390:DED655394 DNZ655390:DNZ655394 DXV655390:DXV655394 EHR655390:EHR655394 ERN655390:ERN655394 FBJ655390:FBJ655394 FLF655390:FLF655394 FVB655390:FVB655394 GEX655390:GEX655394 GOT655390:GOT655394 GYP655390:GYP655394 HIL655390:HIL655394 HSH655390:HSH655394 ICD655390:ICD655394 ILZ655390:ILZ655394 IVV655390:IVV655394 JFR655390:JFR655394 JPN655390:JPN655394 JZJ655390:JZJ655394 KJF655390:KJF655394 KTB655390:KTB655394 LCX655390:LCX655394 LMT655390:LMT655394 LWP655390:LWP655394 MGL655390:MGL655394 MQH655390:MQH655394 NAD655390:NAD655394 NJZ655390:NJZ655394 NTV655390:NTV655394 ODR655390:ODR655394 ONN655390:ONN655394 OXJ655390:OXJ655394 PHF655390:PHF655394 PRB655390:PRB655394 QAX655390:QAX655394 QKT655390:QKT655394 QUP655390:QUP655394 REL655390:REL655394 ROH655390:ROH655394 RYD655390:RYD655394 SHZ655390:SHZ655394 SRV655390:SRV655394 TBR655390:TBR655394 TLN655390:TLN655394 TVJ655390:TVJ655394 UFF655390:UFF655394 UPB655390:UPB655394 UYX655390:UYX655394 VIT655390:VIT655394 VSP655390:VSP655394 WCL655390:WCL655394 WMH655390:WMH655394 WWD655390:WWD655394 V720926:V720930 JR720926:JR720930 TN720926:TN720930 ADJ720926:ADJ720930 ANF720926:ANF720930 AXB720926:AXB720930 BGX720926:BGX720930 BQT720926:BQT720930 CAP720926:CAP720930 CKL720926:CKL720930 CUH720926:CUH720930 DED720926:DED720930 DNZ720926:DNZ720930 DXV720926:DXV720930 EHR720926:EHR720930 ERN720926:ERN720930 FBJ720926:FBJ720930 FLF720926:FLF720930 FVB720926:FVB720930 GEX720926:GEX720930 GOT720926:GOT720930 GYP720926:GYP720930 HIL720926:HIL720930 HSH720926:HSH720930 ICD720926:ICD720930 ILZ720926:ILZ720930 IVV720926:IVV720930 JFR720926:JFR720930 JPN720926:JPN720930 JZJ720926:JZJ720930 KJF720926:KJF720930 KTB720926:KTB720930 LCX720926:LCX720930 LMT720926:LMT720930 LWP720926:LWP720930 MGL720926:MGL720930 MQH720926:MQH720930 NAD720926:NAD720930 NJZ720926:NJZ720930 NTV720926:NTV720930 ODR720926:ODR720930 ONN720926:ONN720930 OXJ720926:OXJ720930 PHF720926:PHF720930 PRB720926:PRB720930 QAX720926:QAX720930 QKT720926:QKT720930 QUP720926:QUP720930 REL720926:REL720930 ROH720926:ROH720930 RYD720926:RYD720930 SHZ720926:SHZ720930 SRV720926:SRV720930 TBR720926:TBR720930 TLN720926:TLN720930 TVJ720926:TVJ720930 UFF720926:UFF720930 UPB720926:UPB720930 UYX720926:UYX720930 VIT720926:VIT720930 VSP720926:VSP720930 WCL720926:WCL720930 WMH720926:WMH720930 WWD720926:WWD720930 V786462:V786466 JR786462:JR786466 TN786462:TN786466 ADJ786462:ADJ786466 ANF786462:ANF786466 AXB786462:AXB786466 BGX786462:BGX786466 BQT786462:BQT786466 CAP786462:CAP786466 CKL786462:CKL786466 CUH786462:CUH786466 DED786462:DED786466 DNZ786462:DNZ786466 DXV786462:DXV786466 EHR786462:EHR786466 ERN786462:ERN786466 FBJ786462:FBJ786466 FLF786462:FLF786466 FVB786462:FVB786466 GEX786462:GEX786466 GOT786462:GOT786466 GYP786462:GYP786466 HIL786462:HIL786466 HSH786462:HSH786466 ICD786462:ICD786466 ILZ786462:ILZ786466 IVV786462:IVV786466 JFR786462:JFR786466 JPN786462:JPN786466 JZJ786462:JZJ786466 KJF786462:KJF786466 KTB786462:KTB786466 LCX786462:LCX786466 LMT786462:LMT786466 LWP786462:LWP786466 MGL786462:MGL786466 MQH786462:MQH786466 NAD786462:NAD786466 NJZ786462:NJZ786466 NTV786462:NTV786466 ODR786462:ODR786466 ONN786462:ONN786466 OXJ786462:OXJ786466 PHF786462:PHF786466 PRB786462:PRB786466 QAX786462:QAX786466 QKT786462:QKT786466 QUP786462:QUP786466 REL786462:REL786466 ROH786462:ROH786466 RYD786462:RYD786466 SHZ786462:SHZ786466 SRV786462:SRV786466 TBR786462:TBR786466 TLN786462:TLN786466 TVJ786462:TVJ786466 UFF786462:UFF786466 UPB786462:UPB786466 UYX786462:UYX786466 VIT786462:VIT786466 VSP786462:VSP786466 WCL786462:WCL786466 WMH786462:WMH786466 WWD786462:WWD786466 V851998:V852002 JR851998:JR852002 TN851998:TN852002 ADJ851998:ADJ852002 ANF851998:ANF852002 AXB851998:AXB852002 BGX851998:BGX852002 BQT851998:BQT852002 CAP851998:CAP852002 CKL851998:CKL852002 CUH851998:CUH852002 DED851998:DED852002 DNZ851998:DNZ852002 DXV851998:DXV852002 EHR851998:EHR852002 ERN851998:ERN852002 FBJ851998:FBJ852002 FLF851998:FLF852002 FVB851998:FVB852002 GEX851998:GEX852002 GOT851998:GOT852002 GYP851998:GYP852002 HIL851998:HIL852002 HSH851998:HSH852002 ICD851998:ICD852002 ILZ851998:ILZ852002 IVV851998:IVV852002 JFR851998:JFR852002 JPN851998:JPN852002 JZJ851998:JZJ852002 KJF851998:KJF852002 KTB851998:KTB852002 LCX851998:LCX852002 LMT851998:LMT852002 LWP851998:LWP852002 MGL851998:MGL852002 MQH851998:MQH852002 NAD851998:NAD852002 NJZ851998:NJZ852002 NTV851998:NTV852002 ODR851998:ODR852002 ONN851998:ONN852002 OXJ851998:OXJ852002 PHF851998:PHF852002 PRB851998:PRB852002 QAX851998:QAX852002 QKT851998:QKT852002 QUP851998:QUP852002 REL851998:REL852002 ROH851998:ROH852002 RYD851998:RYD852002 SHZ851998:SHZ852002 SRV851998:SRV852002 TBR851998:TBR852002 TLN851998:TLN852002 TVJ851998:TVJ852002 UFF851998:UFF852002 UPB851998:UPB852002 UYX851998:UYX852002 VIT851998:VIT852002 VSP851998:VSP852002 WCL851998:WCL852002 WMH851998:WMH852002 WWD851998:WWD852002 V917534:V917538 JR917534:JR917538 TN917534:TN917538 ADJ917534:ADJ917538 ANF917534:ANF917538 AXB917534:AXB917538 BGX917534:BGX917538 BQT917534:BQT917538 CAP917534:CAP917538 CKL917534:CKL917538 CUH917534:CUH917538 DED917534:DED917538 DNZ917534:DNZ917538 DXV917534:DXV917538 EHR917534:EHR917538 ERN917534:ERN917538 FBJ917534:FBJ917538 FLF917534:FLF917538 FVB917534:FVB917538 GEX917534:GEX917538 GOT917534:GOT917538 GYP917534:GYP917538 HIL917534:HIL917538 HSH917534:HSH917538 ICD917534:ICD917538 ILZ917534:ILZ917538 IVV917534:IVV917538 JFR917534:JFR917538 JPN917534:JPN917538 JZJ917534:JZJ917538 KJF917534:KJF917538 KTB917534:KTB917538 LCX917534:LCX917538 LMT917534:LMT917538 LWP917534:LWP917538 MGL917534:MGL917538 MQH917534:MQH917538 NAD917534:NAD917538 NJZ917534:NJZ917538 NTV917534:NTV917538 ODR917534:ODR917538 ONN917534:ONN917538 OXJ917534:OXJ917538 PHF917534:PHF917538 PRB917534:PRB917538 QAX917534:QAX917538 QKT917534:QKT917538 QUP917534:QUP917538 REL917534:REL917538 ROH917534:ROH917538 RYD917534:RYD917538 SHZ917534:SHZ917538 SRV917534:SRV917538 TBR917534:TBR917538 TLN917534:TLN917538 TVJ917534:TVJ917538 UFF917534:UFF917538 UPB917534:UPB917538 UYX917534:UYX917538 VIT917534:VIT917538 VSP917534:VSP917538 WCL917534:WCL917538 WMH917534:WMH917538 WWD917534:WWD917538 V983070:V983074 JR983070:JR983074 TN983070:TN983074 ADJ983070:ADJ983074 ANF983070:ANF983074 AXB983070:AXB983074 BGX983070:BGX983074 BQT983070:BQT983074 CAP983070:CAP983074 CKL983070:CKL983074 CUH983070:CUH983074 DED983070:DED983074 DNZ983070:DNZ983074 DXV983070:DXV983074 EHR983070:EHR983074 ERN983070:ERN983074 FBJ983070:FBJ983074 FLF983070:FLF983074 FVB983070:FVB983074 GEX983070:GEX983074 GOT983070:GOT983074 GYP983070:GYP983074 HIL983070:HIL983074 HSH983070:HSH983074 ICD983070:ICD983074 ILZ983070:ILZ983074 IVV983070:IVV983074 JFR983070:JFR983074 JPN983070:JPN983074 JZJ983070:JZJ983074 KJF983070:KJF983074 KTB983070:KTB983074 LCX983070:LCX983074 LMT983070:LMT983074 LWP983070:LWP983074 MGL983070:MGL983074 MQH983070:MQH983074 NAD983070:NAD983074 NJZ983070:NJZ983074 NTV983070:NTV983074 ODR983070:ODR983074 ONN983070:ONN983074 OXJ983070:OXJ983074 PHF983070:PHF983074 PRB983070:PRB983074 QAX983070:QAX983074 QKT983070:QKT983074 QUP983070:QUP983074 REL983070:REL983074 ROH983070:ROH983074 RYD983070:RYD983074 SHZ983070:SHZ983074 SRV983070:SRV983074 TBR983070:TBR983074 TLN983070:TLN983074 TVJ983070:TVJ983074 UFF983070:UFF983074 UPB983070:UPB983074 UYX983070:UYX983074 VIT983070:VIT983074 VSP983070:VSP983074 WCL983070:WCL983074 WMH983070:WMH983074 WWD983070:WWD983074 WWD31:WWD34 WMH31:WMH34 WCL31:WCL34 VSP31:VSP34 VIT31:VIT34 UYX31:UYX34 UPB31:UPB34 UFF31:UFF34 TVJ31:TVJ34 TLN31:TLN34 TBR31:TBR34 SRV31:SRV34 SHZ31:SHZ34 RYD31:RYD34 ROH31:ROH34 REL31:REL34 QUP31:QUP34 QKT31:QKT34 QAX31:QAX34 PRB31:PRB34 PHF31:PHF34 OXJ31:OXJ34 ONN31:ONN34 ODR31:ODR34 NTV31:NTV34 NJZ31:NJZ34 NAD31:NAD34 MQH31:MQH34 MGL31:MGL34 LWP31:LWP34 LMT31:LMT34 LCX31:LCX34 KTB31:KTB34 KJF31:KJF34 JZJ31:JZJ34 JPN31:JPN34 JFR31:JFR34 IVV31:IVV34 ILZ31:ILZ34 ICD31:ICD34 HSH31:HSH34 HIL31:HIL34 GYP31:GYP34 GOT31:GOT34 GEX31:GEX34 FVB31:FVB34 FLF31:FLF34 FBJ31:FBJ34 ERN31:ERN34 EHR31:EHR34 DXV31:DXV34 DNZ31:DNZ34 DED31:DED34 CUH31:CUH34 CKL31:CKL34 CAP31:CAP34 BQT31:BQT34 BGX31:BGX34 AXB31:AXB34 ANF31:ANF34 ADJ31:ADJ34 TN31:TN34 JR31:JR34 V31:V34">
      <formula1>$J$2:$J$4</formula1>
    </dataValidation>
    <dataValidation type="list" allowBlank="1" showInputMessage="1" showErrorMessage="1" sqref="W65566:W65570 JS65566:JS65570 TO65566:TO65570 ADK65566:ADK65570 ANG65566:ANG65570 AXC65566:AXC65570 BGY65566:BGY65570 BQU65566:BQU65570 CAQ65566:CAQ65570 CKM65566:CKM65570 CUI65566:CUI65570 DEE65566:DEE65570 DOA65566:DOA65570 DXW65566:DXW65570 EHS65566:EHS65570 ERO65566:ERO65570 FBK65566:FBK65570 FLG65566:FLG65570 FVC65566:FVC65570 GEY65566:GEY65570 GOU65566:GOU65570 GYQ65566:GYQ65570 HIM65566:HIM65570 HSI65566:HSI65570 ICE65566:ICE65570 IMA65566:IMA65570 IVW65566:IVW65570 JFS65566:JFS65570 JPO65566:JPO65570 JZK65566:JZK65570 KJG65566:KJG65570 KTC65566:KTC65570 LCY65566:LCY65570 LMU65566:LMU65570 LWQ65566:LWQ65570 MGM65566:MGM65570 MQI65566:MQI65570 NAE65566:NAE65570 NKA65566:NKA65570 NTW65566:NTW65570 ODS65566:ODS65570 ONO65566:ONO65570 OXK65566:OXK65570 PHG65566:PHG65570 PRC65566:PRC65570 QAY65566:QAY65570 QKU65566:QKU65570 QUQ65566:QUQ65570 REM65566:REM65570 ROI65566:ROI65570 RYE65566:RYE65570 SIA65566:SIA65570 SRW65566:SRW65570 TBS65566:TBS65570 TLO65566:TLO65570 TVK65566:TVK65570 UFG65566:UFG65570 UPC65566:UPC65570 UYY65566:UYY65570 VIU65566:VIU65570 VSQ65566:VSQ65570 WCM65566:WCM65570 WMI65566:WMI65570 WWE65566:WWE65570 W131102:W131106 JS131102:JS131106 TO131102:TO131106 ADK131102:ADK131106 ANG131102:ANG131106 AXC131102:AXC131106 BGY131102:BGY131106 BQU131102:BQU131106 CAQ131102:CAQ131106 CKM131102:CKM131106 CUI131102:CUI131106 DEE131102:DEE131106 DOA131102:DOA131106 DXW131102:DXW131106 EHS131102:EHS131106 ERO131102:ERO131106 FBK131102:FBK131106 FLG131102:FLG131106 FVC131102:FVC131106 GEY131102:GEY131106 GOU131102:GOU131106 GYQ131102:GYQ131106 HIM131102:HIM131106 HSI131102:HSI131106 ICE131102:ICE131106 IMA131102:IMA131106 IVW131102:IVW131106 JFS131102:JFS131106 JPO131102:JPO131106 JZK131102:JZK131106 KJG131102:KJG131106 KTC131102:KTC131106 LCY131102:LCY131106 LMU131102:LMU131106 LWQ131102:LWQ131106 MGM131102:MGM131106 MQI131102:MQI131106 NAE131102:NAE131106 NKA131102:NKA131106 NTW131102:NTW131106 ODS131102:ODS131106 ONO131102:ONO131106 OXK131102:OXK131106 PHG131102:PHG131106 PRC131102:PRC131106 QAY131102:QAY131106 QKU131102:QKU131106 QUQ131102:QUQ131106 REM131102:REM131106 ROI131102:ROI131106 RYE131102:RYE131106 SIA131102:SIA131106 SRW131102:SRW131106 TBS131102:TBS131106 TLO131102:TLO131106 TVK131102:TVK131106 UFG131102:UFG131106 UPC131102:UPC131106 UYY131102:UYY131106 VIU131102:VIU131106 VSQ131102:VSQ131106 WCM131102:WCM131106 WMI131102:WMI131106 WWE131102:WWE131106 W196638:W196642 JS196638:JS196642 TO196638:TO196642 ADK196638:ADK196642 ANG196638:ANG196642 AXC196638:AXC196642 BGY196638:BGY196642 BQU196638:BQU196642 CAQ196638:CAQ196642 CKM196638:CKM196642 CUI196638:CUI196642 DEE196638:DEE196642 DOA196638:DOA196642 DXW196638:DXW196642 EHS196638:EHS196642 ERO196638:ERO196642 FBK196638:FBK196642 FLG196638:FLG196642 FVC196638:FVC196642 GEY196638:GEY196642 GOU196638:GOU196642 GYQ196638:GYQ196642 HIM196638:HIM196642 HSI196638:HSI196642 ICE196638:ICE196642 IMA196638:IMA196642 IVW196638:IVW196642 JFS196638:JFS196642 JPO196638:JPO196642 JZK196638:JZK196642 KJG196638:KJG196642 KTC196638:KTC196642 LCY196638:LCY196642 LMU196638:LMU196642 LWQ196638:LWQ196642 MGM196638:MGM196642 MQI196638:MQI196642 NAE196638:NAE196642 NKA196638:NKA196642 NTW196638:NTW196642 ODS196638:ODS196642 ONO196638:ONO196642 OXK196638:OXK196642 PHG196638:PHG196642 PRC196638:PRC196642 QAY196638:QAY196642 QKU196638:QKU196642 QUQ196638:QUQ196642 REM196638:REM196642 ROI196638:ROI196642 RYE196638:RYE196642 SIA196638:SIA196642 SRW196638:SRW196642 TBS196638:TBS196642 TLO196638:TLO196642 TVK196638:TVK196642 UFG196638:UFG196642 UPC196638:UPC196642 UYY196638:UYY196642 VIU196638:VIU196642 VSQ196638:VSQ196642 WCM196638:WCM196642 WMI196638:WMI196642 WWE196638:WWE196642 W262174:W262178 JS262174:JS262178 TO262174:TO262178 ADK262174:ADK262178 ANG262174:ANG262178 AXC262174:AXC262178 BGY262174:BGY262178 BQU262174:BQU262178 CAQ262174:CAQ262178 CKM262174:CKM262178 CUI262174:CUI262178 DEE262174:DEE262178 DOA262174:DOA262178 DXW262174:DXW262178 EHS262174:EHS262178 ERO262174:ERO262178 FBK262174:FBK262178 FLG262174:FLG262178 FVC262174:FVC262178 GEY262174:GEY262178 GOU262174:GOU262178 GYQ262174:GYQ262178 HIM262174:HIM262178 HSI262174:HSI262178 ICE262174:ICE262178 IMA262174:IMA262178 IVW262174:IVW262178 JFS262174:JFS262178 JPO262174:JPO262178 JZK262174:JZK262178 KJG262174:KJG262178 KTC262174:KTC262178 LCY262174:LCY262178 LMU262174:LMU262178 LWQ262174:LWQ262178 MGM262174:MGM262178 MQI262174:MQI262178 NAE262174:NAE262178 NKA262174:NKA262178 NTW262174:NTW262178 ODS262174:ODS262178 ONO262174:ONO262178 OXK262174:OXK262178 PHG262174:PHG262178 PRC262174:PRC262178 QAY262174:QAY262178 QKU262174:QKU262178 QUQ262174:QUQ262178 REM262174:REM262178 ROI262174:ROI262178 RYE262174:RYE262178 SIA262174:SIA262178 SRW262174:SRW262178 TBS262174:TBS262178 TLO262174:TLO262178 TVK262174:TVK262178 UFG262174:UFG262178 UPC262174:UPC262178 UYY262174:UYY262178 VIU262174:VIU262178 VSQ262174:VSQ262178 WCM262174:WCM262178 WMI262174:WMI262178 WWE262174:WWE262178 W327710:W327714 JS327710:JS327714 TO327710:TO327714 ADK327710:ADK327714 ANG327710:ANG327714 AXC327710:AXC327714 BGY327710:BGY327714 BQU327710:BQU327714 CAQ327710:CAQ327714 CKM327710:CKM327714 CUI327710:CUI327714 DEE327710:DEE327714 DOA327710:DOA327714 DXW327710:DXW327714 EHS327710:EHS327714 ERO327710:ERO327714 FBK327710:FBK327714 FLG327710:FLG327714 FVC327710:FVC327714 GEY327710:GEY327714 GOU327710:GOU327714 GYQ327710:GYQ327714 HIM327710:HIM327714 HSI327710:HSI327714 ICE327710:ICE327714 IMA327710:IMA327714 IVW327710:IVW327714 JFS327710:JFS327714 JPO327710:JPO327714 JZK327710:JZK327714 KJG327710:KJG327714 KTC327710:KTC327714 LCY327710:LCY327714 LMU327710:LMU327714 LWQ327710:LWQ327714 MGM327710:MGM327714 MQI327710:MQI327714 NAE327710:NAE327714 NKA327710:NKA327714 NTW327710:NTW327714 ODS327710:ODS327714 ONO327710:ONO327714 OXK327710:OXK327714 PHG327710:PHG327714 PRC327710:PRC327714 QAY327710:QAY327714 QKU327710:QKU327714 QUQ327710:QUQ327714 REM327710:REM327714 ROI327710:ROI327714 RYE327710:RYE327714 SIA327710:SIA327714 SRW327710:SRW327714 TBS327710:TBS327714 TLO327710:TLO327714 TVK327710:TVK327714 UFG327710:UFG327714 UPC327710:UPC327714 UYY327710:UYY327714 VIU327710:VIU327714 VSQ327710:VSQ327714 WCM327710:WCM327714 WMI327710:WMI327714 WWE327710:WWE327714 W393246:W393250 JS393246:JS393250 TO393246:TO393250 ADK393246:ADK393250 ANG393246:ANG393250 AXC393246:AXC393250 BGY393246:BGY393250 BQU393246:BQU393250 CAQ393246:CAQ393250 CKM393246:CKM393250 CUI393246:CUI393250 DEE393246:DEE393250 DOA393246:DOA393250 DXW393246:DXW393250 EHS393246:EHS393250 ERO393246:ERO393250 FBK393246:FBK393250 FLG393246:FLG393250 FVC393246:FVC393250 GEY393246:GEY393250 GOU393246:GOU393250 GYQ393246:GYQ393250 HIM393246:HIM393250 HSI393246:HSI393250 ICE393246:ICE393250 IMA393246:IMA393250 IVW393246:IVW393250 JFS393246:JFS393250 JPO393246:JPO393250 JZK393246:JZK393250 KJG393246:KJG393250 KTC393246:KTC393250 LCY393246:LCY393250 LMU393246:LMU393250 LWQ393246:LWQ393250 MGM393246:MGM393250 MQI393246:MQI393250 NAE393246:NAE393250 NKA393246:NKA393250 NTW393246:NTW393250 ODS393246:ODS393250 ONO393246:ONO393250 OXK393246:OXK393250 PHG393246:PHG393250 PRC393246:PRC393250 QAY393246:QAY393250 QKU393246:QKU393250 QUQ393246:QUQ393250 REM393246:REM393250 ROI393246:ROI393250 RYE393246:RYE393250 SIA393246:SIA393250 SRW393246:SRW393250 TBS393246:TBS393250 TLO393246:TLO393250 TVK393246:TVK393250 UFG393246:UFG393250 UPC393246:UPC393250 UYY393246:UYY393250 VIU393246:VIU393250 VSQ393246:VSQ393250 WCM393246:WCM393250 WMI393246:WMI393250 WWE393246:WWE393250 W458782:W458786 JS458782:JS458786 TO458782:TO458786 ADK458782:ADK458786 ANG458782:ANG458786 AXC458782:AXC458786 BGY458782:BGY458786 BQU458782:BQU458786 CAQ458782:CAQ458786 CKM458782:CKM458786 CUI458782:CUI458786 DEE458782:DEE458786 DOA458782:DOA458786 DXW458782:DXW458786 EHS458782:EHS458786 ERO458782:ERO458786 FBK458782:FBK458786 FLG458782:FLG458786 FVC458782:FVC458786 GEY458782:GEY458786 GOU458782:GOU458786 GYQ458782:GYQ458786 HIM458782:HIM458786 HSI458782:HSI458786 ICE458782:ICE458786 IMA458782:IMA458786 IVW458782:IVW458786 JFS458782:JFS458786 JPO458782:JPO458786 JZK458782:JZK458786 KJG458782:KJG458786 KTC458782:KTC458786 LCY458782:LCY458786 LMU458782:LMU458786 LWQ458782:LWQ458786 MGM458782:MGM458786 MQI458782:MQI458786 NAE458782:NAE458786 NKA458782:NKA458786 NTW458782:NTW458786 ODS458782:ODS458786 ONO458782:ONO458786 OXK458782:OXK458786 PHG458782:PHG458786 PRC458782:PRC458786 QAY458782:QAY458786 QKU458782:QKU458786 QUQ458782:QUQ458786 REM458782:REM458786 ROI458782:ROI458786 RYE458782:RYE458786 SIA458782:SIA458786 SRW458782:SRW458786 TBS458782:TBS458786 TLO458782:TLO458786 TVK458782:TVK458786 UFG458782:UFG458786 UPC458782:UPC458786 UYY458782:UYY458786 VIU458782:VIU458786 VSQ458782:VSQ458786 WCM458782:WCM458786 WMI458782:WMI458786 WWE458782:WWE458786 W524318:W524322 JS524318:JS524322 TO524318:TO524322 ADK524318:ADK524322 ANG524318:ANG524322 AXC524318:AXC524322 BGY524318:BGY524322 BQU524318:BQU524322 CAQ524318:CAQ524322 CKM524318:CKM524322 CUI524318:CUI524322 DEE524318:DEE524322 DOA524318:DOA524322 DXW524318:DXW524322 EHS524318:EHS524322 ERO524318:ERO524322 FBK524318:FBK524322 FLG524318:FLG524322 FVC524318:FVC524322 GEY524318:GEY524322 GOU524318:GOU524322 GYQ524318:GYQ524322 HIM524318:HIM524322 HSI524318:HSI524322 ICE524318:ICE524322 IMA524318:IMA524322 IVW524318:IVW524322 JFS524318:JFS524322 JPO524318:JPO524322 JZK524318:JZK524322 KJG524318:KJG524322 KTC524318:KTC524322 LCY524318:LCY524322 LMU524318:LMU524322 LWQ524318:LWQ524322 MGM524318:MGM524322 MQI524318:MQI524322 NAE524318:NAE524322 NKA524318:NKA524322 NTW524318:NTW524322 ODS524318:ODS524322 ONO524318:ONO524322 OXK524318:OXK524322 PHG524318:PHG524322 PRC524318:PRC524322 QAY524318:QAY524322 QKU524318:QKU524322 QUQ524318:QUQ524322 REM524318:REM524322 ROI524318:ROI524322 RYE524318:RYE524322 SIA524318:SIA524322 SRW524318:SRW524322 TBS524318:TBS524322 TLO524318:TLO524322 TVK524318:TVK524322 UFG524318:UFG524322 UPC524318:UPC524322 UYY524318:UYY524322 VIU524318:VIU524322 VSQ524318:VSQ524322 WCM524318:WCM524322 WMI524318:WMI524322 WWE524318:WWE524322 W589854:W589858 JS589854:JS589858 TO589854:TO589858 ADK589854:ADK589858 ANG589854:ANG589858 AXC589854:AXC589858 BGY589854:BGY589858 BQU589854:BQU589858 CAQ589854:CAQ589858 CKM589854:CKM589858 CUI589854:CUI589858 DEE589854:DEE589858 DOA589854:DOA589858 DXW589854:DXW589858 EHS589854:EHS589858 ERO589854:ERO589858 FBK589854:FBK589858 FLG589854:FLG589858 FVC589854:FVC589858 GEY589854:GEY589858 GOU589854:GOU589858 GYQ589854:GYQ589858 HIM589854:HIM589858 HSI589854:HSI589858 ICE589854:ICE589858 IMA589854:IMA589858 IVW589854:IVW589858 JFS589854:JFS589858 JPO589854:JPO589858 JZK589854:JZK589858 KJG589854:KJG589858 KTC589854:KTC589858 LCY589854:LCY589858 LMU589854:LMU589858 LWQ589854:LWQ589858 MGM589854:MGM589858 MQI589854:MQI589858 NAE589854:NAE589858 NKA589854:NKA589858 NTW589854:NTW589858 ODS589854:ODS589858 ONO589854:ONO589858 OXK589854:OXK589858 PHG589854:PHG589858 PRC589854:PRC589858 QAY589854:QAY589858 QKU589854:QKU589858 QUQ589854:QUQ589858 REM589854:REM589858 ROI589854:ROI589858 RYE589854:RYE589858 SIA589854:SIA589858 SRW589854:SRW589858 TBS589854:TBS589858 TLO589854:TLO589858 TVK589854:TVK589858 UFG589854:UFG589858 UPC589854:UPC589858 UYY589854:UYY589858 VIU589854:VIU589858 VSQ589854:VSQ589858 WCM589854:WCM589858 WMI589854:WMI589858 WWE589854:WWE589858 W655390:W655394 JS655390:JS655394 TO655390:TO655394 ADK655390:ADK655394 ANG655390:ANG655394 AXC655390:AXC655394 BGY655390:BGY655394 BQU655390:BQU655394 CAQ655390:CAQ655394 CKM655390:CKM655394 CUI655390:CUI655394 DEE655390:DEE655394 DOA655390:DOA655394 DXW655390:DXW655394 EHS655390:EHS655394 ERO655390:ERO655394 FBK655390:FBK655394 FLG655390:FLG655394 FVC655390:FVC655394 GEY655390:GEY655394 GOU655390:GOU655394 GYQ655390:GYQ655394 HIM655390:HIM655394 HSI655390:HSI655394 ICE655390:ICE655394 IMA655390:IMA655394 IVW655390:IVW655394 JFS655390:JFS655394 JPO655390:JPO655394 JZK655390:JZK655394 KJG655390:KJG655394 KTC655390:KTC655394 LCY655390:LCY655394 LMU655390:LMU655394 LWQ655390:LWQ655394 MGM655390:MGM655394 MQI655390:MQI655394 NAE655390:NAE655394 NKA655390:NKA655394 NTW655390:NTW655394 ODS655390:ODS655394 ONO655390:ONO655394 OXK655390:OXK655394 PHG655390:PHG655394 PRC655390:PRC655394 QAY655390:QAY655394 QKU655390:QKU655394 QUQ655390:QUQ655394 REM655390:REM655394 ROI655390:ROI655394 RYE655390:RYE655394 SIA655390:SIA655394 SRW655390:SRW655394 TBS655390:TBS655394 TLO655390:TLO655394 TVK655390:TVK655394 UFG655390:UFG655394 UPC655390:UPC655394 UYY655390:UYY655394 VIU655390:VIU655394 VSQ655390:VSQ655394 WCM655390:WCM655394 WMI655390:WMI655394 WWE655390:WWE655394 W720926:W720930 JS720926:JS720930 TO720926:TO720930 ADK720926:ADK720930 ANG720926:ANG720930 AXC720926:AXC720930 BGY720926:BGY720930 BQU720926:BQU720930 CAQ720926:CAQ720930 CKM720926:CKM720930 CUI720926:CUI720930 DEE720926:DEE720930 DOA720926:DOA720930 DXW720926:DXW720930 EHS720926:EHS720930 ERO720926:ERO720930 FBK720926:FBK720930 FLG720926:FLG720930 FVC720926:FVC720930 GEY720926:GEY720930 GOU720926:GOU720930 GYQ720926:GYQ720930 HIM720926:HIM720930 HSI720926:HSI720930 ICE720926:ICE720930 IMA720926:IMA720930 IVW720926:IVW720930 JFS720926:JFS720930 JPO720926:JPO720930 JZK720926:JZK720930 KJG720926:KJG720930 KTC720926:KTC720930 LCY720926:LCY720930 LMU720926:LMU720930 LWQ720926:LWQ720930 MGM720926:MGM720930 MQI720926:MQI720930 NAE720926:NAE720930 NKA720926:NKA720930 NTW720926:NTW720930 ODS720926:ODS720930 ONO720926:ONO720930 OXK720926:OXK720930 PHG720926:PHG720930 PRC720926:PRC720930 QAY720926:QAY720930 QKU720926:QKU720930 QUQ720926:QUQ720930 REM720926:REM720930 ROI720926:ROI720930 RYE720926:RYE720930 SIA720926:SIA720930 SRW720926:SRW720930 TBS720926:TBS720930 TLO720926:TLO720930 TVK720926:TVK720930 UFG720926:UFG720930 UPC720926:UPC720930 UYY720926:UYY720930 VIU720926:VIU720930 VSQ720926:VSQ720930 WCM720926:WCM720930 WMI720926:WMI720930 WWE720926:WWE720930 W786462:W786466 JS786462:JS786466 TO786462:TO786466 ADK786462:ADK786466 ANG786462:ANG786466 AXC786462:AXC786466 BGY786462:BGY786466 BQU786462:BQU786466 CAQ786462:CAQ786466 CKM786462:CKM786466 CUI786462:CUI786466 DEE786462:DEE786466 DOA786462:DOA786466 DXW786462:DXW786466 EHS786462:EHS786466 ERO786462:ERO786466 FBK786462:FBK786466 FLG786462:FLG786466 FVC786462:FVC786466 GEY786462:GEY786466 GOU786462:GOU786466 GYQ786462:GYQ786466 HIM786462:HIM786466 HSI786462:HSI786466 ICE786462:ICE786466 IMA786462:IMA786466 IVW786462:IVW786466 JFS786462:JFS786466 JPO786462:JPO786466 JZK786462:JZK786466 KJG786462:KJG786466 KTC786462:KTC786466 LCY786462:LCY786466 LMU786462:LMU786466 LWQ786462:LWQ786466 MGM786462:MGM786466 MQI786462:MQI786466 NAE786462:NAE786466 NKA786462:NKA786466 NTW786462:NTW786466 ODS786462:ODS786466 ONO786462:ONO786466 OXK786462:OXK786466 PHG786462:PHG786466 PRC786462:PRC786466 QAY786462:QAY786466 QKU786462:QKU786466 QUQ786462:QUQ786466 REM786462:REM786466 ROI786462:ROI786466 RYE786462:RYE786466 SIA786462:SIA786466 SRW786462:SRW786466 TBS786462:TBS786466 TLO786462:TLO786466 TVK786462:TVK786466 UFG786462:UFG786466 UPC786462:UPC786466 UYY786462:UYY786466 VIU786462:VIU786466 VSQ786462:VSQ786466 WCM786462:WCM786466 WMI786462:WMI786466 WWE786462:WWE786466 W851998:W852002 JS851998:JS852002 TO851998:TO852002 ADK851998:ADK852002 ANG851998:ANG852002 AXC851998:AXC852002 BGY851998:BGY852002 BQU851998:BQU852002 CAQ851998:CAQ852002 CKM851998:CKM852002 CUI851998:CUI852002 DEE851998:DEE852002 DOA851998:DOA852002 DXW851998:DXW852002 EHS851998:EHS852002 ERO851998:ERO852002 FBK851998:FBK852002 FLG851998:FLG852002 FVC851998:FVC852002 GEY851998:GEY852002 GOU851998:GOU852002 GYQ851998:GYQ852002 HIM851998:HIM852002 HSI851998:HSI852002 ICE851998:ICE852002 IMA851998:IMA852002 IVW851998:IVW852002 JFS851998:JFS852002 JPO851998:JPO852002 JZK851998:JZK852002 KJG851998:KJG852002 KTC851998:KTC852002 LCY851998:LCY852002 LMU851998:LMU852002 LWQ851998:LWQ852002 MGM851998:MGM852002 MQI851998:MQI852002 NAE851998:NAE852002 NKA851998:NKA852002 NTW851998:NTW852002 ODS851998:ODS852002 ONO851998:ONO852002 OXK851998:OXK852002 PHG851998:PHG852002 PRC851998:PRC852002 QAY851998:QAY852002 QKU851998:QKU852002 QUQ851998:QUQ852002 REM851998:REM852002 ROI851998:ROI852002 RYE851998:RYE852002 SIA851998:SIA852002 SRW851998:SRW852002 TBS851998:TBS852002 TLO851998:TLO852002 TVK851998:TVK852002 UFG851998:UFG852002 UPC851998:UPC852002 UYY851998:UYY852002 VIU851998:VIU852002 VSQ851998:VSQ852002 WCM851998:WCM852002 WMI851998:WMI852002 WWE851998:WWE852002 W917534:W917538 JS917534:JS917538 TO917534:TO917538 ADK917534:ADK917538 ANG917534:ANG917538 AXC917534:AXC917538 BGY917534:BGY917538 BQU917534:BQU917538 CAQ917534:CAQ917538 CKM917534:CKM917538 CUI917534:CUI917538 DEE917534:DEE917538 DOA917534:DOA917538 DXW917534:DXW917538 EHS917534:EHS917538 ERO917534:ERO917538 FBK917534:FBK917538 FLG917534:FLG917538 FVC917534:FVC917538 GEY917534:GEY917538 GOU917534:GOU917538 GYQ917534:GYQ917538 HIM917534:HIM917538 HSI917534:HSI917538 ICE917534:ICE917538 IMA917534:IMA917538 IVW917534:IVW917538 JFS917534:JFS917538 JPO917534:JPO917538 JZK917534:JZK917538 KJG917534:KJG917538 KTC917534:KTC917538 LCY917534:LCY917538 LMU917534:LMU917538 LWQ917534:LWQ917538 MGM917534:MGM917538 MQI917534:MQI917538 NAE917534:NAE917538 NKA917534:NKA917538 NTW917534:NTW917538 ODS917534:ODS917538 ONO917534:ONO917538 OXK917534:OXK917538 PHG917534:PHG917538 PRC917534:PRC917538 QAY917534:QAY917538 QKU917534:QKU917538 QUQ917534:QUQ917538 REM917534:REM917538 ROI917534:ROI917538 RYE917534:RYE917538 SIA917534:SIA917538 SRW917534:SRW917538 TBS917534:TBS917538 TLO917534:TLO917538 TVK917534:TVK917538 UFG917534:UFG917538 UPC917534:UPC917538 UYY917534:UYY917538 VIU917534:VIU917538 VSQ917534:VSQ917538 WCM917534:WCM917538 WMI917534:WMI917538 WWE917534:WWE917538 W983070:W983074 JS983070:JS983074 TO983070:TO983074 ADK983070:ADK983074 ANG983070:ANG983074 AXC983070:AXC983074 BGY983070:BGY983074 BQU983070:BQU983074 CAQ983070:CAQ983074 CKM983070:CKM983074 CUI983070:CUI983074 DEE983070:DEE983074 DOA983070:DOA983074 DXW983070:DXW983074 EHS983070:EHS983074 ERO983070:ERO983074 FBK983070:FBK983074 FLG983070:FLG983074 FVC983070:FVC983074 GEY983070:GEY983074 GOU983070:GOU983074 GYQ983070:GYQ983074 HIM983070:HIM983074 HSI983070:HSI983074 ICE983070:ICE983074 IMA983070:IMA983074 IVW983070:IVW983074 JFS983070:JFS983074 JPO983070:JPO983074 JZK983070:JZK983074 KJG983070:KJG983074 KTC983070:KTC983074 LCY983070:LCY983074 LMU983070:LMU983074 LWQ983070:LWQ983074 MGM983070:MGM983074 MQI983070:MQI983074 NAE983070:NAE983074 NKA983070:NKA983074 NTW983070:NTW983074 ODS983070:ODS983074 ONO983070:ONO983074 OXK983070:OXK983074 PHG983070:PHG983074 PRC983070:PRC983074 QAY983070:QAY983074 QKU983070:QKU983074 QUQ983070:QUQ983074 REM983070:REM983074 ROI983070:ROI983074 RYE983070:RYE983074 SIA983070:SIA983074 SRW983070:SRW983074 TBS983070:TBS983074 TLO983070:TLO983074 TVK983070:TVK983074 UFG983070:UFG983074 UPC983070:UPC983074 UYY983070:UYY983074 VIU983070:VIU983074 VSQ983070:VSQ983074 WCM983070:WCM983074 WMI983070:WMI983074 WWE983070:WWE983074 WWE31:WWE34 WMI31:WMI34 WCM31:WCM34 VSQ31:VSQ34 VIU31:VIU34 UYY31:UYY34 UPC31:UPC34 UFG31:UFG34 TVK31:TVK34 TLO31:TLO34 TBS31:TBS34 SRW31:SRW34 SIA31:SIA34 RYE31:RYE34 ROI31:ROI34 REM31:REM34 QUQ31:QUQ34 QKU31:QKU34 QAY31:QAY34 PRC31:PRC34 PHG31:PHG34 OXK31:OXK34 ONO31:ONO34 ODS31:ODS34 NTW31:NTW34 NKA31:NKA34 NAE31:NAE34 MQI31:MQI34 MGM31:MGM34 LWQ31:LWQ34 LMU31:LMU34 LCY31:LCY34 KTC31:KTC34 KJG31:KJG34 JZK31:JZK34 JPO31:JPO34 JFS31:JFS34 IVW31:IVW34 IMA31:IMA34 ICE31:ICE34 HSI31:HSI34 HIM31:HIM34 GYQ31:GYQ34 GOU31:GOU34 GEY31:GEY34 FVC31:FVC34 FLG31:FLG34 FBK31:FBK34 ERO31:ERO34 EHS31:EHS34 DXW31:DXW34 DOA31:DOA34 DEE31:DEE34 CUI31:CUI34 CKM31:CKM34 CAQ31:CAQ34 BQU31:BQU34 BGY31:BGY34 AXC31:AXC34 ANG31:ANG34 ADK31:ADK34 TO31:TO34 JS31:JS34 W31:W34">
      <formula1>$I$2:$I$4</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12</vt:i4>
      </vt:variant>
    </vt:vector>
  </HeadingPairs>
  <TitlesOfParts>
    <vt:vector size="28" baseType="lpstr">
      <vt:lpstr>CONSOLIDADO</vt:lpstr>
      <vt:lpstr>DIC-01</vt:lpstr>
      <vt:lpstr>DIP-02</vt:lpstr>
      <vt:lpstr>AC-10</vt:lpstr>
      <vt:lpstr>IDP-04</vt:lpstr>
      <vt:lpstr>GD-07</vt:lpstr>
      <vt:lpstr>GC-08</vt:lpstr>
      <vt:lpstr>GJ-09</vt:lpstr>
      <vt:lpstr>GRF-11</vt:lpstr>
      <vt:lpstr>GT-12</vt:lpstr>
      <vt:lpstr>GTH-13</vt:lpstr>
      <vt:lpstr>GF-14</vt:lpstr>
      <vt:lpstr>CID-15</vt:lpstr>
      <vt:lpstr>EC-16</vt:lpstr>
      <vt:lpstr>MIC-03</vt:lpstr>
      <vt:lpstr>LISTAS</vt:lpstr>
      <vt:lpstr>_1._RESULTADOS_GENERALES_DEL_PLAN__DE_MEJORAMIENTO_IDEP</vt:lpstr>
      <vt:lpstr>_2._RESULTADOS_POR_TIPOLOGÍA_DE_ACCIONES</vt:lpstr>
      <vt:lpstr>_3._RESULTADOS_DE_ACCIONES_POR_PROCESO</vt:lpstr>
      <vt:lpstr>AREA</vt:lpstr>
      <vt:lpstr>'GD-07'!Criterios</vt:lpstr>
      <vt:lpstr>ESTADOHALLAZGO</vt:lpstr>
      <vt:lpstr>FUENTE</vt:lpstr>
      <vt:lpstr>MENÚ_DEL_REPORTE_CONSOLIDADO</vt:lpstr>
      <vt:lpstr>PROCESOS</vt:lpstr>
      <vt:lpstr>SUBSISTEMAS</vt:lpstr>
      <vt:lpstr>TIPOACCION</vt:lpstr>
      <vt:lpstr>TIPOHALLAZGO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Aixa Pineda Sarmiento</dc:creator>
  <cp:lastModifiedBy>Alix del Pilar Hurtado Pedraz</cp:lastModifiedBy>
  <dcterms:created xsi:type="dcterms:W3CDTF">2017-11-27T18:50:14Z</dcterms:created>
  <dcterms:modified xsi:type="dcterms:W3CDTF">2018-12-27T14:57:54Z</dcterms:modified>
</cp:coreProperties>
</file>