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
    </mc:Choice>
  </mc:AlternateContent>
  <bookViews>
    <workbookView showHorizontalScroll="0" showVerticalScroll="0" xWindow="0" yWindow="0" windowWidth="20490" windowHeight="7155" firstSheet="3" activeTab="4"/>
  </bookViews>
  <sheets>
    <sheet name="HISTORICO CERRADAS" sheetId="45" state="hidden" r:id="rId1"/>
    <sheet name="CERRADAS EN EL TRIMESTRE" sheetId="44" state="hidden" r:id="rId2"/>
    <sheet name="Hoja1" sheetId="41" state="hidden" r:id="rId3"/>
    <sheet name="CONSOLIDADO " sheetId="1"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 '!$A$6</definedName>
    <definedName name="_2._RESULTADOS_POR_TIPOLOGÍA_DE_ACCIONES" localSheetId="12">#REF!</definedName>
    <definedName name="_2._RESULTADOS_POR_TIPOLOGÍA_DE_ACCIONES">'CONSOLIDADO '!$A$18</definedName>
    <definedName name="_3._RESULTADOS_DE_ACCIONES_POR_PROCESO" localSheetId="12">#REF!</definedName>
    <definedName name="_3._RESULTADOS_DE_ACCIONES_POR_PROCESO">'CONSOLIDADO '!#REF!</definedName>
    <definedName name="_xlnm._FilterDatabase" localSheetId="6" hidden="1">'AC-10'!$A$30:$X$30</definedName>
    <definedName name="_xlnm._FilterDatabase" localSheetId="1" hidden="1">'CERRADAS EN EL TRIMESTRE'!$A$23:$X$23</definedName>
    <definedName name="_xlnm._FilterDatabase" localSheetId="15" hidden="1">'CID-15'!$A$30:$X$30</definedName>
    <definedName name="_xlnm._FilterDatabase" localSheetId="4" hidden="1">'DIC-01'!$A$30:$X$34</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'GT-12'!$A$31:$Y$125</definedName>
    <definedName name="_xlnm._FilterDatabase" localSheetId="13" hidden="1">'GTH-13'!$A$30:$X$30</definedName>
    <definedName name="_xlnm._FilterDatabase" localSheetId="0"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1" l="1"/>
  <c r="F26" i="31"/>
  <c r="F25" i="31"/>
  <c r="J24" i="31"/>
  <c r="F24" i="31"/>
  <c r="J23" i="31"/>
  <c r="F23" i="31"/>
  <c r="E22" i="31"/>
  <c r="F27" i="30"/>
  <c r="M33" i="1" s="1"/>
  <c r="F26" i="30"/>
  <c r="F25" i="30"/>
  <c r="J24" i="30"/>
  <c r="F24" i="30"/>
  <c r="G33" i="1" s="1"/>
  <c r="J23" i="30"/>
  <c r="F23" i="30"/>
  <c r="E22" i="30"/>
  <c r="F27" i="29"/>
  <c r="M32" i="1" s="1"/>
  <c r="F26" i="29"/>
  <c r="F25" i="29"/>
  <c r="J24" i="29"/>
  <c r="F24" i="29"/>
  <c r="G32" i="1" s="1"/>
  <c r="J23" i="29"/>
  <c r="F23" i="29"/>
  <c r="E22" i="29"/>
  <c r="F27" i="39"/>
  <c r="F26" i="39"/>
  <c r="K31" i="1" s="1"/>
  <c r="F25" i="39"/>
  <c r="I31" i="1" s="1"/>
  <c r="J24" i="39"/>
  <c r="F24" i="39"/>
  <c r="G31" i="1" s="1"/>
  <c r="J23" i="39"/>
  <c r="F23" i="39"/>
  <c r="E22" i="39"/>
  <c r="F27" i="27"/>
  <c r="M30" i="1" s="1"/>
  <c r="F26" i="27"/>
  <c r="K30" i="1" s="1"/>
  <c r="F25" i="27"/>
  <c r="I30" i="1" s="1"/>
  <c r="J24" i="27"/>
  <c r="F24" i="27"/>
  <c r="G30" i="1" s="1"/>
  <c r="J23" i="27"/>
  <c r="F23" i="27"/>
  <c r="E22" i="27"/>
  <c r="F28" i="43"/>
  <c r="E14" i="1" s="1"/>
  <c r="F27" i="43"/>
  <c r="M29" i="1" s="1"/>
  <c r="F26" i="43"/>
  <c r="K29" i="1" s="1"/>
  <c r="F25" i="43"/>
  <c r="I29" i="1" s="1"/>
  <c r="J24" i="43"/>
  <c r="F24" i="43"/>
  <c r="J23" i="43"/>
  <c r="F23" i="43"/>
  <c r="F29" i="1" s="1"/>
  <c r="E22" i="43"/>
  <c r="F27" i="35"/>
  <c r="F26" i="35"/>
  <c r="K28" i="1" s="1"/>
  <c r="F25" i="35"/>
  <c r="I28" i="1" s="1"/>
  <c r="J24" i="35"/>
  <c r="F24" i="35"/>
  <c r="J23" i="35"/>
  <c r="F23" i="35"/>
  <c r="E22" i="35"/>
  <c r="F27" i="24"/>
  <c r="F26" i="24"/>
  <c r="F25" i="24"/>
  <c r="J24" i="24"/>
  <c r="F24" i="24"/>
  <c r="J23" i="24"/>
  <c r="F23" i="24"/>
  <c r="F27" i="1" s="1"/>
  <c r="E22" i="24"/>
  <c r="F27" i="23"/>
  <c r="F26" i="23"/>
  <c r="F25" i="23"/>
  <c r="J24" i="23"/>
  <c r="F24" i="23"/>
  <c r="J23" i="23"/>
  <c r="F23" i="23"/>
  <c r="F26" i="1" s="1"/>
  <c r="E22" i="23"/>
  <c r="F28" i="22"/>
  <c r="F27" i="22"/>
  <c r="F26" i="22"/>
  <c r="J25" i="22"/>
  <c r="F25" i="22"/>
  <c r="J24" i="22"/>
  <c r="F24" i="22"/>
  <c r="F25" i="1" s="1"/>
  <c r="E23" i="22"/>
  <c r="F27" i="21"/>
  <c r="F26" i="21"/>
  <c r="F25" i="21"/>
  <c r="I24" i="1" s="1"/>
  <c r="J24" i="21"/>
  <c r="F24" i="21"/>
  <c r="J23" i="21"/>
  <c r="F23" i="21"/>
  <c r="E22" i="21"/>
  <c r="F27" i="20"/>
  <c r="F26" i="20"/>
  <c r="K23" i="1" s="1"/>
  <c r="F25" i="20"/>
  <c r="I23" i="1" s="1"/>
  <c r="J24" i="20"/>
  <c r="F24" i="20"/>
  <c r="J23" i="20"/>
  <c r="F23" i="20"/>
  <c r="E22" i="20"/>
  <c r="F27" i="19"/>
  <c r="F26" i="19"/>
  <c r="F25" i="19"/>
  <c r="J24" i="19"/>
  <c r="F24" i="19"/>
  <c r="J23" i="19"/>
  <c r="F23" i="19"/>
  <c r="F22" i="1" s="1"/>
  <c r="E22" i="19"/>
  <c r="F27" i="3"/>
  <c r="M21" i="1" s="1"/>
  <c r="F26" i="3"/>
  <c r="F25" i="3"/>
  <c r="I21" i="1" s="1"/>
  <c r="J24" i="3"/>
  <c r="F24" i="3"/>
  <c r="G21" i="1" s="1"/>
  <c r="J23" i="3"/>
  <c r="F23" i="3"/>
  <c r="E9" i="1" s="1"/>
  <c r="E22" i="3"/>
  <c r="M34" i="1"/>
  <c r="K34" i="1"/>
  <c r="I34" i="1"/>
  <c r="G34" i="1"/>
  <c r="F34" i="1"/>
  <c r="K33" i="1"/>
  <c r="I33" i="1"/>
  <c r="F33" i="1"/>
  <c r="K32" i="1"/>
  <c r="I32" i="1"/>
  <c r="F32" i="1"/>
  <c r="M31" i="1"/>
  <c r="F31" i="1"/>
  <c r="F30" i="1"/>
  <c r="G29" i="1"/>
  <c r="M28" i="1"/>
  <c r="G28" i="1"/>
  <c r="F28" i="1"/>
  <c r="M27" i="1"/>
  <c r="K27" i="1"/>
  <c r="I27" i="1"/>
  <c r="G27" i="1"/>
  <c r="M26" i="1"/>
  <c r="K26" i="1"/>
  <c r="G26" i="1"/>
  <c r="M25" i="1"/>
  <c r="K25" i="1"/>
  <c r="I25" i="1"/>
  <c r="G25" i="1"/>
  <c r="M24" i="1"/>
  <c r="K24" i="1"/>
  <c r="G24" i="1"/>
  <c r="F24" i="1"/>
  <c r="M23" i="1"/>
  <c r="G23" i="1"/>
  <c r="F23" i="1"/>
  <c r="M22" i="1"/>
  <c r="K22" i="1"/>
  <c r="I22" i="1"/>
  <c r="G22" i="1"/>
  <c r="K21" i="1"/>
  <c r="F21" i="1"/>
  <c r="E10" i="1"/>
  <c r="H3" i="1"/>
  <c r="O47" i="41"/>
  <c r="N47" i="41"/>
  <c r="M47" i="41"/>
  <c r="L47" i="41"/>
  <c r="K47" i="41"/>
  <c r="G24" i="41"/>
  <c r="F24" i="41"/>
  <c r="E24" i="41"/>
  <c r="D24" i="41"/>
  <c r="C24" i="41"/>
  <c r="N13" i="41"/>
  <c r="M13" i="41"/>
  <c r="L13" i="41"/>
  <c r="K13" i="41"/>
  <c r="J13" i="41"/>
  <c r="U12" i="41"/>
  <c r="T12" i="41"/>
  <c r="S12" i="41"/>
  <c r="R12" i="41"/>
  <c r="Q12" i="41"/>
  <c r="N12" i="41"/>
  <c r="M12" i="41"/>
  <c r="L12" i="41"/>
  <c r="K12" i="41"/>
  <c r="J12" i="41"/>
  <c r="N11" i="41"/>
  <c r="M11" i="41"/>
  <c r="L11" i="41"/>
  <c r="K11" i="41"/>
  <c r="K14" i="41" s="1"/>
  <c r="J11" i="41"/>
  <c r="N10" i="41"/>
  <c r="N14" i="41" s="1"/>
  <c r="M10" i="41"/>
  <c r="M14" i="41" s="1"/>
  <c r="L10" i="41"/>
  <c r="L14" i="41" s="1"/>
  <c r="K10" i="41"/>
  <c r="J10" i="41"/>
  <c r="J14" i="41" s="1"/>
  <c r="E6" i="41"/>
  <c r="E5" i="41"/>
  <c r="E4" i="41"/>
  <c r="O29" i="1" l="1"/>
  <c r="O35" i="1" s="1"/>
  <c r="E12" i="1"/>
  <c r="E11" i="1"/>
  <c r="E13" i="1"/>
  <c r="M35" i="1"/>
  <c r="K35" i="1"/>
  <c r="F35" i="1"/>
  <c r="I35" i="1"/>
  <c r="G35" i="1"/>
</calcChain>
</file>

<file path=xl/sharedStrings.xml><?xml version="1.0" encoding="utf-8"?>
<sst xmlns="http://schemas.openxmlformats.org/spreadsheetml/2006/main" count="4794" uniqueCount="1680">
  <si>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</si>
  <si>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</si>
  <si>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</si>
  <si>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</si>
  <si>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</si>
  <si>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</si>
  <si>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</si>
  <si>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</si>
  <si>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</si>
  <si>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</si>
  <si>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</si>
  <si>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</si>
  <si>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</si>
  <si>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</si>
  <si>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</si>
  <si>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</si>
  <si>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</si>
  <si>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</si>
  <si>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</si>
  <si>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</si>
  <si>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</si>
  <si>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</si>
  <si>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</si>
  <si>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</si>
  <si>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</si>
  <si>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</si>
  <si>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</si>
  <si>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</si>
  <si>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</si>
  <si>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</si>
  <si>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</si>
  <si>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</si>
  <si>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</si>
  <si>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</si>
  <si>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</si>
  <si>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</si>
  <si>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</si>
  <si>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</si>
  <si>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</si>
  <si>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</si>
  <si>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</si>
  <si>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</si>
  <si>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</si>
  <si>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</si>
  <si>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</si>
  <si>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</si>
  <si>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</si>
  <si>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</si>
  <si>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</si>
  <si>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</si>
  <si>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</si>
  <si>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</si>
  <si>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</si>
  <si>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</si>
  <si>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</si>
  <si>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</si>
  <si>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</si>
  <si>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</si>
  <si>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</si>
  <si>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</si>
  <si>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</si>
  <si>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</si>
  <si>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</si>
  <si>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</si>
  <si>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</si>
  <si>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</si>
  <si>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</si>
  <si>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</si>
  <si>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</si>
  <si>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</si>
  <si>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</si>
  <si>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</si>
  <si>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</si>
  <si>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</si>
  <si>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</si>
  <si>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</si>
  <si>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</si>
  <si>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</si>
  <si>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</si>
  <si>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</si>
  <si>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</si>
  <si>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</si>
  <si>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</si>
  <si>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</si>
  <si>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</si>
  <si>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</si>
  <si>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</si>
  <si>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</si>
  <si>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</si>
  <si>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</si>
  <si>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</si>
  <si>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</si>
  <si>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</si>
  <si>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</si>
  <si>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</si>
  <si>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</si>
  <si>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</si>
  <si>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</si>
  <si>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</si>
  <si>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</si>
  <si>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</si>
  <si>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</si>
  <si>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</si>
  <si>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</si>
  <si>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</si>
  <si>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</si>
  <si>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</si>
  <si>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</si>
  <si>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</si>
  <si>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</si>
  <si>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</si>
  <si>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</si>
  <si>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</si>
  <si>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</si>
  <si>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</si>
  <si>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</si>
  <si>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</si>
  <si>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</si>
  <si>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</si>
  <si>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</si>
  <si>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</si>
  <si>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</si>
  <si>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</si>
  <si>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</si>
  <si>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</si>
  <si>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</si>
  <si>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</si>
  <si>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</si>
  <si>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</si>
  <si>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</si>
  <si>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</si>
  <si>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</si>
  <si>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</si>
  <si>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</si>
  <si>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</si>
  <si>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</si>
  <si>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</si>
  <si>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</si>
  <si>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</si>
  <si>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</si>
  <si>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</si>
  <si>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</si>
  <si>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</si>
  <si>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</si>
  <si>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</si>
  <si>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</si>
  <si>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</si>
  <si>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</si>
  <si>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</si>
  <si>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</si>
  <si>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</si>
  <si>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</si>
  <si>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</si>
  <si>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</si>
  <si>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</si>
  <si>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</si>
  <si>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</si>
  <si>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</si>
  <si>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</si>
  <si>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</si>
  <si>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</si>
  <si>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</si>
  <si>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</si>
  <si>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</si>
  <si>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</si>
  <si>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</si>
  <si>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</si>
  <si>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</si>
  <si>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</si>
  <si>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</si>
  <si>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</si>
  <si>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</si>
  <si>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</si>
  <si>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</si>
  <si>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</si>
  <si>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</si>
  <si>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</si>
  <si>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</si>
  <si>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</si>
  <si>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</si>
  <si>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</si>
  <si>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</si>
  <si>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</si>
  <si>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</si>
  <si>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</si>
  <si>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</si>
  <si>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</si>
  <si>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</si>
  <si>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</si>
  <si>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</si>
  <si>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</si>
  <si>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</si>
  <si>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</si>
  <si>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</si>
  <si>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</si>
  <si>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</si>
  <si>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</si>
  <si>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</si>
  <si>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</si>
  <si>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</si>
  <si>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</si>
  <si>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</si>
  <si>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</si>
  <si>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</si>
  <si>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</si>
  <si>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</si>
  <si>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</si>
  <si>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</si>
  <si>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</si>
  <si>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</si>
  <si>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</si>
  <si>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</si>
  <si>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</si>
  <si>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</si>
  <si>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</si>
  <si>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</si>
  <si>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</si>
  <si>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</si>
  <si>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</si>
  <si>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</si>
  <si>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</si>
  <si>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</si>
  <si>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</si>
  <si>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</si>
  <si>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</si>
  <si>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</si>
  <si>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</si>
  <si>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</si>
  <si>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</si>
  <si>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</si>
  <si>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</si>
  <si>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</si>
  <si>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</si>
  <si>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</si>
  <si>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</si>
  <si>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</si>
  <si>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</si>
  <si>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</si>
  <si>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</si>
  <si>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</si>
  <si>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</si>
  <si>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</si>
  <si>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</si>
  <si>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</si>
  <si>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</si>
  <si>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</si>
  <si>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</si>
  <si>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</si>
  <si>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</si>
  <si>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</si>
  <si>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</si>
  <si>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</si>
  <si>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</si>
  <si>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</si>
  <si>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</si>
  <si>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</si>
  <si>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</si>
  <si>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</si>
  <si>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</si>
  <si>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</si>
  <si>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</si>
  <si>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</si>
  <si>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</si>
  <si>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</si>
  <si>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</si>
  <si>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</si>
  <si>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</si>
  <si>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</si>
  <si>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</si>
  <si>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</si>
  <si>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</si>
  <si>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</si>
  <si>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</si>
  <si>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</si>
  <si>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</si>
  <si>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</si>
  <si>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</si>
  <si>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</si>
  <si>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</si>
  <si>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</si>
  <si>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</si>
  <si>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</si>
  <si>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</si>
  <si>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</si>
  <si>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</si>
  <si>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</si>
  <si>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</si>
  <si>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</si>
  <si>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</si>
  <si>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</si>
  <si>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</si>
  <si>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</si>
  <si>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</si>
  <si>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</si>
  <si>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</si>
  <si>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</si>
  <si>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</si>
  <si>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</si>
  <si>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</si>
  <si>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</si>
  <si>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</si>
  <si>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</si>
  <si>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</si>
  <si>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</si>
  <si>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</si>
  <si>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</si>
  <si>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</si>
  <si>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</si>
  <si>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</si>
  <si>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</si>
  <si>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</si>
  <si>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</si>
  <si>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</si>
  <si>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</si>
  <si>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</si>
  <si>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</si>
  <si>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</si>
  <si>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</si>
  <si>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</si>
  <si>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</si>
  <si>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</si>
  <si>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</si>
  <si>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</si>
  <si>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</si>
  <si>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</si>
  <si>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</si>
  <si>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</si>
  <si>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</si>
  <si>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</si>
  <si>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</si>
  <si>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</si>
  <si>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</si>
  <si>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</si>
  <si>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</si>
  <si>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</si>
  <si>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</si>
  <si>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</si>
  <si>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</si>
  <si>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</si>
  <si>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</si>
  <si>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</si>
  <si>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</si>
  <si>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</si>
  <si>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</si>
  <si>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</si>
  <si>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</si>
  <si>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</si>
  <si>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</si>
  <si>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</si>
  <si>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</si>
  <si>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</si>
  <si>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</si>
  <si>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</si>
  <si>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</si>
  <si>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</si>
  <si>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</si>
  <si>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</si>
  <si>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</si>
  <si>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</si>
  <si>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</si>
  <si>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</si>
  <si>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</si>
  <si>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</si>
  <si>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</si>
  <si>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</si>
  <si>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</si>
  <si>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</si>
  <si>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</si>
  <si>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</si>
  <si>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</si>
  <si>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</si>
  <si>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</si>
  <si>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</si>
  <si>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</si>
  <si>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</si>
  <si>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</si>
  <si>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</si>
  <si>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</si>
  <si>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</si>
  <si>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</si>
  <si>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</si>
  <si>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</si>
  <si>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</si>
  <si>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</si>
  <si>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</si>
  <si>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</si>
  <si>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</si>
  <si>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</si>
  <si>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</si>
  <si>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</si>
  <si>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</si>
  <si>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</si>
  <si>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</si>
  <si>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</si>
  <si>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</si>
  <si>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</si>
  <si>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</si>
  <si>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</si>
  <si>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</si>
  <si>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</si>
  <si>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</si>
  <si>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</si>
  <si>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</si>
  <si>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</si>
  <si>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</si>
  <si>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</si>
  <si>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</si>
  <si>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</si>
  <si>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</si>
  <si>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</si>
  <si>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</si>
  <si>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</si>
  <si>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</si>
  <si>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</si>
  <si>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</si>
  <si>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</si>
  <si>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</si>
  <si>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</si>
  <si>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</si>
  <si>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</si>
  <si>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</si>
  <si>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</si>
  <si>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</si>
  <si>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</si>
  <si>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</si>
  <si>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</si>
  <si>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</si>
  <si>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</si>
  <si>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</si>
  <si>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</si>
  <si>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</si>
  <si>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</si>
  <si>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</si>
  <si>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</si>
  <si>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</si>
  <si>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</si>
  <si>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</si>
  <si>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</si>
  <si>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</si>
  <si>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</si>
  <si>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</si>
  <si>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</si>
  <si>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</si>
  <si>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</si>
  <si>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</si>
  <si>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</si>
  <si>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</si>
  <si>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</si>
  <si>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</si>
  <si>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</si>
  <si>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</si>
  <si>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</si>
  <si>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</si>
  <si>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</si>
  <si>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</si>
  <si>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</si>
  <si>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</si>
  <si>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</si>
  <si>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</si>
  <si>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</si>
  <si>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</si>
  <si>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</si>
  <si>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</si>
  <si>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</si>
  <si>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</si>
  <si>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</si>
  <si>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</si>
  <si>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</si>
  <si>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</si>
  <si>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</si>
  <si>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</si>
  <si>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</si>
  <si>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</si>
  <si>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</si>
  <si>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</si>
  <si>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</si>
  <si>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</si>
  <si>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</si>
  <si>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</si>
  <si>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</si>
  <si>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</si>
  <si>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</si>
  <si>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</si>
  <si>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</si>
  <si>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</si>
  <si>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</si>
  <si>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</si>
  <si>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</si>
  <si>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</si>
  <si>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</si>
  <si>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</si>
  <si>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</si>
  <si>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</si>
  <si>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</si>
  <si>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</si>
  <si>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</si>
  <si>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</si>
  <si>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</si>
  <si>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</si>
  <si>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</si>
  <si>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</si>
  <si>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</si>
  <si>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</si>
  <si>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</si>
  <si>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</si>
  <si>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</si>
  <si>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</si>
  <si>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</si>
  <si>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</si>
  <si>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</si>
  <si>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</si>
  <si>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</si>
  <si>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</si>
  <si>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</si>
  <si>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</si>
  <si>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</si>
  <si>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</si>
  <si>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</si>
  <si>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</si>
  <si>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</si>
  <si>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</si>
  <si>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</si>
  <si>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</si>
  <si>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</si>
  <si>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</si>
  <si>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</si>
  <si>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</si>
  <si>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</si>
  <si>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</si>
  <si>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</si>
  <si>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</si>
  <si>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</si>
  <si>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</si>
  <si>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</si>
  <si>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</si>
  <si>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</si>
  <si>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</si>
  <si>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</si>
  <si>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</si>
  <si>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</si>
  <si>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</si>
  <si>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</si>
  <si>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</si>
  <si>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</si>
  <si>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</si>
  <si>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</si>
  <si>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</si>
  <si>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</si>
  <si>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</si>
  <si>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</si>
  <si>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</si>
  <si>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</si>
  <si>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</si>
  <si>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</si>
  <si>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</si>
  <si>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</si>
  <si>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</si>
  <si>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</si>
  <si>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</si>
  <si>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</si>
  <si>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</si>
  <si>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</si>
  <si>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</si>
  <si>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</si>
  <si>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</si>
  <si>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</si>
  <si>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</si>
  <si>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</si>
  <si>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</si>
  <si>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</si>
  <si>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</si>
  <si>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</si>
  <si>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</si>
  <si>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</si>
  <si>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</si>
  <si>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</si>
  <si>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</si>
  <si>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</si>
  <si>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</si>
  <si>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</si>
  <si>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</si>
  <si>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</si>
  <si>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</si>
  <si>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</si>
  <si>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</si>
  <si>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</si>
  <si>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</si>
  <si>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</si>
  <si>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</si>
  <si>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</si>
  <si>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</si>
  <si>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</si>
  <si>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</si>
  <si>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</si>
  <si>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</si>
  <si>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</si>
  <si>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</si>
  <si>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</si>
  <si>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</si>
  <si>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</si>
  <si>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</si>
  <si>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</si>
  <si>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</si>
  <si>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</si>
  <si>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</si>
  <si>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</si>
  <si>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</si>
  <si>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</si>
  <si>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</si>
  <si>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</si>
  <si>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</si>
  <si>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</si>
  <si>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</si>
  <si>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</si>
  <si>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</si>
  <si>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</si>
  <si>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</si>
  <si>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</si>
  <si>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</si>
  <si>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</si>
  <si>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</si>
  <si>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</si>
  <si>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</si>
  <si>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</si>
  <si>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</si>
  <si>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</si>
  <si>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</si>
  <si>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</si>
  <si>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</si>
  <si>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</si>
  <si>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</si>
  <si>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</si>
  <si>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</si>
  <si>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</si>
  <si>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</si>
  <si>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</si>
  <si>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</si>
  <si>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</si>
  <si>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</si>
  <si>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</si>
  <si>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</si>
  <si>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</si>
  <si>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</si>
  <si>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</si>
  <si>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</si>
  <si>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</si>
  <si>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</si>
  <si>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</si>
  <si>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</si>
  <si>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</si>
  <si>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</si>
  <si>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</si>
  <si>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</si>
  <si>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</si>
  <si>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</si>
  <si>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</si>
  <si>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</si>
  <si>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</si>
  <si>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</si>
  <si>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</si>
  <si>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</si>
  <si>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</si>
  <si>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</si>
  <si>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</si>
  <si>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</si>
  <si>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</si>
  <si>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</si>
  <si>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</si>
  <si>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</si>
  <si>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</si>
  <si>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</si>
  <si>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</si>
  <si>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</si>
  <si>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</si>
  <si>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</si>
  <si>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</si>
  <si>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</si>
  <si>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</si>
  <si>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</si>
  <si>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</si>
  <si>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</si>
  <si>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</si>
  <si>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</si>
  <si>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</si>
  <si>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</si>
  <si>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</si>
  <si>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</si>
  <si>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</si>
  <si>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</si>
  <si>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</si>
  <si>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</si>
  <si>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</si>
  <si>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</si>
  <si>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</si>
  <si>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</si>
  <si>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</si>
  <si>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</si>
  <si>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</si>
  <si>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</si>
  <si>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</si>
  <si>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</si>
  <si>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</si>
  <si>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</si>
  <si>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</si>
  <si>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</si>
  <si>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</si>
  <si>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</si>
  <si>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</si>
  <si>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</si>
  <si>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</si>
  <si>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</si>
  <si>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</si>
  <si>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</si>
  <si>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</si>
  <si>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</si>
  <si>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</si>
  <si>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</si>
  <si>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</si>
  <si>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</si>
  <si>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</si>
  <si>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</si>
  <si>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</si>
  <si>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</si>
  <si>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</si>
  <si>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</si>
  <si>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</si>
  <si>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</si>
  <si>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</si>
  <si>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</si>
  <si>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</si>
  <si>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</si>
  <si>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</si>
  <si>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</si>
  <si>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</si>
  <si>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</si>
  <si>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</si>
  <si>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</si>
  <si>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</si>
  <si>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</si>
  <si>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</si>
  <si>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</si>
  <si>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</si>
  <si>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</si>
  <si>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</si>
  <si>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</si>
  <si>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</si>
  <si>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</si>
  <si>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</si>
  <si>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</si>
  <si>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</si>
  <si>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</si>
  <si>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</si>
  <si>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</si>
  <si>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</si>
  <si>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</si>
  <si>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</si>
  <si>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</si>
  <si>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</si>
  <si>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</si>
  <si>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</si>
  <si>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</si>
  <si>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</si>
  <si>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</si>
  <si>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</si>
  <si>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</si>
  <si>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</si>
  <si>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</si>
  <si>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</si>
  <si>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</si>
  <si>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</si>
  <si>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</si>
  <si>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</si>
  <si>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</si>
  <si>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</si>
  <si>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</si>
  <si>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</si>
  <si>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</si>
  <si>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</si>
  <si>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</si>
  <si>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</si>
  <si>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</si>
  <si>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</si>
  <si>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</si>
  <si>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</si>
  <si>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</si>
  <si>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</si>
  <si>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</si>
  <si>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</si>
  <si>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</si>
  <si>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</si>
  <si>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</si>
  <si>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</si>
  <si>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</si>
  <si>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</si>
  <si>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</si>
  <si>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</si>
  <si>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</si>
  <si>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</si>
  <si>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</si>
  <si>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</si>
  <si>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</si>
  <si>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</si>
  <si>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</si>
  <si>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</si>
  <si>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</si>
  <si>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</si>
  <si>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</si>
  <si>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</si>
  <si>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</si>
  <si>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</si>
  <si>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</si>
  <si>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</si>
  <si>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</si>
  <si>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</si>
  <si>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</si>
  <si>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</si>
  <si>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</si>
  <si>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</si>
  <si>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</si>
  <si>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</si>
  <si>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</si>
  <si>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</si>
  <si>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</si>
  <si>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</si>
  <si>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</si>
  <si>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</si>
  <si>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</si>
  <si>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</si>
  <si>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</si>
  <si>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</si>
  <si>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</si>
  <si>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</si>
  <si>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</si>
  <si>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</si>
  <si>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</si>
  <si>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</si>
  <si>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</si>
  <si>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</si>
  <si>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</si>
  <si>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</si>
  <si>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</si>
  <si>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</si>
  <si>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</si>
  <si>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</si>
  <si>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</si>
  <si>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</si>
  <si>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</si>
  <si>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</si>
  <si>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</si>
  <si>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</si>
  <si>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</si>
  <si>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</si>
  <si>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</si>
  <si>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</si>
  <si>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</si>
  <si>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</si>
  <si>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</si>
  <si>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</si>
  <si>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</si>
  <si>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</si>
  <si>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</si>
  <si>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</si>
  <si>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</si>
  <si>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</si>
  <si>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</si>
  <si>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</si>
  <si>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</si>
  <si>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</si>
  <si>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</si>
  <si>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</si>
  <si>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</si>
  <si>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</si>
  <si>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</si>
  <si>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</si>
  <si>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</si>
  <si>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</si>
  <si>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</si>
  <si>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</si>
  <si>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</si>
  <si>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</si>
  <si>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</si>
  <si>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</si>
  <si>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</si>
  <si>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</si>
  <si>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</si>
  <si>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</si>
  <si>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</si>
  <si>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</si>
  <si>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</si>
  <si>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</si>
  <si>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</si>
  <si>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</si>
  <si>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</si>
  <si>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</si>
  <si>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</si>
  <si>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</si>
  <si>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</si>
  <si>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</si>
  <si>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</si>
  <si>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</si>
  <si>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</si>
  <si>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</si>
  <si>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</si>
  <si>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</si>
  <si>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</si>
  <si>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</si>
  <si>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</si>
  <si>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</si>
  <si>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</si>
  <si>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</si>
  <si>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</si>
  <si>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</si>
  <si>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</si>
  <si>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</si>
  <si>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</si>
  <si>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</si>
  <si>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</si>
  <si>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</si>
  <si>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</si>
  <si>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</si>
  <si>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</si>
  <si>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</si>
  <si>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</si>
  <si>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</si>
  <si>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</si>
  <si>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</si>
  <si>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</si>
  <si>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</si>
  <si>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</si>
  <si>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</si>
  <si>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</si>
  <si>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</si>
  <si>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</si>
  <si>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</si>
  <si>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 xml:space="preserve">
Comunicaciones de seguimiento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</si>
  <si>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</si>
  <si>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</si>
  <si>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</si>
  <si>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</si>
  <si>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</si>
  <si>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</si>
  <si>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</si>
  <si>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</si>
  <si>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</si>
  <si>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</si>
  <si>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</si>
  <si>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</si>
  <si>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</si>
  <si>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</si>
  <si>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</si>
  <si>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</si>
  <si>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</si>
  <si>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 xml:space="preserve">Procedimiento PRO- GF-14-14 Gestión Contable </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</si>
  <si>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</si>
  <si>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</si>
  <si>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</si>
  <si>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</si>
  <si>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</si>
  <si>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</si>
  <si>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</si>
  <si>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</si>
  <si>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</si>
  <si>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</si>
  <si>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</si>
  <si>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</si>
  <si>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</si>
  <si>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</si>
  <si>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http://www.idep.edu.co/sites/default/files/PRO-GRF-11-01_Egresos_o_salidas_de_bienes_V6.pdf</t>
  </si>
  <si>
    <t>http://www.idep.edu.co/sites/default/files/PRO-GRF-11-03_Inventario_propiedad_planta_y_equipo_V6.pdf</t>
  </si>
  <si>
    <t>Plan anual de adquisiciones</t>
  </si>
  <si>
    <t>http://www.idep.edu.co/sites/default/files/PRO-GF-14-11%20Gesti%C3%B3n%20Contable%20V7.pdf</t>
  </si>
  <si>
    <t>A partir de la realización del taller práctico, reorganizar la distribución de las series documentales en la  estantería disponible con el fin de optimizar espacios.</t>
  </si>
  <si>
    <t xml:space="preserve">http://www.idep.edu.co/sites/default/files/PRO-GRF-11-03%20Inv%20prop%20planta%20y%20equ%20V7.pdf
</t>
  </si>
  <si>
    <t>CERRADAS TERCER TRIMESTRE DE 2019</t>
  </si>
  <si>
    <t>No se realizo la reprogramación de PAC en el mes de Enero para los meses de Febrero y Marzo debido al cambio de administración y al ausencia del tesorero en ese mes. Quien es la persona encargada para tal fin.</t>
  </si>
  <si>
    <t>Trabajar conjuntamente con las demás áreas para la reprogramación de los recursos necesarios de los próximos meses y de parte de todas las áreas garantizar que lo que se pida se tramite en el mes que corresponde.</t>
  </si>
  <si>
    <t>Tesorero General</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</si>
  <si>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</si>
  <si>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</si>
  <si>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</si>
  <si>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</si>
  <si>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</si>
  <si>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</si>
  <si>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</si>
  <si>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</si>
  <si>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</si>
  <si>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</si>
  <si>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</si>
  <si>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</si>
  <si>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</si>
  <si>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</si>
  <si>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</si>
  <si>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 xml:space="preserve">
Ineducado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</si>
  <si>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 xml:space="preserve">
Efectuar la actualización del PRO- GF-14-11 Gestión Contable y formatos asociados, incluyendo actividades y puntos de control necesarios para solucionar las causas identificadas y actualizarlos en la plataforma de Maloca Aula SIG 
</t>
  </si>
  <si>
    <t>No se cumplió con el Plan Anual de Caja (PAC) programado para el primer trimestre del año 2020</t>
  </si>
  <si>
    <t>Correo Solicitud reprogramación PAC, respuesta de cada área, informe nueva programación de PAC</t>
  </si>
  <si>
    <t>Estantería ubicada en la oficina del subdirector administrativo, financiero y de control disciplinario</t>
  </si>
  <si>
    <t>Carpeta Física Transferencias documentales, Archivo Subdirección Administrativa, Financiera  y de Control Disciplinario\\192.168.1.251\300_SAFyCD\IDEP2019\300_40_TRANSFERENCIAS DOCUMENTALES</t>
  </si>
  <si>
    <t xml:space="preserve">Oficios de radicación Transferencia documental </t>
  </si>
  <si>
    <t>Oficio No 001575 del 8 de octubre de 2019.
Correos electrónicos que reposan en el equipo de escritorio de la Profesional Especializado 222-105  -Diana Prada- en la siguiente dirección:  C:\Users\dprada\Documents\Diana María Prada Romero 2019\COMUNICACIONES\PROCESOS Y PROCEDIMIENTOS\IMPRENTA DISTRITAL.
Contrato No 043 de 2019.</t>
  </si>
  <si>
    <t>VERSIÓN :  7</t>
  </si>
  <si>
    <t>Fecha Aprobación: 13/04/2020</t>
  </si>
  <si>
    <t>VERSIÓN : 7</t>
  </si>
  <si>
    <t>Fecha Aprobación:13/04/2020</t>
  </si>
  <si>
    <t xml:space="preserve">De acuerdo a lo establecido en el procedimiento PRO-GTH-13-21 Gestión de Compras en la actividad No. 2 "Identificar los proveedores", se debía diligenciar el FT-GTH-13-43 Matriz de Selección para Proveedores. En la auditoria no se evidenció este registro para la adquisición de los servicios de exámenes médicos ocupacionales como indica el mismo procedimiento en la actividad No. 1 "Identificar necesidades de compra de equipos de protección personal, de seguridad, exámenes médicos ocupacionales, estudios higiénicos, entre otros". Lo anterior evidencia incumplimiento del procedimiento en mención. </t>
  </si>
  <si>
    <t>_Desconocimiento del procedimiento
_Falta de articulación con los encargados de los procesos de contratación
_Cumplimiento parcial de los estándares "identificación y evaluación para la adquisición de bienes y servicios" y "evaluación y selección de proveedores y contratistas".</t>
  </si>
  <si>
    <t xml:space="preserve">Actualizar el procedimiento PRO-GTH-13-21 Gestión de compras, de tal forma que se establezcan los aspectos de SST que podrá tener en cuenta la entidad en la evaluación y selección de proveedores y contratistas, y se garantice la identificación y evaluación de las especificaciones en SST de las compras y adquisiciones de productos y servicios. 
</t>
  </si>
  <si>
    <t>Procedimiento publicado en la Maloca Aula SIG</t>
  </si>
  <si>
    <t>Subdirector Administrativo, Financiero y de Control Disciplinario.
Contratista encargado del SG-SST</t>
  </si>
  <si>
    <t>12//11/2019</t>
  </si>
  <si>
    <t>De acuerdo a lo establecido en el procedimiento PRO-GTH-13-17 Reporte e investigación de incidentes y accidentes de trabajo y enfermedades laborales, en su política de operación 1, el incidente y accidente de trabajo deben reportarse  de manera inmediata a través del jefe inmediato cuando se trate del personal de planta o directamente por el contratista, teniendo en cuenta dar aviso telefónico a la Subdirección Administrativa, Financiera y de Control Disciplinario (SAFyCD) - Talento Humano y Seguridad y Salud en el Trabajo y a la Administradora de Riesgos Laborales a la cual se encuentre afiliado(a) el (la) servidor(a). En caso que sea imposible dar aviso inmediato, el reporte deberá realizarse a más tardar el día hábil siguiente a la ocurrencia del incidente o accidente de trabajo. Se evidenció en la auditoria que el reporte del accidente de trabajo que se presentó el 27/09/2019 se realizó de manera extemporánea a la ARL. Lo anterior evidencia incumplimiento del procedimiento en mención y de la normativa asociada.</t>
  </si>
  <si>
    <t>_Desconocimiento del procedimiento y de la normativa por parte de Servidores Públicos y Contratistas
_Falta de difusión del procedimiento a seguir en caso de ocurrencia de accidentes de trabajo</t>
  </si>
  <si>
    <t>Revisar y actualizar (si aplica) el procedimiento de reporte e investigación de incidentes y accidentes de trabajo y enfermedades laborales, con el fin de validar  que se encuentre alineado a la normativa vigente, y adelantar su difusión a Servidores Públicos y Contratistas</t>
  </si>
  <si>
    <t>Procedimiento revisado y actualizado si aplica
Soportes de difusión o socialización del procedimiento</t>
  </si>
  <si>
    <t xml:space="preserve">Cumplimiento parcial del estándar mínimo "realizar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 </t>
  </si>
  <si>
    <t>En la vigencia 2019 no se realizaron actividades de inducción o re inducción en temas de seguridad y salud en el trabajo</t>
  </si>
  <si>
    <t xml:space="preserve">Desarrollar un proceso de inducción y reinducción dirigido a todos los trabajadores independiente de su forma de vinculación o contratación, que incluya la identificación de peligros y control de los riesgos en su trabajo y la prevención de accidentes de trabajo y enfermedades laborales. 
</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</si>
  <si>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</si>
  <si>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</si>
  <si>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</si>
  <si>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</si>
  <si>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</si>
  <si>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</si>
  <si>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Realizar inspección ergonómica o de riesgo biomecánico al puesto de trabajo que ocupa actualmente el servidor a quien se le diagnóstico la Enfermedad Laboral, con el fin de emitir recomendaciones sobre los aspectos que así lo requieran.</t>
  </si>
  <si>
    <t>Informe de la inspección del puesto de trabajo</t>
  </si>
  <si>
    <t>Ocurrencia de accidente de trabajo por caída al mismo nivel en el Centro de Documentación.</t>
  </si>
  <si>
    <t xml:space="preserve">Las causas identificadas en la Investigación del accidente de trabajo fueron: 
_Monotonía, exceso de confianza
_Falta de atención
_Preocupaciones - demanda de concentración
_Instrucciones, orientación y/o entrenamiento requerido deficiente
_No advertir los peligros y riesgos presentes
_Insuficiente espacio de trabajo o limitado para desenvolverse
</t>
  </si>
  <si>
    <t>Elaborar un protocolo sobre el uso y distribución del Centro de Documentación con el fin de orientar sobre la ubicación de mobiliario y otros objetos y socializarlo con los colaboradores, específicamente con aquellos que lideran espacios de reunión, capacitación, talleres, entre otros</t>
  </si>
  <si>
    <t>Protocolo elaborado y registro de socialización</t>
  </si>
  <si>
    <t>Capacitar a los colaboradores en Identificación de Peligros, prevención de accidentes de trabajo y autocuidado</t>
  </si>
  <si>
    <t>Listados de asistencia a las capacitaciones</t>
  </si>
  <si>
    <t>Divulgar el accidente de trabajo y generar una campaña para prevenir las caídas al mismo nivel</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</si>
  <si>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</si>
  <si>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</si>
  <si>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</si>
  <si>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</si>
  <si>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</si>
  <si>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</si>
  <si>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</si>
  <si>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</si>
  <si>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</si>
  <si>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</si>
  <si>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Revisar que todos los equipos del IDEP se encuentren actualizados en la versión del sistema operativo de forma permanente para aumentar el grado de acción preventiva y evitar solicitudes a la mesa de servicios.</t>
  </si>
  <si>
    <t>Los equipos de cómputo personales del IDEP</t>
  </si>
  <si>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</si>
  <si>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</si>
  <si>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</si>
  <si>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</si>
  <si>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</si>
  <si>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</si>
  <si>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</si>
  <si>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</si>
  <si>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</si>
  <si>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</si>
  <si>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</si>
  <si>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</si>
  <si>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</si>
  <si>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</si>
  <si>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</si>
  <si>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</si>
  <si>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Administración del riesgo - evaluación de los controles para el riesgo formulado en el proceso "Contagio del virus denominado COVID-19"</t>
  </si>
  <si>
    <t>Debilidad en los controles del riesgo teniendo en cuenta su reciente formulación y que aun no se reporta su ejecución total</t>
  </si>
  <si>
    <t>Identificar las condiciones de salud y trabajo de los colaboradores del IDEP y adelantar el seguimiento correspondiente</t>
  </si>
  <si>
    <t>Encuesta de condiciones de salud e información estadística básica, teniendo en cuenta la reserva y confidencialidad de la información</t>
  </si>
  <si>
    <t>Contratista encargado del SG-SST</t>
  </si>
  <si>
    <t>Establecer el protocolo general de bioseguridad para la prevención de la transmisión de COVID-19, teniendo en cuenta lo reglamentado por el Gobierno Nacional y Distrital y las condiciones de la Entidad</t>
  </si>
  <si>
    <t>Protocolo elaborado y aprobado</t>
  </si>
  <si>
    <t>Se reitera nuevamente la observación en cuanto a que el reporte exportado de GOOBI “Comunicaciones enviadas” para el segundo semestre registra un total de 478 comunicaciones; solo 165 presentan diligenciamiento de la información “No de referencia” y “fecha referencia” que permite tener trazabilidad de las comunicaciones a las cuales se les ha dado respuesta; lo que dificulta el seguimiento y verificación de la información y no cumple con la finalidad del control a la información que se maneja.</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</si>
  <si>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</si>
  <si>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No existe unidad de criterio al momento de elaborar los informes; toda vez que, de acuerdo con la verificación realizada por parte de esta Oficina a los informes mensuales no en todos los meses se toman en cuenta los mismos parámetros para el reporte de “peticiones dirigidas al IDEP registradas por otras Entidades en el SDQS”, tal como se detalla en el acápite 4.7.3 - 4.7.4 – 4.7.6.</t>
  </si>
  <si>
    <t>Se evidenció una (01) respuesta fuera del término establecido, de acuerdo con la fecha de radicación en la Entidad.</t>
  </si>
  <si>
    <t xml:space="preserve">SAFYCD-Atención PQRS </t>
  </si>
  <si>
    <t>Auxiliar administrativa SAFYCD</t>
  </si>
  <si>
    <t xml:space="preserve">Realizar una capacitación a los usuarios con roles de radicación para explicarles la obligatoriedad  e importancia de los campos para radicar una Comunicación enviada, haciendo énfasis en el numero de radicado de entrada de la petición  </t>
  </si>
  <si>
    <t xml:space="preserve">Consolidar las fuentes de consulta de la información de control de peticiones, el sistema de información  Goobi y  Bogotá te escucha, con el fin de dar claridad al control de  las peticiones que se reciben en el IDEP  </t>
  </si>
  <si>
    <t xml:space="preserve">Crear un formato para el seguimiento de las peticiones radicadas  en el Instituto, con el fin de evitar que las peticiones no se respondan oportunamente. </t>
  </si>
  <si>
    <t>Durante este tiempo la plataforma de Bogotá te escucha estuvo presentando inconvenientes técnicos para el ingreso, por lo cual se generó un error en las fechas de vencimiento de las peticiones.</t>
  </si>
  <si>
    <t>11/30/20</t>
  </si>
  <si>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Primer Trimestre 2020: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t>
    </r>
    <r>
      <rPr>
        <b/>
        <sz val="10"/>
        <color rgb="FF000000"/>
        <rFont val="Arial"/>
        <family val="2"/>
      </rPr>
      <t xml:space="preserve">
Segundo Trimestre 2020:</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de igual manera los correos electrónicos de gestión se encuentran en la cuenta de la profesional especializada de la Subdirección Académica  responsable del seguimiento.   Expediente contractual  036 de 2020 que reposa en la Oficina Asesora Jurídica </t>
    </r>
  </si>
  <si>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</si>
  <si>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</si>
  <si>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Listado de asistencia
Acta de la actividad suscrita con la profesional de la ARL.</t>
  </si>
  <si>
    <t>Medio de divulgación del Accidente y piezas de comunicación de la campaña</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</si>
  <si>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</si>
  <si>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t>La evidencia es el sistema como tal, dado que si no se hubiera actualizado el sistema no funcionaría, el ejecutable del sistema quedó con fecha del 17 de abril.  Se enviaron correos a los funcionarios para que pudieran usar el sistema.</t>
  </si>
  <si>
    <t>13/07/2020:  Hilda Yamile Morales Laverde - Jefe OCI</t>
  </si>
  <si>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</si>
  <si>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</si>
  <si>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</si>
  <si>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</si>
  <si>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</si>
  <si>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</si>
  <si>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t>Correo electrónico del 16 de junio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</si>
  <si>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</si>
  <si>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t>http://www.idep.edu.co/sites/default/files/IN-GF-14-03%20%20Instructivo%20Cumplimiento%20de%20Obligaciones%20Tributarias%20V2.docx</t>
  </si>
  <si>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</si>
  <si>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</si>
  <si>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</si>
  <si>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</si>
  <si>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</si>
  <si>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</si>
  <si>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</si>
  <si>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</si>
  <si>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Profesional Especializado Presupuesto</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</si>
  <si>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</si>
  <si>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</si>
  <si>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 xml:space="preserve">Profesional Especializado 222-05 de la subdirección académica </t>
  </si>
  <si>
    <t xml:space="preserve">Monitorear constantemente las actividades de impresión  de publicaciones del IDEP adelantadas por la Imprenta Distrital,  para hacer seguimiento en la entrega de impresiones.
</t>
  </si>
  <si>
    <t xml:space="preserve">Subdirectora Académica 
Profesional Especializado 222-05 de la subdirección académica </t>
  </si>
  <si>
    <t xml:space="preserve">Resolución 74 de 2020  “Por la cual se corrige un error en la expedición de un certificado de disponibilidad presupuestal y de un certificado de registro presupuestal”  , correo donde se consulta la posibilidad de ajustar la equivocación cometida como parte del cierre presupuestal del mes de mayo al igual que las respuestas al mismo.
 </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</si>
  <si>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</si>
  <si>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</si>
  <si>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PINAR actualizado y publicado en la pagina Web del instituto.</t>
  </si>
  <si>
    <t>TERCER TRIMESTRE: Reunión por Google MEET, calendario Google
El registro de asistencia y la presentación de la reunión fueron compartidas a las partes interesadas desde el DRIVE del correo electrónico idep@idep.edu.co.</t>
  </si>
  <si>
    <t xml:space="preserve">Los diferentes usuarios con roles de radicación desconocen la obligatoriedad del diligenciamiento de los campos del sistema de información Goobi . 
</t>
  </si>
  <si>
    <t xml:space="preserve">Lista de asistencia a la capacitación y/o la presentación con los parámetros </t>
  </si>
  <si>
    <t xml:space="preserve">Las fuentes de verificación de la información no se encuentran estandarizadas 
</t>
  </si>
  <si>
    <t>Informe mensual de peticiones que  genera el responsable de la Subdirección</t>
  </si>
  <si>
    <t>Se tienen diferente criterios para la elaboración de los informes</t>
  </si>
  <si>
    <t>Establecer y unificar  los parámetros  para la elaboración de los informes mensuales de peticiones atendiendo a los lineamientos  de la Secretaria General de la Alcaldía Mayor de Bogotá.</t>
  </si>
  <si>
    <t>No se realizo el seguimiento de manera oportuna</t>
  </si>
  <si>
    <t xml:space="preserve">La creación del formato en el Aula Maloca SIG en el proceso de gestión documental </t>
  </si>
  <si>
    <t xml:space="preserve">El día 5 de mayo se recibió por parte de la Dirección de Servicio a la Ciudadanía de la Secretaria General el  seguimiento a la calidad de las respuestas y manejo del sistema distrital para la gestión de peticiones ciudadanas - Bogotá te escucha del mes de marzo de 2020, en el cual se reportaron dos peticiones que cumplían con los criterios de evaluación. Una de ellas fue por vencimiento de términos y otra por porque hubo un error por parte de la Oficina Asesora Jurídica al cerrar la petición en Bogotá te escucha. Sin embargo, se realizó seguimiento a todas las peticiones recibidas durante la vigencia y se evidenció que hubo tres peticiones adicionales que se respondieron fuera de términos, dos de ellas corresponden a la OAJ y otra a la SAFYCD.
</t>
  </si>
  <si>
    <t>Gestionar y realizar capacitación sobre manejo del sistema Bogotá te escucha y tratamiento de peticiones de acuerdo a lo estipulado en la ley 1755 de 2015.</t>
  </si>
  <si>
    <t xml:space="preserve">Correos electrónicos , listado de asistencia a la reunión  y/o presentación  de la capacitación </t>
  </si>
  <si>
    <t xml:space="preserve">El 2 de Octubre se realizo la medición a los indicadores de gestión del proceso de Gestión Documental, se evidencio que las actividades programadas en el plan institucional de archivos PINAR no fue posible cumplirlas debido a la emergencia sanitaria que viene atravesando el país, la no presencialidad de funcionarios y contratistas imposibilita el cumplimiento de estas actividades, por tal razón se debe actualizar el cronograma del PINAR.
</t>
  </si>
  <si>
    <t>La postergación de la emergencia sanitaria, demoro la contratación, adicionalmente la no asistencia de funcionarios a la oficina contribuyo a que no se pudieran realizar las actividades programadas con la gestión de archivos en las dependencias.</t>
  </si>
  <si>
    <t xml:space="preserve">Actualización del cronograma del plan Institucional de Archivos PINAR </t>
  </si>
  <si>
    <t xml:space="preserve">Versionamiento del Servidor del IDEP actualizado </t>
  </si>
  <si>
    <t xml:space="preserve">Migrar la licencia de Oracle para actualizar las aplicaciones de GOOBI producción y Humano en contingencia, la cual será puesta en producción durante esta vigencia.
</t>
  </si>
  <si>
    <r>
      <rPr>
        <b/>
        <sz val="10"/>
        <color rgb="FF000000"/>
        <rFont val="Arial"/>
        <family val="2"/>
      </rPr>
      <t xml:space="preserve">PRIMER TRIMESTRE: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</si>
  <si>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r>
      <rPr>
        <b/>
        <sz val="10"/>
        <color rgb="FF000000"/>
        <rFont val="Arial"/>
        <family val="2"/>
      </rPr>
      <t>PRIMER TRIMESTRE: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</si>
  <si>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t>Encuesta de condiciones de salud
Correo electrónico
Circular interna 05 de 2020
Correos diarios y copia del formulario de reporte
Nota: la base de datos de condiciones de salud es administrada y revisada solamente por la contratista responsable del Sistema de Gestión de Seguridad y Salud en el Trabajo, teniendo en cuenta la protección de datos personales y de datos sensibles.</t>
  </si>
  <si>
    <t>Resolución 060 de 2020
http://www.idep.edu.co/sites/default/files/Resolucio%CC%81n%20Disposiciones%20COVID-19.pdf
DOC-GTH-13-01 protocolo general de bioseguridad – medidas de orientación para la prevención y protección frente al COVID-19
http://www.idep.edu.co/sites/default/files/DOC%20GTH%2013%2001%20protocolo%20general%20de%20bioseguridad%20%20covid-19.pdf
Protocolo versión No. 2: http://www.idep.edu.co/sites/default/files/DOC-GTH-13-01%20Protocolo%20de%20bioseguridad%20COVID%2019%20V2.pdf</t>
  </si>
  <si>
    <t xml:space="preserve">08/10/2019: Esta actividad se desarrollará y dará cumplimiento en el transcurso del cuarto trimestre: se dará cumplimiento en el transcurso del trimestre
05/12/2019: http://www.idep.edu.co/sites/default/files/PRO-GF-14-11%20Gesti%C3%B3n%20Contable%20V7.pdf
03/04/2020: http://www.idep.edu.co/sites/default/files/PRO-GF-14-11%20Gesti%C3%B3n%20Contable%20V7.pdf
01/10/2020: '- Archivo de gestión seguimiento y control de la información financiera (equipo de cómputo de la técnico operativo asignada de apoyo)
- Comprobantes mensuales de depreciación de propiedades, planta y equipo (Sistema de Información GOOBI)
- Comprobantes mensuales de amortización de gastos pagados por anticipado (Sistema de Información GOOBI)
- Actas de Comité Institucional de Gestión y Desempeño (Archivo de Gestión de la Oficina de Control Interno)
</t>
  </si>
  <si>
    <t>Correos electrónicos remitiendo los CDP de los dos sistemas de información para revisión  
Correo electrónico con socialización de pieza comunicacional</t>
  </si>
  <si>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</si>
  <si>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</si>
  <si>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t>De acuerdo con las soluciones planteadas en reunión virtual con la Directora Distrital de Presupuesto, El Subdirector Técnico de la Subdirección de Desarrollo Social de la Dirección Distrital de Presupuesto, El Profesional Especializado de Presupuesto de la DDP, El Subdirector Administrativo y Financiero del Idep, la Jefe de la Oficina Asesora de Planeación del IDEP y el Profesional Especializado con funciones de presupuesto del IDEP, se llegó a la conclusión que la alternativa viable para solucionar la inconsistencia presentada debería expedirse por parte de la entidad un acto administrativo donde se ordenará reducir el valor cargado equivocadamente del plan de desarrollo que se termina y se incorpora de manera correcta en el presupuesto del nuevo plan de desarrollo. Por lo anterior, con fecha 10 de julio de 2020 se expidió la Resolución 74, con la cual se procedió a  reducir en los sistemas de información predis y goobi del valor cargado equivocadamente por $51.381.532 y el cargue de este mismo en el nuevo plan de desarrollo.</t>
  </si>
  <si>
    <t>Revisar y actualizar las actividades en el Plan de seguridad y privacidad de la información para saber cuales se deben pasar a la siguiente vigencia teniendo en cuenta la disposición de recursos en el plan de adquisiciones y cuales si se alcanzan a cumplir en esta vigencia.</t>
  </si>
  <si>
    <t>Plan de seguridad y privacidad de la información actualizado en las actividades</t>
  </si>
  <si>
    <t>Jefe Oficina de Planeación</t>
  </si>
  <si>
    <r>
      <rPr>
        <b/>
        <sz val="10"/>
        <rFont val="Arial"/>
        <family val="2"/>
      </rPr>
      <t xml:space="preserve">Primer Trimestre: </t>
    </r>
    <r>
      <rPr>
        <sz val="10"/>
        <color rgb="FF000000"/>
        <rFont val="Arial"/>
        <family val="2"/>
      </rPr>
      <t xml:space="preserve">A partir del mismo 2 de marzo, se  suspendió  el uso de la  toma de corriente de la cocina de la oficina 402 B hasta tanto no se garantice por parte de la Subdirección Administrativa  que dicha toma  funciona de forma correcta.
</t>
    </r>
    <r>
      <rPr>
        <b/>
        <sz val="10"/>
        <rFont val="Arial"/>
        <family val="2"/>
      </rPr>
      <t>Tercer Trimestre:</t>
    </r>
    <r>
      <rPr>
        <sz val="10"/>
        <color rgb="FF000000"/>
        <rFont val="Arial"/>
        <family val="2"/>
      </rPr>
      <t xml:space="preserve"> la toma eléctrica continua inhabilitada.</t>
    </r>
  </si>
  <si>
    <r>
      <t xml:space="preserve">13/07/2020: </t>
    </r>
    <r>
      <rPr>
        <sz val="10"/>
        <color rgb="FF000000"/>
        <rFont val="Arial"/>
        <family val="2"/>
      </rPr>
      <t>Se estableció como acción inmediata la suspensión de la toma corriente de la Oficina 402B.Esta actividad se encuentra cumplida.  Se cierra por parte de esta Oficina.</t>
    </r>
    <r>
      <rPr>
        <b/>
        <sz val="10"/>
        <color rgb="FF000000"/>
        <rFont val="Arial"/>
        <family val="2"/>
      </rPr>
      <t xml:space="preserve">
</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</si>
  <si>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</si>
  <si>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r>
      <t xml:space="preserve">13/07/2020:  </t>
    </r>
    <r>
      <rPr>
        <sz val="10"/>
        <color rgb="FF000000"/>
        <rFont val="Arial"/>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</si>
  <si>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rFont val="Arial"/>
        <family val="2"/>
      </rPr>
      <t>Segundo trimestre:</t>
    </r>
    <r>
      <rPr>
        <sz val="10"/>
        <color rgb="FF000000"/>
        <rFont val="Arial"/>
        <family val="2"/>
      </rPr>
      <t xml:space="preserve">  Se solicitó al proveedor la actualización de la licencia y de la versión del software que permita operar, esto se realizó el 16 de abril de 2020.
</t>
    </r>
  </si>
  <si>
    <r>
      <rPr>
        <b/>
        <sz val="10"/>
        <color rgb="FF000000"/>
        <rFont val="Arial"/>
        <family val="2"/>
      </rPr>
      <t xml:space="preserve">13/07/2020:  </t>
    </r>
    <r>
      <rPr>
        <sz val="10"/>
        <color rgb="FF000000"/>
        <rFont val="Arial"/>
        <family val="2"/>
      </rPr>
      <t>Se estableció como acción inmediata "actualización de la licencia y de la versión del software" esta actividad se reporta como cumplida y la evidencia es el funcionamiento del aplicativo.</t>
    </r>
  </si>
  <si>
    <r>
      <rPr>
        <b/>
        <sz val="10"/>
        <rFont val="Arial"/>
        <family val="2"/>
      </rPr>
      <t>Segundo trimestre:</t>
    </r>
    <r>
      <rPr>
        <sz val="10"/>
        <color rgb="FF000000"/>
        <rFont val="Arial"/>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</si>
  <si>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color rgb="FF000000"/>
        <rFont val="Arial"/>
        <family val="2"/>
      </rPr>
      <t xml:space="preserve">13/07/2020:  </t>
    </r>
    <r>
      <rPr>
        <sz val="10"/>
        <color rgb="FF000000"/>
        <rFont val="Arial"/>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</si>
  <si>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t xml:space="preserve">CERRADAS SEGUNDO TRIMESTE 2020 </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</si>
  <si>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</si>
  <si>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</si>
  <si>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t>De acuerdo al informe de actividades del 12 de junio y 21 de julio del 2020, la actividad 4 se reporta como cumplida, pese a que el PETIC no se encuentra actualizado a los lineamientos de construcción de PETI del Manual de Gobierno Digital V7, el MAE.G.GEN.01 Documento Maestro del Modelo de Arquitectura Empresarial V1 y en especial la G.ES.06 Guía para la construcción del PETI versión 2. En entrevista adelantada con el contratista, al cuestionar sobre las falencias relacionadas en los siguientes ítems, el contratista manifiesta que el alcance de su contrato contemplaba solo la actualización del PETIC 2020 con respecto a lo que incluía el PETIC 2019, desconociendo no solo las nuevas directrices publicadas por MINTIC, sino también los hallazgos evidenciados en el informe de auditoría del año 2019, para las cuales no se encontraron acciones de mejoramiento en los documentos: “Consolidado Plan mejoramiento 2019-4.xlsx” y Plan de Mejoramiento Seguimiento II trimestre OCI.xlsx”.</t>
  </si>
  <si>
    <t>El PETI, no ha sido actualizado al nuevo Marco de Referencia de arquitectura Empresarial que modifico los dominios a los siguientes ítems.</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</si>
  <si>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</si>
  <si>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 xml:space="preserve">Documento PETI actualizado en la Maloca </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</si>
  <si>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</si>
  <si>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</si>
  <si>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</si>
  <si>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No se observa avance en la optimización de indicadores conforme a los lineamientos de Gobierno Digital para la Gestión de TI, Gobierno de TI, MSPI y tratamiento efectivo de riesgos. Ver observaciones en este numeral</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</si>
  <si>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</si>
  <si>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</si>
  <si>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En los contratos 21, 24 y 25 de 2020 no incluye instructivos.</t>
  </si>
  <si>
    <t>No se evidencia avance al respecto.
Existen obligaciones y productos repetidos en los contratos con personas naturales.</t>
  </si>
  <si>
    <t>El dominio 15 del MSPI no ha sido desarrollado.</t>
  </si>
  <si>
    <t>No se aplican encuestas de satisfacción en la mesa de servicio, las únicas encuestas están orientadas a identificación de intereses de capacitación.
Se mantiene la recomendación en el marco del MSPI.</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</si>
  <si>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</si>
  <si>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</si>
  <si>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Las actividades están programadas en la misma franja de tiempo entre junio y diciembre del 2020, sin discriminación de esfuerzo, a excepción de la actividad 1 que inicia en abril de 2020. </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</si>
  <si>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</si>
  <si>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</si>
  <si>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</si>
  <si>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</si>
  <si>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</si>
  <si>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Se registran tiempos de entre 2 y 3 días para la contingencia de Hiperconvergencia, pese a que las pruebas realizadas en el 2019 evidencian que el proceso tarda aproximadamente 1 día.</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</si>
  <si>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</si>
  <si>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</si>
  <si>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</si>
  <si>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</si>
  <si>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Si bien se registran las acciones en el caso de los riesgos materializados, no se presentó evidencia de trazabilidad con pruebas técnicas. No ha avanzado</t>
  </si>
  <si>
    <t>La recomendación puntual no ha sido atendida. Cabe anotar que el Plan de Continuidad ha tenido mejoras, relacionadas en este capítulo</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</si>
  <si>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</si>
  <si>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Se observan mejoras en la cobertura de servicios tecnológicos en la versión 2020.
Están pendientes los otros elementos de la recomendación.</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</si>
  <si>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</si>
  <si>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</si>
  <si>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</si>
  <si>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Articular el Plan de Continuidad al Plan de tratamiento de Riesgos y garantizar que los instrumentos documentales e insumos sean consecuentes en su nominación y su ubicación.</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</si>
  <si>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</si>
  <si>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</si>
  <si>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</si>
  <si>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Los Planes entregados no evidencian articulación entre el MSPI y el MRAE como se espera en Gobierno digital. La siguiente imagen muestra este tipo de articulación.</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</si>
  <si>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</si>
  <si>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</si>
  <si>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</si>
  <si>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</si>
  <si>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</si>
  <si>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</si>
  <si>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</si>
  <si>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</si>
  <si>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</si>
  <si>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</si>
  <si>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Si bien se presentado avance en la implementación de controles de seguridad y en el aseguramiento de la plataforma, aun no se ha implementado totalmente los controles requeridos para tener un sistema de gestión de seguridad de la información completo.</t>
  </si>
  <si>
    <t>Ya se realizaron las modificaciones al diagrama, sin embargo, no se incluyeron las identificaciones de direcciones IP ni se identifica el DHCP, se recomienda hacer un diagrama
alterno de uso del área con estas modificaciones,</t>
  </si>
  <si>
    <t>Aun no se ha realizado esta labor, en los escaneos realizados por el auditor se evidencia que los servidores continúan en el mismo segmento que los equipos de usuarios</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</si>
  <si>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</si>
  <si>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</si>
  <si>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</si>
  <si>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Aun se pueden hacer escaneos sobre los servidores como se muestra en las imágenes de escaneos registradas en este informe. En cuanto a la WIFI publica de acuerdo al esquema de red se muestra correctamente aislada.</t>
  </si>
  <si>
    <t>En la configuración del DHCP en el firewall no se evidencia la restricción a Mac Address autorizadas de equipos de usuario.</t>
  </si>
  <si>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</si>
  <si>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</si>
  <si>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realizaron reconfiguraciones en las políticas del dominio y se activaron medidas automáticas y/o manuales para el control de contraseñas. La vigencia de las contraseñas del dominio se aumentó a 210 días, lo cual no cumple con las buenas prácticas en directivas de contraseña.</t>
  </si>
  <si>
    <t>Si bien se implementó el acta de compromiso con el buen uso de activos tic y cumplimiento de la políticas tic, no se cuenta con un acta que incluya todos los puntos recomendados.</t>
  </si>
  <si>
    <t>El proceso de gestión TIC ha gestionado la actualización del registro de derechos de autor y de registro de distribución de GOOBI SAS.
Está pendiente la actualización de licencias de GOOBI y de Humano, las cuales no fueron presentadas a la auditoría.</t>
  </si>
  <si>
    <t>Adelantar el catálogo de sistemas de información, orientándose con la Guía G.SIS.03 Guía para la construcción del catálogo de Sistemas de Información. Versión 2019 de MINTIC.</t>
  </si>
  <si>
    <t>Con respecto a la problemática del boletín de inventarios se recomienda adelantar las siguientes acciones:
1. Solicitar al proveedor de GOOBI evidencias de las presuntas notas contables con las que se ajustan saldos, y de ser cierto tomar medidas correctivas.
2. Adelantar un plan de depuración de la data basado en un diagnóstico de casuística para el diseño de estrategia de corrección en tres frentes:
a. Construcción de scripts de diagnóstico masivo sobre la base de datos que permitan clasificar cada caso donde los datos rompen la regla de negocio y/o condiciones de
integridad referencial.
b. Construcción de scripts de actualización masiva (updates) que permitan ajustar casos, tal como reclasificar datos mal categorizados.
c. Identificación de los casos que requieren ajuste manual y la asignación de recursos para esta labor
d. Establecer un plan de depuración manual de casos.
Centralizar todos los incidentes por el proceso de Gestión TIC y una vez ejecutado del plan de depuración de datos, impedir el acceso del proveedor a los datos de producción.</t>
  </si>
  <si>
    <t>La solución de depuración de datos se recomienda mientras permanece en operación el sistema GOBBI, pero se reitera la recomendación de su remplazo por otro ERP preferiblemente en modalidad SAAS. Aprovechar los documentos del proceso adelantados por la contratista a cago de su supervisión,</t>
  </si>
  <si>
    <t>Fortalecer el conocimiento del IDEP en el modelo de datos de GOOBI, como contingencia en caso de que el proveedor actual no apoye el proceso de migración a un nuevo ERP.</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</si>
  <si>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</si>
  <si>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</si>
  <si>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</si>
  <si>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</si>
  <si>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</si>
  <si>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Aun no se cuenta con hojas de vida actualizadas de los servidores con todas las características técnicas necesarias para su adecuada identificación, funciones y características</t>
  </si>
  <si>
    <t>Si bien se está diligenciando el formato FT-GT-12-20 Compromiso de cumplimiento de las políticas TIC del Idep, se debe complementar agregando las características faltantes definidas en la recomendación.</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</si>
  <si>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</si>
  <si>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</si>
  <si>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</si>
  <si>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</si>
  <si>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</si>
  <si>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</si>
  <si>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</si>
  <si>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</si>
  <si>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</si>
  <si>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</si>
  <si>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</si>
  <si>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t>1.</t>
    </r>
    <r>
      <rPr>
        <sz val="11"/>
        <color theme="1"/>
        <rFont val="Times New Roman"/>
        <family val="1"/>
      </rPr>
      <t xml:space="preserve">  </t>
    </r>
    <r>
      <rPr>
        <sz val="11"/>
        <color theme="1"/>
        <rFont val="Calibri"/>
        <family val="2"/>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</si>
  <si>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</si>
  <si>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</si>
  <si>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</si>
  <si>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</si>
  <si>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t>3.</t>
    </r>
    <r>
      <rPr>
        <sz val="9"/>
        <color theme="1"/>
        <rFont val="Times New Roman"/>
        <family val="1"/>
      </rPr>
      <t xml:space="preserve">  </t>
    </r>
    <r>
      <rPr>
        <sz val="9"/>
        <color theme="1"/>
        <rFont val="Arial"/>
        <family val="2"/>
      </rPr>
      <t>En la muestra seleccionada, que fue objeto de revisión se evidencio formatos FT- GF-14-17- solicitud de disponibilidad presupuestal con fechas de vigencias anteriores correspondientes al año 2018.</t>
    </r>
  </si>
  <si>
    <r>
      <t>4.</t>
    </r>
    <r>
      <rPr>
        <sz val="9"/>
        <color theme="1"/>
        <rFont val="Times New Roman"/>
        <family val="1"/>
      </rPr>
      <t xml:space="preserve">  </t>
    </r>
    <r>
      <rPr>
        <sz val="9"/>
        <color theme="1"/>
        <rFont val="Arial"/>
        <family val="2"/>
      </rPr>
      <t>Para el CDP No. 29 del 23/01/2019, el rubro presupuestal relacionado en el formato de solicitud FT-GF-14-17 no corresponde al registrado en el CDP en mención.</t>
    </r>
  </si>
  <si>
    <r>
      <t>5.</t>
    </r>
    <r>
      <rPr>
        <sz val="9"/>
        <color theme="1"/>
        <rFont val="Times New Roman"/>
        <family val="1"/>
      </rPr>
      <t xml:space="preserve">  </t>
    </r>
    <r>
      <rPr>
        <sz val="9"/>
        <color theme="1"/>
        <rFont val="Arial"/>
        <family val="2"/>
      </rPr>
      <t>Para el CDP No. 202 del 09 de mayo de 2019 la fuente de recurso relacionado en el formato de solicitud FT FT-GF-14-17 no corresponde al registrado en el CDP en mención.</t>
    </r>
  </si>
  <si>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</si>
  <si>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</si>
  <si>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</si>
  <si>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</si>
  <si>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t>2.</t>
    </r>
    <r>
      <rPr>
        <sz val="11"/>
        <color theme="1"/>
        <rFont val="Times New Roman"/>
        <family val="1"/>
      </rPr>
      <t xml:space="preserve">  </t>
    </r>
    <r>
      <rPr>
        <sz val="11"/>
        <color theme="1"/>
        <rFont val="Calibri"/>
        <family val="2"/>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</si>
  <si>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</si>
  <si>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</si>
  <si>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</si>
  <si>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</si>
  <si>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t>5.</t>
    </r>
    <r>
      <rPr>
        <sz val="9"/>
        <color theme="1"/>
        <rFont val="Times New Roman"/>
        <family val="1"/>
      </rPr>
      <t xml:space="preserve">  </t>
    </r>
    <r>
      <rPr>
        <sz val="9"/>
        <color theme="1"/>
        <rFont val="Arial"/>
        <family val="2"/>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</si>
  <si>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</si>
  <si>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</si>
  <si>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</si>
  <si>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</si>
  <si>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t>7.</t>
    </r>
    <r>
      <rPr>
        <sz val="9"/>
        <color theme="1"/>
        <rFont val="Times New Roman"/>
        <family val="1"/>
      </rPr>
      <t xml:space="preserve">  </t>
    </r>
    <r>
      <rPr>
        <sz val="9"/>
        <color theme="1"/>
        <rFont val="Arial"/>
        <family val="2"/>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</si>
  <si>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</si>
  <si>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</si>
  <si>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</si>
  <si>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r>
      <t>1.</t>
    </r>
    <r>
      <rPr>
        <sz val="9"/>
        <color theme="1"/>
        <rFont val="Times New Roman"/>
        <family val="1"/>
      </rPr>
      <t xml:space="preserve">  </t>
    </r>
    <r>
      <rPr>
        <sz val="9"/>
        <color theme="1"/>
        <rFont val="Arial"/>
        <family val="2"/>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</si>
  <si>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</si>
  <si>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</si>
  <si>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</si>
  <si>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</si>
  <si>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t>2.</t>
    </r>
    <r>
      <rPr>
        <sz val="9"/>
        <color theme="1"/>
        <rFont val="Times New Roman"/>
        <family val="1"/>
      </rPr>
      <t xml:space="preserve">  </t>
    </r>
    <r>
      <rPr>
        <sz val="9"/>
        <color theme="1"/>
        <rFont val="Arial"/>
        <family val="2"/>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</si>
  <si>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</si>
  <si>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</si>
  <si>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</si>
  <si>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</si>
  <si>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b/>
        <sz val="10"/>
        <color rgb="FF000000"/>
        <rFont val="Arial"/>
        <family val="2"/>
      </rPr>
      <t>1</t>
    </r>
    <r>
      <rPr>
        <sz val="10"/>
        <color rgb="FF000000"/>
        <rFont val="Arial"/>
        <family val="2"/>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</si>
  <si>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</si>
  <si>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rFont val="Arial"/>
        <family val="2"/>
      </rPr>
      <t xml:space="preserve">
</t>
    </r>
  </si>
  <si>
    <t>Oficio remisorio y registro de asistencia</t>
  </si>
  <si>
    <t>Profesional Talento Humano  
Contratista de nómina</t>
  </si>
  <si>
    <r>
      <rPr>
        <b/>
        <sz val="10"/>
        <rFont val="Arial"/>
        <family val="2"/>
      </rPr>
      <t>2.</t>
    </r>
    <r>
      <rPr>
        <sz val="10"/>
        <color rgb="FF000000"/>
        <rFont val="Arial"/>
        <family val="2"/>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</si>
  <si>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</si>
  <si>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rFont val="Arial"/>
        <family val="2"/>
      </rPr>
      <t xml:space="preserve">
</t>
    </r>
  </si>
  <si>
    <t xml:space="preserve">Expediente de hoja de vida del nuevo funcionario
Formato FT-GTH-13-34 Hoja  Control Historia Laboral actualizado en la maloca </t>
  </si>
  <si>
    <t>Profesional Especializado Cod. 222 Grado 03 SAFyCD</t>
  </si>
  <si>
    <r>
      <rPr>
        <b/>
        <sz val="10"/>
        <rFont val="Arial"/>
        <family val="2"/>
      </rPr>
      <t>3.</t>
    </r>
    <r>
      <rPr>
        <sz val="10"/>
        <color rgb="FF000000"/>
        <rFont val="Arial"/>
        <family val="2"/>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</si>
  <si>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</si>
  <si>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</si>
  <si>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</si>
  <si>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b/>
        <sz val="10"/>
        <rFont val="Arial"/>
        <family val="2"/>
      </rPr>
      <t>5</t>
    </r>
    <r>
      <rPr>
        <sz val="10"/>
        <color rgb="FF000000"/>
        <rFont val="Arial"/>
        <family val="2"/>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</si>
  <si>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</si>
  <si>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family val="2"/>
      </rPr>
      <t>4</t>
    </r>
    <r>
      <rPr>
        <sz val="10"/>
        <color rgb="FF000000"/>
        <rFont val="Arial"/>
        <family val="2"/>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family val="2"/>
      </rPr>
      <t>“Programas de Inducción y reinducción</t>
    </r>
    <r>
      <rPr>
        <sz val="10"/>
        <color rgb="FF000000"/>
        <rFont val="Arial"/>
        <family val="2"/>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
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family val="2"/>
      </rPr>
      <t xml:space="preserve">a. Programa de Inducción. </t>
    </r>
    <r>
      <rPr>
        <sz val="10"/>
        <color rgb="FF000000"/>
        <rFont val="Arial"/>
        <family val="2"/>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</si>
  <si>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</si>
  <si>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rFont val="Arial"/>
        <family val="2"/>
      </rPr>
      <t xml:space="preserve">
</t>
    </r>
  </si>
  <si>
    <t xml:space="preserve">Formato FT-GTH-13-54 EJECUCIÓN PIC. 
PL-GTH-13-01 Plan Institucional de Capacitación actualizado en la maloca  </t>
  </si>
  <si>
    <r>
      <rPr>
        <b/>
        <sz val="10"/>
        <color rgb="FF000000"/>
        <rFont val="Arial"/>
        <family val="2"/>
      </rPr>
      <t>6</t>
    </r>
    <r>
      <rPr>
        <sz val="10"/>
        <color rgb="FF000000"/>
        <rFont val="Arial"/>
        <family val="2"/>
      </rPr>
      <t>. Se evidenció diferencia entre la prueba de auditoria y el reporte generado por Talento Humano en cuanto a la liquidación de incapacidad de la funcionaria Andrea Josefina Bustamante, expuesta en el presente informe tal como se detalla en los numerales 2.3.3.</t>
    </r>
  </si>
  <si>
    <r>
      <t xml:space="preserve">Es importante aclarar que para el caso de Andrea Bustamante, se presentan 1 incapacidad por enfermedad general y 1 Licencia de Maternidad.
</t>
    </r>
    <r>
      <rPr>
        <b/>
        <sz val="10"/>
        <color rgb="FF000000"/>
        <rFont val="Arial"/>
        <family val="2"/>
      </rPr>
      <t>1.</t>
    </r>
    <r>
      <rPr>
        <sz val="10"/>
        <color rgb="FF000000"/>
        <rFont val="Arial"/>
        <family val="2"/>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family val="2"/>
      </rPr>
      <t xml:space="preserve">2. </t>
    </r>
    <r>
      <rPr>
        <sz val="10"/>
        <color rgb="FF000000"/>
        <rFont val="Arial"/>
        <family val="2"/>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</si>
  <si>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t xml:space="preserve">Validar la EPS a la cual se encuentra afiliado el funcionario y se liquida en nomina la Incapacidad o Licencia, con el fin de disminuir posibles diferencias con la liquidación realizada por la EPS. </t>
    </r>
    <r>
      <rPr>
        <b/>
        <sz val="10"/>
        <rFont val="Arial"/>
        <family val="2"/>
      </rPr>
      <t xml:space="preserve">
</t>
    </r>
    <r>
      <rPr>
        <sz val="10"/>
        <rFont val="Arial"/>
        <family val="2"/>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</si>
  <si>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</si>
  <si>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</si>
  <si>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r>
      <rPr>
        <b/>
        <sz val="10"/>
        <color rgb="FF000000"/>
        <rFont val="Arial"/>
        <family val="2"/>
      </rPr>
      <t>7</t>
    </r>
    <r>
      <rPr>
        <sz val="10"/>
        <color rgb="FF000000"/>
        <rFont val="Arial"/>
        <family val="2"/>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</si>
  <si>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</si>
  <si>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</si>
  <si>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</si>
  <si>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Profesional Especializado Cod. 222 Grado 03 SAFyCD y Contratista de nómina</t>
  </si>
  <si>
    <r>
      <rPr>
        <b/>
        <sz val="10"/>
        <color rgb="FF000000"/>
        <rFont val="Arial"/>
        <family val="2"/>
      </rPr>
      <t>8.</t>
    </r>
    <r>
      <rPr>
        <sz val="10"/>
        <color rgb="FF000000"/>
        <rFont val="Arial"/>
        <family val="2"/>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</si>
  <si>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</si>
  <si>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t>Se actualizará el instructivo IN-GTH-13-02,  ampliando el tiempo para la devolucion de los recursos; de acuerdo a los datos mínimos requeridos en un certificado de incapacidad médica, que indique la ley.</t>
    </r>
    <r>
      <rPr>
        <b/>
        <sz val="10"/>
        <rFont val="Arial"/>
        <family val="2"/>
      </rPr>
      <t xml:space="preserve">
</t>
    </r>
  </si>
  <si>
    <t xml:space="preserve">Instructivo GTH-13-02 actualizado en la maloca </t>
  </si>
  <si>
    <r>
      <rPr>
        <b/>
        <sz val="10"/>
        <color rgb="FF000000"/>
        <rFont val="Arial"/>
        <family val="2"/>
      </rPr>
      <t>9.   </t>
    </r>
    <r>
      <rPr>
        <sz val="10"/>
        <color rgb="FF000000"/>
        <rFont val="Arial"/>
        <family val="2"/>
      </rPr>
      <t xml:space="preserve"> Se evidencia incumplimiento en cuanto a los requisitos que deben tener los formatos de incapacidad y al lineamiento </t>
    </r>
    <r>
      <rPr>
        <i/>
        <sz val="10"/>
        <color rgb="FF000000"/>
        <rFont val="Arial"/>
        <family val="2"/>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family val="2"/>
      </rPr>
      <t>como se expone en el numeral 2.3.2 del presente informe.</t>
    </r>
  </si>
  <si>
    <t>No todos los documentos que soportan las incapacidades que se registran cuentan con todos los datos solicitados en el instructivo.</t>
  </si>
  <si>
    <r>
      <rPr>
        <b/>
        <sz val="10"/>
        <color rgb="FF000000"/>
        <rFont val="Arial"/>
        <family val="2"/>
      </rPr>
      <t>12</t>
    </r>
    <r>
      <rPr>
        <sz val="10"/>
        <color rgb="FF000000"/>
        <rFont val="Arial"/>
        <family val="2"/>
      </rPr>
      <t>. Para el trámite de incapacidades se recomienda revisar los criterios de la política de operación para el trámite de incapacidades con el objetivo de determinar cuáles requisitos son necesarios y aplicables para el trámite respectivo.</t>
    </r>
  </si>
  <si>
    <r>
      <rPr>
        <b/>
        <sz val="10"/>
        <rFont val="Arial"/>
        <family val="2"/>
      </rPr>
      <t>14.</t>
    </r>
    <r>
      <rPr>
        <sz val="10"/>
        <color rgb="FF000000"/>
        <rFont val="Arial"/>
        <family val="2"/>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</si>
  <si>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</si>
  <si>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family val="2"/>
      </rPr>
      <t>1</t>
    </r>
    <r>
      <rPr>
        <sz val="10"/>
        <color rgb="FF000000"/>
        <rFont val="Arial"/>
        <family val="2"/>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</si>
  <si>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</si>
  <si>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</si>
  <si>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</si>
  <si>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</si>
  <si>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r>
      <rPr>
        <b/>
        <sz val="10"/>
        <color rgb="FF000000"/>
        <rFont val="Arial"/>
        <family val="2"/>
      </rPr>
      <t>2</t>
    </r>
    <r>
      <rPr>
        <sz val="10"/>
        <color rgb="FF000000"/>
        <rFont val="Arial"/>
        <family val="2"/>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</si>
  <si>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</si>
  <si>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</si>
  <si>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</si>
  <si>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r>
      <rPr>
        <b/>
        <sz val="10"/>
        <color rgb="FF000000"/>
        <rFont val="Arial"/>
        <family val="2"/>
      </rPr>
      <t>3</t>
    </r>
    <r>
      <rPr>
        <sz val="10"/>
        <color rgb="FF000000"/>
        <rFont val="Arial"/>
        <family val="2"/>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</si>
  <si>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</si>
  <si>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</si>
  <si>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</si>
  <si>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r>
      <rPr>
        <b/>
        <sz val="10"/>
        <rFont val="Arial"/>
        <family val="2"/>
      </rPr>
      <t>4</t>
    </r>
    <r>
      <rPr>
        <sz val="10"/>
        <color rgb="FF000000"/>
        <rFont val="Arial"/>
        <family val="2"/>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</si>
  <si>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</si>
  <si>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</si>
  <si>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</si>
  <si>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b/>
        <sz val="10"/>
        <rFont val="Arial"/>
        <family val="2"/>
      </rPr>
      <t>10.</t>
    </r>
    <r>
      <rPr>
        <sz val="10"/>
        <color rgb="FF000000"/>
        <rFont val="Arial"/>
        <family val="2"/>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</si>
  <si>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</si>
  <si>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</si>
  <si>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</si>
  <si>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b/>
        <sz val="10"/>
        <color rgb="FF000000"/>
        <rFont val="Arial"/>
        <family val="2"/>
      </rPr>
      <t>6.</t>
    </r>
    <r>
      <rPr>
        <sz val="10"/>
        <color rgb="FF000000"/>
        <rFont val="Arial"/>
        <family val="2"/>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</si>
  <si>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</si>
  <si>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</si>
  <si>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</si>
  <si>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r>
      <rPr>
        <b/>
        <sz val="10"/>
        <color rgb="FF000000"/>
        <rFont val="Arial"/>
        <family val="2"/>
      </rPr>
      <t>8.</t>
    </r>
    <r>
      <rPr>
        <sz val="10"/>
        <color rgb="FF000000"/>
        <rFont val="Arial"/>
        <family val="2"/>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</si>
  <si>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</si>
  <si>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</si>
  <si>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</si>
  <si>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r>
      <rPr>
        <b/>
        <sz val="10"/>
        <color rgb="FF000000"/>
        <rFont val="Arial"/>
        <family val="2"/>
      </rPr>
      <t>9</t>
    </r>
    <r>
      <rPr>
        <sz val="10"/>
        <color rgb="FF000000"/>
        <rFont val="Arial"/>
        <family val="2"/>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</si>
  <si>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ralacionado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</si>
  <si>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</si>
  <si>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</si>
  <si>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r>
      <rPr>
        <b/>
        <sz val="10"/>
        <color rgb="FF000000"/>
        <rFont val="Arial"/>
        <family val="2"/>
      </rPr>
      <t>11</t>
    </r>
    <r>
      <rPr>
        <sz val="10"/>
        <color rgb="FF000000"/>
        <rFont val="Arial"/>
        <family val="2"/>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</si>
  <si>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</si>
  <si>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</si>
  <si>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</si>
  <si>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b/>
        <sz val="10"/>
        <color rgb="FF000000"/>
        <rFont val="Arial"/>
        <family val="2"/>
      </rPr>
      <t>5</t>
    </r>
    <r>
      <rPr>
        <sz val="10"/>
        <color rgb="FF000000"/>
        <rFont val="Arial"/>
        <family val="2"/>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</si>
  <si>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rFont val="Arial"/>
        <family val="2"/>
      </rPr>
      <t>13.</t>
    </r>
    <r>
      <rPr>
        <sz val="10"/>
        <color rgb="FF000000"/>
        <rFont val="Arial"/>
        <family val="2"/>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</si>
  <si>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</si>
  <si>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r>
      <t>Se incluirá una pestaña adicional, en el cuadro de control de incapacidades, con la información de incapacidades que por su duración no sean suceptibles de cobro ante la EPS.</t>
    </r>
    <r>
      <rPr>
        <b/>
        <sz val="9"/>
        <color theme="1"/>
        <rFont val="Arial"/>
        <family val="2"/>
      </rPr>
      <t/>
    </r>
  </si>
  <si>
    <t>Cuadro Control de Incapaciadades</t>
  </si>
  <si>
    <t>Documento PETI desactualizado y no ajustado a los requerido en las guías del MINTIC</t>
  </si>
  <si>
    <t>Alinear el PETIC del IDEP para la vigencia 2020 con las guías de MINTIC</t>
  </si>
  <si>
    <t xml:space="preserve">Jefe Oficina Asesora de Planeación
Contratista OAP - Tecnología </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</si>
  <si>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</si>
  <si>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</si>
  <si>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</si>
  <si>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 xml:space="preserve"> La vigencia de las contraseñas del dominio se aumentó a 210 días, lo cual no cumple con las buenas prácticas en directivas de contraseña.</t>
  </si>
  <si>
    <t xml:space="preserve">Realizar el ajustes en las directivas de contraseñas del dominio, para cumplir con las buenas prácticas. </t>
  </si>
  <si>
    <t>Registro de configuración del dominio.</t>
  </si>
  <si>
    <t>El acta de compromiso con el buen uso de activos tic y cumplimiento de la políticas tic, no se cuenta con todos los puntos recomendados.</t>
  </si>
  <si>
    <t>El acta existe, sin embargo esta en proceso de firmas por cada funcionario y contratista del IDEP.</t>
  </si>
  <si>
    <t xml:space="preserve">Documento acta de compromiso actualizada </t>
  </si>
  <si>
    <t>Jefe Oficina de Planeación 
Técnico Operativo del área de OAP</t>
  </si>
  <si>
    <t xml:space="preserve">Dificultades con el boletín de inventarios </t>
  </si>
  <si>
    <t xml:space="preserve">Presentar el informe con las evidencias de la observación realizada por la Oficina de Control interno. </t>
  </si>
  <si>
    <t>Informes del seguimiento al contrato 50-2020 en productos entregados del contrato 25-2020</t>
  </si>
  <si>
    <t xml:space="preserve">Depuración de datos del sistema administrativo y financiero del IDEP. </t>
  </si>
  <si>
    <t>Hacer  un informe del análisis del  costo beneficio de implementar  un nuevo  ERP</t>
  </si>
  <si>
    <t xml:space="preserve">Informe de análisis de costo beneficio </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</si>
  <si>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</si>
  <si>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</si>
  <si>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Se definirá un plan para el control de cambios del sistema Goobi.
</t>
  </si>
  <si>
    <t>Plan para el control de cambios del sistema Goobi</t>
  </si>
  <si>
    <t xml:space="preserve">Se configurará la VPN restringiendo el Horario de acceso. 
</t>
  </si>
  <si>
    <t>Configuración VPN</t>
  </si>
  <si>
    <t>Se establecerá en el contrato las acciones relacionadas con los despliegues.</t>
  </si>
  <si>
    <t xml:space="preserve">Términos del contrato con GOOBI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</si>
  <si>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</si>
  <si>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</si>
  <si>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</si>
  <si>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</si>
  <si>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</si>
  <si>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</si>
  <si>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</si>
  <si>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</si>
  <si>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</si>
  <si>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Planes de Contingencia no se encuentran ajustados  a los mínimos requeridos y recomendados por la Auditoría</t>
  </si>
  <si>
    <t>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Adicionalmente se debe incluir el tratamiento del correo electrónico</t>
  </si>
  <si>
    <t xml:space="preserve">Documento de términos a los proveedores y Plan de contingencia actualizados en la Maloca  </t>
  </si>
  <si>
    <t xml:space="preserve">Técnico Operativo Oficina Asesora Planeación </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</si>
  <si>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</si>
  <si>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</si>
  <si>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 xml:space="preserve">Se incluirá en el plan de seguridad y privacidad de la información del 2021 al menos 2 actividades al año que permitan realizar ejercicios para verificación del plan de contingencia.
</t>
  </si>
  <si>
    <t xml:space="preserve">El plan de seguridad y privacidad de la información actualizado con las actividades propuestas </t>
  </si>
  <si>
    <t>No se evidencia una articulación del Plan de Contingencia con  Plan de tratamiento de Riesgos</t>
  </si>
  <si>
    <t xml:space="preserve">Se articulará el plan de contingencia con el plan de tratamiento de riesgos en el año 2021 </t>
  </si>
  <si>
    <t xml:space="preserve">Plan de tratamiento de riesgos  y plan de contingencia actualizado </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</si>
  <si>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</si>
  <si>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</si>
  <si>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t>
  </si>
  <si>
    <t>Modelo de términos de los contratos tipo  SAAS</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</si>
  <si>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</si>
  <si>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</si>
  <si>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</si>
  <si>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</si>
  <si>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</si>
  <si>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</si>
  <si>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</si>
  <si>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</si>
  <si>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</si>
  <si>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</si>
  <si>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</si>
  <si>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</si>
  <si>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No se encuentran configuradas en la consola del antivirus, controles y/o restricciones para el uso de medios extraíbles tales como USB, cd ´s, discos duros externos, celulares, etc.</t>
  </si>
  <si>
    <t xml:space="preserve">Definir e implementar  la política de restricción en el uso  de medios extraíbles de información </t>
  </si>
  <si>
    <t>Política de restricción  en el uso de medios extraíbles y la configuración del antivirus</t>
  </si>
  <si>
    <t>Jefe Oficina de Planeación 
Oficial de Seguridad de la Información en el IDEP o quien haga sus veces</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</si>
  <si>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</si>
  <si>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</si>
  <si>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</si>
  <si>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</si>
  <si>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</si>
  <si>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</si>
  <si>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No se tiene completos los controles de seguridad y aseguramiento de la plataforma requeridos para el sistema de gestión de seguridad de la información</t>
  </si>
  <si>
    <t xml:space="preserve">Modificar los controles de Seguridad y aseguramiento de la plataforma tecnológica incluyendo todos los controles requeridos en el Sistema de gestión de seguridad 
</t>
  </si>
  <si>
    <t xml:space="preserve">Plan de seguridad y privacidad de la información del IDEP actualizado con los controles  para asegurar los activos de información críticos .
</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</si>
  <si>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</si>
  <si>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</si>
  <si>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</si>
  <si>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</si>
  <si>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</si>
  <si>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</si>
  <si>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</si>
  <si>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</si>
  <si>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</si>
  <si>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</si>
  <si>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No se tienen las licencias de aplicativos GOOBI y Humano para consulta de los auditores</t>
  </si>
  <si>
    <t>Presentar las licencias de GOOBI y Humano a Control Interno</t>
  </si>
  <si>
    <t>Licencias entregadas</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</si>
  <si>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</si>
  <si>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</si>
  <si>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</si>
  <si>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</si>
  <si>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</si>
  <si>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</si>
  <si>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</si>
  <si>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</si>
  <si>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</si>
  <si>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Continuar con el proceso de construcción de una metodología de Desarrollo y Adquisición de software aplicativo</t>
  </si>
  <si>
    <t xml:space="preserve">Se realizará un procedimiento para adquisición de software con Terceros </t>
  </si>
  <si>
    <t xml:space="preserve">procedimiento para adquisición de software con Terceros en la maloca </t>
  </si>
  <si>
    <t xml:space="preserve">No se han realizado actualizaciones al el PRO-GT-12-05 Mantenimiento de Infraestructura Tecnológica </t>
  </si>
  <si>
    <t>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</si>
  <si>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Documento PRO-GT-12-05 Mantenimiento de Infraestructura Tecnológica para incluir en el Plan de Mantenimiento a la infraestructura y Servicios de Tecnología, actualizado en la maloca </t>
  </si>
  <si>
    <t>Técnico Operativo</t>
  </si>
  <si>
    <t>No se cuenta con una herramienta que controle de forma automática los inventarios de TIC</t>
  </si>
  <si>
    <t>Definir, contratar e implementar una herramienta que controle de forma automática los inventarios de TIC</t>
  </si>
  <si>
    <t xml:space="preserve">Documento de evaluación aplicaciones gestión activos de información e inventario TIC </t>
  </si>
  <si>
    <t>No se cuenta con hojas de vida actualizadas de los servidores</t>
  </si>
  <si>
    <t xml:space="preserve">Evaluar para su instalación o compra, según sea el caso, de aplicaciones para la gestión de activos de información, que incluyan hojas de vida para equipos de cómputo, como servidores. </t>
  </si>
  <si>
    <t xml:space="preserve">Documento de evaluación aplicaciones gestión activos de información  e inventario TIC </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</si>
  <si>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</si>
  <si>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</si>
  <si>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</si>
  <si>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t>Si bien no esta incluido en pal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</si>
  <si>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</si>
  <si>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Incluir en el inventario de activos de tecnología  las fechas en que se deben actualizar como software y hardware  e incluirlas compras a realizar en el plan de adquisiciones .</t>
  </si>
  <si>
    <t xml:space="preserve">Inventario de activos de tecnología actualizado </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</si>
  <si>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</si>
  <si>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</si>
  <si>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</si>
  <si>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</si>
  <si>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 xml:space="preserve">Se identificaron posibles riesgos de conexiones VPN desde los equipos de los funcionarios del IDEP. </t>
  </si>
  <si>
    <t>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t>
  </si>
  <si>
    <t xml:space="preserve">Documentos de estudios previos </t>
  </si>
  <si>
    <t>No se cuenta con herramientas para el monitoreo de los equipos activos de red ni con procedimientos ni análisis de logs</t>
  </si>
  <si>
    <t>Elaborar los términos de referencia para contratar una herramienta de Monitoreo de los equipos activos de red, definir el procedimiento y acciones en eventos de riesgos de seguridad y análisis de logs y correlación de eventos</t>
  </si>
  <si>
    <t xml:space="preserve">Documento de términos de referencia </t>
  </si>
  <si>
    <t>Jefe Oficina Asesora de Planeación
Técnico encargado como Oficial de Seguridad</t>
  </si>
  <si>
    <t xml:space="preserve">Los indicadores  de gestión del proceso que se tienen vigentes  miden el cumplimiento y resultado de algunos aspectos del proceso de gestión tecnológica. Sin embargo es importante establecer indicadores  que den cuenta del proceso, el resultado e impacto. </t>
  </si>
  <si>
    <t>Diseñar el modelo de  evaluación y seguimiento al desempeño, capacidad, efectividad, costos, pertenencia, tendientes a medir la ejecución de los proyectos que hagan uso de TIC   y los indicadores de gestión de proceso, resultado e impacto, publicar resultados.</t>
  </si>
  <si>
    <t>Documento con el modelo de  evaluación y seguimiento al desempeño  que incluye la hoja de vida de  los indicadores de proceso, resultado e impacto y/o  publicar resultados.</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</si>
  <si>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</si>
  <si>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 xml:space="preserve">Definir indicadores que  midan y  monitoreen el desempeño y evaluación del PETI  a través de tableros de control </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</si>
  <si>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</si>
  <si>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</si>
  <si>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</si>
  <si>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</si>
  <si>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No hay una clara diferencia en las obligaciones y productos que realizan los contratistas que apoyan el proceso de Gestión tecnológica. </t>
  </si>
  <si>
    <t xml:space="preserve">No hay una clara diferencia en las obligaciones y productos que realizan los contratistas que apoyan el procel de Gestión tecnológica. </t>
  </si>
  <si>
    <t xml:space="preserve">No se tienen claros los lineamientos del seguimiento de los planes del  proceso de gestión tecnológica en el IDEP </t>
  </si>
  <si>
    <t>Estructurar  el seguimiento de los planes PETIC, plan de seguridad y la información, plan de tratamiento de riesgos con las columnas de:
1. Responsables
2. fechas de inicio y finalización 
3. Criterios de aceptación por Actividad
4. Todos los Proyectos del PETI para el seguimiento y gestión de los 3 puntos anteriores.
5. Articulación de las actividades con el MSPI y MRAE</t>
  </si>
  <si>
    <t xml:space="preserve">Planes PETIC, plan de seguridad y la información, plan de tratamiento de riesgos  actualizados en la maloca con esta estructura </t>
  </si>
  <si>
    <t>No se cuenta con el Análisis de Impacto al Negocio BIA (Bussiness Impact Analysis) necesario para la implementación del Plan de Continuidad</t>
  </si>
  <si>
    <t>Elaborar  los términos de referencia y estudios de mercado  para presentarlos al  ordenador del gasto  para proponer la contratación de una  consultoría  que defina el Plan de continuidad de negocio que tenga en cuenta y establezca los tiempos de contingencia y recuperación de los procesos esenciales a su operación normal</t>
  </si>
  <si>
    <t xml:space="preserve">Documento de términos y estudio de mercado </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</si>
  <si>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</si>
  <si>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</si>
  <si>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</si>
  <si>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</si>
  <si>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</si>
  <si>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 xml:space="preserve">Reforzar los conocimientos del Oficial de Seguridad con  dos capacitaciones adicionales de acuerdo con los temas en los que se tienen debilidades en la infraestructura tecnológica del IDEP  ( En los temas de:  Firewall,  Antivirus e  Hiperconvergencia, entre otros) </t>
  </si>
  <si>
    <t xml:space="preserve">Listado de asistencia </t>
  </si>
  <si>
    <t xml:space="preserve">Jefe Oficina Asesora de Planeación
 Técnico Operativo OAP
</t>
  </si>
  <si>
    <t>No se tiene el 100% del conocimiento en el funcionario designado como Oficial de Seguridad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</si>
  <si>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</si>
  <si>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</si>
  <si>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</si>
  <si>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t>Se identifican riesgos de seguridad en archivos de con información de usuarios y contraseñas del IDEP.</t>
  </si>
  <si>
    <t xml:space="preserve">Implementar una herramienta de encripción para uso del IDEP que permita mantener seguros los archivos sensibles
</t>
  </si>
  <si>
    <t xml:space="preserve">Herramienta implementada </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</si>
  <si>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</si>
  <si>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</si>
  <si>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</si>
  <si>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</si>
  <si>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</si>
  <si>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Elaborar  los términos de referencia y estudios de mercado  para presentarlos al  ordenador del gasto  para proponer la contratación de una herramienta de mesa de servicios basada o que aplique  en el marco de referencia ITIL</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</si>
  <si>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</si>
  <si>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</si>
  <si>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Elaborar  los términos de referencia y estudios de mercado  para presentarlos al  ordenador del gasto  para proponer la contratación de una consultoría que realice la documentación, los instrumentos y las acciones necesarias para cumplir con lo indicado que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La estructuración del PETIC para el IDEP en el cuatrienio, enmarcado en los lineamientos de Manual de Gobierno Digital V7, el MAE.G.GEN.01 Documento Maestro del Modelo de Arquitectura Empresarial V1 y en especial la G.ES.06 Guía para la construcción del PETI versión 2</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</si>
  <si>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</si>
  <si>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r>
      <rPr>
        <b/>
        <sz val="10"/>
        <color rgb="FF000000"/>
        <rFont val="Arial"/>
        <family val="2"/>
      </rPr>
      <t xml:space="preserve">Tercer trimestre: </t>
    </r>
    <r>
      <rPr>
        <sz val="10"/>
        <color rgb="FF000000"/>
        <rFont val="Arial"/>
        <family val="2"/>
      </rPr>
      <t xml:space="preserve">Correos electrónicos de la profesional supervisora del contrato. 
</t>
    </r>
    <r>
      <rPr>
        <b/>
        <sz val="10"/>
        <color rgb="FF000000"/>
        <rFont val="Arial"/>
        <family val="2"/>
      </rPr>
      <t xml:space="preserve">Cuarto trimestre: </t>
    </r>
    <r>
      <rPr>
        <sz val="10"/>
        <color rgb="FF000000"/>
        <rFont val="Arial"/>
        <family val="2"/>
      </rPr>
      <t xml:space="preserve">Informes de actividades del contratista y concepto del supervisor - expediente contractual 36 de 2020.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</si>
  <si>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
Primer Trimestre 2020: </t>
    </r>
    <r>
      <rPr>
        <sz val="10"/>
        <color rgb="FF000000"/>
        <rFont val="Arial"/>
        <family val="2"/>
      </rPr>
      <t xml:space="preserve"> El procedimiento PRO-DIC-01-09 Gestión de publicaciones se encuentra publicado en la pagina web en el aula maloca SIG: http://www.idep.edu.co/?q=content/dic-01-proceso-de-divulgaci%C3%B3n-y-comunicaci%C3%B3n#overlay-context=
</t>
    </r>
    <r>
      <rPr>
        <b/>
        <sz val="10"/>
        <color rgb="FF000000"/>
        <rFont val="Arial"/>
        <family val="2"/>
      </rPr>
      <t xml:space="preserve">
Segundo Trimestre 2020:</t>
    </r>
    <r>
      <rPr>
        <sz val="10"/>
        <color rgb="FF000000"/>
        <rFont val="Arial"/>
        <family val="2"/>
      </rPr>
      <t xml:space="preserve">  El procedimiento PRO-DIC-01-11 Gestión de comunicaciones se encuentra publicado en la pagina web en el aula maloca SIG: http://www.idep.edu.co/?q=content/dic-01-proceso-de-divulgaci%C3%B3n-y-comunicaci%C3%B3n#overlay-context=
Tercer Trimestre 2020: Durante este periodo se han ejecutado los siguientes controles para cada procedimiento así: 
</t>
    </r>
    <r>
      <rPr>
        <b/>
        <sz val="10"/>
        <color rgb="FF000000"/>
        <rFont val="Arial"/>
        <family val="2"/>
      </rPr>
      <t xml:space="preserve"> PRO-DIC-01-09 Gestión de Publicaciones </t>
    </r>
    <r>
      <rPr>
        <sz val="10"/>
        <color rgb="FF000000"/>
        <rFont val="Arial"/>
        <family val="2"/>
      </rPr>
      <t xml:space="preserve">
2. Expediente contractual No 66 de 2020 (diseño) y No 64 de 2020  de edición . 
4. Matriz  disponible en: Numero 40 https://drive.google.com/drive/u/1/folders/18d4Jx21xr66jvyvSYU3Pd1b3v4iMduNq - 38 y 39
https://drive.google.com/drive/u/1/folders/17oHOxl1EVLoKVGhO4qOBS-07z2T04pPt  
5.    Artículos 39 https://drive.google.com/drive/u/1/folders/1Z-pEZbT756QEGkeJ3lwx5dlvv8o5Zaea -Autorizaciones consentimientos 39
https://drive.google.com/drive/u/1/folders/1h0m91h_B21l4fsgsH8H2VA9OGuXnE9eV - Revista 38 artículos https://drive.google.com/drive/u/1/folders/1SNNY8mtpXHFqe47ibXQBIoRK5TsD9s1u - Autorizaciones  38
https://drive.google.com/drive/u/1/folders/1-oV3V6ZznyM9PZlOIdaZtHXxtLKBt8Q3
 Archivos digitales de las revistas 38 y 39 : https://revistas.idep.edu.co/index.php/educacion-y-ciudad/issue/archive
6.  MAU 117 https://drive.google.com/drive/u/0/folders/18BWkKpn4MevxoAAYDD7b7LJdY5uPc_Y0  - MAU 118 consentimiento 
https://drive.google.com/drive/u/0/folders/1wPNIQgAwwh4nVcA6BcH07An1N-Rh_hKo
Libros Premio 2019 y Características de las prácticas de investigación e innovaciones, impresos en carpeta se encuentra en el archivo de gestión del IDEP en la Subdirección Académica.   
Revisión de contenidos MAU 117 y 118 contrato 020 de 2020 
Revisión pruebas MAU 117 y 118, contrato 022 de 2020, 
Libro Características de las prácticas de investigación e innovaciones,  se encuentran impresos en carpeta en archivo de la Subdirección académica
8.  Se encuentra en carpeta contratos No 66 de 2020  y No  28  de 2020  , se encuentran en el correo electrónico de la profesional responsable   Diana Prada .
</t>
    </r>
    <r>
      <rPr>
        <b/>
        <sz val="10"/>
        <color rgb="FF000000"/>
        <rFont val="Arial"/>
        <family val="2"/>
      </rPr>
      <t xml:space="preserve"> PRO-DIC-01-11 Gestión de Comunicaciones</t>
    </r>
    <r>
      <rPr>
        <sz val="10"/>
        <color rgb="FF000000"/>
        <rFont val="Arial"/>
        <family val="2"/>
      </rPr>
      <t xml:space="preserve">
1.  Matriz de seguimiento de la información de las convocatorias  :  https://drive.google.com/drive/u/0/search?q=convocatoria
2.  manual de identidad del Distrito:  https://docs.google.com/spreadsheets/d/1kRH0tEhDm2RV-GF8-dt74rcj5jlfubZ1/edit?dls=true#gid=2022926019  
Las aprobaciones https://drive.google.com/drive/u/0/folders/1YOtSz2vwi7OPIItA01NML9xbocLW-tdr 
3. Manual de imagen en el Distrito https://docs.google.com/spreadsheets/d/1kRH0tEhDm2RV-GF8-dt74rcj5jlfubZ1/edit?dls=true#gid=2022926019 
4.  Manual de Identidad del Distrito : https://docs.google.com/spreadsheets/d/1kRH0tEhDm2RV-GF8-dt74rcj5jlfubZ1/edit?dls=true#gid=2022926019  - https://drive.google.com/drive/u/0/search?q=convocatoria -  Las aprobaciones https://drive.google.com/drive/u/0/folders/1YOtSz2vwi7OPIItA01NML9xbocLW-tdr 
5. Encuesta: https://docs.google.com/forms/d/18tLH40TH34ltZHLF08SFBvsBDvMuo3FiTaxFKgTdLkU/edit#responses  
8. Actas de comité de equipo https://drive.google.com/drive/u/0/folders/1eObs3i5LkCtFVvnuViw6Eu-MCheNpN0e
</t>
    </r>
    <r>
      <rPr>
        <b/>
        <sz val="10"/>
        <color rgb="FF000000"/>
        <rFont val="Arial"/>
        <family val="2"/>
      </rPr>
      <t xml:space="preserve">Cuarto Trimestre 2020: </t>
    </r>
    <r>
      <rPr>
        <sz val="10"/>
        <color rgb="FF000000"/>
        <rFont val="Arial"/>
        <family val="2"/>
      </rPr>
      <t xml:space="preserve">Durante este periodo se han ejecutado los siguientes controles para cada procedimiento así:
1. La estrategia de comunicaciones se encuentra actualizada por  el líder del proceso y se encuentra disponible en: https://drive.google.com/file/d/11yr3VHGQYUKH2qqNSnoIaTnbxs6xV6Y-/view?usp=sharing
2. Acta 7 octubre 2020 se encuentra en el correo electrónico de la  profesional responsable   Diana Prada 
3. y 4. Las evidencias reposan en el expediente contractual 36 de 2020. 
</t>
    </r>
  </si>
  <si>
    <r>
      <t xml:space="preserve">Tercer trimestre: </t>
    </r>
    <r>
      <rPr>
        <sz val="10"/>
        <color rgb="FF000000"/>
        <rFont val="Arial"/>
        <family val="2"/>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family val="2"/>
      </rPr>
      <t>Cuarto trimestre:</t>
    </r>
    <r>
      <rPr>
        <sz val="10"/>
        <color rgb="FF000000"/>
        <rFont val="Arial"/>
        <family val="2"/>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</si>
  <si>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Primer Trimestre 2020: </t>
    </r>
    <r>
      <rPr>
        <sz val="10"/>
        <color rgb="FF000000"/>
        <rFont val="Arial"/>
        <family val="2"/>
      </rPr>
      <t xml:space="preserve">Durante este trimestre, se revisaron y actualizaron los  puntos de control  del  procedimiento PRO-DIC-01-09 Gestión de Publicaciones teniendo en cuenta las variables de la guía para la administración de riesgo del IDEP así como la actualización de sus actividades. El documento se encuentra publicado con fecha de aprobación del 24/03/2020 en el Aula Maloca SIG.  El otro procedimiento se actualizará en el siguiente trimestre. 
</t>
    </r>
    <r>
      <rPr>
        <b/>
        <sz val="10"/>
        <color rgb="FF000000"/>
        <rFont val="Arial"/>
        <family val="2"/>
      </rPr>
      <t>Segundo  Trimestre 2020:</t>
    </r>
    <r>
      <rPr>
        <sz val="10"/>
        <color rgb="FF000000"/>
        <rFont val="Arial"/>
        <family val="2"/>
      </rPr>
      <t xml:space="preserve"> En este periodo de tiempo, se revisaron y actualizaron los  puntos de control  del  procedimiento PRO-DIC-01-11 Gestión de Comunicaciones  teniendo en cuenta las variables de la guía para la administración de riesgo del IDEP. El documento se encuentra publicado con fecha de aprobación del 4/06/2020 en el Aula Maloca SIG. Terminando así con la acción formulada. 
</t>
    </r>
    <r>
      <rPr>
        <b/>
        <sz val="10"/>
        <color rgb="FF000000"/>
        <rFont val="Arial"/>
        <family val="2"/>
      </rPr>
      <t xml:space="preserve">Tercer Trimestre 2020: </t>
    </r>
    <r>
      <rPr>
        <sz val="10"/>
        <color rgb="FF000000"/>
        <rFont val="Arial"/>
        <family val="2"/>
      </rPr>
      <t xml:space="preserve">Durante este periodo se han ejecutado los siguientes controles para cada procedimiento así: 
 PRO-DIC-01-09 Gestión de Publicaciones 
1. Revisión de las actividades de la Estrategia de Comunicación, divulgación y comunicación por el subdirector académico : Se en cuenta en proceso de revisión por la Subdirector Académico y el líder de la estrategia.  
2. Revisar que los documentos precontractuales tengan definido de manera clara la necesidad a contratar por la entidad: Se realizó el proceso precontractual y contractual para los contenidos de la Revista Educación y ciudad,  mediante la suscripción de los contratos de  diseño  y edición de la revista . 
3. Verificación del quorum de los asistentes a la reunión: La primera reunión se realizará en el mes de octubre . 
4. Validar los criterios de la convocatoria por el equipo de trabajo de la revista  - Verificar en la herramienta Open Journal System -OJS la publicación y seguimiento a la postulación de artículos: Se realizó la verificación de los criterios de la convocatoria No 40  y en el OJS se realizo la publicación de las convocatorias . Adicionalmente se realiza el diligenciamiento de la matriz  disponible en una carpeta compartida.  
5.  Verificar que el producto de edición, diseño y/o diagramación que sea entregado corresponda con el establecido en el contrato. - Verificar que en versión final de
archivo de revista, se incluya el respectivo ISSN - Adelantar la revisión de los artículos aceptados para la revista Educación y Ciudad, previamente valorados por el
equipo académico a través de la herramienta tecnológica para detección de plagio que disponga el IDEP:  Para esto se diligencian los consentimientos informados y cartas de  los autores de la revista No 38 y 39 disponible en un carpeta compartida.
6. Adelantar la revisión de los documentos de los libros y/o Magazín Aula Urbana remitidos por los responsables de la Subdirección Académica. - Realizar el chequeo de contenidos de los libros y/o del Magazín Aula Urbana, a través de la herramienta tecnológica para detección de plagio que disponga el IDEP: MAU 117 y MAU 118 consentimientos : Los consentimientos  y cartas de los autores  de los MAU 117 Y 118 se encuentran en una carpeta compartida . Los consentimientos  y cartas de los autores de los libros Premio 2019 y Características de las prácticas de investigación e innovaciones,  se encuentran impresos en el archivo de gestión del IDEP en la Subdirección Académica.   
Los soportes de la revisión de contenidos MAU 117 y 118  se encuentran en el  expediente contractual No 020 de 2020.
Los soportes de la revisión  del MAU 117 y 118,  se encuentran en el expediente contractual No 22 de 2020- En el  marco de este contrato se edito el libro Características de las prácticas de investigación e innovaciones.
</t>
    </r>
    <r>
      <rPr>
        <sz val="10"/>
        <color rgb="FFFF0000"/>
        <rFont val="Arial"/>
        <family val="2"/>
      </rPr>
      <t>7. Verificar que en el archivo digital en la carpeta de Registros ISBN de la vigencia se encuentre actualizada con la ficha de registro para las publicaciones:  No se ha requerido expedir nuevos ISBN , se encuentran actualizados a 2019.
8</t>
    </r>
    <r>
      <rPr>
        <sz val="10"/>
        <color rgb="FF000000"/>
        <rFont val="Arial"/>
        <family val="2"/>
      </rPr>
      <t xml:space="preserve">. Validar que se remitieron los contenidos para la elaboración del diseño: Se encuentra en  el expediente contractual No 66 de 2020   y No   28 de 2020,  los correos se encuentran en el correo electrónico de la profesional responsable   Diana Prada .
10. Teniendo en cuenta la emergencia sanitaria no se han realizado procesos de impresión de publicaciones , ni distribuciones de las publicaciones . 
PRO-DIC-01-11 Gestión de Comunicaciones
1. Verificar que la información sea aprobada por el responsable de la publicación . - Matriz de seguimiento de la información de las convocatorias que se publica en los canales
institucionales del IDEP :   La matriz se diligencia cada vez que se requiera en una hoja de calculo de Google. 
2. Verificar que la información sea aprobada por el responsable de la publicación. - Verificar que las piezas comunicativas se ajusten al manual de identidad del Distrito: La matriz se diligencia en una hoja de calculo de Google y las  aprobaciones  se encuentran en una carpeta compartida. 
3. Verificar que la información a publicar cumpla con lo establecido en el manual de imagen en el Distrito y que la solicitud se encuentre cumpliendo con los requisitos
del Instructivo para la Solicitud de Publicaciones en el Ecosistema Web:   La matriz se diligencia en una hoja de calculo de Google
4. Verificar que la información remitida a diseño y producción sea aprobada por el responsable de la publicación. - Verificar que la información a publicar tenga los parámetros
establecidos en el Manual de Identidad del Distrito y la política de comunicaciones.- Verificar que la información producida por los proyectos de investigación o de desarrollo se publica de manera clara y oportuna a la comunidad: La matriz se diligencia en una hoja de calculo de Google  y las aprobaciones se encuentran en una carpeta compartida  
5.  Verificar la información del evento (lugar, fecha, hora, protocolo y/o actividades a desarrollar antes, durante y posterior al evento): Formato de solicitud de necesidades de Comunicaciones que se diligencia por las áreas del IDEP. 
6. Validar el registro de las respuestas de las encuestas en el formulario de Google forms dispuesto para eso por el Instituto: Se diligencian en línea en un formulario enlazado al correo de seguimientoplaneacion@idep.edu.co
7. Verificación del quorum de los asistentes a la reunión:  Actas de comité de equipo se encuentran en una carpeta compartida. 
</t>
    </r>
    <r>
      <rPr>
        <b/>
        <sz val="10"/>
        <color rgb="FF000000"/>
        <rFont val="Arial"/>
        <family val="2"/>
      </rPr>
      <t xml:space="preserve">Cuarto trimestre 2020: 
</t>
    </r>
    <r>
      <rPr>
        <sz val="10"/>
        <color rgb="FF000000"/>
        <rFont val="Arial"/>
        <family val="2"/>
      </rPr>
      <t>1. Revisión de las actividades de la Estrategia de Comunicación, divulgación y comunicación por el subdirector académico : se encuentra actualizada y en proceso de revisión por la OAP para la publicación en la Maloca. 
3. Verificación del quorum de los asistentes a la reunión:  Se desarrollaron reuniones el 7 de octubre 2020  y el 14 de diciembre 2020 en este comité se aprobó el acta de la reunión anterior y se encuentra en formalización . Durante las reuniones se realiza como primer punto la verificación de quorum.
9. Validar que se realice la entrega de los  insumos a atendiendo a las necesidades  establecidas : Se realizó la entrega de archivos al contratista  mediante el documento Baja de materia prima para la elaboración de libros No 2 del 19 noviembre 2020
 10. Validar que se realiza la entrega de los  archivos para impresión : Mediante correo electrónico se realiza la entrega de archivos para impresión el 17 noviembre 2020 mediante drive de las 6 publicaciones a imprimir en el marco del contrato</t>
    </r>
  </si>
  <si>
    <t>SEGUNDO TRIMESTRE: Se realizó un a reunión con la contratista de la Oficina Asesora de Planeación y la auxiliar administrativa de la SAFYCD donde se acordaron las acciones de mejora para dar cierre a este hallazgo el cual se realizará a partir del 3 trimestre de 2020 programando una reunión para el mes de agosto con los funcionarios que tienen el rol habilitado para radicar, especialmente las comunicaciones enviadas que dan respuesta a las peticiones gestionadas por el Instituto en GOOBI.
TERCER TRIMESTRE: El 21 de agosto de 2020 en horas de la tarde, se realizó una capacitación a los funcionarios que tienen el rol habilitado para radicar en especial las comunicaciones enviadas. 
CUARTO TRIMESTRE: Esta actividad se realizó en el tercer trimestre del 2020</t>
  </si>
  <si>
    <t>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t>
  </si>
  <si>
    <t xml:space="preserve">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t>
  </si>
  <si>
    <t>TERCER TRIMESTRE: Guía para la elaboración del informe de gestión de peticiones ciudadanas que reposa en el equipo asignado al Auxiliar Administrativo de SAFCD.
Informes mensuales de PQRS publicados en el siguiente link: http://www.idep.edu.co/?q=content/informe-de-peticiones-quejas-y-reclamos</t>
  </si>
  <si>
    <t>SEGUNDO TRIMESTRE: En los meses de abril, mayo y junio de 2020 se viene consolidando un cuadro de control de peticiones que permite llevar el seguimiento de tiempos, tipologías, áreas asignadas para la respuesta y estado de las peticiones, el cual se legalizará en el SIG en el tercer trimestre de 2020.
TERCER TRIMESTRE: Se creó el formato FT-GD-07-28 Seguimiento y control de peticiones, quejas, reclamos y solicitudes el cual reposa en la Maloca Aula SIG y se continua alimentando con las peticiones que llegan al Instituto por los diferentes canales dispuestos para la atención del ciudadano.
CUARTO TRIMESTRE: Se consolido la información en el formato FT-GD-07-28 Seguimiento y control de peticiones, quejas, reclamos y solicitudes el cual reposa en el drive del correo electrónico bblanco@idep.edu.co y se continua alimentando con las peticiones que llegan al Instituto por los diferentes canales dispuestos para la atención del ciudadano.</t>
  </si>
  <si>
    <t xml:space="preserve">TERCER TRIMESTRE: cuadro compartido en DRIVE del correo electrónico bblanco@idep.edu.co: https://docs.google.com/spreadsheets/d/1KakCwduQnU1aFyBkvZYkT6dV4oZGprPa/edit#gid=615828880
Cuadro de seguimiento y control de PQRS ubicado en el siguiente link: http://www.idep.edu.co/?q=content/gd-07-proceso-de-gesti%C3%B3n-documental#overlay-context= 
CUARTO TRIMESTRE: cuadro compartido en DRIVE del correo electrónico bblanco@idep.edu.co: https://docs.google.com/spreadsheets/d/1KakCwduQnU1aFyBkvZYkT6dV4oZGprPa/edit#gid=615828880
</t>
  </si>
  <si>
    <t>TERCER TRIMESTE: Las evidencias de la capacitación reposan en el DRIVE del correo electrónico bblanco@idep.du.co en el siguiente link: https://drive.google.com/drive/u/0/folders/1KASs1jy9KRQjyFDHCd6O10TVwxkQI3O1
CUARTO TRIMESTE: Las evidencias de la capacitación reposan en el DRIVE del correo electrónico bblanco@idep.du.co en el siguiente link: https://drive.google.com/drive/u/0/folders/1KASs1jy9KRQjyFDHCd6O10TVwxkQI3O1</t>
  </si>
  <si>
    <t>CUARTO TRIMESTRE: En el mes de noviembre se realizó la actualización del cronograma del PINAR la cual se publicó en la página del IDEP</t>
  </si>
  <si>
    <t>CUARTO TRIMESTRE: http://www.idep.edu.co/?q=content/gd-07-proceso-de-gesti%C3%B3n-documental</t>
  </si>
  <si>
    <t>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t>
  </si>
  <si>
    <t>SEGUNDO TRIMESTRE: Para los meses de abril, mayo y junio de 2020 se continuo con la elaboración de los informes mensuales de peticiones de acuerdo a los parámetros establecidos en el manual para la gestión de peticiones ciudadanas emitido por la Secretaría General de la Alcaldía Mayor de Bogotá y cumplimiento a la guía para la elaboración de informes de gestión de peticiones ciudadanas " Decreto 371 de 2010".
TERCER TRIMESTRE: Se realizaron los ajustes en los informes mensuales de PQRS de acuerdo a la guía para la elaboración de informes de gestión de peticiones ciudadanas "Decreto 371 de 2010" emitido por la Secretaria General de la Alcaldía Mayor de Bogotá D.C. Estos informes están publicados en la página web del IDEP en el botón de Transparencia y Acceso a la Información Pública. 
CUARTO TRIMESTRE: Se consolidada la información mensualmente y los informes están publicados en la página web del IDEP en el botón de Transparencia y Acceso a la Información Pública.</t>
  </si>
  <si>
    <t>SEGUNDO TRIMESTRE: Se realizó un a reunión con la contratista de la Oficina Asesora de Planeación y la auxiliar administrativa de la SAFYCD donde se acordaron las acciones de mejora para dar cierre a este hallazgo el cual se realizará a partir del 3 trimestre de 2020 solicitando para el mes de agosto a la Secretaría General de la Alcaldía Mayor de Bogotá una capacitación para los funcionarios que están atendiendo las peticiones asignadas a las diferentes dependencias de la entidad para tramite y cierre definitivo en el sistema atendiendo los tiempos establecidos en la ley 1755 de 2015.
TERCER TRIMESTRE: La Secretaría General de la Alcaldía Mayor de Bogotá D.C., realizo la capacitación funcional del Sistema Bogotá te Escucha el 13 de agosto de 2020 en la cual asistieron los funcionarios responsables de gestionar las peticiones en el sistema. 
CUARTO TRIMESTRE: Acorde a lo informado en la capacitación se han venido tomando acciones de mejora frente al registro y respuesta en el Sistema de Bogotá te Escucha.</t>
  </si>
  <si>
    <t>Materialización riesgo "Declaratoria de desierta del proceso de selección"</t>
  </si>
  <si>
    <t>Ningún oferente cumplió con los requisitos exigidos en el pliego de condiciones en algunos de los procesos de selección realizados por la entidad en este trimestre.</t>
  </si>
  <si>
    <t>Se ajustaron las condiciones técnicas y se publicó nuevamente el proceso de selección con el fin de satisfacer las necesidade de la entidad</t>
  </si>
  <si>
    <t>Procesos publicados en la plataforma transaccional Secop II</t>
  </si>
  <si>
    <t>Jefe Oficina Asesora Jurídica</t>
  </si>
  <si>
    <t>Capacitación a los referentes técnicos en la estructuración de los estudios previos</t>
  </si>
  <si>
    <t>Lista de asistencia</t>
  </si>
  <si>
    <t>Esta actividad inicia en la vigencia 2021, por lo anterior se reportará seguimiento en el siguiente trimestre.</t>
  </si>
  <si>
    <r>
      <t xml:space="preserve">Durante el tercer cuatrimestre de la vigencia 2020 se implementaron las acciones correspondientes, teniendo en cuenta que fueron publicados nuevos procesos con el fin de satisfacer las necesidades programadas por la entidad asi: 
-09 DE 2020 IDEP- MMA 
-13 DE 2020 IDEP- MMA </t>
    </r>
    <r>
      <rPr>
        <u/>
        <sz val="10"/>
        <color rgb="FF1155CC"/>
        <rFont val="Arial"/>
        <family val="2"/>
      </rPr>
      <t xml:space="preserve">
</t>
    </r>
    <r>
      <rPr>
        <sz val="10"/>
        <color rgb="FF000000"/>
        <rFont val="Arial"/>
        <family val="2"/>
      </rPr>
      <t>Es preciso aclarar que de acuerdo a las necesidades del instituto la modalidad del proceso 80 DE 2020 IDEP - PC fue ajustada y se configuraron 25 contrataciones directas para darle cumplimento al fin inicial</t>
    </r>
  </si>
  <si>
    <r>
      <t xml:space="preserve">Plataforma transaccional secop II
</t>
    </r>
    <r>
      <rPr>
        <u/>
        <sz val="10"/>
        <color rgb="FF000000"/>
        <rFont val="Arial"/>
        <family val="2"/>
      </rPr>
      <t xml:space="preserve">https://community.secop.gov.co/Public/Tendering/OpportunityDetail/Index?noticeUID=CO1.NTC.1481433&amp;isFromPublicArea=True&amp;isModal=False
</t>
    </r>
    <r>
      <rPr>
        <sz val="10"/>
        <color rgb="FF000000"/>
        <rFont val="Arial"/>
        <family val="2"/>
      </rPr>
      <t xml:space="preserve">- </t>
    </r>
    <r>
      <rPr>
        <u/>
        <sz val="10"/>
        <color rgb="FF1155CC"/>
        <rFont val="Arial"/>
        <family val="2"/>
      </rPr>
      <t>https://community.secop.gov.co/Public/Tendering/OpportunityDetail/Index?noticeUID=CO1.NTC.1563217&amp;isFromPublicArea=True&amp;isModal=False</t>
    </r>
  </si>
  <si>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t>
  </si>
  <si>
    <t>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</si>
  <si>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t>
  </si>
  <si>
    <t>Esta actividad inicia en la vigencia 2022, por lo anterior se reportará seguimiento en el trimestre pertinente.</t>
  </si>
  <si>
    <t>Cuarto Trimestre: Se realizó la actualización de las actividades del Plan de seguridad y privacidad de la información teniendo en cuenta la disposición de recursos y cuales si se alcanzan a cumplir en esta vigencia. La actualización del plan se encuentra publicado en la maloca Aula SIG.</t>
  </si>
  <si>
    <r>
      <t>Cuarto Trimestre:</t>
    </r>
    <r>
      <rPr>
        <sz val="10"/>
        <color rgb="FF000000"/>
        <rFont val="Arial"/>
        <family val="2"/>
      </rPr>
      <t xml:space="preserv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t>
    </r>
  </si>
  <si>
    <r>
      <t>Cuarto Trimestre:</t>
    </r>
    <r>
      <rPr>
        <sz val="10"/>
        <color rgb="FF000000"/>
        <rFont val="Arial"/>
        <family val="2"/>
      </rPr>
      <t xml:space="preserve"> Se realizaron configuraciones en el domino cambiando la fecha de vigencia de las contraseñas, dejándola según lo que indican las políticas de seguridad.</t>
    </r>
  </si>
  <si>
    <t>Cuarto Trimestre: El boletín se ajustó sin requerir la depuración de la base de datos ya que solo quedaron pendientes 2 casos los cuales se resolvieron a través de un alta.
Como parte del producto 3 del contrato 25 de 2020 la contratista presentó el informe resultado del estudio de mercado y evaluación de sistemas ERP del mercado.</t>
  </si>
  <si>
    <t>Plan de Adquisiciones de la vigencia 2020</t>
  </si>
  <si>
    <t>Drive compartido en el siguiente enlace: https://drive.google.com/drive/folders/1iqspJpiENTpzoqwd5j3zhjT1stmw3Y1m 
Correo electrónico remitido el día 12/07/2020 a los funcionarios del IDEP.</t>
  </si>
  <si>
    <t>Documento compartido en el siguiente enlace: 
http://www.idep.edu.co/?q=content/gt-12-proceso-de-gesti%C3%B3n-tecnol%C3%B3gica#overlay-context=
https://docs.google.com/spreadsheets/d/1wCGZkxeL4S0bylwkG9ltOgUU-M3tv_uZ/edit#gid=1690195666</t>
  </si>
  <si>
    <r>
      <t xml:space="preserve">Ver siguiente enlace: 
</t>
    </r>
    <r>
      <rPr>
        <u/>
        <sz val="10"/>
        <color rgb="FF1155CC"/>
        <rFont val="Arial"/>
        <family val="2"/>
      </rPr>
      <t>https://drive.google.com/drive/folders/12Q3XgNe5xu8Cf6KetOCxCuSlOs8sV9pI</t>
    </r>
  </si>
  <si>
    <t xml:space="preserve">
La imagen de evidencia se puede consultar en el siguiente enlace:
https://drive.google.com/drive/folders/12Q3XgNe5xu8Cf6KetOCxCuSlOs8sV9pI</t>
  </si>
  <si>
    <t>La imagen de evidencia se puede consultar en el siguiente enlace:
https://drive.google.com/drive/folders/12Q3XgNe5xu8Cf6KetOCxCuSlOs8sV9pI</t>
  </si>
  <si>
    <t>El documento de soporte se puede consultar en el siguiente enlace:
https://drive.google.com/file/d/1NWUKldsRzpAsXdlLaL0pxtKfP-jio0Fy/view?usp=sharing
https://drive.google.com/drive/folders/12Q3XgNe5xu8Cf6KetOCxCuSlOs8sV9pI</t>
  </si>
  <si>
    <t>El documento de soporte se puede consultar en el siguiente enlace:
https://drive.google.com/file/d/1NWUKldsRzpAsXdlLaL0pxtKfP-jio0Fy/view?usp=sharing
https://drive.google.com/drive/folders/12Q3XgNe5xu8Cf6KetOCxCuSlOs8sV9pI"</t>
  </si>
  <si>
    <r>
      <t xml:space="preserve">PRIMER TRIMESTRE: </t>
    </r>
    <r>
      <rPr>
        <sz val="11"/>
        <color rgb="FF000000"/>
        <rFont val="Calibri"/>
        <family val="2"/>
      </rPr>
      <t xml:space="preserve">Se adelantó la revisión inicial del procedimiento para identificar los aspectos a modificar. 
</t>
    </r>
    <r>
      <rPr>
        <b/>
        <sz val="11"/>
        <color rgb="FF000000"/>
        <rFont val="Calibri"/>
        <family val="2"/>
      </rPr>
      <t>SEGUNDO TRIMESTRE:</t>
    </r>
    <r>
      <rPr>
        <sz val="11"/>
        <color rgb="FF000000"/>
        <rFont val="Calibri"/>
        <family val="2"/>
      </rPr>
      <t xml:space="preserve"> Se realizó revisión normativa para el ajuste del procedimiento.
</t>
    </r>
    <r>
      <rPr>
        <b/>
        <sz val="11"/>
        <color rgb="FF000000"/>
        <rFont val="Calibri"/>
        <family val="2"/>
      </rPr>
      <t xml:space="preserve">TERCER TRIMESTRE: </t>
    </r>
    <r>
      <rPr>
        <sz val="11"/>
        <color rgb="FF000000"/>
        <rFont val="Calibri"/>
        <family val="2"/>
      </rPr>
      <t xml:space="preserve">El procedimiento se encuentra actualizado y en validación para su aprobación. 
</t>
    </r>
    <r>
      <rPr>
        <b/>
        <sz val="10"/>
        <color rgb="FF000000"/>
        <rFont val="Arial"/>
        <family val="2"/>
      </rPr>
      <t xml:space="preserve">CUARTO TRIMESTRE: </t>
    </r>
    <r>
      <rPr>
        <sz val="10"/>
        <color rgb="FF000000"/>
        <rFont val="Arial"/>
        <family val="2"/>
      </rPr>
      <t>El procedimiento fue revisado y actualizado, no obstante, al realizar análisis del requisito normativo y del mapa de procesos de la Entidad, se concluye que el procedimiento se debe eliminar teniendo en cuenta que no es operativo en la plataforma documental del proceso de Talento Humano y que los documentos para las compras y la selección de proveedores están en el proceso de Gestión Contractual. Por tal motivo se realizó la solicitud al jefe de la Oficina Asesora Jurídica de incluir un ítem con las especificaciones de SST para las adquisiciones y selección de proveedores en los formatos de estudios previos de las modalidades de contratación.
Por otro lado, es pertinente señalar que en las contrataciones se han venido incluyendo especificaciones en Seguridad y Salud en el Trabajo, como lo son la certificación de implementación del SG SST, fichas técnicas, hojas de datos de seguridad y pago de aportes a seguridad social.</t>
    </r>
  </si>
  <si>
    <r>
      <t xml:space="preserve">Procedimiento actualizado
Solicitud de eliminación del procedimiento
Correo electrónico al Jefe de la OAJ
</t>
    </r>
    <r>
      <rPr>
        <u/>
        <sz val="10"/>
        <color rgb="FF1155CC"/>
        <rFont val="Arial"/>
        <family val="2"/>
      </rPr>
      <t>https://drive.google.com/drive/folders/1j59jYk-EYi1FACirtnVe7QUijCMcTa1t?usp=sharing</t>
    </r>
  </si>
  <si>
    <r>
      <t xml:space="preserve">PRIMER TRIMESTRE: </t>
    </r>
    <r>
      <rPr>
        <sz val="11"/>
        <color rgb="FF000000"/>
        <rFont val="Calibri"/>
        <family val="2"/>
      </rPr>
      <t xml:space="preserve">Se avanzó en la revisión del procedimiento y se socializo el paso a paso básico para reportar un accidente de trabajo ante la ARL Seguros Bolívar. 
</t>
    </r>
    <r>
      <rPr>
        <b/>
        <sz val="11"/>
        <color rgb="FF000000"/>
        <rFont val="Calibri"/>
        <family val="2"/>
      </rPr>
      <t>SEGUNDO TRIMESTRE:</t>
    </r>
    <r>
      <rPr>
        <sz val="11"/>
        <color rgb="FF000000"/>
        <rFont val="Calibri"/>
        <family val="2"/>
      </rPr>
      <t xml:space="preserve"> Se elaboró el formato para la Investigación de Enfermedad Laboral, el cual hace parte del procedimiento y se avanzó en la revisión del documento. Se identifica que está alineado a la normatividad vigente, sin embargo, se van a ajustar algunos aspectos para mayor claridad en el procedimiento.
</t>
    </r>
    <r>
      <rPr>
        <b/>
        <sz val="11"/>
        <color rgb="FF000000"/>
        <rFont val="Calibri"/>
        <family val="2"/>
      </rPr>
      <t xml:space="preserve">TERCER TRIMESTRE: </t>
    </r>
    <r>
      <rPr>
        <sz val="11"/>
        <color rgb="FF000000"/>
        <rFont val="Calibri"/>
        <family val="2"/>
      </rPr>
      <t xml:space="preserve">Se realizó la actualización del procedimiento y del formato de investigación de incidentes y accidentes de trabajo, de igual forma, se elaboró el formato de investigación de enfermedad laboral como se indicó en el anterior trimestre. Los documentos se encuentran en validación para su posterior publicación en la Maloca Aula SIG. 
</t>
    </r>
    <r>
      <rPr>
        <b/>
        <sz val="10"/>
        <color rgb="FF000000"/>
        <rFont val="Arial"/>
        <family val="2"/>
      </rPr>
      <t xml:space="preserve">CUARTO TRIMESTRE: </t>
    </r>
    <r>
      <rPr>
        <sz val="10"/>
        <color rgb="FF000000"/>
        <rFont val="Arial"/>
        <family val="2"/>
      </rPr>
      <t>Se ejecutó la revisión y aprobación del procedimiento y formatos relacionados.</t>
    </r>
  </si>
  <si>
    <r>
      <t xml:space="preserve">http://www.idep.edu.co/sites/default/files/PRO-GTH-13-17%20Investigacion%20accidentes%20V4.pdf
http://www.idep.edu.co/sites/default/files/FT-GTH-13-33%20Investigacio%CC%81n%20Incidentes%20y%20AT%20V2.xlsx
</t>
    </r>
    <r>
      <rPr>
        <u/>
        <sz val="10"/>
        <color rgb="FF1155CC"/>
        <rFont val="Arial"/>
        <family val="2"/>
      </rPr>
      <t>http://www.idep.edu.co/sites/default/files/FT-GTH-13-60%20Investigacio%CC%81n%20EL.xlsx</t>
    </r>
  </si>
  <si>
    <r>
      <t xml:space="preserve">PRIMER TRIMESTRE: </t>
    </r>
    <r>
      <rPr>
        <sz val="11"/>
        <color rgb="FF000000"/>
        <rFont val="Calibri"/>
        <family val="2"/>
      </rPr>
      <t xml:space="preserve">No se ha programado el proceso en temas relacionados con Seguridad y Salud en el Trabajo.
</t>
    </r>
    <r>
      <rPr>
        <b/>
        <sz val="11"/>
        <color rgb="FF000000"/>
        <rFont val="Calibri"/>
        <family val="2"/>
      </rPr>
      <t xml:space="preserve">SEGUNDO TRIMESTRE: </t>
    </r>
    <r>
      <rPr>
        <sz val="11"/>
        <color rgb="FF000000"/>
        <rFont val="Calibri"/>
        <family val="2"/>
      </rPr>
      <t xml:space="preserve">No se ha programado el proceso en temas relacionados con Seguridad y Salud en el Trabajo.
</t>
    </r>
    <r>
      <rPr>
        <b/>
        <sz val="11"/>
        <color rgb="FF000000"/>
        <rFont val="Calibri"/>
        <family val="2"/>
      </rPr>
      <t xml:space="preserve">TERCER TRIMESTRE: </t>
    </r>
    <r>
      <rPr>
        <sz val="11"/>
        <color rgb="FF000000"/>
        <rFont val="Calibri"/>
        <family val="2"/>
      </rPr>
      <t xml:space="preserve">El 7 de septiembre se realizó inducción en el Sistema de Gestión de Seguridad y Salud en el Trabajo a los(las) funcionarios(as) que ingresaron a la entidad en la vigencia 2020.
</t>
    </r>
    <r>
      <rPr>
        <b/>
        <sz val="10"/>
        <color rgb="FF000000"/>
        <rFont val="Arial"/>
        <family val="2"/>
      </rPr>
      <t xml:space="preserve">CUARTO TRIMESTRE: </t>
    </r>
    <r>
      <rPr>
        <sz val="10"/>
        <color rgb="FF000000"/>
        <rFont val="Arial"/>
        <family val="2"/>
      </rPr>
      <t>Se ejecutó el proceso de inducción y reinducción en dos sesiones: (1) 7/09/2020 y (2) 19/11//2020</t>
    </r>
  </si>
  <si>
    <r>
      <t xml:space="preserve">Registro de asistencia y material de la inducción, lo cual reposa en el archivo digital de talento humano, teniendo en cuenta la modalidad de trabajo en casa.
</t>
    </r>
    <r>
      <rPr>
        <u/>
        <sz val="10"/>
        <color rgb="FF1155CC"/>
        <rFont val="Arial"/>
        <family val="2"/>
      </rPr>
      <t>https://drive.google.com/drive/folders/1j59jYk-EYi1FACirtnVe7QUijCMcTa1t?usp=sharing</t>
    </r>
  </si>
  <si>
    <r>
      <t xml:space="preserve">PRIMER TRIMESTRE: </t>
    </r>
    <r>
      <rPr>
        <sz val="11"/>
        <color rgb="FF000000"/>
        <rFont val="Calibri"/>
        <family val="2"/>
      </rPr>
      <t xml:space="preserve">Actividad pendiente por programar y ejecutar teniendo en cuenta la medida de aislamiento social decretada a nivel nacional con ocasión de la emergencia sanitaria, económica y ecológica a causa de la pandemia por COVID-19.
</t>
    </r>
    <r>
      <rPr>
        <b/>
        <sz val="11"/>
        <color rgb="FF000000"/>
        <rFont val="Calibri"/>
        <family val="2"/>
      </rPr>
      <t>SEGUNDO TRIMESTRE</t>
    </r>
    <r>
      <rPr>
        <sz val="11"/>
        <color rgb="FF000000"/>
        <rFont val="Calibri"/>
        <family val="2"/>
      </rPr>
      <t xml:space="preserve">: La actividad continúa pendiente por programar y ejecutar teniendo en cuenta la medida de aislamiento preventivo que continúa vigente y la declaratoria de emergencia sanitaria por la pandemia del COVID-19.
</t>
    </r>
    <r>
      <rPr>
        <b/>
        <sz val="11"/>
        <color rgb="FF000000"/>
        <rFont val="Calibri"/>
        <family val="2"/>
      </rPr>
      <t xml:space="preserve">TERCER TRIMESTRE: </t>
    </r>
    <r>
      <rPr>
        <sz val="11"/>
        <color rgb="FF000000"/>
        <rFont val="Calibri"/>
        <family val="2"/>
      </rPr>
      <t xml:space="preserve">Se programó la actividad para el 29 de octubre con la profesional contratista de la ARL Seguros Bolívar - Patricia Sandoval.
</t>
    </r>
    <r>
      <rPr>
        <b/>
        <sz val="10"/>
        <color rgb="FF000000"/>
        <rFont val="Arial"/>
        <family val="2"/>
      </rPr>
      <t xml:space="preserve">CUARTO TRIMESTRE: </t>
    </r>
    <r>
      <rPr>
        <sz val="10"/>
        <color rgb="FF000000"/>
        <rFont val="Arial"/>
        <family val="2"/>
      </rPr>
      <t>El 21 de octubre se ejecutó la inspección ergonómica al puesto de trabajo del servidor a quien se le diagnostico el primera oportunidad una enfermedad de origen laboral.</t>
    </r>
  </si>
  <si>
    <r>
      <t xml:space="preserve">Informe de la inspección elaborado por la Asesora de la ARL
</t>
    </r>
    <r>
      <rPr>
        <u/>
        <sz val="10"/>
        <color rgb="FF1155CC"/>
        <rFont val="Arial"/>
        <family val="2"/>
      </rPr>
      <t>https://drive.google.com/drive/folders/1j59jYk-EYi1FACirtnVe7QUijCMcTa1t?usp=sharing</t>
    </r>
  </si>
  <si>
    <r>
      <t>PRIMER TRIMESTRE:</t>
    </r>
    <r>
      <rPr>
        <sz val="11"/>
        <color rgb="FF000000"/>
        <rFont val="Calibri"/>
        <family val="2"/>
      </rPr>
      <t xml:space="preserve"> Pendiente iniciar con la elaboración del protocolo.
</t>
    </r>
    <r>
      <rPr>
        <b/>
        <sz val="11"/>
        <color rgb="FF000000"/>
        <rFont val="Calibri"/>
        <family val="2"/>
      </rPr>
      <t>SEGUNDO TRIMESTRE:</t>
    </r>
    <r>
      <rPr>
        <sz val="11"/>
        <color rgb="FF000000"/>
        <rFont val="Calibri"/>
        <family val="2"/>
      </rPr>
      <t xml:space="preserve"> No se ha dado inicio a la elaboración del protocolo. 
</t>
    </r>
    <r>
      <rPr>
        <b/>
        <sz val="11"/>
        <color rgb="FF000000"/>
        <rFont val="Calibri"/>
        <family val="2"/>
      </rPr>
      <t xml:space="preserve">TERCER TRIMESTRE: </t>
    </r>
    <r>
      <rPr>
        <sz val="11"/>
        <color rgb="FF000000"/>
        <rFont val="Calibri"/>
        <family val="2"/>
      </rPr>
      <t xml:space="preserve">El protocolo fue elaborado y validado por la Subdirectora Académica. Iniciando el mes de octubre se realizará la solicitud de creación en el Sistema Integrado de Gestión.
</t>
    </r>
    <r>
      <rPr>
        <b/>
        <sz val="10"/>
        <color rgb="FF000000"/>
        <rFont val="Arial"/>
        <family val="2"/>
      </rPr>
      <t xml:space="preserve">CUARTO TRIMESTRE: </t>
    </r>
    <r>
      <rPr>
        <sz val="10"/>
        <color rgb="FF000000"/>
        <rFont val="Arial"/>
        <family val="2"/>
      </rPr>
      <t xml:space="preserve">El protocolo fue elaborado y adoptado en el Sistema Integrado de Gestión de la Entidad. </t>
    </r>
  </si>
  <si>
    <t>http://www.idep.edu.co/sites/default/files/DOC-DIC-01-01%20Protocolo%20CEDOC%20V1.pdf</t>
  </si>
  <si>
    <r>
      <t>PRIMER TRIMESTRE:</t>
    </r>
    <r>
      <rPr>
        <sz val="11"/>
        <color rgb="FF000000"/>
        <rFont val="Calibri"/>
        <family val="2"/>
      </rPr>
      <t xml:space="preserve"> No se ha programado la capacitación.
</t>
    </r>
    <r>
      <rPr>
        <b/>
        <sz val="11"/>
        <color rgb="FF000000"/>
        <rFont val="Calibri"/>
        <family val="2"/>
      </rPr>
      <t xml:space="preserve">SEGUNDO TRIMESTRE: </t>
    </r>
    <r>
      <rPr>
        <sz val="11"/>
        <color rgb="FF000000"/>
        <rFont val="Calibri"/>
        <family val="2"/>
      </rPr>
      <t xml:space="preserve">No se ha programado la capacitación, teniendo en cuenta el cronograma que se ha venido desarrollando.
</t>
    </r>
    <r>
      <rPr>
        <b/>
        <sz val="11"/>
        <color rgb="FF000000"/>
        <rFont val="Calibri"/>
        <family val="2"/>
      </rPr>
      <t xml:space="preserve">TERCER TRIMESTRE: </t>
    </r>
    <r>
      <rPr>
        <sz val="11"/>
        <color rgb="FF000000"/>
        <rFont val="Calibri"/>
        <family val="2"/>
      </rPr>
      <t xml:space="preserve">La capacitación se programó para el 30 de octubre.
</t>
    </r>
    <r>
      <rPr>
        <b/>
        <sz val="10"/>
        <color rgb="FF000000"/>
        <rFont val="Arial"/>
        <family val="2"/>
      </rPr>
      <t xml:space="preserve">CUARTO TRIMESTRE: </t>
    </r>
    <r>
      <rPr>
        <sz val="10"/>
        <color rgb="FF000000"/>
        <rFont val="Arial"/>
        <family val="2"/>
      </rPr>
      <t xml:space="preserve">La capacitación se ejecutó el 30 de octubre con el apoyo de la ARL Seguros Bolívar. </t>
    </r>
  </si>
  <si>
    <r>
      <t xml:space="preserve">Listado de asistencia - archivos digitales de la Serie Planes de Trabajo anuales de Seguridad y Salud en el Trabajo
</t>
    </r>
    <r>
      <rPr>
        <u/>
        <sz val="10"/>
        <color rgb="FF1155CC"/>
        <rFont val="Arial"/>
        <family val="2"/>
      </rPr>
      <t>https://drive.google.com/drive/folders/1j59jYk-EYi1FACirtnVe7QUijCMcTa1t?usp=sharing</t>
    </r>
  </si>
  <si>
    <r>
      <t xml:space="preserve">PRIMER TRIMESTRE: </t>
    </r>
    <r>
      <rPr>
        <sz val="11"/>
        <color rgb="FF000000"/>
        <rFont val="Calibri"/>
        <family val="2"/>
      </rPr>
      <t xml:space="preserve">No se ha programado la capacitación.
</t>
    </r>
    <r>
      <rPr>
        <b/>
        <sz val="11"/>
        <color rgb="FF000000"/>
        <rFont val="Calibri"/>
        <family val="2"/>
      </rPr>
      <t>SEGUNDO TRIMESTRE</t>
    </r>
    <r>
      <rPr>
        <sz val="11"/>
        <color rgb="FF000000"/>
        <rFont val="Calibri"/>
        <family val="2"/>
      </rPr>
      <t xml:space="preserve">: El 6 y 13 de abril se divulgó el accidente de trabajo mediante correo electrónico.
</t>
    </r>
    <r>
      <rPr>
        <b/>
        <sz val="11"/>
        <color rgb="FF000000"/>
        <rFont val="Calibri"/>
        <family val="2"/>
      </rPr>
      <t xml:space="preserve">TERCER TRIMESTRE: </t>
    </r>
    <r>
      <rPr>
        <sz val="11"/>
        <color rgb="FF000000"/>
        <rFont val="Calibri"/>
        <family val="2"/>
      </rPr>
      <t xml:space="preserve">Debido a la modalidad de trabajo en casa no se ha ejecutado la campaña de prevención de caídas, sin embargo, se está planeando su ejecución a través de piezas de comunicaciones.
</t>
    </r>
    <r>
      <rPr>
        <b/>
        <sz val="10"/>
        <color rgb="FF000000"/>
        <rFont val="Arial"/>
        <family val="2"/>
      </rPr>
      <t xml:space="preserve">CUARTO TRIMESTRE: </t>
    </r>
    <r>
      <rPr>
        <sz val="10"/>
        <color rgb="FF000000"/>
        <rFont val="Arial"/>
        <family val="2"/>
      </rPr>
      <t xml:space="preserve">En el mes de abril se divulgó el accidente de trabajo y a partir de noviembre de 2020 se ejecutó la campaña de prevención de caídas. </t>
    </r>
  </si>
  <si>
    <r>
      <t xml:space="preserve">Pieza de divulgación
Correo electrónico
Piezas campaña
</t>
    </r>
    <r>
      <rPr>
        <u/>
        <sz val="10"/>
        <color rgb="FF1155CC"/>
        <rFont val="Arial"/>
        <family val="2"/>
      </rPr>
      <t>https://drive.google.com/drive/folders/1j59jYk-EYi1FACirtnVe7QUijCMcTa1t?usp=sharing</t>
    </r>
  </si>
  <si>
    <r>
      <t>SEGUNDO TRIMESTRE: El 7 de mayo se remitió y aplicó la encuesta de condiciones de salud y trabajo. 
La solicitud se realizó mediante correo electrónico y conforme lo dispuesto en la Circular Interna No. 05 "</t>
    </r>
    <r>
      <rPr>
        <i/>
        <sz val="11"/>
        <color rgb="FF000000"/>
        <rFont val="Calibri"/>
        <family val="2"/>
      </rPr>
      <t>Aplicación de la Encuesta de Condiciones de Salud y Trabajo frente a la Emergencia Sanitaria por COVID-19</t>
    </r>
    <r>
      <rPr>
        <sz val="11"/>
        <color rgb="FF000000"/>
        <rFont val="Calibri"/>
        <family val="2"/>
      </rPr>
      <t xml:space="preserve">". Teniendo en cuenta los resultados y el análisis de la información suministrada por servidores y contratistas, se elaboró una base de datos que determinó variables a tener en cuenta para el retorno a las labores presenciales.
Por otro lado, y en cumplimiento de lo establecido en la Resolución 666 de 2020, a partir del 8 se junio se viene aplicando una encuesta de reporte diario de condiciones de salud. 
TERCER TRIMESTRE: Se continúa con el registro diario de las condiciones de salud. El link al formulario se remite diariamente por correo electrónico y por chat de WhatsApp. 
</t>
    </r>
    <r>
      <rPr>
        <sz val="10"/>
        <color rgb="FF000000"/>
        <rFont val="Arial"/>
        <family val="2"/>
      </rPr>
      <t xml:space="preserve">CUARTO TRIMESTRE: Se continúa con el registro y seguimiento diario de las condiciones de salud. El link al formulario se remite diariamente por correo electrónico y por chat de WhatsApp. </t>
    </r>
  </si>
  <si>
    <r>
      <t>SEGUNDO TRIMESTRE: Se elaboró el protocolo general de Bioseguridad del IDEP en cumplimiento de lo establecido en la Resolución 666 de 2020. En este sentido se suscribió la Resolución 060 de 2020 “</t>
    </r>
    <r>
      <rPr>
        <i/>
        <sz val="11"/>
        <color rgb="FF000000"/>
        <rFont val="Calibri"/>
        <family val="2"/>
      </rPr>
      <t>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t>
    </r>
    <r>
      <rPr>
        <sz val="11"/>
        <color rgb="FF000000"/>
        <rFont val="Calibri"/>
        <family val="2"/>
      </rPr>
      <t>” y se adoptó en el sistema integrado de gestión el documento “</t>
    </r>
    <r>
      <rPr>
        <i/>
        <sz val="11"/>
        <color rgb="FF000000"/>
        <rFont val="Calibri"/>
        <family val="2"/>
      </rPr>
      <t>protocolo general de bioseguridad – medidas de orientación para la prevención y protección frente al COVID-19</t>
    </r>
    <r>
      <rPr>
        <sz val="11"/>
        <color rgb="FF000000"/>
        <rFont val="Calibri"/>
        <family val="2"/>
      </rPr>
      <t xml:space="preserve">”.
Estos documentos fueron socializados a través de correo electrónico y se publicaron en el sitio web de la entidad.
TERCER TRIMESTRE: El protocolo fue elaborado y aprobado como se indicó en el seguimiento anterior. El 16 de julio se aprobó en el Sistema Integrado de Gestión la versión 2 del documento teniendo en cuenta que se adicionaron lineamientos para (i) manipulación de insumos y productos, (ii) medidas para la interacción en tiempos de alimentación, (iii) interacción con terceros, (iv) pasos a seguir en caso de presentar una persona con síntomas compatibles con COVID-19 en las instalaciones de la Entidad. A través del correo electrónico y página web se ha realizado la socialización del documento. 
</t>
    </r>
    <r>
      <rPr>
        <sz val="10"/>
        <color rgb="FF000000"/>
        <rFont val="Arial"/>
        <family val="2"/>
      </rPr>
      <t>CUARTO TRIMESTRE: Actividad ejecutada en el segundo y tercer trimestre.</t>
    </r>
  </si>
  <si>
    <t>08/10/2019: Esta actividad se desarrollará y dará cumplimiento en el transcurso del cuarto trimestre: se dará cumplimiento en el transcurso del trimestre
05/12/2019: Se revisó, actualizó, aprobó y publicó el procedimiento PRO-GF-14-11 Gestión contable versión 7 del 29/11/2019
03/04/2020: Se está dando cumplimiento al procedimiento PRO-GF-14-11 Gestión contable versión 7 del 29/11/2019
1/07/2020: Esta actividad se cumplió en el primer trimestre.
1/10/2020: A la fecha de seguimiento se está dando cumplimiento a los puntos de control establecidos en el procedimiento PRO-GF-14-11 Gestión Contable, llevando a cabo la conciliación de la información entre áreas con registros contables, corriendo el comprobante de depreciación mensual, registrando mensualmente el comprobante de amortización de las póliza de seguros, y reportando semestralmente al Comité Institucional de Gestión y Desempeño el cumplimiento del reporte de la información a la Contaduría General de la Nación según la periodicidad establecida.</t>
  </si>
  <si>
    <r>
      <t xml:space="preserve">TERCER TRIMESTRE: </t>
    </r>
    <r>
      <rPr>
        <sz val="11"/>
        <color rgb="FF000000"/>
        <rFont val="Calibri"/>
        <family val="2"/>
      </rPr>
      <t>De acuerdo con las soluciones planteadas en reunión virtual con la Directora Distrital de Presupuesto, El Subdirector Técnico de la Subdirección de Desarrollo Social de la Dirección Distrital de Presupuesto, El Profesional Especializado de Presupuesto de la DDP, El Subdirector Administrativo y Financiero del Idep, la Jefe de la Oficina Asesora de Planeación del IDEP y el Profesional Especializado con funciones de presupuesto del IDEP, se llegó a la conclusión que la alternativa viable para solucionar la inconsistencia presentada consistía en la expedición por parte de la entidad de un acto administrativo donde en el resuelve se reduzca el valor cargado equivocadamente del plan de desarrollo saliente y se incorpore de manera correcta en el presupuesto del nuevo plan de desarrollo. Por lo anterior, con fecha 10 de julio se expidió la resolución 74, con la cual se procedió a reducción en los sistemas de información predis y goobi del valor cargado equivocadamente por $51.381.532 y el cargue de este mismo en el nuevo plan de desarrollo</t>
    </r>
  </si>
  <si>
    <r>
      <t xml:space="preserve">TERCER TRIMESTRE: </t>
    </r>
    <r>
      <rPr>
        <sz val="10"/>
        <color rgb="FF000000"/>
        <rFont val="Arial"/>
        <family val="2"/>
      </rPr>
      <t>Resolución 74 de 2020</t>
    </r>
  </si>
  <si>
    <t>Esta actividad se realizará en la vigencia 2021, por lo anterior se reportará seguimiento en el siguiente trimestre.</t>
  </si>
  <si>
    <t xml:space="preserve">
Esta actividad se iniciará en el 2021
</t>
  </si>
  <si>
    <t>Cuarto trimestre: para este periodo se actualizó el formato FT-GF-14-17 el cual será publicado en la Página del IDEP a partir del 1 de enero del 2021, teniendo en cuenta que en estas últimas dos semanas del año nos encontramos en él respectivos cierres.</t>
  </si>
  <si>
    <t>Esta actividad se iniciará en el primer trimestre del 2021</t>
  </si>
  <si>
    <t xml:space="preserve">
Esta actividad se iniciará en el primer trimestre del 2021</t>
  </si>
  <si>
    <t>27/03/2020: Se realizo reprogramación de PAC de acuerdo a los recursos programados. 
25/05/2020: Se reprograma Pac de acuerdo a lo dispuesto por cada área para los meses de Junio y Julio. 
27/07/2020: Se realizo la reprogramación de recursos de PAC para los meses de Agosto y Septiembre de 2020. 
25/09/2020: Se realizo la reprogramación de recursos de los meses de octubre y noviembre de 2020, de acuerdo a lo programado por las áreas. 
24/11/2020: se programaron los recursos del mes de Diciembre de 2020 de transferencia y teniendo en cuenta que es el mes que más se van a ejecutar recursos se espera el desempeño de este indicador.</t>
  </si>
  <si>
    <r>
      <t>30/06/2020:</t>
    </r>
    <r>
      <rPr>
        <sz val="11"/>
        <color rgb="FF000000"/>
        <rFont val="Calibri"/>
        <family val="2"/>
      </rPr>
      <t xml:space="preserve"> Se realizó la reprogramación del PAC para los Meses de Abril y Mayo en el mes de Junio de 2020 de acuerdo con lo programado por cada área en donde se destaca que la ejecución del Mes de Abril fue del 84,35%, en el mes de Mayo fue de del 85,05% y en el mes de Junio que fue reprogramado en Mayo se dio una ejecución del 82,01%. Se mejoraron aspectos relacionados con la ejecución del rubro de inversión. Las diferencias proyectadas se dan principalmente en el rubro de Gastos de Personal que por factores externos no se cumplieron algunos pagos proyectados. Teniendo en cuenta que el indicador para la medición del segundo trimestre, presentó un desempeño aceptable, se amplía la fecha de cierre al 30/10/2020. Lo anterior, con el fin de lograr un mejor desempeño del indicador para el tercer trimestre del 2020. 
</t>
    </r>
    <r>
      <rPr>
        <b/>
        <sz val="11"/>
        <color rgb="FF000000"/>
        <rFont val="Calibri"/>
        <family val="2"/>
      </rPr>
      <t xml:space="preserve">30/09/2020: </t>
    </r>
    <r>
      <rPr>
        <sz val="11"/>
        <color rgb="FF000000"/>
        <rFont val="Calibri"/>
        <family val="2"/>
      </rPr>
      <t xml:space="preserve">De acuerdo a lo programado en el tercer trimestre la ejecución de PAC en el mes de Julio fue del 99,74%, en el mes de Agosto fue del 97,68% y en el mes de Septiembre fue del 76,59%. Durante el trimestre se realizó la reprogramación de recursos en el mes de Julio de 2020 de los meses de Agosto y Septiembre, igualmente en el mes de Septiembre de 2020 se reprogramaron los recursos de los meses de Octubre y Noviembre de 2020. La ejecución mejoró un 6% con respecto al trimestre anterior. El indicador llegó a un desempeño excelente. Sin embargo en el mes de Septiembre de 2020 hubo algunos factores que generaron que la ejecución cayera en un 21,09% con respecto del mes inmediatamente anterior, principalmente por la no suscripción de 2 contratos que impactaron en la ejecución del mes. 
</t>
    </r>
    <r>
      <rPr>
        <b/>
        <sz val="11"/>
        <color rgb="FF000000"/>
        <rFont val="Calibri"/>
        <family val="2"/>
      </rPr>
      <t>30/11/2020</t>
    </r>
    <r>
      <rPr>
        <sz val="11"/>
        <color rgb="FF000000"/>
        <rFont val="Calibri"/>
        <family val="2"/>
      </rPr>
      <t xml:space="preserve">: </t>
    </r>
    <r>
      <rPr>
        <sz val="10"/>
        <color rgb="FF000000"/>
        <rFont val="Arial"/>
        <family val="2"/>
      </rPr>
      <t>En el cuarto trimestre la ejecución de PAC en el mes de Octubre fue del 87,05%, en el mes de Noviembre fue del 96,45% . Durante el trimestre se realizó la reprogramación de recursos en el mes de Noviembre de 2020 del mes de Diciembre de 2020 y además se realizo la programación del PAC inicial de la vigencia 2021. La ejecución mejoró un 2% con respecto al trimestre anterior, la ejecución más baja en el mes de Octubre de 2020 se dio en el rubro de inversión debido a problemas de contratación por la imposibilidad de expedir CDP por más de la mitad del mes por entrada en vigencia de BOGDATA. El indicador tiene un desempeño excelente. Se espera que en el mes de Diciembre de 2020 se ejecuten los recursos programados por las áreas.</t>
    </r>
  </si>
  <si>
    <r>
      <t xml:space="preserve"> Se incluira un punto de control en el procedimiento PRO-GF-14-11 incluyendo que se realizará  una revisión previa trimestralmente con una reunión de conciliación de la información entre la técnico operativo de contabilidad y  el contador.</t>
    </r>
    <r>
      <rPr>
        <b/>
        <sz val="9"/>
        <rFont val="Arial"/>
        <family val="2"/>
      </rPr>
      <t xml:space="preserve">
</t>
    </r>
    <r>
      <rPr>
        <sz val="9"/>
        <rFont val="Arial"/>
        <family val="2"/>
      </rPr>
      <t xml:space="preserve"> 
</t>
    </r>
  </si>
  <si>
    <r>
      <t>Segundo Trimestre:</t>
    </r>
    <r>
      <rPr>
        <sz val="10"/>
        <color rgb="FF000000"/>
        <rFont val="Arial"/>
        <family val="2"/>
      </rPr>
      <t xml:space="preserve"> Se han configurado las actualizaciones de sistema operativo de forma automática en los equipos de escritorio que tienen sistema operativo con soporte de fábrica, razón por la cual no se han presentado solicitudes a la mesa relacionadas con este tema y esto se evidencia en el mejor desempeño del indicador de gestión de mesa de ayuda. 
</t>
    </r>
    <r>
      <rPr>
        <b/>
        <sz val="10"/>
        <color rgb="FF000000"/>
        <rFont val="Arial"/>
        <family val="2"/>
      </rPr>
      <t>Tercer Trimestre:</t>
    </r>
    <r>
      <rPr>
        <sz val="10"/>
        <color rgb="FF000000"/>
        <rFont val="Arial"/>
        <family val="2"/>
      </rPr>
      <t xml:space="preserve"> La actualización de los equipos del IDEP se realizó con la versión más reciente del sistema operativo que cada máquina soporta, en estas se actualizan los parches de seguridad y actualizaciones que publica el fabricante. A la fecha de seguimiento se encuentran actualizados 59 equipos . 
</t>
    </r>
    <r>
      <rPr>
        <b/>
        <sz val="10"/>
        <color rgb="FF000000"/>
        <rFont val="Arial"/>
        <family val="2"/>
      </rPr>
      <t>Cuarto Trimestre:</t>
    </r>
    <r>
      <rPr>
        <sz val="10"/>
        <color rgb="FF000000"/>
        <rFont val="Arial"/>
        <family val="2"/>
      </rPr>
      <t xml:space="preserve"> Se continua con la actualización de los equipos del IDEP a la versión más reciente del sistema operativo que cada máquina soporta, en este casi, se actualizan aplican los parches de seguridad y actualizaciones que publica o libera el fabricante. Esta actualización se hace por demanda, cuando el fabricante libera estos A la fecha de seguimiento se encuentran actualizados 62 equipos. </t>
    </r>
  </si>
  <si>
    <r>
      <t xml:space="preserve">Equipos de la entidad con soporte de sistema operativo de fábrica. Equipos que pueden ser revisados en conjunto con el Técnico Cesar Linares quien es el encargado de esta actividad. 
Ejemplo de verificación de actualización de equipos:
</t>
    </r>
    <r>
      <rPr>
        <u/>
        <sz val="10"/>
        <color rgb="FF1155CC"/>
        <rFont val="Arial"/>
        <family val="2"/>
      </rPr>
      <t>https://drive.google.com/file/d/1bzsVnzFBTnHFMt0Rcyc0zAdOnjZrV1Xh/view?usp=sharing</t>
    </r>
  </si>
  <si>
    <t>Ver siguiente enlace: 
https://drive.google.com/drive/folders/12Q3XgNe5xu8Cf6KetOCxCuSlOs8sV9pI</t>
  </si>
  <si>
    <t xml:space="preserve">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t>
  </si>
  <si>
    <r>
      <t>Segundo Trimestre</t>
    </r>
    <r>
      <rPr>
        <sz val="10"/>
        <color rgb="FF000000"/>
        <rFont val="Arial"/>
        <family val="2"/>
      </rPr>
      <t xml:space="preserve">: Se tiene definido el manual de conexión VPN y esta ubicado en el Drive como documento compartido para los colaboradores del Instituto
</t>
    </r>
    <r>
      <rPr>
        <b/>
        <sz val="10"/>
        <color rgb="FF000000"/>
        <rFont val="Arial"/>
        <family val="2"/>
      </rPr>
      <t>Cuarto Trimestre:</t>
    </r>
    <r>
      <rPr>
        <sz val="10"/>
        <color rgb="FF000000"/>
        <rFont val="Arial"/>
        <family val="2"/>
      </rPr>
      <t xml:space="preserve"> El instructivo se encuentra publicado en el enlace indicado en el tercer trimestre,
</t>
    </r>
  </si>
  <si>
    <r>
      <rPr>
        <b/>
        <sz val="10"/>
        <color rgb="FF000000"/>
        <rFont val="Arial"/>
        <family val="2"/>
      </rPr>
      <t xml:space="preserve">Tercer Trimestre: </t>
    </r>
    <r>
      <rPr>
        <sz val="10"/>
        <color rgb="FF000000"/>
        <rFont val="Arial"/>
        <family val="2"/>
      </rPr>
      <t xml:space="preserve">Teniendo en cuenta las recomendaciones de la Oficina de Control interno, se formula una nueva acción de mejora : Migrar la licencia de Oracle para actualizar las aplicaciones de GOOBI producción y Humano en contingencia, la cual será puesta en producción durante esta vigencia.
Cuarto Trimestre: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t>
    </r>
  </si>
  <si>
    <t>Al realizar el seguimiento en el tercer trimestre de la medición del indicador del proceso de gestión tecnológica de Cumplimiento de las actividades del plan de seguridad y privacidad de la información en la vigencia, se evidenció un desempeño deficiente</t>
  </si>
  <si>
    <t>Se realizaron ajustes en el plan de adquisiciones del IDEP que involucraban el desarrollo de acciones para este plan y el equipo técnico ha tenido que desarrollar otras actividades que no permitieron adelantar las actividades de estos planes.</t>
  </si>
  <si>
    <t>Cuarto Trimestre: Se realizó la actualización del PETI según lo indicado.</t>
  </si>
  <si>
    <r>
      <t>Cuarto Trimestre:</t>
    </r>
    <r>
      <rPr>
        <sz val="10"/>
        <color rgb="FF000000"/>
        <rFont val="Arial"/>
        <family val="2"/>
      </rPr>
      <t xml:space="preserve"> El formato está en actualización para su posterior envío a los funcionarios. </t>
    </r>
  </si>
  <si>
    <r>
      <t>Cuarto Trimestre:</t>
    </r>
    <r>
      <rPr>
        <sz val="10"/>
        <color rgb="FF000000"/>
        <rFont val="Arial"/>
        <family val="2"/>
      </rPr>
      <t xml:space="preserve"> Se realizó el ajuste del boletín del almacén, quedando acorde a lo requerido por la entidad. El boletín se ajustó sin requerir la depuración de la base de datos ya que solo quedaron pendientes 2 casos los cuales se resolvieron a través de un alta. 
Como parte del producto 3 del contrato 25 de 2020 la contratista presentó el informe resultado del estudio de mercado y evaluación de sistemas ERP del mercado.</t>
    </r>
  </si>
  <si>
    <t>30 de diciembre  de 2020</t>
  </si>
  <si>
    <t>30 de Diciembre de 2020</t>
  </si>
  <si>
    <t>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t>
  </si>
  <si>
    <t>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t>
  </si>
  <si>
    <t>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t>
  </si>
  <si>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</si>
  <si>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r>
      <rPr>
        <b/>
        <sz val="10"/>
        <color rgb="FF000000"/>
        <rFont val="Arial"/>
        <family val="2"/>
      </rPr>
      <t xml:space="preserve">Primer Trimestre 2020: </t>
    </r>
    <r>
      <rPr>
        <sz val="10"/>
        <color rgb="FF000000"/>
        <rFont val="Arial"/>
        <family val="2"/>
      </rPr>
      <t xml:space="preserve">Atendiendo al reporte de la Imprenta Distrital de reiniciar actividades de impresión, luego de obra estructural en sus instalaciones, el 16 de diciembre se elevó consulta a esa entidad para información sobre la entrega de archivos. Solo hasta el 17 de enero de 2020, la Imprenta respondió no disponer de las condiciones para la impresión de publicaciones del IDEP, dado que el tiempo de la obra en sus instalaciones esperan culmine en mayo de 2020. Teniendo en cuenta lo anterior, el IDEP, con el fin de cumplir con la impresión de publicaciones ha dispuesto recursos para impresión de los títulos más relevantes, mediante los cuales se difundan los resultados de los proyectos misionales emprendidos. 
</t>
    </r>
    <r>
      <rPr>
        <b/>
        <sz val="10"/>
        <color rgb="FF000000"/>
        <rFont val="Arial"/>
        <family val="2"/>
      </rPr>
      <t xml:space="preserve">Segundo Trimestre 2020:  </t>
    </r>
    <r>
      <rPr>
        <sz val="10"/>
        <color rgb="FF000000"/>
        <rFont val="Arial"/>
        <family val="2"/>
      </rPr>
      <t>Como se señaló en el trimestre anterior, acerca del reporte de la Imprenta Distrital de  no poder realizar actividades de impresión por adecuaciones, el IDEP, con el fin de cumplir con la impresión de publicaciones ha dispuesto recursos para impresión de los títulos más relevantes, mediante los cuales se difundan los resultados de los proyectos misionales emprendidos. Dichos títulos se encuentran en proceso para impresión (contrato 036 de 2020), no obstante, teniendo en  cuenta la situación de contingencia de la emergencia sanitaria nacional y mundial  a la fecha el contrato se encuentra suspendido.</t>
    </r>
  </si>
  <si>
    <r>
      <rPr>
        <b/>
        <sz val="10"/>
        <color rgb="FF000000"/>
        <rFont val="Arial"/>
        <family val="2"/>
      </rPr>
      <t xml:space="preserve">13/07/2020: </t>
    </r>
    <r>
      <rPr>
        <sz val="10"/>
        <color rgb="FF000000"/>
        <rFont val="Arial"/>
        <family val="2"/>
      </rPr>
      <t xml:space="preserve">Se verificó la actualización de los procedimientos establecidos en la página web de la Entidad dentro del plazo establecido, se recomienda por parte de esta Oficina en el próximo seguimiento indicar que puntos de control se vienen aplicando con sus respectivos soportes de validación, con el fin de evaluar la efectividad de estos y proceder a su cierre. 
</t>
    </r>
    <r>
      <rPr>
        <b/>
        <sz val="10"/>
        <color rgb="FF000000"/>
        <rFont val="Arial"/>
        <family val="2"/>
      </rPr>
      <t xml:space="preserve">28/12/2020 </t>
    </r>
    <r>
      <rPr>
        <sz val="10"/>
        <color rgb="FF000000"/>
        <rFont val="Arial"/>
        <family val="2"/>
      </rPr>
      <t>Se verificó los diferentes controles implementandos y se evidencia que son efectivos con el objetivo definido por lo cual  se procede a su cierre.</t>
    </r>
  </si>
  <si>
    <t>1.  Matriz de seguimiento de la información de las convocatorias  :  https://drive.google.com/drive/u/0/search?q=convocatoria
2.  manual de identidad del Distrito:  https://docs.google.com/spreadsheets/d/1kRH0tEhDm2RV-GF8-dt74rcj5jlfubZ1/edit?dls=true#gid=2022926019  
Las aprobaciones https://drive.google.com/drive/u/0/folders/1YOtSz2vwi7OPIItA01NML9xbocLW-tdr 
1 La estrategia de comunicaciones se encuentra actualizada por  el líder del proceso y se encuentra disponible en: https://drive.google.com/file/d/11yr3VHGQYUKH2qqNSnoIaTnbxs6xV6Y-/view?usp=sharing</t>
  </si>
  <si>
    <r>
      <t xml:space="preserve">13/07/2020: </t>
    </r>
    <r>
      <rPr>
        <sz val="10"/>
        <color rgb="FF000000"/>
        <rFont val="Arial"/>
        <family val="2"/>
      </rPr>
      <t xml:space="preserve">Hilda Yamile Morales Laverde - Jefe OCI
</t>
    </r>
    <r>
      <rPr>
        <b/>
        <sz val="10"/>
        <color rgb="FF000000"/>
        <rFont val="Arial"/>
        <family val="2"/>
      </rPr>
      <t xml:space="preserve">28/12/2020: </t>
    </r>
    <r>
      <rPr>
        <sz val="10"/>
        <color rgb="FF000000"/>
        <rFont val="Arial"/>
        <family val="2"/>
      </rPr>
      <t>María Margarita Cruz Gómez. Contratista OCI</t>
    </r>
  </si>
  <si>
    <r>
      <rPr>
        <b/>
        <sz val="10"/>
        <color rgb="FF000000"/>
        <rFont val="Arial"/>
        <family val="2"/>
      </rPr>
      <t xml:space="preserve">13/07/2020:  </t>
    </r>
    <r>
      <rPr>
        <sz val="10"/>
        <color rgb="FF000000"/>
        <rFont val="Arial"/>
        <family val="2"/>
      </rPr>
      <t xml:space="preserve">Esta actividad se encuentra programada para el mes de agosto de 2020.
</t>
    </r>
    <r>
      <rPr>
        <b/>
        <sz val="10"/>
        <color rgb="FF000000"/>
        <rFont val="Arial"/>
        <family val="2"/>
      </rPr>
      <t xml:space="preserve">28/12/2020 : </t>
    </r>
    <r>
      <rPr>
        <sz val="10"/>
        <color rgb="FF000000"/>
        <rFont val="Arial"/>
        <family val="2"/>
      </rPr>
      <t>Se verifica los soportes y se evidencia cumplimiento de la actividad, acción efectiva por lo cual se procede a su cierre.</t>
    </r>
  </si>
  <si>
    <t>https://drive.google.com/drive/folders/1KASs1jy9KRQjyFDHCd6O10TVwxkQI3O1</t>
  </si>
  <si>
    <t>https://docs.google.com/spreadsheets/d/1KakCwduQnU1aFyBkvZYkT6dV4oZGprPa/edit#gid=590672035
https://drive.google.com/drive/folders/1KASs1jy9KRQjyFDHCd6O10TVwxkQI3O1</t>
  </si>
  <si>
    <r>
      <rPr>
        <b/>
        <sz val="10"/>
        <color rgb="FF000000"/>
        <rFont val="Arial"/>
        <family val="2"/>
      </rPr>
      <t xml:space="preserve">13/07/2020:  </t>
    </r>
    <r>
      <rPr>
        <sz val="10"/>
        <color rgb="FF000000"/>
        <rFont val="Arial"/>
        <family val="2"/>
      </rPr>
      <t xml:space="preserve">Esta actividad se encuentra programada para el mes de agosto de 2020.
</t>
    </r>
    <r>
      <rPr>
        <b/>
        <sz val="10"/>
        <color rgb="FF000000"/>
        <rFont val="Arial"/>
        <family val="2"/>
      </rPr>
      <t>28/12/2020 :</t>
    </r>
    <r>
      <rPr>
        <sz val="10"/>
        <color rgb="FF000000"/>
        <rFont val="Arial"/>
        <family val="2"/>
      </rPr>
      <t xml:space="preserve"> Se verifica los soportes y se evidencia cumplimiento de la actividad, acción efectiva por lo cual se procede a su cierre.</t>
    </r>
  </si>
  <si>
    <t>https://drive.google.com/drive/u/0/folders/1KASs1jy9KRQjyFDHCd6O10TVwxkQI3O1</t>
  </si>
  <si>
    <t>http://www.idep.edu.co/sites/default/files/PL-GD-07-02%20PINAR_V5.pdf</t>
  </si>
  <si>
    <r>
      <t xml:space="preserve">28/12/2020 : </t>
    </r>
    <r>
      <rPr>
        <sz val="10"/>
        <color rgb="FF000000"/>
        <rFont val="Arial"/>
        <family val="2"/>
      </rPr>
      <t>Se verifica el soporte y se evidencia cumplimiento de la actividad, acción efectiva por lo cual se procede a su cierre.</t>
    </r>
  </si>
  <si>
    <r>
      <rPr>
        <b/>
        <sz val="10"/>
        <color rgb="FF000000"/>
        <rFont val="Arial"/>
        <family val="2"/>
      </rPr>
      <t>28/12/2020</t>
    </r>
    <r>
      <rPr>
        <sz val="10"/>
        <color rgb="FF000000"/>
        <rFont val="Arial"/>
        <family val="2"/>
      </rPr>
      <t>: María Margarita Cruz Gómez. Contratista OCI</t>
    </r>
  </si>
  <si>
    <r>
      <rPr>
        <b/>
        <sz val="10"/>
        <color rgb="FF000000"/>
        <rFont val="Arial"/>
        <family val="2"/>
      </rPr>
      <t>28/12/2020</t>
    </r>
    <r>
      <rPr>
        <sz val="10"/>
        <color rgb="FF000000"/>
        <rFont val="Arial"/>
        <family val="2"/>
      </rPr>
      <t xml:space="preserve"> : Se verifica los soportes y se evidencia cumplimiento de la actividad, acción efectiva por lo cual se procede a su cierre.</t>
    </r>
  </si>
  <si>
    <t>13/07/2020:  Hilda Yamile Morales Laverde - Jefe OCI
28/12/2020: María Margarita Cruz Gómez. Contratista OCI</t>
  </si>
  <si>
    <t>28/12/2020: María Margarita Cruz Gómez. Contratista OCI</t>
  </si>
  <si>
    <r>
      <t xml:space="preserve">28/12/2020 </t>
    </r>
    <r>
      <rPr>
        <sz val="10"/>
        <color rgb="FF000000"/>
        <rFont val="Arial"/>
        <family val="2"/>
      </rPr>
      <t>Se debe formular acción de mejora teniendo en cuenta la disponibilida de recursos que le asignen a la Entidad para la siguiente vigencia</t>
    </r>
    <r>
      <rPr>
        <b/>
        <sz val="10"/>
        <color rgb="FF000000"/>
        <rFont val="Arial"/>
        <family val="2"/>
      </rPr>
      <t>.</t>
    </r>
  </si>
  <si>
    <r>
      <rPr>
        <b/>
        <sz val="10"/>
        <color rgb="FF000000"/>
        <rFont val="Arial"/>
        <family val="2"/>
      </rPr>
      <t>13/07/2020</t>
    </r>
    <r>
      <rPr>
        <sz val="10"/>
        <color rgb="FF000000"/>
        <rFont val="Arial"/>
        <family val="2"/>
      </rPr>
      <t xml:space="preserve">:  Hilda Yamile Morales Laverde - Jefe OCI
</t>
    </r>
    <r>
      <rPr>
        <b/>
        <sz val="10"/>
        <color rgb="FF000000"/>
        <rFont val="Arial"/>
        <family val="2"/>
      </rPr>
      <t>28/12/2020</t>
    </r>
    <r>
      <rPr>
        <sz val="10"/>
        <color rgb="FF000000"/>
        <rFont val="Arial"/>
        <family val="2"/>
      </rPr>
      <t>: María Margarita Cruz Gómez. Contratista OCI</t>
    </r>
  </si>
  <si>
    <r>
      <rPr>
        <b/>
        <sz val="10"/>
        <color rgb="FF000000"/>
        <rFont val="Arial"/>
        <family val="2"/>
      </rPr>
      <t>13/07/2020</t>
    </r>
    <r>
      <rPr>
        <sz val="10"/>
        <color rgb="FF000000"/>
        <rFont val="Arial"/>
        <family val="2"/>
      </rPr>
      <t xml:space="preserve">:  Hilda Yamile Morales Laverde - Jefe OCI
</t>
    </r>
    <r>
      <rPr>
        <b/>
        <sz val="10"/>
        <color rgb="FF000000"/>
        <rFont val="Arial"/>
        <family val="2"/>
      </rPr>
      <t>28/12/2020:</t>
    </r>
    <r>
      <rPr>
        <sz val="10"/>
        <color rgb="FF000000"/>
        <rFont val="Arial"/>
        <family val="2"/>
      </rPr>
      <t xml:space="preserve"> María Margarita Cruz Gómez. Contratista OCI</t>
    </r>
  </si>
  <si>
    <r>
      <rPr>
        <b/>
        <sz val="10"/>
        <color rgb="FF000000"/>
        <rFont val="Arial"/>
        <family val="2"/>
      </rPr>
      <t>28/12/2020</t>
    </r>
    <r>
      <rPr>
        <sz val="10"/>
        <color rgb="FF000000"/>
        <rFont val="Arial"/>
        <family val="2"/>
      </rPr>
      <t>. Se verifica Plan de seguridad y privacidad de la información el cual esta ajustado y en cumplimiento con lo planificado en la vigencia 2020, lo anterior muestra efectividad y se cierra la acción.</t>
    </r>
  </si>
  <si>
    <r>
      <rPr>
        <b/>
        <sz val="11"/>
        <color rgb="FF000000"/>
        <rFont val="Calibri"/>
        <family val="2"/>
      </rPr>
      <t>28/12/2020</t>
    </r>
    <r>
      <rPr>
        <sz val="11"/>
        <color rgb="FF000000"/>
        <rFont val="Calibri"/>
        <family val="2"/>
      </rPr>
      <t xml:space="preserve"> Se continua con el seguimiento de la acción para el primer trimestre de 2021</t>
    </r>
  </si>
  <si>
    <r>
      <rPr>
        <b/>
        <sz val="11"/>
        <color rgb="FF000000"/>
        <rFont val="Calibri"/>
        <family val="2"/>
      </rPr>
      <t>28/12/2020:</t>
    </r>
    <r>
      <rPr>
        <sz val="11"/>
        <color rgb="FF000000"/>
        <rFont val="Calibri"/>
        <family val="2"/>
      </rPr>
      <t xml:space="preserve"> María Margarita Cruz Gómez. Contratista OCI</t>
    </r>
  </si>
  <si>
    <r>
      <rPr>
        <b/>
        <sz val="11"/>
        <color rgb="FF000000"/>
        <rFont val="Calibri"/>
        <family val="2"/>
      </rPr>
      <t>28/12/2020</t>
    </r>
    <r>
      <rPr>
        <sz val="11"/>
        <color rgb="FF000000"/>
        <rFont val="Calibri"/>
        <family val="2"/>
      </rPr>
      <t>: María Margarita Cruz Gómez. Contratista OCI</t>
    </r>
  </si>
  <si>
    <t>28/12/2020 Se continua con el seguimiento de la acción para el primer trimestre de 2021</t>
  </si>
  <si>
    <t>28/12/2020 Se continua con el seguimiento de la acción para el primer trimestre de 2022</t>
  </si>
  <si>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28/12/2020 </t>
    </r>
    <r>
      <rPr>
        <sz val="10"/>
        <color rgb="FF000000"/>
        <rFont val="Arial"/>
        <family val="2"/>
      </rPr>
      <t>Se verifica los documentos publicados en Maloca. La acción fue efectiva por lo cual se cierra la acción.</t>
    </r>
  </si>
  <si>
    <t>http://www.idep.edu.co/sites/default/files/PRO-GTH-13-17%20Investigacion%20accidentes%20V4.pdf
http://www.idep.edu.co/sites/default/files/FT-GTH-13-33%20Investigacio%CC%81n%20Incidentes%20y%20AT%20V2.xlsx
http://www.idep.edu.co/sites/default/files/FT-GTH-13-60%20Investigacio%CC%81n%20EL.xlsx</t>
  </si>
  <si>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28/12/2020 </t>
    </r>
    <r>
      <rPr>
        <sz val="10"/>
        <color rgb="FF000000"/>
        <rFont val="Arial"/>
        <family val="2"/>
      </rPr>
      <t>Se verifica los soportes  de las diferentes inducciones y reinducciones danco cumplimiento a la acción respectiva, por lo cual se cierra la acción.</t>
    </r>
  </si>
  <si>
    <t>https://drive.google.com/drive/folders/1j59jYk-EYi1FACirtnVe7QUijCMcTa1t?usp=sharing</t>
  </si>
  <si>
    <r>
      <rPr>
        <b/>
        <sz val="10"/>
        <color rgb="FF000000"/>
        <rFont val="Arial"/>
        <family val="2"/>
      </rPr>
      <t>13/07/2020</t>
    </r>
    <r>
      <rPr>
        <sz val="10"/>
        <color rgb="FF000000"/>
        <rFont val="Arial"/>
        <family val="2"/>
      </rPr>
      <t xml:space="preserve">:  Hilda Yamile Morales Laverde - Jefe OCI
</t>
    </r>
    <r>
      <rPr>
        <b/>
        <sz val="10"/>
        <color rgb="FF000000"/>
        <rFont val="Arial"/>
        <family val="2"/>
      </rPr>
      <t xml:space="preserve">28/12/2020: </t>
    </r>
    <r>
      <rPr>
        <sz val="10"/>
        <color rgb="FF000000"/>
        <rFont val="Arial"/>
        <family val="2"/>
      </rPr>
      <t>María Margarita Cruz Gómez. Contratista OCI</t>
    </r>
  </si>
  <si>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28/12/2020 </t>
    </r>
    <r>
      <rPr>
        <sz val="10"/>
        <color rgb="FF000000"/>
        <rFont val="Arial"/>
        <family val="2"/>
      </rPr>
      <t>Se verifica el informe realizado por la ARL Seguros Bolivar danco cumplimiento a la acción respectiva, por lo cual se cierra la acción.
Se sugiere implementars las recomendaciones que realizó la ARL para mejorar las condiciones del puesto del trabajo del funcionario en mención.</t>
    </r>
  </si>
  <si>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28/12/2020 </t>
    </r>
    <r>
      <rPr>
        <sz val="10"/>
        <color rgb="FF000000"/>
        <rFont val="Arial"/>
        <family val="2"/>
      </rPr>
      <t>Se verifica el  documento elaborado dentro del SIG. La acción fue efectiva por lo cual se cierra la acción</t>
    </r>
    <r>
      <rPr>
        <b/>
        <sz val="10"/>
        <color rgb="FF000000"/>
        <rFont val="Arial"/>
        <family val="2"/>
      </rPr>
      <t>.</t>
    </r>
  </si>
  <si>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28/12/2020 </t>
    </r>
    <r>
      <rPr>
        <sz val="10"/>
        <color rgb="FF000000"/>
        <rFont val="Arial"/>
        <family val="2"/>
      </rPr>
      <t xml:space="preserve">Se verifica los soportes que evidencian la capacitación respectiva, lo anterior muestra cumplimiento, por lo cual se cierra la acción.
</t>
    </r>
  </si>
  <si>
    <r>
      <rPr>
        <b/>
        <sz val="10"/>
        <color rgb="FF000000"/>
        <rFont val="Arial"/>
        <family val="2"/>
      </rPr>
      <t xml:space="preserve">13/07/2020: </t>
    </r>
    <r>
      <rPr>
        <sz val="10"/>
        <color rgb="FF000000"/>
        <rFont val="Arial"/>
        <family val="2"/>
      </rPr>
      <t xml:space="preserve">Mediante correo electrónico del 13 de abril de 2020, se socializó a los funcionarios del Instituto el accidente de trabajo ocurrido en el centro de documentación, se encuentra pendiente la capacitación.  Esta actividad continua en ejecución.
</t>
    </r>
    <r>
      <rPr>
        <b/>
        <sz val="10"/>
        <color rgb="FF000000"/>
        <rFont val="Arial"/>
        <family val="2"/>
      </rPr>
      <t>28/12/2020</t>
    </r>
    <r>
      <rPr>
        <sz val="10"/>
        <color rgb="FF000000"/>
        <rFont val="Arial"/>
        <family val="2"/>
      </rPr>
      <t xml:space="preserve"> Se verifica los soportes de las piezas de comunicación ción y diculgación de la campaña de accidente, lo anterior muestra cumplimiento, por lo cual se cierra la acción.
Se recomienda continuar con campañas de divulgación para la nueva vigencia para mejorar la interiorización del mismo.
</t>
    </r>
  </si>
  <si>
    <r>
      <rPr>
        <b/>
        <sz val="10"/>
        <color rgb="FF000000"/>
        <rFont val="Arial"/>
        <family val="2"/>
      </rPr>
      <t xml:space="preserve">13/07/2020:  </t>
    </r>
    <r>
      <rPr>
        <sz val="10"/>
        <color rgb="FF000000"/>
        <rFont val="Arial"/>
        <family val="2"/>
      </rPr>
      <t xml:space="preserve">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
</t>
    </r>
    <r>
      <rPr>
        <b/>
        <sz val="10"/>
        <color rgb="FF000000"/>
        <rFont val="Arial"/>
        <family val="2"/>
      </rPr>
      <t xml:space="preserve">28/12/2020 </t>
    </r>
    <r>
      <rPr>
        <sz val="10"/>
        <color rgb="FF000000"/>
        <rFont val="Arial"/>
        <family val="2"/>
      </rPr>
      <t>Se verifica implementación de la encuesta de condiciones de salud para los funcionarios del IDEP diariamente, por lo cual la acción es efectiva. Se cierra la acción</t>
    </r>
    <r>
      <rPr>
        <b/>
        <sz val="10"/>
        <color rgb="FF000000"/>
        <rFont val="Arial"/>
        <family val="2"/>
      </rPr>
      <t xml:space="preserve">.
</t>
    </r>
    <r>
      <rPr>
        <sz val="10"/>
        <color rgb="FF000000"/>
        <rFont val="Arial"/>
        <family val="2"/>
      </rPr>
      <t>Se recomienda continuar con la encuestas diarimentepara todos los funcionarios del Idep y llevar la información estadistica del mismo.</t>
    </r>
  </si>
  <si>
    <r>
      <rPr>
        <b/>
        <sz val="10"/>
        <color rgb="FF000000"/>
        <rFont val="Arial"/>
        <family val="2"/>
      </rPr>
      <t xml:space="preserve">13/07/2020:  </t>
    </r>
    <r>
      <rPr>
        <sz val="10"/>
        <color rgb="FF000000"/>
        <rFont val="Arial"/>
        <family val="2"/>
      </rPr>
      <t xml:space="preserve">Se verificó la publicación de la Resolución 060 de 2020 en el link http://www.idep.edu.co/sites/default/files/Resolucio%CC%81n%20Disposiciones%20COVID-19.pdf "por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 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
</t>
    </r>
    <r>
      <rPr>
        <b/>
        <sz val="10"/>
        <color rgb="FF000000"/>
        <rFont val="Arial"/>
        <family val="2"/>
      </rPr>
      <t xml:space="preserve">28/12/2020 </t>
    </r>
    <r>
      <rPr>
        <sz val="10"/>
        <color rgb="FF000000"/>
        <rFont val="Arial"/>
        <family val="2"/>
      </rPr>
      <t>Se verifica la actualización del documento con los lineamientos emitidos por el Gobierno Nacional adotando el protocolo de pandemia del coronavirus Covid 19. La cción fue efectiva por lo cual se cierra.</t>
    </r>
  </si>
  <si>
    <t>http://www.idep.edu.co/sites/default/files/Resolucio%CC%81n%20Disposiciones%20COVID-19.pdf 
Circular No. 005 de 2020.
DOC-GTH-13-01 protocolo general de bioseguridad – medidas de orientación para la prevención y protección frente al COVID-19</t>
  </si>
  <si>
    <r>
      <rPr>
        <b/>
        <sz val="10"/>
        <rFont val="Arial"/>
        <family val="2"/>
      </rPr>
      <t>13/07/2020</t>
    </r>
    <r>
      <rPr>
        <sz val="10"/>
        <rFont val="Arial"/>
        <family val="2"/>
      </rPr>
      <t xml:space="preserve">:  Hilda Yamile Morales Laverde - Jefe OCI
</t>
    </r>
    <r>
      <rPr>
        <b/>
        <sz val="10"/>
        <rFont val="Arial"/>
        <family val="2"/>
      </rPr>
      <t>28/12/2020</t>
    </r>
    <r>
      <rPr>
        <sz val="10"/>
        <rFont val="Arial"/>
        <family val="2"/>
      </rPr>
      <t>: María Margarita Cruz Gómez. Contratista OCI</t>
    </r>
  </si>
  <si>
    <r>
      <rPr>
        <b/>
        <sz val="10"/>
        <color rgb="FF000000"/>
        <rFont val="Arial"/>
        <family val="2"/>
      </rPr>
      <t xml:space="preserve">13/07/2020:  </t>
    </r>
    <r>
      <rPr>
        <sz val="10"/>
        <color rgb="FF000000"/>
        <rFont val="Arial"/>
        <family val="2"/>
      </rPr>
      <t xml:space="preserve">Esta actividad continúa en ejecución, con el fin de verificar el desempeño del indicador del tercer trimestre.
</t>
    </r>
    <r>
      <rPr>
        <b/>
        <sz val="10"/>
        <color rgb="FF000000"/>
        <rFont val="Arial"/>
        <family val="2"/>
      </rPr>
      <t xml:space="preserve">28/12/2020  </t>
    </r>
    <r>
      <rPr>
        <sz val="10"/>
        <color rgb="FF000000"/>
        <rFont val="Arial"/>
        <family val="2"/>
      </rPr>
      <t>Se verifica los datos del indicador, el nivel de gestión  para el tercer tremestre esta en desempeño excelente, por lo cual la acción es eficiente. Se cierra acción.
Se recomienda continuar con estas acciones para fortalecer la reporgramación del PAC.</t>
    </r>
  </si>
  <si>
    <r>
      <rPr>
        <b/>
        <sz val="10"/>
        <color rgb="FF000000"/>
        <rFont val="Arial"/>
        <family val="2"/>
      </rPr>
      <t xml:space="preserve">28/12/2020 </t>
    </r>
    <r>
      <rPr>
        <sz val="10"/>
        <color rgb="FF000000"/>
        <rFont val="Arial"/>
        <family val="2"/>
      </rPr>
      <t>Se verifica la inconsistencia subsanada mediante  resolución 74 de 2020, por lo cual es efectiva y se cierra la acción.</t>
    </r>
  </si>
  <si>
    <r>
      <rPr>
        <b/>
        <sz val="10"/>
        <rFont val="Arial"/>
        <family val="2"/>
      </rPr>
      <t xml:space="preserve">28/12/2020 </t>
    </r>
    <r>
      <rPr>
        <sz val="10"/>
        <color rgb="FF000000"/>
        <rFont val="Arial"/>
        <family val="2"/>
      </rPr>
      <t>Se continua con el seguimiento de la acción para el primer trimestre de 2021</t>
    </r>
  </si>
  <si>
    <r>
      <rPr>
        <b/>
        <sz val="10"/>
        <color rgb="FF000000"/>
        <rFont val="Arial"/>
        <family val="2"/>
      </rPr>
      <t>28/12/2020</t>
    </r>
    <r>
      <rPr>
        <sz val="10"/>
        <color rgb="FF000000"/>
        <rFont val="Arial"/>
        <family val="2"/>
      </rPr>
      <t xml:space="preserve"> Se continua con el seguimiento de la acción para el primer trimestre de 2021</t>
    </r>
  </si>
  <si>
    <r>
      <t xml:space="preserve">13/07/2020: </t>
    </r>
    <r>
      <rPr>
        <sz val="10"/>
        <color rgb="FF000000"/>
        <rFont val="Arial"/>
        <family val="2"/>
      </rPr>
      <t xml:space="preserve">Hilda Yamile Morales Laverde - Jefe OCI
</t>
    </r>
    <r>
      <rPr>
        <b/>
        <sz val="10"/>
        <color rgb="FF000000"/>
        <rFont val="Arial"/>
        <family val="2"/>
      </rPr>
      <t>28/12/2020</t>
    </r>
    <r>
      <rPr>
        <sz val="10"/>
        <color rgb="FF000000"/>
        <rFont val="Arial"/>
        <family val="2"/>
      </rPr>
      <t xml:space="preserve"> María Margarita Cruz Gómez.- Contratista OCI</t>
    </r>
  </si>
  <si>
    <r>
      <t xml:space="preserve">13/07/2020: </t>
    </r>
    <r>
      <rPr>
        <sz val="10"/>
        <color rgb="FF000000"/>
        <rFont val="Arial"/>
        <family val="2"/>
      </rPr>
      <t xml:space="preserve">Hilda Yamile Morales Laverde - Jefe OCI
</t>
    </r>
    <r>
      <rPr>
        <b/>
        <sz val="10"/>
        <color rgb="FF000000"/>
        <rFont val="Arial"/>
        <family val="2"/>
      </rPr>
      <t>28/12/2020</t>
    </r>
    <r>
      <rPr>
        <sz val="10"/>
        <color rgb="FF000000"/>
        <rFont val="Arial"/>
        <family val="2"/>
      </rPr>
      <t xml:space="preserve"> María Margarita Cruz Gómez. Contratista OCI</t>
    </r>
  </si>
  <si>
    <r>
      <t xml:space="preserve">13/07/2020: </t>
    </r>
    <r>
      <rPr>
        <sz val="10"/>
        <color rgb="FF000000"/>
        <rFont val="Arial"/>
        <family val="2"/>
      </rPr>
      <t xml:space="preserve">Hilda Yamile Morales Laverde - Jefe OCI
</t>
    </r>
    <r>
      <rPr>
        <b/>
        <sz val="10"/>
        <color rgb="FF000000"/>
        <rFont val="Arial"/>
        <family val="2"/>
      </rPr>
      <t>28/12/2020</t>
    </r>
    <r>
      <rPr>
        <sz val="10"/>
        <color rgb="FF000000"/>
        <rFont val="Arial"/>
        <family val="2"/>
      </rPr>
      <t xml:space="preserve"> María Margarita Cruz Gómez. Contratista OCI</t>
    </r>
  </si>
  <si>
    <r>
      <t>28/12/2020</t>
    </r>
    <r>
      <rPr>
        <sz val="10"/>
        <color indexed="8"/>
        <rFont val="Arial"/>
        <family val="2"/>
      </rPr>
      <t xml:space="preserve"> María Margarita Cruz Gómez. Contratista OCI</t>
    </r>
  </si>
  <si>
    <r>
      <rPr>
        <b/>
        <sz val="10"/>
        <color rgb="FF000000"/>
        <rFont val="Arial"/>
        <family val="2"/>
      </rPr>
      <t>28/12/2020</t>
    </r>
    <r>
      <rPr>
        <sz val="10"/>
        <color rgb="FF000000"/>
        <rFont val="Arial"/>
        <family val="2"/>
      </rPr>
      <t xml:space="preserve"> María Margarita Cruz Gómez. Contratista OCI</t>
    </r>
  </si>
  <si>
    <t>OK</t>
  </si>
  <si>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r>
      <rPr>
        <b/>
        <sz val="10"/>
        <rFont val="Arial"/>
        <family val="2"/>
      </rPr>
      <t xml:space="preserve">28/12/2020: </t>
    </r>
    <r>
      <rPr>
        <sz val="10"/>
        <rFont val="Arial"/>
        <family val="2"/>
      </rPr>
      <t>Esta acción se modificó en cuanto a su fecha de finalización por coyuntura de continúar los servidores públicos realizando trabajo en casa. Se continúa con el seguimiento.</t>
    </r>
  </si>
  <si>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r>
      <rPr>
        <b/>
        <sz val="10"/>
        <color rgb="FF000000"/>
        <rFont val="Arial"/>
        <family val="2"/>
      </rPr>
      <t>28/12/2020</t>
    </r>
    <r>
      <rPr>
        <sz val="10"/>
        <color rgb="FF000000"/>
        <rFont val="Arial"/>
        <family val="2"/>
      </rPr>
      <t xml:space="preserve"> Se verificó en la página web de la Entidad la consistencia en lo criterios de presentación del informe mensual de PQRS. Por lo tanto se efectúa el cierre de esta acción.</t>
    </r>
  </si>
  <si>
    <r>
      <t xml:space="preserve">13/07/2020:  </t>
    </r>
    <r>
      <rPr>
        <sz val="10"/>
        <color rgb="FF000000"/>
        <rFont val="Arial"/>
        <family val="2"/>
      </rPr>
      <t xml:space="preserve">La observación planteada es "Solicitudes presentadas por los usuarios internos del IDEP a través de la mesa de ayuda que no quedaron atendidas y cerradas en el mismo periodo" en el seguimiento no se indica el porcentaje del cumplimiento del indicador, es decir cuantas solicitudes se presentaron y cuantas fueron atendidas y cerradas en el periodo, con el fin de evaluar la efectividad de la acción.
La acción propuesta está encaminada a reducir las solicitudes en la mesa de ayuda a través de la actualización automática de la versión del sistema operativo en los equipos de escritorio de la Entidad, en el seguimiento no se indica cuantos equipos fueron actualizados.   
Se revisó por parte de ésta Oficina en la página web de la Entidad el avance reportado de indicadores encontrando que la información no está disponible "La página "/sites/default/files/INDICADORES%20GT%202020%20II.xls" solicitada no se ha podido encontrar", por lo que no se puede evaluar el cumplimiento del indicador.
Se recomienda por parte de esta Oficina indicar en el seguimiento cuantos equipos fueron actualizados, en el caso de reportar mesas de ayuda indicar cuantas fueron resueltas oportunamente, así como el cumplimiento del indicador asociado a esta actividad.  Se continua con el seguimiento por parte de esta Oficina con el fin de validar su efectividad.
</t>
    </r>
    <r>
      <rPr>
        <b/>
        <sz val="10"/>
        <color rgb="FF000000"/>
        <rFont val="Arial"/>
        <family val="2"/>
      </rPr>
      <t>28/12/2020</t>
    </r>
    <r>
      <rPr>
        <sz val="10"/>
        <color rgb="FF000000"/>
        <rFont val="Arial"/>
        <family val="2"/>
      </rPr>
      <t xml:space="preserve"> Se revisó el indicador evidenciando que se esta cumpliendo la meta eficientemente. Lo anterior muestra efectividad de la acción por lo cual  dispone a cerrarla.</t>
    </r>
  </si>
  <si>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r>
      <rPr>
        <b/>
        <sz val="10"/>
        <color rgb="FF000000"/>
        <rFont val="Arial"/>
        <family val="2"/>
      </rPr>
      <t xml:space="preserve">
28/12/2020</t>
    </r>
    <r>
      <rPr>
        <sz val="10"/>
        <color rgb="FF000000"/>
        <rFont val="Arial"/>
        <family val="2"/>
      </rPr>
      <t xml:space="preserve">:  De acuerdo al informe semestral de PQRS efectuado por parte de la OCI al mes de julio de 2020 se evidencia la articulación de las diferentes herramientas de gestión en la Entidad (GOOBI - BOGOTA TE ESCUCHA y ARCHIVO CONTROL), en el primer trimestre de 2021 se realizara el seguimiento al segundo trimestre con el fin de validar la efectividad de la acción propuesta. </t>
    </r>
  </si>
  <si>
    <r>
      <rPr>
        <b/>
        <sz val="10"/>
        <color rgb="FF000000"/>
        <rFont val="Arial"/>
        <family val="2"/>
      </rPr>
      <t xml:space="preserve">13/07/2020: </t>
    </r>
    <r>
      <rPr>
        <sz val="10"/>
        <color rgb="FF000000"/>
        <rFont val="Arial"/>
        <family val="2"/>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rFont val="Arial"/>
        <family val="2"/>
      </rPr>
      <t>28/12/2020:</t>
    </r>
    <r>
      <rPr>
        <sz val="10"/>
        <color rgb="FF000000"/>
        <rFont val="Arial"/>
        <family val="2"/>
      </rPr>
      <t xml:space="preserve"> En el seguimiento reportado se indica que se viene dando cumplimiento al procedimiento, sin embargo  se debe verificar los  movimientos  en el aplicativo GOOBI y los documentos en PDF. Por lo anterior esta actividad continúa en seguimiento.</t>
    </r>
  </si>
  <si>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rFont val="Arial"/>
        <family val="2"/>
      </rPr>
      <t xml:space="preserve">28/12/2020: </t>
    </r>
    <r>
      <rPr>
        <sz val="10"/>
        <rFont val="Arial"/>
        <family val="2"/>
      </rPr>
      <t>Se debe verificar en el aplicativo GOOBI los movimientos realizados en el periodo evaluado.  Por lo anterior, esta acción continúa en ejecución.</t>
    </r>
    <r>
      <rPr>
        <sz val="10"/>
        <color rgb="FFFF0000"/>
        <rFont val="Arial"/>
        <family val="2"/>
      </rPr>
      <t xml:space="preserve"> </t>
    </r>
  </si>
  <si>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family val="2"/>
      </rPr>
      <t xml:space="preserve">28/12/2020: </t>
    </r>
    <r>
      <rPr>
        <sz val="10"/>
        <rFont val="Arial"/>
        <family val="2"/>
      </rPr>
      <t>Se debe verificar en el aplicativo GOOBI el inventario. Se</t>
    </r>
    <r>
      <rPr>
        <sz val="10"/>
        <color rgb="FF000000"/>
        <rFont val="Arial"/>
        <family val="2"/>
      </rPr>
      <t xml:space="preserve"> continúa con el seguimiento para verificar la actividad programada para el primer trimestre de 2021.</t>
    </r>
  </si>
  <si>
    <r>
      <rPr>
        <b/>
        <sz val="11"/>
        <color rgb="FF000000"/>
        <rFont val="Calibri"/>
        <family val="2"/>
      </rPr>
      <t>28/12/2020</t>
    </r>
    <r>
      <rPr>
        <sz val="11"/>
        <color rgb="FF000000"/>
        <rFont val="Calibri"/>
        <family val="2"/>
      </rPr>
      <t xml:space="preserve"> Se verificó los soportes respectivos,  sin embargo no se  puede garantizar la efectividad de la acción, toda vez que el equipo de la OCI no cuenta con funcionario con experticia para determinar si quedo bien formulado o no el PETI. La efectividad de la misma se verificará a través de ejercicios de auditoria al proceso. </t>
    </r>
  </si>
  <si>
    <r>
      <rPr>
        <b/>
        <sz val="11"/>
        <color rgb="FF000000"/>
        <rFont val="Calibri"/>
        <family val="2"/>
      </rPr>
      <t>28/12/2020</t>
    </r>
    <r>
      <rPr>
        <sz val="11"/>
        <color rgb="FF000000"/>
        <rFont val="Calibri"/>
        <family val="2"/>
      </rPr>
      <t xml:space="preserve"> Se verificó los soportes respectivos,  sin embargo no se  puede garantizar la efectividad de la acción, toda vez que el equipo de la OCI no cuenta con funcionario con experticia para determinar si quedo bien o no . La efectividad de la misma se verificará a través de ejercicios de auditoria al proceso.</t>
    </r>
  </si>
  <si>
    <r>
      <t xml:space="preserve">28/12/2020 </t>
    </r>
    <r>
      <rPr>
        <sz val="10"/>
        <color rgb="FF000000"/>
        <rFont val="Arial"/>
        <family val="2"/>
      </rPr>
      <t xml:space="preserve">Se verificó los soportes respectivos y fueron efectivos. Se procede a su cierre </t>
    </r>
  </si>
  <si>
    <r>
      <rPr>
        <b/>
        <sz val="10"/>
        <color rgb="FF000000"/>
        <rFont val="Arial"/>
        <family val="2"/>
      </rPr>
      <t>28/12/2020:</t>
    </r>
    <r>
      <rPr>
        <sz val="10"/>
        <color rgb="FF000000"/>
        <rFont val="Arial"/>
        <family val="2"/>
      </rPr>
      <t xml:space="preserve"> María Margarita Cruz Gómez. Contratista OCI</t>
    </r>
  </si>
  <si>
    <r>
      <t xml:space="preserve">13/07/2020:  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
</t>
    </r>
    <r>
      <rPr>
        <b/>
        <sz val="10"/>
        <rFont val="Arial"/>
        <family val="2"/>
      </rPr>
      <t>28/12/2020</t>
    </r>
    <r>
      <rPr>
        <sz val="10"/>
        <rFont val="Arial"/>
        <family val="2"/>
      </rPr>
      <t xml:space="preserve"> No se encuentra  el seguimiento del tercer semestre por lo cual no se pudo verificar el enlace de publicacióndel instructivo, de igual manera se reviso en el Maloca y no se verifico instructivo publicado relacionado a la acción.  Por lo anterior esta actividad continua en seguimiento con el fin de evaluar la efectividad de la acción propuesta. </t>
    </r>
  </si>
  <si>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rFont val="Arial"/>
        <family val="2"/>
      </rPr>
      <t>28/12/2020:</t>
    </r>
    <r>
      <rPr>
        <sz val="10"/>
        <rFont val="Arial"/>
        <family val="2"/>
      </rPr>
      <t xml:space="preserve"> Se debe verificar en el aplicativo GOOBI el inventario y se continúa con el seguimiento a la actividad  programda para el primer trimestre de 2021.</t>
    </r>
  </si>
  <si>
    <r>
      <t xml:space="preserve">13/07/2020: </t>
    </r>
    <r>
      <rPr>
        <sz val="10"/>
        <color rgb="FF000000"/>
        <rFont val="Arial"/>
        <family val="2"/>
      </rPr>
      <t xml:space="preserve">Hilda Yamile Morales Laverde - Jefe OCI
</t>
    </r>
    <r>
      <rPr>
        <b/>
        <sz val="10"/>
        <color rgb="FF000000"/>
        <rFont val="Arial"/>
        <family val="2"/>
      </rPr>
      <t xml:space="preserve">
28/12/2020</t>
    </r>
    <r>
      <rPr>
        <sz val="10"/>
        <color rgb="FF000000"/>
        <rFont val="Arial"/>
        <family val="2"/>
      </rPr>
      <t xml:space="preserve"> María Margarita Cruz Gómez. Contratista OCI</t>
    </r>
  </si>
  <si>
    <r>
      <t xml:space="preserve">13/07/2020:  </t>
    </r>
    <r>
      <rPr>
        <sz val="10"/>
        <color rgb="FF000000"/>
        <rFont val="Arial"/>
        <family val="2"/>
      </rPr>
      <t xml:space="preserve">Conforme al avance reportado por parte del responsable de ejecutar la actividad, ésta no ha sido efectiva para subsanar la oportunidad de mejora identificada; adicionalmente se encuentra vencida.
Por lo anterior se recomienda formular una nueva acción que permita subsanar la observación efectuada.    </t>
    </r>
    <r>
      <rPr>
        <b/>
        <sz val="10"/>
        <color rgb="FF000000"/>
        <rFont val="Arial"/>
        <family val="2"/>
      </rPr>
      <t xml:space="preserve">
28/12/2020 </t>
    </r>
    <r>
      <rPr>
        <sz val="10"/>
        <color rgb="FF000000"/>
        <rFont val="Arial"/>
        <family val="2"/>
      </rPr>
      <t>Se cierra acción toda vez que se formulo nueva acción para subsanar la observación efectuada.</t>
    </r>
  </si>
  <si>
    <r>
      <rPr>
        <b/>
        <sz val="10"/>
        <color rgb="FF000000"/>
        <rFont val="Arial"/>
        <family val="2"/>
      </rPr>
      <t>28/12/2020</t>
    </r>
    <r>
      <rPr>
        <sz val="10"/>
        <color rgb="FF000000"/>
        <rFont val="Arial"/>
        <family val="2"/>
      </rPr>
      <t xml:space="preserve"> Actividad para verificar en el primer trimestre 2021.</t>
    </r>
  </si>
  <si>
    <r>
      <rPr>
        <b/>
        <sz val="11"/>
        <color rgb="FF000000"/>
        <rFont val="Calibri"/>
        <family val="2"/>
      </rPr>
      <t>28/12/2020</t>
    </r>
    <r>
      <rPr>
        <sz val="11"/>
        <color rgb="FF000000"/>
        <rFont val="Calibri"/>
        <family val="2"/>
      </rPr>
      <t xml:space="preserve"> Se verificó los soportes respectivos y  fueron efectivos, se procede a su cierre.</t>
    </r>
  </si>
  <si>
    <r>
      <t xml:space="preserve">13/07/2020:  </t>
    </r>
    <r>
      <rPr>
        <sz val="10"/>
        <rFont val="Arial"/>
        <family val="2"/>
      </rPr>
      <t xml:space="preserve">Para las ocho (8) observaciones y/o hallazgos presentados con ocasión de la auditoría interna del año 2019, se estableció una acción de mejora: “Efectuar la actualización del PRO- GF-14-11 Gestión Contable y formatos asociados, incluyendo actividades y puntos de control necesarios para solucionar las causas identificadas y actualizarlos en la plataforma de Maloca Aula SIG”
En el reporte del trimestre allegado por la oficina de planeación se informa "se está dando cumplimiento al procedimiento"; pero no se indica qué actividades y puntos de control se vienen ejecutando con sus respectivas evidencias. 
En razón de lo antes señalado, se solicita por parte de esta Oficina, detallar en el próximo informe de seguimiento las actividades efectuadas por cada observación con sus respectivos soportes, a fin de verificar la efectividad de la acción propuesta y proceder a su cierre. 
La actividad se ejecutó dentro de las fechas establecidas, pero continúa en seguimiento hasta tanto no se evalúe su efectividad.
</t>
    </r>
    <r>
      <rPr>
        <b/>
        <sz val="10"/>
        <rFont val="Arial"/>
        <family val="2"/>
      </rPr>
      <t xml:space="preserve">28/12/2020: </t>
    </r>
    <r>
      <rPr>
        <sz val="10"/>
        <rFont val="Arial"/>
        <family val="2"/>
      </rPr>
      <t xml:space="preserve"> De acuerdo a la ultima audoria realizada por parte de la OCI se evidencio la efectividad de esta acción por lo tantose procede al cierre de la misma.</t>
    </r>
  </si>
  <si>
    <r>
      <rPr>
        <b/>
        <sz val="10"/>
        <rFont val="Arial"/>
        <family val="2"/>
      </rPr>
      <t xml:space="preserve">28/12/2020 </t>
    </r>
    <r>
      <rPr>
        <sz val="10"/>
        <color rgb="FF000000"/>
        <rFont val="Arial"/>
        <family val="2"/>
      </rPr>
      <t>Se continua con el seguimiento de la acción para el primer trimestre de 2022</t>
    </r>
    <r>
      <rPr>
        <sz val="11"/>
        <color theme="1"/>
        <rFont val="Calibri"/>
        <family val="2"/>
        <scheme val="minor"/>
      </rPr>
      <t/>
    </r>
  </si>
  <si>
    <r>
      <rPr>
        <b/>
        <sz val="11"/>
        <color rgb="FF000000"/>
        <rFont val="Arial"/>
        <family val="2"/>
      </rPr>
      <t>28/12/2020</t>
    </r>
    <r>
      <rPr>
        <sz val="11"/>
        <color rgb="FF000000"/>
        <rFont val="Arial"/>
        <family val="2"/>
      </rPr>
      <t xml:space="preserve"> Se verificá en las dos primeras semanas de 2021 la publicación del formato  FT-GF-14-17 solicitud de disponibilidad presupuestal actualizado en la Maloca, por lo anterior no se cierra la acción hasta verificar la publicación.</t>
    </r>
  </si>
  <si>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28/12/2020  </t>
    </r>
    <r>
      <rPr>
        <sz val="10"/>
        <color rgb="FF000000"/>
        <rFont val="Arial"/>
        <family val="2"/>
      </rPr>
      <t>De acuerdo a la última</t>
    </r>
    <r>
      <rPr>
        <b/>
        <sz val="10"/>
        <color rgb="FF000000"/>
        <rFont val="Arial"/>
        <family val="2"/>
      </rPr>
      <t xml:space="preserve"> </t>
    </r>
    <r>
      <rPr>
        <sz val="10"/>
        <color rgb="FF000000"/>
        <rFont val="Arial"/>
        <family val="2"/>
      </rPr>
      <t>auditoria de Seguridad y Salud en el trabajo se evidencia la efectividad del mismo por lo cual se procede a cerrar la acción.</t>
    </r>
  </si>
  <si>
    <r>
      <t xml:space="preserve">
28/12/2020</t>
    </r>
    <r>
      <rPr>
        <sz val="10"/>
        <color rgb="FF000000"/>
        <rFont val="Arial"/>
        <family val="2"/>
      </rPr>
      <t xml:space="preserve"> Se reporta cumplimiento de la actividad por el lider del proceso, sin embargo se debe revisar los soportes respectivos para verificar la efectividad de la acción. Por lo anterior se continua con el seguimiento.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</si>
</sst>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240A]d&quot; de &quot;mmmm&quot; de &quot;yyyy"/>
    <numFmt numFmtId="167" formatCode="_(* #,##0_);_(* \(#,##0\);_(* &quot;-&quot;??_);_(@_)"/>
    <numFmt numFmtId="168" formatCode="0.0%"/>
    <numFmt numFmtId="169" formatCode="d/m/yyyy"/>
  </numFmts>
  <fonts count="10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
      <u/>
      <sz val="10"/>
      <color rgb="FF0563C1"/>
      <name val="Arial"/>
      <family val="2"/>
    </font>
    <font>
      <b/>
      <sz val="10"/>
      <color rgb="FFFFFFFF"/>
      <name val="Arial"/>
      <family val="2"/>
    </font>
    <font>
      <sz val="11"/>
      <color theme="1"/>
      <name val="Times New Roman"/>
      <family val="1"/>
    </font>
    <font>
      <sz val="11"/>
      <color theme="1"/>
      <name val="Calibri"/>
      <family val="2"/>
    </font>
    <font>
      <sz val="9"/>
      <color theme="1"/>
      <name val="Times New Roman"/>
      <family val="1"/>
    </font>
    <font>
      <u/>
      <sz val="10"/>
      <color rgb="FF1155CC"/>
      <name val="Arial"/>
      <family val="2"/>
    </font>
    <font>
      <u/>
      <sz val="10"/>
      <color rgb="FF000000"/>
      <name val="Arial"/>
      <family val="2"/>
    </font>
    <font>
      <i/>
      <sz val="11"/>
      <color rgb="FF000000"/>
      <name val="Calibri"/>
      <family val="2"/>
    </font>
    <font>
      <sz val="9"/>
      <color rgb="FF000000"/>
      <name val="Arial"/>
      <family val="2"/>
    </font>
    <font>
      <b/>
      <sz val="10"/>
      <name val="Calibri"/>
      <family val="2"/>
    </font>
    <font>
      <b/>
      <sz val="14"/>
      <name val="Arial"/>
      <family val="2"/>
    </font>
    <font>
      <sz val="9"/>
      <name val="Arial"/>
      <family val="2"/>
    </font>
    <font>
      <b/>
      <sz val="9"/>
      <name val="Arial"/>
      <family val="2"/>
    </font>
  </fonts>
  <fills count="37">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0"/>
        <bgColor rgb="FFFFFFFF"/>
      </patternFill>
    </fill>
    <fill>
      <patternFill patternType="solid">
        <fgColor rgb="FFFF0000"/>
        <bgColor rgb="FFFF0000"/>
      </patternFill>
    </fill>
    <fill>
      <patternFill patternType="solid">
        <fgColor rgb="FFFFFF0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39997558519241921"/>
        <bgColor rgb="FF003366"/>
      </patternFill>
    </fill>
    <fill>
      <patternFill patternType="solid">
        <fgColor theme="4" tint="0.39997558519241921"/>
        <bgColor rgb="FF008000"/>
      </patternFill>
    </fill>
    <fill>
      <patternFill patternType="solid">
        <fgColor theme="4" tint="0.39997558519241921"/>
        <bgColor rgb="FF99CC00"/>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auto="1"/>
      </bottom>
      <diagonal/>
    </border>
    <border>
      <left style="thin">
        <color auto="1"/>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14">
    <xf numFmtId="0" fontId="0" fillId="0" borderId="0"/>
    <xf numFmtId="0" fontId="31" fillId="0" borderId="0" applyNumberFormat="0" applyFill="0" applyBorder="0" applyAlignment="0" applyProtection="0"/>
    <xf numFmtId="0" fontId="30" fillId="0" borderId="0"/>
    <xf numFmtId="0" fontId="7" fillId="0" borderId="0"/>
    <xf numFmtId="9" fontId="79" fillId="0" borderId="0" applyFont="0" applyFill="0" applyBorder="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cellStyleXfs>
  <cellXfs count="1257">
    <xf numFmtId="0" fontId="0" fillId="0" borderId="0" xfId="0" applyFont="1" applyAlignment="1"/>
    <xf numFmtId="0" fontId="0" fillId="0" borderId="0" xfId="0" applyFont="1"/>
    <xf numFmtId="0" fontId="32" fillId="0" borderId="0" xfId="0" applyFont="1"/>
    <xf numFmtId="0" fontId="33" fillId="2" borderId="32" xfId="0" applyFont="1" applyFill="1" applyBorder="1" applyAlignment="1">
      <alignment horizontal="center" vertical="center" wrapText="1"/>
    </xf>
    <xf numFmtId="0" fontId="33" fillId="2" borderId="33" xfId="0" applyFont="1" applyFill="1" applyBorder="1" applyAlignment="1">
      <alignment horizontal="center" vertical="center"/>
    </xf>
    <xf numFmtId="0" fontId="33" fillId="0" borderId="0" xfId="0" applyFont="1" applyAlignment="1">
      <alignment horizontal="center" vertical="center"/>
    </xf>
    <xf numFmtId="0" fontId="33"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4" fillId="0" borderId="32" xfId="0" applyNumberFormat="1" applyFont="1" applyBorder="1" applyAlignment="1">
      <alignment horizontal="center" vertical="center" wrapText="1"/>
    </xf>
    <xf numFmtId="49" fontId="34" fillId="0" borderId="32" xfId="0" applyNumberFormat="1" applyFont="1" applyBorder="1" applyAlignment="1">
      <alignment horizontal="left" vertical="center" wrapText="1"/>
    </xf>
    <xf numFmtId="49" fontId="34" fillId="0" borderId="0" xfId="0" applyNumberFormat="1" applyFont="1" applyAlignment="1">
      <alignment horizontal="left" vertical="center" wrapText="1"/>
    </xf>
    <xf numFmtId="49" fontId="34"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2"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5"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2" fillId="3" borderId="0" xfId="0" applyFont="1" applyFill="1" applyBorder="1"/>
    <xf numFmtId="0" fontId="36" fillId="3" borderId="0" xfId="0" applyFont="1" applyFill="1" applyBorder="1" applyAlignment="1">
      <alignment wrapText="1"/>
    </xf>
    <xf numFmtId="0" fontId="37" fillId="4" borderId="34" xfId="0" applyFont="1" applyFill="1" applyBorder="1"/>
    <xf numFmtId="165" fontId="0" fillId="4" borderId="35" xfId="0" applyNumberFormat="1" applyFont="1" applyFill="1" applyBorder="1"/>
    <xf numFmtId="165" fontId="38" fillId="4" borderId="35" xfId="0" applyNumberFormat="1" applyFont="1" applyFill="1" applyBorder="1" applyAlignment="1">
      <alignment vertical="top" wrapText="1"/>
    </xf>
    <xf numFmtId="165" fontId="15" fillId="4" borderId="35" xfId="0" applyNumberFormat="1" applyFont="1" applyFill="1" applyBorder="1"/>
    <xf numFmtId="0" fontId="39" fillId="3" borderId="0" xfId="0" applyFont="1" applyFill="1" applyBorder="1"/>
    <xf numFmtId="0" fontId="37" fillId="4" borderId="36" xfId="0" applyFont="1" applyFill="1" applyBorder="1"/>
    <xf numFmtId="165" fontId="0" fillId="4" borderId="0" xfId="0" applyNumberFormat="1" applyFont="1" applyFill="1" applyBorder="1"/>
    <xf numFmtId="0" fontId="16" fillId="4" borderId="0" xfId="0" applyFont="1" applyFill="1" applyBorder="1" applyAlignment="1">
      <alignment vertical="center" wrapText="1"/>
    </xf>
    <xf numFmtId="165" fontId="15" fillId="4" borderId="0" xfId="0" applyNumberFormat="1" applyFont="1" applyFill="1" applyBorder="1"/>
    <xf numFmtId="0" fontId="40" fillId="4" borderId="0"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0" fillId="4" borderId="37" xfId="0" applyFont="1" applyFill="1" applyBorder="1" applyAlignment="1">
      <alignment horizontal="center" vertical="center" wrapText="1"/>
    </xf>
    <xf numFmtId="165" fontId="18" fillId="4" borderId="0" xfId="0" applyNumberFormat="1" applyFont="1" applyFill="1" applyBorder="1"/>
    <xf numFmtId="165" fontId="0" fillId="0" borderId="0" xfId="0" applyNumberFormat="1" applyFont="1"/>
    <xf numFmtId="165" fontId="10" fillId="4" borderId="0" xfId="0" applyNumberFormat="1" applyFont="1" applyFill="1" applyBorder="1" applyAlignment="1">
      <alignment vertical="center"/>
    </xf>
    <xf numFmtId="37" fontId="40" fillId="4" borderId="0" xfId="0" applyNumberFormat="1" applyFont="1" applyFill="1" applyBorder="1" applyAlignment="1">
      <alignment horizontal="center" vertical="center" wrapText="1"/>
    </xf>
    <xf numFmtId="165" fontId="15" fillId="4" borderId="0" xfId="0" applyNumberFormat="1" applyFont="1" applyFill="1" applyBorder="1" applyAlignment="1">
      <alignment horizontal="left"/>
    </xf>
    <xf numFmtId="165" fontId="18" fillId="4" borderId="0" xfId="0" applyNumberFormat="1" applyFont="1" applyFill="1" applyBorder="1" applyAlignment="1">
      <alignment horizontal="left"/>
    </xf>
    <xf numFmtId="1" fontId="35" fillId="3" borderId="0" xfId="0" applyNumberFormat="1" applyFont="1" applyFill="1" applyBorder="1" applyAlignment="1">
      <alignment horizontal="left" vertical="center" wrapText="1"/>
    </xf>
    <xf numFmtId="165" fontId="14" fillId="4" borderId="35" xfId="0" applyNumberFormat="1" applyFont="1" applyFill="1" applyBorder="1" applyAlignment="1">
      <alignment horizontal="center" vertical="center"/>
    </xf>
    <xf numFmtId="165" fontId="43" fillId="4" borderId="0" xfId="0" applyNumberFormat="1" applyFont="1" applyFill="1" applyBorder="1" applyAlignment="1">
      <alignment vertical="center"/>
    </xf>
    <xf numFmtId="167" fontId="0" fillId="4" borderId="0" xfId="0" applyNumberFormat="1" applyFont="1" applyFill="1" applyBorder="1"/>
    <xf numFmtId="0" fontId="44" fillId="0" borderId="0" xfId="0" applyFont="1"/>
    <xf numFmtId="0" fontId="44" fillId="0" borderId="0" xfId="0" applyFont="1" applyAlignment="1">
      <alignment horizontal="center" vertical="center"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xf numFmtId="49" fontId="45" fillId="0" borderId="32" xfId="0" applyNumberFormat="1" applyFont="1" applyBorder="1" applyAlignment="1">
      <alignment horizontal="center" vertical="center" wrapText="1"/>
    </xf>
    <xf numFmtId="49" fontId="45" fillId="0" borderId="32" xfId="0" applyNumberFormat="1" applyFont="1" applyBorder="1" applyAlignment="1">
      <alignment horizontal="left" vertical="center" wrapText="1"/>
    </xf>
    <xf numFmtId="49" fontId="44" fillId="0" borderId="0" xfId="0" applyNumberFormat="1" applyFont="1" applyAlignment="1">
      <alignment horizontal="center" vertical="center" wrapText="1"/>
    </xf>
    <xf numFmtId="49" fontId="46" fillId="0" borderId="32" xfId="0" applyNumberFormat="1" applyFont="1" applyBorder="1" applyAlignment="1">
      <alignment horizontal="left" vertical="center" wrapText="1"/>
    </xf>
    <xf numFmtId="49" fontId="46" fillId="0" borderId="32" xfId="0" applyNumberFormat="1" applyFont="1" applyBorder="1" applyAlignment="1">
      <alignment horizontal="center"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45"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2" borderId="1" xfId="0" applyFont="1" applyFill="1" applyBorder="1" applyAlignment="1">
      <alignment horizontal="center" vertical="center"/>
    </xf>
    <xf numFmtId="49" fontId="44" fillId="0" borderId="1" xfId="0" applyNumberFormat="1" applyFont="1" applyBorder="1" applyAlignment="1">
      <alignment horizontal="left" vertical="center" wrapText="1"/>
    </xf>
    <xf numFmtId="49" fontId="44" fillId="0" borderId="1" xfId="0" applyNumberFormat="1" applyFont="1" applyFill="1" applyBorder="1" applyAlignment="1">
      <alignment horizontal="left" vertical="center" wrapText="1"/>
    </xf>
    <xf numFmtId="49" fontId="47" fillId="0" borderId="1" xfId="0" applyNumberFormat="1" applyFont="1" applyFill="1" applyBorder="1" applyAlignment="1">
      <alignment horizontal="left" vertical="center" wrapText="1"/>
    </xf>
    <xf numFmtId="0" fontId="44" fillId="0" borderId="1" xfId="0" applyFont="1" applyBorder="1" applyAlignment="1">
      <alignment horizontal="left" vertical="center" wrapText="1"/>
    </xf>
    <xf numFmtId="49" fontId="44" fillId="0" borderId="32" xfId="0" applyNumberFormat="1" applyFont="1" applyBorder="1" applyAlignment="1">
      <alignment horizontal="left" vertical="center" wrapText="1"/>
    </xf>
    <xf numFmtId="49" fontId="15" fillId="0" borderId="32" xfId="0" applyNumberFormat="1" applyFont="1" applyBorder="1" applyAlignment="1">
      <alignment horizontal="left" vertical="center" wrapText="1"/>
    </xf>
    <xf numFmtId="0" fontId="0" fillId="0" borderId="0" xfId="0" applyFont="1" applyAlignment="1"/>
    <xf numFmtId="0" fontId="48" fillId="0" borderId="0" xfId="0" applyFont="1" applyAlignment="1"/>
    <xf numFmtId="0" fontId="49" fillId="0" borderId="0" xfId="0" applyFont="1" applyFill="1" applyBorder="1" applyAlignment="1">
      <alignment horizontal="center"/>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8" fillId="0" borderId="0" xfId="0" applyFont="1" applyFill="1" applyBorder="1" applyAlignment="1"/>
    <xf numFmtId="0" fontId="0" fillId="0" borderId="0" xfId="0" applyFont="1" applyFill="1" applyBorder="1" applyAlignment="1"/>
    <xf numFmtId="0" fontId="50" fillId="9" borderId="0" xfId="0" applyFont="1" applyFill="1" applyBorder="1" applyAlignment="1">
      <alignment vertical="center" wrapText="1"/>
    </xf>
    <xf numFmtId="0" fontId="51" fillId="9" borderId="0" xfId="0" applyFont="1" applyFill="1" applyBorder="1" applyAlignment="1">
      <alignment horizontal="center" vertical="center" wrapText="1"/>
    </xf>
    <xf numFmtId="0" fontId="35" fillId="10" borderId="0" xfId="0" applyFont="1" applyFill="1" applyBorder="1" applyAlignment="1">
      <alignment horizontal="center" vertical="center"/>
    </xf>
    <xf numFmtId="0" fontId="52" fillId="10" borderId="0" xfId="0" applyFont="1" applyFill="1" applyBorder="1" applyAlignment="1">
      <alignment horizontal="center" vertical="center"/>
    </xf>
    <xf numFmtId="1" fontId="42" fillId="11" borderId="0" xfId="0" applyNumberFormat="1" applyFont="1" applyFill="1" applyBorder="1" applyAlignment="1">
      <alignment vertical="center"/>
    </xf>
    <xf numFmtId="0" fontId="9" fillId="12" borderId="0" xfId="0" applyFont="1" applyFill="1" applyBorder="1"/>
    <xf numFmtId="1" fontId="42"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9" fillId="12" borderId="0" xfId="0" applyFont="1" applyFill="1" applyBorder="1" applyAlignment="1"/>
    <xf numFmtId="0" fontId="0" fillId="12" borderId="0" xfId="0" applyFont="1" applyFill="1" applyBorder="1" applyAlignment="1"/>
    <xf numFmtId="1" fontId="43" fillId="12" borderId="0" xfId="0" applyNumberFormat="1" applyFont="1" applyFill="1" applyBorder="1" applyAlignment="1">
      <alignment horizontal="center" vertical="center"/>
    </xf>
    <xf numFmtId="0" fontId="11" fillId="4" borderId="45" xfId="0" applyFont="1" applyFill="1" applyBorder="1" applyAlignment="1">
      <alignment horizontal="left" vertical="center" wrapText="1"/>
    </xf>
    <xf numFmtId="0" fontId="11" fillId="0" borderId="46" xfId="0" applyFont="1" applyBorder="1" applyAlignment="1">
      <alignment horizontal="left" vertical="center" wrapText="1"/>
    </xf>
    <xf numFmtId="0" fontId="54" fillId="10" borderId="0" xfId="0" applyFont="1" applyFill="1" applyBorder="1" applyAlignment="1">
      <alignment horizontal="center" vertical="center" wrapText="1"/>
    </xf>
    <xf numFmtId="0" fontId="35" fillId="0" borderId="2" xfId="0" applyFont="1" applyBorder="1" applyAlignment="1">
      <alignment vertical="center" wrapText="1"/>
    </xf>
    <xf numFmtId="0" fontId="51" fillId="0" borderId="3" xfId="0" applyFont="1" applyBorder="1" applyAlignment="1">
      <alignment horizontal="center" vertical="center" wrapText="1"/>
    </xf>
    <xf numFmtId="0" fontId="35" fillId="0" borderId="4" xfId="0" applyFont="1" applyBorder="1" applyAlignment="1">
      <alignment vertical="center" wrapText="1"/>
    </xf>
    <xf numFmtId="0" fontId="51" fillId="0" borderId="5" xfId="0" applyFont="1" applyBorder="1" applyAlignment="1">
      <alignment horizontal="center" vertical="center" wrapText="1"/>
    </xf>
    <xf numFmtId="0" fontId="35" fillId="0" borderId="4" xfId="0" applyFont="1" applyFill="1" applyBorder="1" applyAlignment="1">
      <alignment vertical="center" wrapText="1"/>
    </xf>
    <xf numFmtId="0" fontId="35" fillId="0" borderId="6" xfId="0" applyFont="1" applyFill="1" applyBorder="1" applyAlignment="1">
      <alignment vertical="center" wrapText="1"/>
    </xf>
    <xf numFmtId="0" fontId="51" fillId="0" borderId="7" xfId="0" applyFont="1" applyBorder="1" applyAlignment="1">
      <alignment horizontal="center" vertical="center" wrapText="1"/>
    </xf>
    <xf numFmtId="1" fontId="35" fillId="12" borderId="0" xfId="0" applyNumberFormat="1" applyFont="1" applyFill="1" applyBorder="1" applyAlignment="1">
      <alignment horizontal="center" vertical="center"/>
    </xf>
    <xf numFmtId="0" fontId="35"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37" fillId="4" borderId="8" xfId="0" applyFont="1" applyFill="1" applyBorder="1"/>
    <xf numFmtId="1" fontId="17" fillId="4" borderId="9" xfId="0" applyNumberFormat="1" applyFont="1" applyFill="1" applyBorder="1" applyAlignment="1">
      <alignment horizontal="center" vertical="center"/>
    </xf>
    <xf numFmtId="165" fontId="15" fillId="4" borderId="9" xfId="0" applyNumberFormat="1" applyFont="1" applyFill="1" applyBorder="1"/>
    <xf numFmtId="165" fontId="18" fillId="4" borderId="9" xfId="0" applyNumberFormat="1" applyFont="1" applyFill="1" applyBorder="1"/>
    <xf numFmtId="0" fontId="40" fillId="4" borderId="9"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37" fillId="4" borderId="11" xfId="0" applyFont="1" applyFill="1" applyBorder="1"/>
    <xf numFmtId="0" fontId="40" fillId="4" borderId="12" xfId="0" applyFont="1" applyFill="1" applyBorder="1" applyAlignment="1">
      <alignment horizontal="center" vertical="center" wrapText="1"/>
    </xf>
    <xf numFmtId="165" fontId="0" fillId="0" borderId="0" xfId="0" applyNumberFormat="1" applyFont="1" applyBorder="1"/>
    <xf numFmtId="0" fontId="37" fillId="4" borderId="13" xfId="0" applyFont="1" applyFill="1" applyBorder="1"/>
    <xf numFmtId="1" fontId="17" fillId="4" borderId="14" xfId="0" applyNumberFormat="1" applyFont="1" applyFill="1" applyBorder="1" applyAlignment="1">
      <alignment horizontal="left" vertical="center"/>
    </xf>
    <xf numFmtId="165" fontId="15" fillId="4" borderId="14" xfId="0" applyNumberFormat="1" applyFont="1" applyFill="1" applyBorder="1"/>
    <xf numFmtId="165" fontId="18" fillId="4" borderId="14" xfId="0" applyNumberFormat="1" applyFont="1" applyFill="1" applyBorder="1"/>
    <xf numFmtId="0" fontId="40" fillId="4" borderId="14"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9" fillId="0" borderId="0" xfId="0" applyFont="1" applyBorder="1" applyAlignment="1"/>
    <xf numFmtId="167" fontId="15" fillId="4" borderId="0" xfId="0" applyNumberFormat="1" applyFont="1" applyFill="1" applyBorder="1" applyAlignment="1">
      <alignment horizontal="center" vertical="center" wrapText="1"/>
    </xf>
    <xf numFmtId="168" fontId="16" fillId="0" borderId="0" xfId="0" applyNumberFormat="1" applyFont="1" applyFill="1" applyBorder="1" applyAlignment="1">
      <alignment horizontal="center" vertical="center" wrapText="1"/>
    </xf>
    <xf numFmtId="9" fontId="16" fillId="4"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0" fillId="0" borderId="0" xfId="0" applyFont="1" applyAlignment="1"/>
    <xf numFmtId="49" fontId="45" fillId="13" borderId="32" xfId="0" applyNumberFormat="1" applyFont="1" applyFill="1" applyBorder="1" applyAlignment="1">
      <alignment horizontal="center" vertical="center" wrapText="1"/>
    </xf>
    <xf numFmtId="49" fontId="45" fillId="14" borderId="32" xfId="0" applyNumberFormat="1" applyFont="1" applyFill="1" applyBorder="1" applyAlignment="1">
      <alignment horizontal="center" vertical="center" wrapText="1"/>
    </xf>
    <xf numFmtId="49" fontId="45" fillId="15" borderId="32" xfId="0" applyNumberFormat="1" applyFont="1" applyFill="1" applyBorder="1" applyAlignment="1">
      <alignment horizontal="center" vertical="center" wrapText="1"/>
    </xf>
    <xf numFmtId="0" fontId="44" fillId="0" borderId="1" xfId="0" applyFont="1" applyBorder="1"/>
    <xf numFmtId="0" fontId="44" fillId="0" borderId="1" xfId="0" applyFont="1" applyBorder="1" applyAlignment="1">
      <alignment horizontal="center" vertical="center"/>
    </xf>
    <xf numFmtId="0" fontId="44"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4" fillId="0" borderId="1" xfId="0" applyFont="1" applyFill="1" applyBorder="1" applyAlignment="1">
      <alignment horizontal="center" vertical="center"/>
    </xf>
    <xf numFmtId="0" fontId="0" fillId="0" borderId="0" xfId="0" applyFont="1" applyAlignment="1"/>
    <xf numFmtId="1" fontId="35" fillId="12" borderId="0" xfId="0" applyNumberFormat="1" applyFont="1" applyFill="1" applyBorder="1" applyAlignment="1">
      <alignment horizontal="center" vertical="center"/>
    </xf>
    <xf numFmtId="0" fontId="0" fillId="0" borderId="0" xfId="0" applyFont="1" applyAlignment="1"/>
    <xf numFmtId="0" fontId="55" fillId="0" borderId="47" xfId="0" applyFont="1" applyBorder="1" applyAlignment="1">
      <alignment horizontal="left" vertical="center" wrapText="1"/>
    </xf>
    <xf numFmtId="0" fontId="55" fillId="0" borderId="47" xfId="0" applyFont="1" applyBorder="1" applyAlignment="1">
      <alignment horizontal="left" vertical="center"/>
    </xf>
    <xf numFmtId="0" fontId="44" fillId="0" borderId="15" xfId="0" applyFont="1" applyFill="1" applyBorder="1" applyAlignment="1">
      <alignment horizontal="center" vertical="center"/>
    </xf>
    <xf numFmtId="0" fontId="44" fillId="0" borderId="15" xfId="0" applyFont="1" applyBorder="1"/>
    <xf numFmtId="0" fontId="44" fillId="0" borderId="15" xfId="0" applyFont="1" applyBorder="1" applyAlignment="1">
      <alignment horizontal="center" vertical="center"/>
    </xf>
    <xf numFmtId="0" fontId="0" fillId="0" borderId="15" xfId="0" applyFont="1" applyBorder="1" applyAlignment="1">
      <alignment horizontal="center" vertical="center" wrapText="1"/>
    </xf>
    <xf numFmtId="0" fontId="44" fillId="0" borderId="15" xfId="0" applyFont="1" applyBorder="1" applyAlignment="1">
      <alignment horizontal="left" vertical="top"/>
    </xf>
    <xf numFmtId="0" fontId="44" fillId="0" borderId="1" xfId="0" applyFont="1" applyBorder="1" applyAlignment="1">
      <alignment horizontal="justify" vertical="top" wrapText="1"/>
    </xf>
    <xf numFmtId="0" fontId="44" fillId="0" borderId="15" xfId="0" applyFont="1" applyBorder="1" applyAlignment="1">
      <alignment horizontal="center" vertical="center" wrapText="1"/>
    </xf>
    <xf numFmtId="0" fontId="44" fillId="0" borderId="15" xfId="0" applyFont="1" applyBorder="1" applyAlignment="1">
      <alignment horizontal="justify" vertical="center" wrapText="1"/>
    </xf>
    <xf numFmtId="0" fontId="44" fillId="0" borderId="15" xfId="0" applyFont="1" applyBorder="1" applyAlignment="1">
      <alignment horizontal="left" vertical="center" wrapText="1"/>
    </xf>
    <xf numFmtId="14" fontId="44" fillId="0" borderId="15" xfId="0" applyNumberFormat="1" applyFont="1" applyBorder="1" applyAlignment="1">
      <alignment horizontal="center" vertical="center" wrapText="1"/>
    </xf>
    <xf numFmtId="1" fontId="45" fillId="16" borderId="48" xfId="0" applyNumberFormat="1" applyFont="1" applyFill="1" applyBorder="1" applyAlignment="1">
      <alignment horizontal="center" vertical="center" wrapText="1"/>
    </xf>
    <xf numFmtId="0" fontId="45" fillId="16" borderId="49" xfId="0" applyFont="1" applyFill="1" applyBorder="1" applyAlignment="1">
      <alignment horizontal="center" vertical="center" wrapText="1"/>
    </xf>
    <xf numFmtId="0" fontId="45" fillId="16" borderId="50" xfId="0" applyFont="1" applyFill="1" applyBorder="1" applyAlignment="1">
      <alignment horizontal="center" vertical="center" wrapText="1"/>
    </xf>
    <xf numFmtId="0" fontId="45" fillId="16" borderId="48" xfId="0" applyFont="1" applyFill="1" applyBorder="1" applyAlignment="1">
      <alignment horizontal="center" vertical="center" wrapText="1"/>
    </xf>
    <xf numFmtId="0" fontId="19" fillId="16" borderId="49" xfId="0" applyFont="1" applyFill="1" applyBorder="1" applyAlignment="1">
      <alignment horizontal="center" vertical="center" wrapText="1"/>
    </xf>
    <xf numFmtId="0" fontId="19" fillId="16" borderId="50" xfId="0" applyFont="1" applyFill="1" applyBorder="1" applyAlignment="1">
      <alignment horizontal="center" vertical="center" wrapText="1"/>
    </xf>
    <xf numFmtId="0" fontId="19" fillId="16" borderId="48" xfId="0" applyFont="1" applyFill="1" applyBorder="1" applyAlignment="1">
      <alignment horizontal="center" vertical="center" wrapText="1"/>
    </xf>
    <xf numFmtId="0" fontId="44" fillId="0" borderId="15" xfId="0" applyFont="1" applyBorder="1" applyAlignment="1">
      <alignment horizontal="left" vertical="center"/>
    </xf>
    <xf numFmtId="0" fontId="44" fillId="0" borderId="15" xfId="0" applyFont="1" applyBorder="1" applyAlignment="1">
      <alignment horizontal="left"/>
    </xf>
    <xf numFmtId="0" fontId="45" fillId="0" borderId="1" xfId="0" applyFont="1" applyBorder="1" applyAlignment="1">
      <alignment horizontal="justify" vertical="center" wrapText="1"/>
    </xf>
    <xf numFmtId="0" fontId="15" fillId="0" borderId="1" xfId="0" applyFont="1" applyBorder="1" applyAlignment="1">
      <alignment horizontal="justify" vertical="top" wrapText="1"/>
    </xf>
    <xf numFmtId="0" fontId="22" fillId="0" borderId="1" xfId="0" applyFont="1" applyBorder="1" applyAlignment="1">
      <alignment horizontal="justify" vertical="center" wrapText="1"/>
    </xf>
    <xf numFmtId="0" fontId="44" fillId="17" borderId="15"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5" fillId="17" borderId="1" xfId="0" applyFont="1" applyFill="1" applyBorder="1" applyAlignment="1">
      <alignment horizontal="justify" vertical="center" wrapText="1"/>
    </xf>
    <xf numFmtId="0" fontId="31" fillId="0" borderId="1" xfId="1" applyBorder="1" applyAlignment="1">
      <alignment horizontal="center" vertical="center" wrapText="1"/>
    </xf>
    <xf numFmtId="0" fontId="22" fillId="0" borderId="1" xfId="0" applyFont="1" applyBorder="1" applyAlignment="1">
      <alignment horizontal="center" vertical="center" wrapText="1"/>
    </xf>
    <xf numFmtId="0" fontId="56" fillId="0" borderId="0" xfId="0" applyFont="1" applyAlignment="1">
      <alignment horizontal="center" vertical="center"/>
    </xf>
    <xf numFmtId="0" fontId="45" fillId="0" borderId="0" xfId="0" applyFont="1" applyAlignment="1">
      <alignment horizontal="center" vertical="center"/>
    </xf>
    <xf numFmtId="0" fontId="25"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4" fillId="0" borderId="1" xfId="0" applyFont="1" applyFill="1" applyBorder="1" applyAlignment="1">
      <alignment horizontal="justify" vertical="top" wrapText="1"/>
    </xf>
    <xf numFmtId="0" fontId="9"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7" fillId="3" borderId="0" xfId="0" applyFont="1" applyFill="1" applyBorder="1" applyAlignment="1">
      <alignment horizontal="left" vertical="top" wrapText="1"/>
    </xf>
    <xf numFmtId="0" fontId="28" fillId="12" borderId="0" xfId="0" applyFont="1" applyFill="1" applyBorder="1" applyAlignment="1"/>
    <xf numFmtId="0" fontId="57" fillId="12" borderId="0" xfId="0" applyFont="1" applyFill="1" applyBorder="1" applyAlignment="1"/>
    <xf numFmtId="0" fontId="27" fillId="3" borderId="0" xfId="0" applyFont="1" applyFill="1" applyBorder="1" applyAlignment="1">
      <alignment horizontal="center" vertical="center" wrapText="1"/>
    </xf>
    <xf numFmtId="0" fontId="57" fillId="0" borderId="0" xfId="0" applyFont="1" applyAlignment="1"/>
    <xf numFmtId="0" fontId="44" fillId="0" borderId="1" xfId="0" applyFont="1" applyFill="1" applyBorder="1" applyAlignment="1">
      <alignment vertical="center" wrapText="1"/>
    </xf>
    <xf numFmtId="0" fontId="22" fillId="0" borderId="1" xfId="0" applyFont="1" applyFill="1" applyBorder="1" applyAlignment="1">
      <alignment horizontal="justify" vertical="center" wrapText="1"/>
    </xf>
    <xf numFmtId="0" fontId="15" fillId="0" borderId="1" xfId="0" applyFont="1" applyFill="1" applyBorder="1" applyAlignment="1">
      <alignment horizontal="justify" vertical="top" wrapText="1"/>
    </xf>
    <xf numFmtId="0" fontId="19"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5" fillId="12" borderId="0" xfId="0" applyNumberFormat="1" applyFont="1" applyFill="1" applyBorder="1" applyAlignment="1">
      <alignment horizontal="center" vertical="center"/>
    </xf>
    <xf numFmtId="0" fontId="0" fillId="0" borderId="0" xfId="0" applyFont="1" applyAlignment="1"/>
    <xf numFmtId="0" fontId="15" fillId="0" borderId="1" xfId="0" applyFont="1" applyFill="1" applyBorder="1" applyAlignment="1">
      <alignment horizontal="left" vertical="center" wrapText="1"/>
    </xf>
    <xf numFmtId="14" fontId="1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15" fillId="0" borderId="15" xfId="0" applyFont="1" applyFill="1" applyBorder="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xf numFmtId="0" fontId="66"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xf numFmtId="0" fontId="9" fillId="0" borderId="0" xfId="0" applyFont="1" applyFill="1" applyAlignment="1"/>
    <xf numFmtId="0" fontId="19" fillId="0" borderId="1" xfId="0" applyFont="1" applyBorder="1" applyAlignment="1">
      <alignment horizontal="left" vertical="center" wrapText="1"/>
    </xf>
    <xf numFmtId="0" fontId="15" fillId="0" borderId="1" xfId="0" applyFont="1" applyBorder="1" applyAlignment="1">
      <alignment horizontal="left" vertical="top"/>
    </xf>
    <xf numFmtId="0" fontId="15" fillId="17" borderId="1" xfId="0" applyFont="1" applyFill="1" applyBorder="1" applyAlignment="1">
      <alignment horizontal="center" vertical="center" wrapText="1"/>
    </xf>
    <xf numFmtId="14" fontId="15" fillId="17" borderId="1" xfId="0" applyNumberFormat="1" applyFont="1" applyFill="1" applyBorder="1" applyAlignment="1">
      <alignment horizontal="center" vertical="center" wrapText="1"/>
    </xf>
    <xf numFmtId="0" fontId="44" fillId="17" borderId="1" xfId="0" applyFont="1" applyFill="1" applyBorder="1" applyAlignment="1">
      <alignment horizontal="justify" vertical="center" wrapText="1"/>
    </xf>
    <xf numFmtId="0" fontId="15" fillId="0" borderId="15" xfId="0" applyFont="1" applyFill="1" applyBorder="1" applyAlignment="1">
      <alignment horizontal="justify" vertical="top" wrapText="1"/>
    </xf>
    <xf numFmtId="0" fontId="15" fillId="0" borderId="15" xfId="0" applyFont="1" applyBorder="1" applyAlignment="1">
      <alignment horizontal="left" vertical="center" wrapText="1"/>
    </xf>
    <xf numFmtId="0" fontId="15" fillId="0" borderId="15" xfId="0" applyFont="1" applyBorder="1" applyAlignment="1">
      <alignment horizontal="justify" vertical="center" wrapText="1"/>
    </xf>
    <xf numFmtId="0" fontId="15" fillId="0" borderId="15" xfId="0" applyFont="1" applyBorder="1" applyAlignment="1">
      <alignment horizontal="justify" vertical="top" wrapText="1"/>
    </xf>
    <xf numFmtId="0" fontId="19" fillId="0" borderId="1" xfId="0" applyFont="1" applyFill="1" applyBorder="1" applyAlignment="1">
      <alignment horizontal="justify" vertical="center" wrapText="1"/>
    </xf>
    <xf numFmtId="0" fontId="19" fillId="0" borderId="1" xfId="0" applyFont="1" applyFill="1" applyBorder="1" applyAlignment="1">
      <alignment horizontal="justify" vertical="top" wrapText="1"/>
    </xf>
    <xf numFmtId="0" fontId="8" fillId="3" borderId="0" xfId="0" applyFont="1" applyFill="1" applyBorder="1" applyAlignment="1">
      <alignment horizontal="center" vertical="center" wrapText="1"/>
    </xf>
    <xf numFmtId="0" fontId="15" fillId="17" borderId="1" xfId="0" applyFont="1" applyFill="1" applyBorder="1" applyAlignment="1">
      <alignment vertical="center" wrapText="1"/>
    </xf>
    <xf numFmtId="14" fontId="15" fillId="0" borderId="1" xfId="0" applyNumberFormat="1" applyFont="1" applyBorder="1" applyAlignment="1">
      <alignment horizontal="left" vertical="center" wrapText="1"/>
    </xf>
    <xf numFmtId="0" fontId="66" fillId="0" borderId="1" xfId="1"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wrapText="1"/>
    </xf>
    <xf numFmtId="0" fontId="44" fillId="0" borderId="1" xfId="0" applyFont="1" applyBorder="1" applyAlignment="1">
      <alignment horizontal="justify" vertical="center" wrapText="1"/>
    </xf>
    <xf numFmtId="0" fontId="44" fillId="0" borderId="16" xfId="0" applyFont="1" applyFill="1" applyBorder="1" applyAlignment="1">
      <alignment horizontal="justify"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6" fillId="0" borderId="0" xfId="0" applyNumberFormat="1" applyFont="1" applyBorder="1" applyAlignment="1">
      <alignment horizontal="center" vertical="center" wrapText="1"/>
    </xf>
    <xf numFmtId="1" fontId="53" fillId="23" borderId="51" xfId="0" applyNumberFormat="1" applyFont="1" applyFill="1" applyBorder="1" applyAlignment="1">
      <alignment horizontal="center" vertical="center"/>
    </xf>
    <xf numFmtId="0" fontId="15" fillId="0" borderId="28" xfId="0" applyFont="1" applyBorder="1" applyAlignment="1">
      <alignment horizontal="center" vertical="center" wrapText="1"/>
    </xf>
    <xf numFmtId="0" fontId="15" fillId="17" borderId="21" xfId="0" applyFont="1" applyFill="1" applyBorder="1" applyAlignment="1">
      <alignment horizontal="justify" vertical="top" wrapText="1"/>
    </xf>
    <xf numFmtId="0" fontId="44" fillId="0" borderId="1" xfId="0" applyFont="1" applyBorder="1" applyAlignment="1">
      <alignment vertical="center" wrapText="1"/>
    </xf>
    <xf numFmtId="14" fontId="44"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5" fillId="12" borderId="0"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5"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0" fontId="44" fillId="0" borderId="16" xfId="0" applyFont="1" applyFill="1" applyBorder="1" applyAlignment="1">
      <alignment vertical="center" wrapText="1"/>
    </xf>
    <xf numFmtId="0" fontId="19" fillId="0" borderId="16" xfId="0" applyFont="1" applyFill="1" applyBorder="1" applyAlignment="1">
      <alignment horizontal="justify" vertical="top" wrapText="1"/>
    </xf>
    <xf numFmtId="0" fontId="15" fillId="0" borderId="16" xfId="0" applyFont="1" applyFill="1" applyBorder="1" applyAlignment="1">
      <alignment horizontal="justify" vertical="center" wrapText="1"/>
    </xf>
    <xf numFmtId="14" fontId="44" fillId="0" borderId="1" xfId="0" applyNumberFormat="1" applyFont="1" applyBorder="1" applyAlignment="1">
      <alignment horizontal="left" vertical="center" wrapText="1"/>
    </xf>
    <xf numFmtId="0" fontId="15" fillId="0" borderId="16" xfId="0" applyFont="1" applyFill="1" applyBorder="1" applyAlignment="1">
      <alignment horizontal="justify" vertical="top" wrapText="1"/>
    </xf>
    <xf numFmtId="0" fontId="22"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49" fontId="45" fillId="25" borderId="32"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0" fontId="51" fillId="0" borderId="5" xfId="0" applyFont="1" applyFill="1" applyBorder="1" applyAlignment="1">
      <alignment horizontal="center" vertical="center" wrapText="1"/>
    </xf>
    <xf numFmtId="0" fontId="48" fillId="0" borderId="1" xfId="0" applyFont="1" applyBorder="1" applyAlignment="1">
      <alignment horizontal="justify"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top" wrapText="1"/>
    </xf>
    <xf numFmtId="14" fontId="44" fillId="0" borderId="15" xfId="0" applyNumberFormat="1" applyFont="1" applyBorder="1" applyAlignment="1">
      <alignment vertical="center" wrapText="1"/>
    </xf>
    <xf numFmtId="0" fontId="44" fillId="0" borderId="0" xfId="0" applyFont="1" applyAlignment="1">
      <alignment horizontal="left" vertical="top"/>
    </xf>
    <xf numFmtId="17" fontId="73" fillId="5" borderId="43" xfId="1" applyNumberFormat="1" applyFont="1" applyFill="1" applyBorder="1" applyAlignment="1">
      <alignment vertical="center"/>
    </xf>
    <xf numFmtId="0" fontId="73" fillId="5" borderId="40" xfId="1" applyFont="1" applyFill="1" applyBorder="1" applyAlignment="1">
      <alignment vertical="center"/>
    </xf>
    <xf numFmtId="0" fontId="73" fillId="6" borderId="40" xfId="1" applyFont="1" applyFill="1" applyBorder="1" applyAlignment="1">
      <alignment vertical="center"/>
    </xf>
    <xf numFmtId="0" fontId="73" fillId="7" borderId="40" xfId="1" applyFont="1" applyFill="1" applyBorder="1" applyAlignment="1">
      <alignment vertical="center"/>
    </xf>
    <xf numFmtId="0" fontId="73" fillId="8" borderId="40" xfId="1" applyFont="1" applyFill="1" applyBorder="1" applyAlignment="1">
      <alignment vertical="center"/>
    </xf>
    <xf numFmtId="0" fontId="13" fillId="0" borderId="59" xfId="0" applyFont="1" applyBorder="1" applyAlignment="1">
      <alignment horizontal="center" vertical="center"/>
    </xf>
    <xf numFmtId="0" fontId="13" fillId="0" borderId="81" xfId="0" applyFont="1" applyBorder="1" applyAlignment="1">
      <alignment horizontal="center" vertical="center"/>
    </xf>
    <xf numFmtId="0" fontId="45" fillId="0" borderId="15" xfId="0" applyFont="1" applyFill="1" applyBorder="1" applyAlignment="1">
      <alignment horizontal="center" vertical="center"/>
    </xf>
    <xf numFmtId="0" fontId="15" fillId="0" borderId="1" xfId="0" applyFont="1" applyFill="1" applyBorder="1" applyAlignment="1">
      <alignment horizontal="left" vertical="top"/>
    </xf>
    <xf numFmtId="0" fontId="66" fillId="0" borderId="1" xfId="1" applyFont="1" applyFill="1" applyBorder="1" applyAlignment="1">
      <alignment horizontal="left" vertical="center" wrapText="1"/>
    </xf>
    <xf numFmtId="0" fontId="0" fillId="0" borderId="0" xfId="0" applyFont="1" applyAlignment="1"/>
    <xf numFmtId="0" fontId="45" fillId="0" borderId="15" xfId="0" applyFont="1" applyBorder="1" applyAlignment="1">
      <alignment horizontal="center" vertical="center" wrapText="1"/>
    </xf>
    <xf numFmtId="0" fontId="74" fillId="0" borderId="1" xfId="1" applyFont="1" applyBorder="1" applyAlignment="1">
      <alignment horizontal="center" vertical="center" wrapText="1"/>
    </xf>
    <xf numFmtId="0" fontId="45" fillId="0" borderId="1" xfId="0" applyFont="1" applyBorder="1" applyAlignment="1">
      <alignment horizontal="left" vertical="center" wrapText="1"/>
    </xf>
    <xf numFmtId="0" fontId="31" fillId="0" borderId="1" xfId="1" applyBorder="1" applyAlignment="1">
      <alignment horizontal="left" vertical="top"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 xfId="0" applyFont="1" applyFill="1" applyBorder="1" applyAlignment="1">
      <alignment horizontal="left" vertical="top" wrapText="1"/>
    </xf>
    <xf numFmtId="0" fontId="44" fillId="0" borderId="15"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0" borderId="1" xfId="0" applyFont="1" applyFill="1" applyBorder="1" applyAlignment="1">
      <alignment horizontal="left" vertical="center" wrapText="1"/>
    </xf>
    <xf numFmtId="0" fontId="48" fillId="0" borderId="1" xfId="0" applyFont="1" applyBorder="1" applyAlignment="1">
      <alignment horizontal="center" vertical="center"/>
    </xf>
    <xf numFmtId="0" fontId="22" fillId="0" borderId="15"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0" fontId="23" fillId="0" borderId="1" xfId="0" applyFont="1" applyFill="1" applyBorder="1" applyAlignment="1">
      <alignment horizontal="justify" vertical="center" wrapText="1"/>
    </xf>
    <xf numFmtId="0" fontId="77" fillId="0" borderId="15" xfId="1" applyFont="1" applyBorder="1" applyAlignment="1">
      <alignment horizontal="left" vertical="center" wrapText="1"/>
    </xf>
    <xf numFmtId="0" fontId="45" fillId="0" borderId="1" xfId="0" applyFont="1" applyBorder="1" applyAlignment="1">
      <alignment horizontal="center" vertical="center" wrapText="1"/>
    </xf>
    <xf numFmtId="0" fontId="48" fillId="0" borderId="1" xfId="0" applyFont="1" applyFill="1" applyBorder="1" applyAlignment="1">
      <alignment horizontal="justify" vertical="center" wrapText="1"/>
    </xf>
    <xf numFmtId="0" fontId="48" fillId="0" borderId="1" xfId="0" applyFont="1" applyFill="1" applyBorder="1" applyAlignment="1">
      <alignment horizontal="left" vertical="top" wrapText="1"/>
    </xf>
    <xf numFmtId="0" fontId="78" fillId="17" borderId="1" xfId="1" applyFont="1" applyFill="1" applyBorder="1" applyAlignment="1">
      <alignment horizontal="justify" vertical="center" wrapText="1"/>
    </xf>
    <xf numFmtId="0" fontId="78" fillId="0" borderId="1" xfId="1" applyFont="1" applyFill="1" applyBorder="1" applyAlignment="1">
      <alignment horizontal="left" vertical="top" wrapText="1"/>
    </xf>
    <xf numFmtId="0" fontId="49" fillId="0" borderId="0" xfId="0" applyFont="1" applyFill="1"/>
    <xf numFmtId="0" fontId="33" fillId="0" borderId="1" xfId="0" applyFont="1" applyFill="1" applyBorder="1" applyAlignment="1">
      <alignment horizontal="center" vertical="center"/>
    </xf>
    <xf numFmtId="0" fontId="49"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justify" vertical="top" wrapText="1"/>
    </xf>
    <xf numFmtId="0" fontId="49" fillId="0" borderId="1" xfId="0" applyFont="1" applyFill="1" applyBorder="1" applyAlignment="1">
      <alignment horizontal="left" vertical="top" wrapText="1"/>
    </xf>
    <xf numFmtId="0" fontId="49" fillId="0" borderId="0" xfId="0" applyFont="1"/>
    <xf numFmtId="0" fontId="13" fillId="4" borderId="52" xfId="0" applyFont="1" applyFill="1" applyBorder="1" applyAlignment="1">
      <alignment vertical="center"/>
    </xf>
    <xf numFmtId="0" fontId="8" fillId="0" borderId="53" xfId="0" applyFont="1" applyBorder="1" applyAlignment="1"/>
    <xf numFmtId="164" fontId="13" fillId="4" borderId="55" xfId="0" applyNumberFormat="1" applyFont="1" applyFill="1" applyBorder="1" applyAlignment="1">
      <alignment horizontal="center" vertical="center"/>
    </xf>
    <xf numFmtId="164" fontId="13" fillId="0" borderId="55" xfId="0" applyNumberFormat="1" applyFont="1" applyBorder="1" applyAlignment="1">
      <alignment horizontal="center" vertical="center"/>
    </xf>
    <xf numFmtId="164" fontId="13" fillId="0" borderId="71" xfId="0" applyNumberFormat="1" applyFont="1" applyBorder="1" applyAlignment="1">
      <alignment horizontal="center" vertical="center"/>
    </xf>
    <xf numFmtId="164" fontId="13" fillId="0" borderId="68" xfId="0" applyNumberFormat="1" applyFont="1" applyBorder="1" applyAlignment="1">
      <alignment horizontal="center" vertical="center"/>
    </xf>
    <xf numFmtId="164" fontId="13" fillId="0" borderId="61" xfId="0" applyNumberFormat="1" applyFont="1" applyBorder="1" applyAlignment="1">
      <alignment horizontal="center" vertical="center"/>
    </xf>
    <xf numFmtId="164" fontId="13" fillId="4" borderId="61" xfId="0" applyNumberFormat="1" applyFont="1" applyFill="1" applyBorder="1" applyAlignment="1">
      <alignment horizontal="center" vertical="center"/>
    </xf>
    <xf numFmtId="164" fontId="13" fillId="0" borderId="55" xfId="0" applyNumberFormat="1" applyFont="1" applyFill="1" applyBorder="1" applyAlignment="1">
      <alignment horizontal="center" vertical="center"/>
    </xf>
    <xf numFmtId="0" fontId="0" fillId="0" borderId="0" xfId="0"/>
    <xf numFmtId="0" fontId="0" fillId="0" borderId="0" xfId="0" applyBorder="1"/>
    <xf numFmtId="0" fontId="80"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0"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80"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1" fillId="0" borderId="2" xfId="0" applyFont="1" applyBorder="1" applyAlignment="1">
      <alignment horizontal="center" vertical="center"/>
    </xf>
    <xf numFmtId="0" fontId="81" fillId="0" borderId="21"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1" xfId="0" applyFont="1" applyBorder="1" applyAlignment="1">
      <alignment horizontal="center" vertical="center" wrapText="1"/>
    </xf>
    <xf numFmtId="0" fontId="81" fillId="26" borderId="1" xfId="0" applyFont="1" applyFill="1" applyBorder="1" applyAlignment="1">
      <alignment horizontal="center" vertical="center" wrapText="1"/>
    </xf>
    <xf numFmtId="0" fontId="81" fillId="0" borderId="0" xfId="0" applyFont="1" applyAlignment="1">
      <alignment horizontal="center" vertical="center"/>
    </xf>
    <xf numFmtId="0" fontId="81" fillId="0" borderId="82" xfId="0" applyFont="1" applyBorder="1" applyAlignment="1">
      <alignment horizontal="center" vertical="center" wrapText="1"/>
    </xf>
    <xf numFmtId="0" fontId="80"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0" fillId="0" borderId="1" xfId="0" applyFont="1" applyBorder="1" applyAlignment="1">
      <alignment horizontal="left" vertical="center" wrapText="1"/>
    </xf>
    <xf numFmtId="0" fontId="80" fillId="0" borderId="1" xfId="0" applyFont="1" applyBorder="1" applyAlignment="1">
      <alignment horizontal="center" vertical="center"/>
    </xf>
    <xf numFmtId="0" fontId="80" fillId="0" borderId="0" xfId="0" applyFont="1" applyBorder="1" applyAlignment="1">
      <alignment horizontal="center" vertical="center"/>
    </xf>
    <xf numFmtId="0" fontId="0" fillId="0" borderId="1" xfId="0" applyBorder="1"/>
    <xf numFmtId="0" fontId="82"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0" fillId="0" borderId="6" xfId="0" applyFont="1" applyBorder="1"/>
    <xf numFmtId="0" fontId="80" fillId="0" borderId="22" xfId="0" applyFont="1" applyBorder="1" applyAlignment="1">
      <alignment horizontal="center" vertical="center"/>
    </xf>
    <xf numFmtId="0" fontId="80" fillId="0" borderId="0" xfId="0" applyFont="1"/>
    <xf numFmtId="0" fontId="80" fillId="0" borderId="84" xfId="0" applyFont="1" applyBorder="1" applyAlignment="1">
      <alignment wrapText="1"/>
    </xf>
    <xf numFmtId="0" fontId="80" fillId="0" borderId="30" xfId="0" applyFont="1" applyBorder="1" applyAlignment="1">
      <alignment wrapText="1"/>
    </xf>
    <xf numFmtId="0" fontId="80" fillId="0" borderId="85" xfId="0" applyFont="1" applyBorder="1" applyAlignment="1">
      <alignment wrapText="1"/>
    </xf>
    <xf numFmtId="0" fontId="80" fillId="0" borderId="85" xfId="0" applyFont="1" applyBorder="1" applyAlignment="1">
      <alignment horizontal="center"/>
    </xf>
    <xf numFmtId="0" fontId="70" fillId="24" borderId="9" xfId="0" applyFont="1" applyFill="1" applyBorder="1" applyAlignment="1">
      <alignment horizontal="center" vertical="center" wrapText="1"/>
    </xf>
    <xf numFmtId="17" fontId="73" fillId="5" borderId="86" xfId="1" applyNumberFormat="1" applyFont="1" applyFill="1" applyBorder="1" applyAlignment="1">
      <alignment vertical="center"/>
    </xf>
    <xf numFmtId="164" fontId="13" fillId="0" borderId="87" xfId="0" applyNumberFormat="1" applyFont="1" applyBorder="1" applyAlignment="1">
      <alignment horizontal="center" vertical="center"/>
    </xf>
    <xf numFmtId="0" fontId="73" fillId="5" borderId="44" xfId="1" applyFont="1" applyFill="1" applyBorder="1" applyAlignment="1">
      <alignment vertical="center"/>
    </xf>
    <xf numFmtId="164" fontId="13" fillId="0" borderId="47" xfId="0" applyNumberFormat="1" applyFont="1" applyBorder="1" applyAlignment="1">
      <alignment horizontal="center" vertical="center"/>
    </xf>
    <xf numFmtId="164" fontId="13" fillId="4" borderId="47" xfId="0" applyNumberFormat="1" applyFont="1" applyFill="1" applyBorder="1" applyAlignment="1">
      <alignment horizontal="center" vertical="center"/>
    </xf>
    <xf numFmtId="0" fontId="73" fillId="6" borderId="44" xfId="1" applyFont="1" applyFill="1" applyBorder="1" applyAlignment="1">
      <alignment vertical="center"/>
    </xf>
    <xf numFmtId="0" fontId="73" fillId="7" borderId="44" xfId="1" applyFont="1" applyFill="1" applyBorder="1" applyAlignment="1">
      <alignment vertical="center"/>
    </xf>
    <xf numFmtId="0" fontId="73" fillId="8" borderId="44" xfId="1" applyFont="1" applyFill="1" applyBorder="1" applyAlignment="1">
      <alignment vertical="center"/>
    </xf>
    <xf numFmtId="0" fontId="73" fillId="8" borderId="88" xfId="1" applyFont="1" applyFill="1" applyBorder="1" applyAlignment="1">
      <alignment vertical="center"/>
    </xf>
    <xf numFmtId="164" fontId="13" fillId="4" borderId="58" xfId="0" applyNumberFormat="1" applyFont="1" applyFill="1" applyBorder="1" applyAlignment="1">
      <alignment horizontal="center" vertical="center"/>
    </xf>
    <xf numFmtId="164" fontId="13" fillId="4" borderId="83" xfId="0" applyNumberFormat="1" applyFont="1" applyFill="1" applyBorder="1" applyAlignment="1">
      <alignment horizontal="center" vertical="center"/>
    </xf>
    <xf numFmtId="164" fontId="13" fillId="4" borderId="89" xfId="0" applyNumberFormat="1" applyFont="1" applyFill="1" applyBorder="1" applyAlignment="1">
      <alignment horizontal="center" vertical="center"/>
    </xf>
    <xf numFmtId="0" fontId="83" fillId="4" borderId="1" xfId="0" applyFont="1" applyFill="1" applyBorder="1" applyAlignment="1">
      <alignment vertical="center"/>
    </xf>
    <xf numFmtId="0" fontId="83"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3" borderId="0" xfId="0" applyFont="1" applyFill="1" applyBorder="1" applyAlignment="1">
      <alignment horizontal="center" vertical="center"/>
    </xf>
    <xf numFmtId="0" fontId="49" fillId="3" borderId="0" xfId="0" applyFont="1" applyFill="1" applyBorder="1"/>
    <xf numFmtId="0" fontId="49" fillId="0" borderId="0" xfId="0" applyFont="1" applyAlignment="1"/>
    <xf numFmtId="0" fontId="0" fillId="0" borderId="0" xfId="0" applyFont="1" applyAlignment="1"/>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left" vertical="top" wrapText="1"/>
    </xf>
    <xf numFmtId="0" fontId="44" fillId="17" borderId="1" xfId="0" applyFont="1" applyFill="1" applyBorder="1" applyAlignment="1">
      <alignment horizontal="center" vertical="center" wrapText="1"/>
    </xf>
    <xf numFmtId="0" fontId="44" fillId="17" borderId="1" xfId="0" applyFont="1" applyFill="1" applyBorder="1" applyAlignment="1">
      <alignment vertical="center" wrapText="1"/>
    </xf>
    <xf numFmtId="0" fontId="44" fillId="17" borderId="1" xfId="0" applyFont="1" applyFill="1" applyBorder="1" applyAlignment="1">
      <alignment horizontal="left" vertical="center" wrapText="1"/>
    </xf>
    <xf numFmtId="14" fontId="44"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4"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5" fillId="12" borderId="0" xfId="0" applyNumberFormat="1" applyFont="1" applyFill="1" applyBorder="1" applyAlignment="1">
      <alignment horizontal="center" vertical="center"/>
    </xf>
    <xf numFmtId="0" fontId="44" fillId="0" borderId="32" xfId="8" applyFont="1" applyFill="1" applyBorder="1" applyAlignment="1">
      <alignment horizontal="center" vertical="center" wrapText="1"/>
    </xf>
    <xf numFmtId="0" fontId="44" fillId="0" borderId="1" xfId="8" applyFont="1" applyFill="1" applyBorder="1" applyAlignment="1">
      <alignment horizontal="center" vertical="center" wrapText="1"/>
    </xf>
    <xf numFmtId="0" fontId="15" fillId="0" borderId="1" xfId="8"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 xfId="0" applyFont="1" applyFill="1" applyBorder="1"/>
    <xf numFmtId="0" fontId="44"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9" fillId="0" borderId="1" xfId="0" applyFont="1" applyFill="1" applyBorder="1" applyAlignment="1">
      <alignment vertical="center" wrapText="1"/>
    </xf>
    <xf numFmtId="0" fontId="0" fillId="17" borderId="0" xfId="0" applyFont="1" applyFill="1" applyAlignment="1">
      <alignment wrapText="1"/>
    </xf>
    <xf numFmtId="14" fontId="44" fillId="17" borderId="1" xfId="0" applyNumberFormat="1" applyFont="1" applyFill="1" applyBorder="1" applyAlignment="1">
      <alignment horizontal="center" vertical="center"/>
    </xf>
    <xf numFmtId="0" fontId="44" fillId="17" borderId="1" xfId="0" applyFont="1" applyFill="1" applyBorder="1" applyAlignment="1">
      <alignment horizontal="center" vertical="center"/>
    </xf>
    <xf numFmtId="0" fontId="0" fillId="17" borderId="0" xfId="0" applyFont="1" applyFill="1" applyAlignment="1">
      <alignment horizontal="left"/>
    </xf>
    <xf numFmtId="0" fontId="56" fillId="0" borderId="1" xfId="0" applyFont="1" applyBorder="1" applyAlignment="1">
      <alignment vertical="center" wrapText="1"/>
    </xf>
    <xf numFmtId="0" fontId="31" fillId="0" borderId="1" xfId="1" applyBorder="1" applyAlignment="1">
      <alignment vertical="center" wrapText="1"/>
    </xf>
    <xf numFmtId="0" fontId="31" fillId="0" borderId="28" xfId="1" applyBorder="1" applyAlignment="1">
      <alignment horizontal="center" vertical="center" wrapText="1"/>
    </xf>
    <xf numFmtId="0" fontId="45" fillId="17" borderId="15" xfId="0" applyFont="1" applyFill="1" applyBorder="1" applyAlignment="1">
      <alignment horizontal="center" vertical="center" wrapText="1"/>
    </xf>
    <xf numFmtId="0" fontId="44" fillId="17" borderId="15" xfId="0" applyFont="1" applyFill="1" applyBorder="1" applyAlignment="1">
      <alignment vertical="center" wrapText="1"/>
    </xf>
    <xf numFmtId="14" fontId="44" fillId="17" borderId="15" xfId="0" applyNumberFormat="1" applyFont="1" applyFill="1" applyBorder="1" applyAlignment="1">
      <alignment vertical="center" wrapText="1"/>
    </xf>
    <xf numFmtId="0" fontId="44" fillId="17" borderId="15" xfId="0" applyFont="1" applyFill="1" applyBorder="1" applyAlignment="1">
      <alignment horizontal="center" vertical="center" wrapText="1"/>
    </xf>
    <xf numFmtId="0" fontId="44" fillId="17" borderId="15" xfId="0" applyFont="1" applyFill="1" applyBorder="1" applyAlignment="1">
      <alignment horizontal="left" vertical="center" wrapText="1"/>
    </xf>
    <xf numFmtId="14" fontId="44" fillId="17" borderId="15" xfId="0" applyNumberFormat="1" applyFont="1" applyFill="1" applyBorder="1" applyAlignment="1">
      <alignment horizontal="center" vertical="center" wrapText="1"/>
    </xf>
    <xf numFmtId="0" fontId="74" fillId="17" borderId="15" xfId="1" applyFont="1" applyFill="1" applyBorder="1" applyAlignment="1">
      <alignment vertical="center" wrapText="1"/>
    </xf>
    <xf numFmtId="0" fontId="45" fillId="17" borderId="15" xfId="0" applyFont="1" applyFill="1" applyBorder="1" applyAlignment="1">
      <alignment horizontal="left" vertical="center" wrapText="1"/>
    </xf>
    <xf numFmtId="0" fontId="74"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4" fillId="0" borderId="1" xfId="0" applyFont="1" applyBorder="1" applyAlignment="1">
      <alignment horizontal="left" vertical="top" wrapText="1"/>
    </xf>
    <xf numFmtId="0" fontId="56" fillId="17" borderId="1" xfId="0" applyFont="1" applyFill="1" applyBorder="1" applyAlignment="1">
      <alignment vertical="center" wrapText="1"/>
    </xf>
    <xf numFmtId="0" fontId="31" fillId="0" borderId="15" xfId="1" applyBorder="1" applyAlignment="1">
      <alignment horizontal="left" vertical="center" wrapText="1"/>
    </xf>
    <xf numFmtId="0" fontId="0" fillId="0" borderId="0" xfId="0" applyFont="1" applyAlignment="1"/>
    <xf numFmtId="0" fontId="44" fillId="0" borderId="15" xfId="0" applyFont="1" applyFill="1" applyBorder="1" applyAlignment="1">
      <alignment horizontal="center" vertical="center"/>
    </xf>
    <xf numFmtId="0" fontId="33" fillId="0" borderId="16" xfId="0" applyFont="1" applyFill="1" applyBorder="1" applyAlignment="1">
      <alignment vertical="center"/>
    </xf>
    <xf numFmtId="0" fontId="33" fillId="0" borderId="31" xfId="0" applyFont="1" applyFill="1" applyBorder="1" applyAlignment="1">
      <alignment vertical="center"/>
    </xf>
    <xf numFmtId="0" fontId="33" fillId="0" borderId="15" xfId="0" applyFont="1" applyFill="1" applyBorder="1" applyAlignment="1">
      <alignment vertical="center"/>
    </xf>
    <xf numFmtId="0" fontId="49" fillId="0" borderId="1" xfId="0" applyFont="1" applyFill="1" applyBorder="1" applyAlignment="1" applyProtection="1">
      <alignment vertical="center" wrapText="1"/>
      <protection locked="0"/>
    </xf>
    <xf numFmtId="0" fontId="19" fillId="16" borderId="23" xfId="0" applyFont="1" applyFill="1" applyBorder="1" applyAlignment="1">
      <alignment horizontal="center" vertical="center" wrapText="1"/>
    </xf>
    <xf numFmtId="0" fontId="0" fillId="0" borderId="0" xfId="0" applyFont="1" applyAlignment="1"/>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4" fillId="0" borderId="16"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31" xfId="0" applyNumberFormat="1" applyFont="1" applyFill="1" applyBorder="1" applyAlignment="1" applyProtection="1">
      <alignment horizontal="center" vertical="center" wrapText="1"/>
      <protection locked="0"/>
    </xf>
    <xf numFmtId="0" fontId="44"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3" fillId="0" borderId="16"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justify" vertical="center" wrapText="1"/>
    </xf>
    <xf numFmtId="14" fontId="44"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3"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4" fillId="17" borderId="28" xfId="0" applyFont="1" applyFill="1" applyBorder="1" applyAlignment="1">
      <alignment vertical="top" wrapText="1"/>
    </xf>
    <xf numFmtId="0" fontId="44" fillId="0" borderId="15" xfId="0" applyFont="1" applyBorder="1" applyAlignment="1">
      <alignment vertical="top" wrapText="1"/>
    </xf>
    <xf numFmtId="0" fontId="44" fillId="0" borderId="15" xfId="0" applyFont="1" applyFill="1" applyBorder="1" applyAlignment="1">
      <alignment vertical="top" wrapText="1"/>
    </xf>
    <xf numFmtId="0" fontId="44" fillId="0" borderId="1" xfId="0" applyFont="1" applyFill="1" applyBorder="1" applyAlignment="1">
      <alignment vertical="top" wrapText="1"/>
    </xf>
    <xf numFmtId="0" fontId="22" fillId="0" borderId="1" xfId="0" applyFont="1" applyFill="1" applyBorder="1" applyAlignment="1">
      <alignment vertical="top" wrapText="1"/>
    </xf>
    <xf numFmtId="0" fontId="44" fillId="17" borderId="15" xfId="0" applyFont="1" applyFill="1" applyBorder="1" applyAlignment="1">
      <alignment vertical="top" wrapText="1"/>
    </xf>
    <xf numFmtId="0" fontId="44" fillId="17" borderId="28" xfId="0" applyFont="1" applyFill="1" applyBorder="1" applyAlignment="1">
      <alignment vertical="center" wrapText="1"/>
    </xf>
    <xf numFmtId="0" fontId="15" fillId="0" borderId="28" xfId="0" applyFont="1" applyFill="1" applyBorder="1" applyAlignment="1">
      <alignment vertical="center" wrapText="1"/>
    </xf>
    <xf numFmtId="0" fontId="44" fillId="0" borderId="28" xfId="0" applyFont="1" applyFill="1" applyBorder="1" applyAlignment="1">
      <alignment vertical="center"/>
    </xf>
    <xf numFmtId="0" fontId="44" fillId="0" borderId="28" xfId="0" applyFont="1" applyFill="1" applyBorder="1" applyAlignment="1">
      <alignment vertical="center" wrapText="1"/>
    </xf>
    <xf numFmtId="0" fontId="15" fillId="0" borderId="28" xfId="0" applyFont="1" applyFill="1" applyBorder="1" applyAlignment="1">
      <alignment vertical="center"/>
    </xf>
    <xf numFmtId="0" fontId="44" fillId="0" borderId="1" xfId="0" applyFont="1" applyFill="1" applyBorder="1" applyAlignment="1">
      <alignment vertical="center"/>
    </xf>
    <xf numFmtId="0" fontId="44" fillId="0" borderId="16" xfId="0" applyFont="1" applyFill="1" applyBorder="1" applyAlignment="1">
      <alignment vertical="center"/>
    </xf>
    <xf numFmtId="14" fontId="49" fillId="0" borderId="1" xfId="0" applyNumberFormat="1" applyFont="1" applyFill="1" applyBorder="1" applyAlignment="1">
      <alignment vertical="center" wrapText="1"/>
    </xf>
    <xf numFmtId="0" fontId="44" fillId="26" borderId="1" xfId="0" applyFont="1" applyFill="1" applyBorder="1" applyAlignment="1">
      <alignment horizontal="justify" vertical="center" wrapText="1"/>
    </xf>
    <xf numFmtId="0" fontId="44" fillId="26" borderId="1" xfId="0" applyFont="1" applyFill="1" applyBorder="1" applyAlignment="1">
      <alignment horizontal="center" vertical="center" wrapText="1"/>
    </xf>
    <xf numFmtId="0" fontId="44" fillId="26" borderId="32" xfId="8" applyFont="1" applyFill="1" applyBorder="1" applyAlignment="1">
      <alignment horizontal="center" vertical="center" wrapText="1"/>
    </xf>
    <xf numFmtId="14" fontId="44" fillId="26" borderId="1" xfId="0" applyNumberFormat="1" applyFont="1" applyFill="1" applyBorder="1" applyAlignment="1">
      <alignment horizontal="center" vertical="center"/>
    </xf>
    <xf numFmtId="0" fontId="44" fillId="26" borderId="1" xfId="0" applyFont="1" applyFill="1" applyBorder="1" applyAlignment="1">
      <alignment vertical="center"/>
    </xf>
    <xf numFmtId="0" fontId="44" fillId="26" borderId="1" xfId="0" applyFont="1" applyFill="1" applyBorder="1" applyAlignment="1">
      <alignment horizontal="center" vertical="center"/>
    </xf>
    <xf numFmtId="0" fontId="15" fillId="26" borderId="1" xfId="0" applyFont="1" applyFill="1" applyBorder="1" applyAlignment="1">
      <alignment horizontal="justify" vertical="center" wrapText="1"/>
    </xf>
    <xf numFmtId="0" fontId="15" fillId="26" borderId="1" xfId="0" applyFont="1" applyFill="1" applyBorder="1" applyAlignment="1">
      <alignment horizontal="left" vertical="center" wrapText="1"/>
    </xf>
    <xf numFmtId="0" fontId="45" fillId="26" borderId="1" xfId="0" applyFont="1" applyFill="1" applyBorder="1" applyAlignment="1">
      <alignment horizontal="center" vertical="center"/>
    </xf>
    <xf numFmtId="0" fontId="45" fillId="0" borderId="31" xfId="0" applyFont="1" applyFill="1" applyBorder="1" applyAlignment="1">
      <alignment horizontal="center" vertical="center" wrapText="1"/>
    </xf>
    <xf numFmtId="14" fontId="49" fillId="0" borderId="31" xfId="0" applyNumberFormat="1" applyFont="1" applyFill="1" applyBorder="1" applyAlignment="1">
      <alignment horizontal="center" vertical="center"/>
    </xf>
    <xf numFmtId="0" fontId="0" fillId="0" borderId="0" xfId="0" applyFont="1" applyAlignment="1"/>
    <xf numFmtId="0" fontId="21" fillId="0" borderId="0" xfId="0" applyFont="1" applyBorder="1" applyAlignment="1">
      <alignment horizontal="center" vertical="center" wrapText="1"/>
    </xf>
    <xf numFmtId="0" fontId="8" fillId="4" borderId="0" xfId="0" applyFont="1" applyFill="1" applyBorder="1" applyAlignment="1">
      <alignment horizontal="center" vertical="center"/>
    </xf>
    <xf numFmtId="0" fontId="9" fillId="0" borderId="0" xfId="0" applyFont="1" applyBorder="1"/>
    <xf numFmtId="0" fontId="15" fillId="0" borderId="1" xfId="0" applyFont="1" applyFill="1" applyBorder="1" applyAlignment="1">
      <alignment vertical="top" wrapText="1"/>
    </xf>
    <xf numFmtId="0" fontId="44" fillId="0" borderId="1" xfId="0" applyFont="1" applyBorder="1" applyAlignment="1">
      <alignment vertical="top" wrapText="1"/>
    </xf>
    <xf numFmtId="0" fontId="15" fillId="0" borderId="1" xfId="0" applyFont="1" applyFill="1" applyBorder="1" applyAlignment="1">
      <alignment horizontal="center" vertical="top" wrapText="1"/>
    </xf>
    <xf numFmtId="0" fontId="56" fillId="0" borderId="28" xfId="0" applyFont="1" applyBorder="1" applyAlignment="1">
      <alignment vertical="top" wrapText="1"/>
    </xf>
    <xf numFmtId="0" fontId="11" fillId="0" borderId="12" xfId="0" applyFont="1" applyBorder="1" applyAlignment="1">
      <alignment horizontal="left" vertical="center" wrapText="1"/>
    </xf>
    <xf numFmtId="0" fontId="86" fillId="0" borderId="0" xfId="0" applyFont="1" applyBorder="1" applyAlignment="1">
      <alignment vertical="center"/>
    </xf>
    <xf numFmtId="0" fontId="11" fillId="0" borderId="17" xfId="0" applyFont="1" applyBorder="1" applyAlignment="1">
      <alignment horizontal="left" vertical="center" wrapText="1"/>
    </xf>
    <xf numFmtId="0" fontId="51"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4" fillId="0" borderId="0" xfId="0" applyFont="1" applyAlignment="1">
      <alignment vertical="center"/>
    </xf>
    <xf numFmtId="0" fontId="13"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Font="1" applyAlignment="1"/>
    <xf numFmtId="0" fontId="0" fillId="17" borderId="1" xfId="0" applyFont="1" applyFill="1" applyBorder="1"/>
    <xf numFmtId="0" fontId="19" fillId="16" borderId="94" xfId="0" applyFont="1" applyFill="1" applyBorder="1" applyAlignment="1">
      <alignment horizontal="center" vertical="center" wrapText="1"/>
    </xf>
    <xf numFmtId="0" fontId="44" fillId="0" borderId="15" xfId="0" applyFont="1" applyFill="1" applyBorder="1" applyAlignment="1">
      <alignment horizontal="center" vertical="center"/>
    </xf>
    <xf numFmtId="0" fontId="45" fillId="17" borderId="1" xfId="0" applyFont="1" applyFill="1" applyBorder="1" applyAlignment="1">
      <alignment horizontal="center" vertical="center"/>
    </xf>
    <xf numFmtId="0" fontId="56" fillId="0" borderId="0" xfId="0" applyFont="1" applyAlignment="1"/>
    <xf numFmtId="0" fontId="44" fillId="0" borderId="1" xfId="0" applyFont="1" applyFill="1" applyBorder="1" applyAlignment="1">
      <alignment horizontal="center" vertical="center" wrapText="1"/>
    </xf>
    <xf numFmtId="0" fontId="45" fillId="17" borderId="92" xfId="0" applyFont="1" applyFill="1" applyBorder="1" applyAlignment="1">
      <alignment horizontal="left" vertical="center" wrapText="1"/>
    </xf>
    <xf numFmtId="0" fontId="45" fillId="17" borderId="91" xfId="0" applyFont="1" applyFill="1" applyBorder="1" applyAlignment="1">
      <alignment horizontal="left" vertical="center" wrapText="1"/>
    </xf>
    <xf numFmtId="0" fontId="45" fillId="17" borderId="84"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13" fillId="0" borderId="56" xfId="0" applyFont="1" applyBorder="1" applyAlignment="1">
      <alignment horizontal="center" vertical="center"/>
    </xf>
    <xf numFmtId="0" fontId="13" fillId="0" borderId="70" xfId="0" applyFont="1" applyBorder="1" applyAlignment="1">
      <alignment horizontal="center" vertical="center"/>
    </xf>
    <xf numFmtId="0" fontId="0" fillId="0" borderId="0" xfId="0" applyFont="1" applyAlignment="1"/>
    <xf numFmtId="14" fontId="44" fillId="0" borderId="1" xfId="0" applyNumberFormat="1" applyFont="1" applyBorder="1" applyAlignment="1">
      <alignment horizontal="center" vertical="center"/>
    </xf>
    <xf numFmtId="0" fontId="44" fillId="17" borderId="1" xfId="0" applyFont="1" applyFill="1" applyBorder="1" applyAlignment="1">
      <alignment horizontal="left" vertical="top"/>
    </xf>
    <xf numFmtId="0" fontId="44" fillId="0" borderId="0" xfId="0" applyFont="1" applyAlignment="1">
      <alignment horizontal="center"/>
    </xf>
    <xf numFmtId="0" fontId="15" fillId="17" borderId="1" xfId="0" applyFont="1" applyFill="1" applyBorder="1" applyAlignment="1">
      <alignment vertical="center"/>
    </xf>
    <xf numFmtId="14" fontId="15" fillId="0" borderId="1" xfId="0" applyNumberFormat="1" applyFont="1" applyBorder="1" applyAlignment="1">
      <alignment horizontal="center" vertical="center"/>
    </xf>
    <xf numFmtId="0" fontId="15" fillId="17" borderId="1" xfId="0" applyFont="1" applyFill="1" applyBorder="1" applyAlignment="1">
      <alignment horizontal="left" vertical="center" wrapText="1"/>
    </xf>
    <xf numFmtId="14" fontId="15" fillId="0" borderId="1" xfId="0" applyNumberFormat="1" applyFont="1" applyBorder="1" applyAlignment="1">
      <alignment vertical="center"/>
    </xf>
    <xf numFmtId="0" fontId="15" fillId="0" borderId="1" xfId="0" applyFont="1" applyBorder="1" applyAlignment="1">
      <alignment horizontal="left" vertical="center"/>
    </xf>
    <xf numFmtId="0" fontId="19"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44" fillId="0" borderId="1" xfId="0" applyFont="1" applyBorder="1" applyAlignment="1"/>
    <xf numFmtId="1" fontId="35" fillId="12" borderId="0" xfId="0" applyNumberFormat="1" applyFont="1" applyFill="1" applyBorder="1" applyAlignment="1">
      <alignment horizontal="center" vertical="center"/>
    </xf>
    <xf numFmtId="0" fontId="51" fillId="0" borderId="0" xfId="0" applyFont="1" applyBorder="1" applyAlignment="1">
      <alignment horizontal="center" vertical="center" wrapText="1"/>
    </xf>
    <xf numFmtId="1" fontId="17" fillId="4" borderId="0" xfId="0" applyNumberFormat="1" applyFont="1" applyFill="1" applyBorder="1" applyAlignment="1">
      <alignment horizontal="center" vertical="center"/>
    </xf>
    <xf numFmtId="165" fontId="0" fillId="4" borderId="96" xfId="0" applyNumberFormat="1" applyFont="1" applyFill="1" applyBorder="1"/>
    <xf numFmtId="165" fontId="0" fillId="4" borderId="73" xfId="0" applyNumberFormat="1" applyFont="1" applyFill="1" applyBorder="1"/>
    <xf numFmtId="165" fontId="0" fillId="4" borderId="11" xfId="0" applyNumberFormat="1" applyFont="1" applyFill="1" applyBorder="1"/>
    <xf numFmtId="165" fontId="43"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9" fillId="0" borderId="14" xfId="0" applyFont="1" applyBorder="1"/>
    <xf numFmtId="165" fontId="20" fillId="4" borderId="14" xfId="0" applyNumberFormat="1" applyFont="1" applyFill="1" applyBorder="1"/>
    <xf numFmtId="165" fontId="0" fillId="4" borderId="14" xfId="0" applyNumberFormat="1" applyFont="1" applyFill="1" applyBorder="1"/>
    <xf numFmtId="0" fontId="0" fillId="0" borderId="0" xfId="0" applyFont="1" applyAlignment="1"/>
    <xf numFmtId="0" fontId="44" fillId="0" borderId="1" xfId="0" applyFont="1" applyBorder="1" applyAlignment="1">
      <alignment horizontal="center" vertical="center" wrapText="1"/>
    </xf>
    <xf numFmtId="0" fontId="87" fillId="4" borderId="45" xfId="0" applyFont="1" applyFill="1" applyBorder="1" applyAlignment="1">
      <alignment horizontal="left" vertical="center" wrapText="1"/>
    </xf>
    <xf numFmtId="0" fontId="88" fillId="0" borderId="47" xfId="0" applyFont="1" applyBorder="1" applyAlignment="1">
      <alignment horizontal="left" vertical="center" wrapText="1"/>
    </xf>
    <xf numFmtId="0" fontId="87" fillId="0" borderId="46" xfId="0" applyFont="1" applyBorder="1" applyAlignment="1">
      <alignment horizontal="left" vertical="center" wrapText="1"/>
    </xf>
    <xf numFmtId="0" fontId="8" fillId="0" borderId="46" xfId="0" applyFont="1" applyBorder="1" applyAlignment="1">
      <alignment horizontal="left" vertical="center" wrapText="1"/>
    </xf>
    <xf numFmtId="0" fontId="8" fillId="4" borderId="45" xfId="0" applyFont="1" applyFill="1" applyBorder="1" applyAlignment="1">
      <alignment horizontal="left" vertical="center" wrapText="1"/>
    </xf>
    <xf numFmtId="0" fontId="89" fillId="17" borderId="47" xfId="0" applyFont="1" applyFill="1" applyBorder="1" applyAlignment="1">
      <alignment horizontal="left" vertical="center" wrapText="1"/>
    </xf>
    <xf numFmtId="0" fontId="89" fillId="0" borderId="47" xfId="0" applyFont="1" applyBorder="1" applyAlignment="1">
      <alignment horizontal="left" vertical="center" wrapText="1"/>
    </xf>
    <xf numFmtId="0" fontId="88" fillId="0" borderId="47" xfId="0" applyFont="1" applyBorder="1" applyAlignment="1">
      <alignment horizontal="left" vertical="center"/>
    </xf>
    <xf numFmtId="0" fontId="89" fillId="0" borderId="47" xfId="0" applyFont="1" applyBorder="1" applyAlignment="1">
      <alignment horizontal="left" vertical="center"/>
    </xf>
    <xf numFmtId="0" fontId="48" fillId="0" borderId="1" xfId="0" applyFont="1" applyBorder="1" applyAlignment="1">
      <alignment horizontal="justify" vertical="top" wrapText="1"/>
    </xf>
    <xf numFmtId="1" fontId="45" fillId="16" borderId="97" xfId="0" applyNumberFormat="1" applyFont="1" applyFill="1" applyBorder="1" applyAlignment="1">
      <alignment horizontal="center" vertical="center" wrapText="1"/>
    </xf>
    <xf numFmtId="0" fontId="45" fillId="16" borderId="98" xfId="0" applyFont="1" applyFill="1" applyBorder="1" applyAlignment="1">
      <alignment horizontal="center" vertical="center" wrapText="1"/>
    </xf>
    <xf numFmtId="0" fontId="45" fillId="16" borderId="94" xfId="0" applyFont="1" applyFill="1" applyBorder="1" applyAlignment="1">
      <alignment horizontal="center" vertical="center" wrapText="1"/>
    </xf>
    <xf numFmtId="0" fontId="45" fillId="16" borderId="97" xfId="0" applyFont="1" applyFill="1" applyBorder="1" applyAlignment="1">
      <alignment horizontal="center" vertical="center" wrapText="1"/>
    </xf>
    <xf numFmtId="0" fontId="19" fillId="16" borderId="98"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44" fillId="0" borderId="1" xfId="0" applyFont="1" applyFill="1" applyBorder="1" applyAlignment="1">
      <alignment horizontal="left" vertical="center" wrapText="1"/>
    </xf>
    <xf numFmtId="0" fontId="44" fillId="0" borderId="1" xfId="0" applyFont="1" applyBorder="1" applyAlignment="1">
      <alignment horizontal="center" vertical="center" wrapText="1"/>
    </xf>
    <xf numFmtId="0" fontId="0" fillId="0" borderId="1" xfId="0" applyFont="1" applyBorder="1" applyAlignment="1"/>
    <xf numFmtId="0" fontId="44" fillId="0" borderId="1" xfId="0" applyFont="1" applyBorder="1" applyAlignment="1">
      <alignment horizontal="center" vertical="center" wrapText="1"/>
    </xf>
    <xf numFmtId="0" fontId="44" fillId="0" borderId="1" xfId="8"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xf numFmtId="0" fontId="44"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5" fillId="0" borderId="1" xfId="0" applyFont="1" applyBorder="1" applyAlignment="1">
      <alignment horizontal="center" vertical="center"/>
    </xf>
    <xf numFmtId="0" fontId="44" fillId="0" borderId="1" xfId="0" applyFont="1" applyBorder="1" applyAlignment="1">
      <alignment horizontal="center" vertical="center" wrapText="1"/>
    </xf>
    <xf numFmtId="0" fontId="27" fillId="16" borderId="97" xfId="0" applyFont="1" applyFill="1" applyBorder="1" applyAlignment="1">
      <alignment horizontal="center" vertical="center" wrapText="1"/>
    </xf>
    <xf numFmtId="14" fontId="19" fillId="0" borderId="1" xfId="0" applyNumberFormat="1" applyFont="1" applyBorder="1" applyAlignment="1">
      <alignment vertical="center"/>
    </xf>
    <xf numFmtId="0" fontId="44" fillId="13" borderId="1" xfId="0" applyFont="1" applyFill="1" applyBorder="1" applyAlignment="1">
      <alignment horizontal="center" vertical="center"/>
    </xf>
    <xf numFmtId="0" fontId="19" fillId="16" borderId="97" xfId="0" applyFont="1" applyFill="1" applyBorder="1" applyAlignment="1">
      <alignment horizontal="center" vertical="center" wrapText="1"/>
    </xf>
    <xf numFmtId="0" fontId="19" fillId="0" borderId="1" xfId="0" applyFont="1" applyBorder="1" applyAlignment="1">
      <alignment horizontal="justify"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horizontal="left" vertical="top" wrapText="1"/>
    </xf>
    <xf numFmtId="0" fontId="44" fillId="0" borderId="1" xfId="0" applyFont="1" applyBorder="1" applyAlignment="1">
      <alignment horizontal="center" vertical="center" wrapText="1"/>
    </xf>
    <xf numFmtId="0" fontId="44" fillId="17" borderId="1" xfId="0" applyFont="1" applyFill="1" applyBorder="1" applyAlignment="1">
      <alignment horizontal="left" vertical="top" wrapText="1"/>
    </xf>
    <xf numFmtId="0" fontId="44" fillId="0" borderId="1" xfId="0" applyFont="1" applyBorder="1" applyAlignment="1">
      <alignment vertical="center"/>
    </xf>
    <xf numFmtId="0" fontId="44" fillId="0" borderId="1" xfId="0" applyFont="1" applyBorder="1" applyAlignment="1">
      <alignment horizontal="justify" vertical="center" wrapText="1"/>
    </xf>
    <xf numFmtId="0" fontId="44" fillId="0" borderId="30" xfId="0" applyFont="1" applyBorder="1" applyAlignment="1">
      <alignment horizontal="center" vertical="center" wrapText="1"/>
    </xf>
    <xf numFmtId="0" fontId="73" fillId="8" borderId="99" xfId="1" applyFont="1" applyFill="1" applyBorder="1" applyAlignment="1">
      <alignment vertical="center"/>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6" xfId="0" applyFont="1" applyBorder="1" applyAlignment="1">
      <alignment horizontal="center" vertical="center" wrapText="1"/>
    </xf>
    <xf numFmtId="0" fontId="44" fillId="28" borderId="100" xfId="0" applyFont="1" applyFill="1" applyBorder="1" applyAlignment="1">
      <alignment horizontal="left" vertical="center" wrapText="1"/>
    </xf>
    <xf numFmtId="0" fontId="90" fillId="28" borderId="100" xfId="0" applyFont="1" applyFill="1" applyBorder="1" applyAlignment="1">
      <alignment horizontal="left" vertical="center" wrapText="1"/>
    </xf>
    <xf numFmtId="0" fontId="44" fillId="0" borderId="100" xfId="0" applyFont="1" applyBorder="1" applyAlignment="1">
      <alignment horizontal="center" vertical="center" wrapText="1"/>
    </xf>
    <xf numFmtId="0" fontId="44" fillId="0" borderId="100" xfId="0" applyFont="1" applyBorder="1" applyAlignment="1">
      <alignment vertical="center" wrapText="1"/>
    </xf>
    <xf numFmtId="0" fontId="44" fillId="0" borderId="100" xfId="0" applyFont="1" applyBorder="1"/>
    <xf numFmtId="169" fontId="44" fillId="0" borderId="101" xfId="0" applyNumberFormat="1" applyFont="1" applyBorder="1" applyAlignment="1">
      <alignment horizontal="center" vertical="center" wrapText="1"/>
    </xf>
    <xf numFmtId="0" fontId="91" fillId="0" borderId="100" xfId="0" applyFont="1" applyBorder="1" applyAlignment="1">
      <alignment horizontal="justify" vertical="center" wrapText="1"/>
    </xf>
    <xf numFmtId="0" fontId="31" fillId="0" borderId="1" xfId="1" applyBorder="1" applyAlignment="1">
      <alignment horizontal="justify" vertical="center" wrapText="1"/>
    </xf>
    <xf numFmtId="0" fontId="90" fillId="0" borderId="100" xfId="0" applyFont="1" applyBorder="1" applyAlignment="1">
      <alignment horizontal="justify" vertical="center" wrapText="1"/>
    </xf>
    <xf numFmtId="0" fontId="44" fillId="0" borderId="100" xfId="0" applyFont="1" applyBorder="1" applyAlignment="1">
      <alignment horizontal="justify" vertical="center" wrapText="1"/>
    </xf>
    <xf numFmtId="0" fontId="15" fillId="17" borderId="1" xfId="0" applyFont="1" applyFill="1" applyBorder="1" applyAlignment="1">
      <alignment horizontal="left" vertical="top" wrapText="1"/>
    </xf>
    <xf numFmtId="0" fontId="44" fillId="0" borderId="1" xfId="0" applyFont="1" applyBorder="1" applyAlignment="1">
      <alignment horizontal="center" vertical="center"/>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14" fontId="44" fillId="0" borderId="1" xfId="0" applyNumberFormat="1" applyFont="1" applyBorder="1" applyAlignment="1">
      <alignment horizontal="center" vertical="center"/>
    </xf>
    <xf numFmtId="0" fontId="44" fillId="0" borderId="104" xfId="0" applyFont="1" applyBorder="1" applyAlignment="1">
      <alignment horizontal="center" vertical="center" wrapText="1"/>
    </xf>
    <xf numFmtId="0" fontId="44" fillId="0" borderId="100" xfId="0" applyFont="1" applyBorder="1" applyAlignment="1">
      <alignment horizontal="justify" vertical="center"/>
    </xf>
    <xf numFmtId="0" fontId="45" fillId="17" borderId="1" xfId="0" applyFont="1" applyFill="1" applyBorder="1" applyAlignment="1"/>
    <xf numFmtId="0" fontId="44" fillId="17" borderId="1" xfId="0" applyFont="1" applyFill="1" applyBorder="1" applyAlignment="1"/>
    <xf numFmtId="0" fontId="44" fillId="0" borderId="103" xfId="0" applyFont="1" applyBorder="1" applyAlignment="1">
      <alignment horizontal="center" vertical="center" wrapText="1"/>
    </xf>
    <xf numFmtId="169" fontId="44" fillId="0" borderId="104" xfId="0" applyNumberFormat="1" applyFont="1" applyBorder="1" applyAlignment="1">
      <alignment horizontal="center" vertical="center"/>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5" fillId="0" borderId="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6" xfId="0" applyFont="1" applyBorder="1" applyAlignment="1">
      <alignment horizontal="center" vertical="center"/>
    </xf>
    <xf numFmtId="14" fontId="44" fillId="0" borderId="16" xfId="0" applyNumberFormat="1" applyFont="1" applyBorder="1" applyAlignment="1">
      <alignment horizontal="center" vertical="center"/>
    </xf>
    <xf numFmtId="14" fontId="44" fillId="0" borderId="1" xfId="0" applyNumberFormat="1" applyFont="1" applyBorder="1" applyAlignment="1">
      <alignment horizontal="center" vertical="center"/>
    </xf>
    <xf numFmtId="0" fontId="45"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44" fillId="0" borderId="100" xfId="0" applyFont="1" applyBorder="1" applyAlignment="1">
      <alignment horizontal="left" vertical="center" wrapText="1"/>
    </xf>
    <xf numFmtId="169" fontId="44" fillId="0" borderId="100" xfId="0" applyNumberFormat="1" applyFont="1" applyBorder="1" applyAlignment="1">
      <alignment horizontal="center" vertical="center"/>
    </xf>
    <xf numFmtId="169" fontId="44" fillId="0" borderId="100" xfId="0" applyNumberFormat="1" applyFont="1" applyBorder="1" applyAlignment="1">
      <alignment horizontal="center" vertical="center" wrapText="1"/>
    </xf>
    <xf numFmtId="0" fontId="44" fillId="0" borderId="100" xfId="0" applyFont="1" applyBorder="1" applyAlignment="1">
      <alignment horizontal="left" vertical="top" wrapText="1"/>
    </xf>
    <xf numFmtId="0" fontId="45" fillId="0" borderId="100" xfId="0" applyFont="1" applyBorder="1" applyAlignment="1">
      <alignment horizontal="center" vertical="center"/>
    </xf>
    <xf numFmtId="0" fontId="44" fillId="30" borderId="100" xfId="0" applyFont="1" applyFill="1" applyBorder="1" applyAlignment="1">
      <alignment horizontal="center" vertical="center"/>
    </xf>
    <xf numFmtId="0" fontId="45" fillId="0" borderId="100" xfId="0" applyFont="1" applyBorder="1" applyAlignment="1">
      <alignment horizontal="left" vertical="center" wrapText="1"/>
    </xf>
    <xf numFmtId="0" fontId="45" fillId="0" borderId="16" xfId="0" applyFont="1" applyFill="1" applyBorder="1" applyAlignment="1">
      <alignment vertical="center" wrapText="1"/>
    </xf>
    <xf numFmtId="0" fontId="44" fillId="0" borderId="16" xfId="0" applyFont="1" applyBorder="1" applyAlignment="1">
      <alignment vertical="center" wrapText="1"/>
    </xf>
    <xf numFmtId="14" fontId="44" fillId="0" borderId="16" xfId="0" applyNumberFormat="1" applyFont="1" applyBorder="1" applyAlignment="1">
      <alignment vertical="center"/>
    </xf>
    <xf numFmtId="0" fontId="44" fillId="0" borderId="16" xfId="0" applyFont="1" applyBorder="1" applyAlignment="1">
      <alignment vertical="center"/>
    </xf>
    <xf numFmtId="0" fontId="56" fillId="31" borderId="0" xfId="0" applyFont="1" applyFill="1" applyAlignment="1">
      <alignment horizontal="left" vertical="center"/>
    </xf>
    <xf numFmtId="0" fontId="0" fillId="31" borderId="0" xfId="0" applyFont="1" applyFill="1" applyAlignment="1"/>
    <xf numFmtId="0" fontId="0" fillId="31" borderId="0" xfId="0" applyFont="1" applyFill="1" applyAlignment="1">
      <alignment horizontal="center"/>
    </xf>
    <xf numFmtId="0" fontId="44" fillId="0" borderId="16" xfId="0" applyFont="1" applyBorder="1" applyAlignment="1">
      <alignment horizontal="left" vertical="center" wrapText="1"/>
    </xf>
    <xf numFmtId="0" fontId="45" fillId="0" borderId="16" xfId="0" applyFont="1" applyFill="1" applyBorder="1" applyAlignment="1">
      <alignment horizontal="center" vertical="center"/>
    </xf>
    <xf numFmtId="0" fontId="44" fillId="0" borderId="31" xfId="0" applyFont="1" applyFill="1" applyBorder="1" applyAlignment="1">
      <alignment horizontal="center" vertical="center"/>
    </xf>
    <xf numFmtId="0" fontId="23" fillId="0" borderId="16" xfId="0" applyFont="1" applyFill="1" applyBorder="1" applyAlignment="1">
      <alignment horizontal="justify" vertical="center" wrapText="1"/>
    </xf>
    <xf numFmtId="14" fontId="44" fillId="0" borderId="1" xfId="0" applyNumberFormat="1" applyFont="1" applyBorder="1" applyAlignment="1">
      <alignment vertical="center"/>
    </xf>
    <xf numFmtId="14" fontId="44" fillId="0" borderId="16" xfId="0" applyNumberFormat="1" applyFont="1" applyFill="1" applyBorder="1" applyAlignment="1">
      <alignment vertical="center"/>
    </xf>
    <xf numFmtId="0" fontId="44" fillId="0" borderId="16" xfId="0" applyNumberFormat="1" applyFont="1" applyFill="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Fill="1" applyBorder="1" applyAlignment="1">
      <alignment horizontal="justify" vertical="center" wrapText="1"/>
    </xf>
    <xf numFmtId="0" fontId="0" fillId="0" borderId="0" xfId="0" applyFont="1" applyAlignment="1"/>
    <xf numFmtId="0" fontId="44" fillId="0" borderId="1" xfId="0" applyFont="1" applyBorder="1" applyAlignment="1">
      <alignment horizontal="center" vertical="center" wrapText="1"/>
    </xf>
    <xf numFmtId="1" fontId="45" fillId="16" borderId="97" xfId="0" applyNumberFormat="1" applyFont="1" applyFill="1" applyBorder="1" applyAlignment="1">
      <alignment horizontal="center" vertical="center"/>
    </xf>
    <xf numFmtId="0" fontId="45" fillId="16" borderId="98" xfId="0" applyFont="1" applyFill="1" applyBorder="1" applyAlignment="1">
      <alignment horizontal="center" vertical="center"/>
    </xf>
    <xf numFmtId="0" fontId="45" fillId="16" borderId="94" xfId="0" applyFont="1" applyFill="1" applyBorder="1" applyAlignment="1">
      <alignment horizontal="center" vertical="center"/>
    </xf>
    <xf numFmtId="0" fontId="45" fillId="16" borderId="49" xfId="0" applyFont="1" applyFill="1" applyBorder="1" applyAlignment="1">
      <alignment horizontal="center" vertical="center"/>
    </xf>
    <xf numFmtId="0" fontId="19" fillId="16" borderId="98" xfId="0" applyFont="1" applyFill="1" applyBorder="1" applyAlignment="1">
      <alignment horizontal="center" vertical="center"/>
    </xf>
    <xf numFmtId="0" fontId="19" fillId="16" borderId="49" xfId="0" applyFont="1" applyFill="1" applyBorder="1" applyAlignment="1">
      <alignment horizontal="center" vertical="center"/>
    </xf>
    <xf numFmtId="0" fontId="44" fillId="0" borderId="0" xfId="0" applyFont="1" applyAlignment="1">
      <alignment horizontal="left" vertical="center"/>
    </xf>
    <xf numFmtId="0" fontId="15" fillId="3" borderId="0" xfId="0" applyFont="1" applyFill="1" applyBorder="1" applyAlignment="1">
      <alignment horizontal="left" vertical="center"/>
    </xf>
    <xf numFmtId="0" fontId="45" fillId="0" borderId="1" xfId="0" applyFont="1" applyBorder="1" applyAlignment="1">
      <alignment vertical="center" wrapText="1"/>
    </xf>
    <xf numFmtId="0" fontId="45" fillId="0" borderId="1" xfId="0" applyFont="1" applyFill="1" applyBorder="1" applyAlignment="1">
      <alignment vertical="center" wrapText="1"/>
    </xf>
    <xf numFmtId="0" fontId="45" fillId="9" borderId="0" xfId="0" applyFont="1" applyFill="1" applyBorder="1" applyAlignment="1">
      <alignment vertical="center" wrapText="1"/>
    </xf>
    <xf numFmtId="0" fontId="0" fillId="0" borderId="30" xfId="0" applyFont="1" applyBorder="1" applyAlignment="1"/>
    <xf numFmtId="0" fontId="0" fillId="0" borderId="0" xfId="0" applyFont="1" applyAlignment="1"/>
    <xf numFmtId="0" fontId="82" fillId="0" borderId="1" xfId="0" applyFont="1" applyBorder="1" applyAlignment="1">
      <alignment horizontal="center" vertical="center" wrapText="1"/>
    </xf>
    <xf numFmtId="0" fontId="82" fillId="0" borderId="100" xfId="0" applyFont="1" applyBorder="1" applyAlignment="1">
      <alignment horizontal="center" vertical="center" wrapText="1"/>
    </xf>
    <xf numFmtId="0" fontId="82" fillId="0" borderId="100" xfId="0" applyFont="1" applyBorder="1" applyAlignment="1">
      <alignment vertical="center" wrapText="1"/>
    </xf>
    <xf numFmtId="0" fontId="44" fillId="0" borderId="112" xfId="0" applyFont="1" applyBorder="1" applyAlignment="1">
      <alignment vertical="center" wrapText="1"/>
    </xf>
    <xf numFmtId="169" fontId="44" fillId="0" borderId="112" xfId="0" applyNumberFormat="1" applyFont="1" applyBorder="1" applyAlignment="1">
      <alignment vertical="center" wrapText="1"/>
    </xf>
    <xf numFmtId="0" fontId="44" fillId="0" borderId="104" xfId="0" applyFont="1" applyBorder="1" applyAlignment="1">
      <alignment vertical="center" wrapText="1"/>
    </xf>
    <xf numFmtId="0" fontId="15" fillId="28" borderId="112" xfId="0" applyFont="1" applyFill="1" applyBorder="1" applyAlignment="1">
      <alignment vertical="center" wrapText="1"/>
    </xf>
    <xf numFmtId="0" fontId="15" fillId="28" borderId="100" xfId="0" applyFont="1" applyFill="1" applyBorder="1" applyAlignment="1">
      <alignment horizontal="left" vertical="center" wrapText="1"/>
    </xf>
    <xf numFmtId="0" fontId="15" fillId="0" borderId="100" xfId="0" applyFont="1" applyBorder="1" applyAlignment="1">
      <alignment horizontal="left" vertical="center" wrapText="1"/>
    </xf>
    <xf numFmtId="0" fontId="90" fillId="0" borderId="100" xfId="0" applyFont="1" applyBorder="1" applyAlignment="1">
      <alignment horizontal="left" vertical="center" wrapText="1"/>
    </xf>
    <xf numFmtId="0" fontId="90" fillId="17" borderId="100" xfId="0" applyFont="1" applyFill="1" applyBorder="1" applyAlignment="1">
      <alignment horizontal="left" vertical="center" wrapText="1"/>
    </xf>
    <xf numFmtId="0" fontId="44" fillId="17" borderId="100" xfId="0" applyFont="1" applyFill="1" applyBorder="1" applyAlignment="1">
      <alignment horizontal="left" vertical="top" wrapText="1"/>
    </xf>
    <xf numFmtId="0" fontId="44" fillId="17" borderId="100" xfId="0" applyFont="1" applyFill="1" applyBorder="1" applyAlignment="1">
      <alignment vertical="center" wrapText="1"/>
    </xf>
    <xf numFmtId="0" fontId="44" fillId="17" borderId="100" xfId="0" applyFont="1" applyFill="1" applyBorder="1" applyAlignment="1">
      <alignment horizontal="left" vertical="center" wrapText="1"/>
    </xf>
    <xf numFmtId="0" fontId="15" fillId="17" borderId="1" xfId="0" quotePrefix="1" applyFont="1" applyFill="1" applyBorder="1" applyAlignment="1">
      <alignment horizontal="center" vertical="center" wrapText="1"/>
    </xf>
    <xf numFmtId="14" fontId="15" fillId="17" borderId="1" xfId="0" applyNumberFormat="1" applyFont="1" applyFill="1" applyBorder="1" applyAlignment="1">
      <alignment horizontal="center" vertical="center"/>
    </xf>
    <xf numFmtId="0" fontId="44" fillId="17" borderId="30" xfId="0" applyFont="1" applyFill="1" applyBorder="1" applyAlignment="1">
      <alignment horizontal="left" vertical="center" wrapText="1"/>
    </xf>
    <xf numFmtId="0" fontId="44" fillId="0" borderId="15" xfId="0" applyFont="1" applyBorder="1" applyAlignment="1">
      <alignment horizontal="center" vertical="center"/>
    </xf>
    <xf numFmtId="0" fontId="44" fillId="0" borderId="1" xfId="0" applyFont="1" applyBorder="1" applyAlignment="1">
      <alignment horizontal="left" vertical="center" wrapText="1"/>
    </xf>
    <xf numFmtId="14" fontId="44" fillId="0" borderId="1" xfId="0" applyNumberFormat="1" applyFont="1" applyFill="1" applyBorder="1" applyAlignment="1">
      <alignment horizontal="center" vertical="center" wrapText="1"/>
    </xf>
    <xf numFmtId="14" fontId="44" fillId="0" borderId="28" xfId="0" applyNumberFormat="1" applyFont="1" applyBorder="1" applyAlignment="1">
      <alignment horizontal="center" vertical="center"/>
    </xf>
    <xf numFmtId="0" fontId="44" fillId="32" borderId="1" xfId="0" applyFont="1" applyFill="1" applyBorder="1" applyAlignment="1">
      <alignment vertical="center" wrapText="1"/>
    </xf>
    <xf numFmtId="0" fontId="44" fillId="0" borderId="1" xfId="0" applyFont="1" applyBorder="1" applyAlignment="1">
      <alignment horizontal="right" vertical="center" wrapText="1"/>
    </xf>
    <xf numFmtId="0" fontId="44" fillId="0" borderId="1" xfId="0" applyFont="1" applyBorder="1" applyAlignment="1">
      <alignment horizontal="left"/>
    </xf>
    <xf numFmtId="0" fontId="44" fillId="32" borderId="1" xfId="0" applyFont="1" applyFill="1" applyBorder="1" applyAlignment="1">
      <alignment vertical="center" wrapText="1"/>
    </xf>
    <xf numFmtId="0" fontId="45" fillId="0" borderId="30" xfId="0" applyFont="1" applyBorder="1" applyAlignment="1">
      <alignment horizontal="justify" vertical="center" wrapText="1"/>
    </xf>
    <xf numFmtId="0" fontId="19" fillId="16" borderId="94" xfId="0" applyFont="1" applyFill="1" applyBorder="1" applyAlignment="1">
      <alignment horizontal="center" vertical="center"/>
    </xf>
    <xf numFmtId="0" fontId="19" fillId="16" borderId="97" xfId="0" applyFont="1" applyFill="1" applyBorder="1" applyAlignment="1">
      <alignment horizontal="center" vertical="center"/>
    </xf>
    <xf numFmtId="14" fontId="44" fillId="0" borderId="28" xfId="0" applyNumberFormat="1" applyFont="1" applyFill="1" applyBorder="1" applyAlignment="1">
      <alignment horizontal="center" vertical="center"/>
    </xf>
    <xf numFmtId="0" fontId="91" fillId="16" borderId="120" xfId="0" applyFont="1" applyFill="1" applyBorder="1" applyAlignment="1">
      <alignment horizontal="center" vertical="center" wrapText="1"/>
    </xf>
    <xf numFmtId="0" fontId="101" fillId="2" borderId="33" xfId="0" applyFont="1" applyFill="1" applyBorder="1" applyAlignment="1">
      <alignment horizontal="center" vertical="center" wrapText="1"/>
    </xf>
    <xf numFmtId="49" fontId="19" fillId="0" borderId="32" xfId="0" applyNumberFormat="1" applyFont="1" applyBorder="1" applyAlignment="1">
      <alignment horizontal="left" vertical="center" wrapText="1"/>
    </xf>
    <xf numFmtId="49" fontId="19" fillId="0" borderId="0" xfId="0" applyNumberFormat="1" applyFont="1" applyAlignment="1">
      <alignment horizontal="left" vertical="center" wrapText="1"/>
    </xf>
    <xf numFmtId="0" fontId="9" fillId="0" borderId="0" xfId="0" applyFont="1" applyAlignment="1">
      <alignment horizontal="left" vertical="center"/>
    </xf>
    <xf numFmtId="0" fontId="102" fillId="3" borderId="0" xfId="0" applyFont="1" applyFill="1" applyBorder="1" applyAlignment="1">
      <alignment horizontal="left" vertical="center" wrapText="1"/>
    </xf>
    <xf numFmtId="14" fontId="44" fillId="0" borderId="25" xfId="0" applyNumberFormat="1" applyFont="1" applyFill="1" applyBorder="1" applyAlignment="1">
      <alignment horizontal="center" vertical="center" wrapText="1"/>
    </xf>
    <xf numFmtId="0" fontId="45" fillId="33" borderId="1" xfId="0" applyFont="1" applyFill="1" applyBorder="1" applyAlignment="1">
      <alignment horizontal="center" vertical="center"/>
    </xf>
    <xf numFmtId="0" fontId="44" fillId="33" borderId="1" xfId="0" applyFont="1" applyFill="1" applyBorder="1" applyAlignment="1">
      <alignment vertical="center" wrapText="1"/>
    </xf>
    <xf numFmtId="0" fontId="44" fillId="33" borderId="1" xfId="0" applyFont="1" applyFill="1" applyBorder="1" applyAlignment="1">
      <alignment horizontal="center" vertical="center" wrapText="1"/>
    </xf>
    <xf numFmtId="14" fontId="19" fillId="33" borderId="1" xfId="0" applyNumberFormat="1" applyFont="1" applyFill="1" applyBorder="1" applyAlignment="1">
      <alignment horizontal="center" vertical="center"/>
    </xf>
    <xf numFmtId="0" fontId="44" fillId="33" borderId="1" xfId="0" applyFont="1" applyFill="1" applyBorder="1" applyAlignment="1">
      <alignment horizontal="center" vertical="center"/>
    </xf>
    <xf numFmtId="0" fontId="44" fillId="0" borderId="30" xfId="0" applyFont="1" applyBorder="1" applyAlignment="1">
      <alignment horizontal="left" vertical="top" wrapText="1"/>
    </xf>
    <xf numFmtId="0" fontId="44" fillId="33" borderId="15"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30" xfId="0" applyFont="1" applyFill="1" applyBorder="1" applyAlignment="1">
      <alignment horizontal="justify"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left" vertical="center" wrapText="1"/>
    </xf>
    <xf numFmtId="14" fontId="44" fillId="0" borderId="28" xfId="0" applyNumberFormat="1"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xf numFmtId="0" fontId="31" fillId="0" borderId="1" xfId="1" applyFill="1" applyBorder="1" applyAlignment="1">
      <alignment horizontal="center" vertical="center" wrapText="1"/>
    </xf>
    <xf numFmtId="0" fontId="31" fillId="0" borderId="1" xfId="1" applyFill="1" applyBorder="1" applyAlignment="1">
      <alignment vertical="center" wrapText="1"/>
    </xf>
    <xf numFmtId="0" fontId="0" fillId="0" borderId="1" xfId="0" applyFont="1" applyFill="1" applyBorder="1" applyAlignment="1">
      <alignment horizontal="left" vertical="top"/>
    </xf>
    <xf numFmtId="0" fontId="44" fillId="0" borderId="1" xfId="0" applyFont="1" applyFill="1" applyBorder="1" applyAlignment="1">
      <alignment vertical="center" wrapText="1"/>
    </xf>
    <xf numFmtId="0" fontId="31" fillId="0" borderId="1" xfId="1" applyFill="1" applyBorder="1" applyAlignment="1">
      <alignment horizontal="left" vertical="top" wrapText="1"/>
    </xf>
    <xf numFmtId="0" fontId="44" fillId="0" borderId="112" xfId="0" applyFont="1" applyFill="1" applyBorder="1" applyAlignment="1">
      <alignment vertical="center" wrapText="1"/>
    </xf>
    <xf numFmtId="0" fontId="44" fillId="0" borderId="100" xfId="0" applyFont="1" applyFill="1" applyBorder="1" applyAlignment="1">
      <alignment horizontal="center" vertical="center" wrapText="1"/>
    </xf>
    <xf numFmtId="169" fontId="44" fillId="0" borderId="101" xfId="0" applyNumberFormat="1" applyFont="1" applyFill="1" applyBorder="1" applyAlignment="1">
      <alignment horizontal="center" vertical="center" wrapText="1"/>
    </xf>
    <xf numFmtId="0" fontId="0" fillId="0" borderId="1" xfId="0" applyFont="1" applyFill="1" applyBorder="1" applyAlignment="1">
      <alignment horizontal="left"/>
    </xf>
    <xf numFmtId="0" fontId="15" fillId="0" borderId="100" xfId="0"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45" fillId="0" borderId="1" xfId="0" applyFont="1" applyFill="1" applyBorder="1" applyAlignment="1">
      <alignment vertical="center" wrapText="1"/>
    </xf>
    <xf numFmtId="0" fontId="0" fillId="0" borderId="15" xfId="0" applyFont="1" applyFill="1" applyBorder="1" applyAlignment="1"/>
    <xf numFmtId="0" fontId="19" fillId="0" borderId="30" xfId="0" applyFont="1" applyFill="1" applyBorder="1" applyAlignment="1">
      <alignment horizontal="justify" vertical="center" wrapText="1"/>
    </xf>
    <xf numFmtId="0" fontId="74" fillId="0" borderId="1" xfId="1" applyFont="1" applyFill="1" applyBorder="1" applyAlignment="1">
      <alignment horizontal="justify" vertical="center" wrapText="1"/>
    </xf>
    <xf numFmtId="0" fontId="44" fillId="0" borderId="1" xfId="0" applyFont="1" applyFill="1" applyBorder="1" applyAlignment="1">
      <alignment horizontal="justify" vertical="center"/>
    </xf>
    <xf numFmtId="0" fontId="45" fillId="0" borderId="1" xfId="0" applyFont="1" applyFill="1" applyBorder="1" applyAlignment="1">
      <alignment horizontal="justify" vertical="center" wrapText="1"/>
    </xf>
    <xf numFmtId="14" fontId="44" fillId="0" borderId="30" xfId="0" applyNumberFormat="1" applyFont="1" applyFill="1" applyBorder="1" applyAlignment="1">
      <alignment horizontal="justify" vertical="center"/>
    </xf>
    <xf numFmtId="0" fontId="44" fillId="0" borderId="30" xfId="0" applyFont="1" applyFill="1" applyBorder="1" applyAlignment="1">
      <alignment horizontal="justify"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horizontal="justify" vertical="center" wrapText="1"/>
    </xf>
    <xf numFmtId="0" fontId="44" fillId="0" borderId="1" xfId="0" applyFont="1" applyBorder="1" applyAlignment="1">
      <alignment horizontal="center" vertical="center" wrapText="1"/>
    </xf>
    <xf numFmtId="0" fontId="44" fillId="0" borderId="1" xfId="0" applyFont="1" applyFill="1" applyBorder="1" applyAlignment="1">
      <alignment vertical="center" wrapText="1"/>
    </xf>
    <xf numFmtId="14" fontId="15" fillId="0" borderId="1" xfId="0" applyNumberFormat="1" applyFont="1" applyFill="1" applyBorder="1" applyAlignment="1">
      <alignment horizontal="center" vertical="center"/>
    </xf>
    <xf numFmtId="14" fontId="15" fillId="0" borderId="28" xfId="0" applyNumberFormat="1" applyFont="1" applyFill="1" applyBorder="1" applyAlignment="1">
      <alignment horizontal="center" vertical="center"/>
    </xf>
    <xf numFmtId="0" fontId="0" fillId="0" borderId="0" xfId="0" applyFont="1" applyFill="1" applyAlignment="1">
      <alignment wrapText="1"/>
    </xf>
    <xf numFmtId="0" fontId="9" fillId="0" borderId="1" xfId="0" applyFont="1" applyFill="1" applyBorder="1" applyAlignment="1">
      <alignment horizontal="left" vertical="top" wrapText="1"/>
    </xf>
    <xf numFmtId="0" fontId="44" fillId="0" borderId="30" xfId="0" applyFont="1" applyFill="1" applyBorder="1" applyAlignment="1">
      <alignment vertical="center" wrapText="1"/>
    </xf>
    <xf numFmtId="14" fontId="90" fillId="0" borderId="28" xfId="0" applyNumberFormat="1" applyFont="1" applyFill="1" applyBorder="1" applyAlignment="1">
      <alignment horizontal="center" vertical="center"/>
    </xf>
    <xf numFmtId="0" fontId="44" fillId="0" borderId="100" xfId="0" applyFont="1" applyFill="1" applyBorder="1" applyAlignment="1">
      <alignment vertical="center" wrapText="1"/>
    </xf>
    <xf numFmtId="0" fontId="44" fillId="0" borderId="100" xfId="0" applyFont="1" applyFill="1" applyBorder="1" applyAlignment="1">
      <alignment vertical="center"/>
    </xf>
    <xf numFmtId="0" fontId="44" fillId="0" borderId="100" xfId="0" applyFont="1" applyFill="1" applyBorder="1" applyAlignment="1">
      <alignment horizontal="left" vertical="center" wrapText="1"/>
    </xf>
    <xf numFmtId="0" fontId="90" fillId="0" borderId="100" xfId="0" applyFont="1" applyFill="1" applyBorder="1" applyAlignment="1">
      <alignment horizontal="left" vertical="center" wrapText="1"/>
    </xf>
    <xf numFmtId="0" fontId="45" fillId="0" borderId="30" xfId="0" applyFont="1" applyFill="1" applyBorder="1" applyAlignment="1">
      <alignment vertical="top" wrapText="1"/>
    </xf>
    <xf numFmtId="14" fontId="19" fillId="0" borderId="1" xfId="0" applyNumberFormat="1" applyFont="1" applyFill="1" applyBorder="1" applyAlignment="1">
      <alignment horizontal="center" vertical="center"/>
    </xf>
    <xf numFmtId="0" fontId="90" fillId="0" borderId="1" xfId="0" applyFont="1" applyFill="1" applyBorder="1" applyAlignment="1">
      <alignment horizontal="center" vertical="center" wrapText="1"/>
    </xf>
    <xf numFmtId="14" fontId="91" fillId="0" borderId="1" xfId="0" applyNumberFormat="1" applyFont="1" applyFill="1" applyBorder="1" applyAlignment="1">
      <alignment horizontal="center" vertical="center"/>
    </xf>
    <xf numFmtId="0" fontId="45" fillId="0" borderId="100" xfId="0" applyFont="1" applyFill="1" applyBorder="1" applyAlignment="1">
      <alignment horizontal="center" vertical="center"/>
    </xf>
    <xf numFmtId="169" fontId="91" fillId="0" borderId="100" xfId="0" applyNumberFormat="1" applyFont="1" applyFill="1" applyBorder="1" applyAlignment="1">
      <alignment horizontal="center" vertical="center"/>
    </xf>
    <xf numFmtId="0" fontId="92" fillId="0" borderId="1" xfId="0" applyFont="1" applyFill="1" applyBorder="1" applyAlignment="1">
      <alignment vertical="center" wrapText="1"/>
    </xf>
    <xf numFmtId="0" fontId="74" fillId="0" borderId="1" xfId="1" applyFont="1" applyFill="1" applyBorder="1" applyAlignment="1">
      <alignment vertical="center" wrapText="1"/>
    </xf>
    <xf numFmtId="0" fontId="74" fillId="0" borderId="1" xfId="0" applyFont="1" applyFill="1" applyBorder="1" applyAlignment="1">
      <alignment vertical="center" wrapText="1"/>
    </xf>
    <xf numFmtId="14" fontId="44" fillId="0" borderId="76" xfId="0" applyNumberFormat="1" applyFont="1" applyFill="1" applyBorder="1" applyAlignment="1">
      <alignment horizontal="center" vertical="center"/>
    </xf>
    <xf numFmtId="0" fontId="45" fillId="0" borderId="16" xfId="0" applyFont="1" applyFill="1" applyBorder="1" applyAlignment="1">
      <alignment horizontal="left" vertical="top" wrapText="1"/>
    </xf>
    <xf numFmtId="0" fontId="74" fillId="0" borderId="16" xfId="1" applyFont="1" applyFill="1" applyBorder="1" applyAlignment="1">
      <alignment horizontal="left" vertical="top" wrapText="1"/>
    </xf>
    <xf numFmtId="0" fontId="74" fillId="0" borderId="1" xfId="1" applyFont="1" applyFill="1" applyBorder="1" applyAlignment="1">
      <alignment horizontal="left" vertical="top" wrapText="1"/>
    </xf>
    <xf numFmtId="0" fontId="45" fillId="0" borderId="30" xfId="0" applyFont="1" applyFill="1" applyBorder="1" applyAlignment="1">
      <alignment horizontal="justify" vertical="center" wrapText="1"/>
    </xf>
    <xf numFmtId="0" fontId="44" fillId="0" borderId="121" xfId="0" applyFont="1" applyFill="1" applyBorder="1" applyAlignment="1">
      <alignment vertical="center" wrapText="1"/>
    </xf>
    <xf numFmtId="14" fontId="15" fillId="0" borderId="30" xfId="0" applyNumberFormat="1" applyFont="1" applyFill="1" applyBorder="1" applyAlignment="1">
      <alignment horizontal="justify" vertical="center" wrapText="1"/>
    </xf>
    <xf numFmtId="169" fontId="44" fillId="0" borderId="104" xfId="0" applyNumberFormat="1" applyFont="1" applyFill="1" applyBorder="1" applyAlignment="1">
      <alignment horizontal="center" vertical="center"/>
    </xf>
    <xf numFmtId="169" fontId="44" fillId="0" borderId="106" xfId="0" applyNumberFormat="1" applyFont="1" applyFill="1" applyBorder="1" applyAlignment="1">
      <alignment horizontal="center" vertical="center"/>
    </xf>
    <xf numFmtId="0" fontId="98" fillId="0" borderId="1" xfId="0" applyFont="1" applyFill="1" applyBorder="1" applyAlignment="1">
      <alignment vertical="center" wrapText="1"/>
    </xf>
    <xf numFmtId="14" fontId="44" fillId="0" borderId="30" xfId="0" applyNumberFormat="1" applyFont="1" applyFill="1" applyBorder="1" applyAlignment="1">
      <alignment horizontal="left" vertical="center" wrapText="1"/>
    </xf>
    <xf numFmtId="14" fontId="0" fillId="0" borderId="30"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 xfId="0" applyFont="1" applyFill="1" applyBorder="1" applyAlignment="1">
      <alignment horizontal="center" wrapText="1"/>
    </xf>
    <xf numFmtId="0" fontId="70" fillId="25" borderId="35" xfId="0" applyFont="1" applyFill="1" applyBorder="1" applyAlignment="1">
      <alignment horizontal="center" vertical="center" wrapText="1"/>
    </xf>
    <xf numFmtId="0" fontId="44" fillId="0" borderId="1" xfId="0" applyFont="1" applyFill="1" applyBorder="1" applyAlignment="1">
      <alignment horizontal="right" vertical="center" wrapText="1"/>
    </xf>
    <xf numFmtId="0" fontId="44" fillId="0" borderId="27" xfId="0" applyFont="1" applyFill="1" applyBorder="1" applyAlignment="1">
      <alignment horizontal="left" vertical="center" wrapText="1"/>
    </xf>
    <xf numFmtId="0" fontId="44" fillId="0" borderId="15" xfId="0" applyFont="1" applyFill="1" applyBorder="1" applyAlignment="1">
      <alignment horizontal="left" vertical="top"/>
    </xf>
    <xf numFmtId="0" fontId="15" fillId="0" borderId="0" xfId="0" applyFont="1" applyFill="1" applyAlignment="1">
      <alignment horizontal="center" vertical="center" wrapText="1"/>
    </xf>
    <xf numFmtId="0" fontId="15" fillId="0" borderId="1" xfId="0" applyFont="1" applyFill="1" applyBorder="1" applyAlignment="1">
      <alignment vertical="center" wrapText="1"/>
    </xf>
    <xf numFmtId="14" fontId="15" fillId="0" borderId="28" xfId="0" applyNumberFormat="1" applyFont="1" applyFill="1" applyBorder="1" applyAlignment="1">
      <alignment vertical="center"/>
    </xf>
    <xf numFmtId="14" fontId="15" fillId="0" borderId="28" xfId="0" applyNumberFormat="1"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4" fillId="0" borderId="30" xfId="0" applyFont="1" applyFill="1" applyBorder="1" applyAlignment="1">
      <alignment horizontal="justify" vertical="center"/>
    </xf>
    <xf numFmtId="0" fontId="103" fillId="0" borderId="1" xfId="0" applyFont="1" applyFill="1" applyBorder="1" applyAlignment="1">
      <alignment horizontal="left" vertical="center" wrapText="1"/>
    </xf>
    <xf numFmtId="0" fontId="82" fillId="0" borderId="102" xfId="0" applyFont="1" applyFill="1" applyBorder="1" applyAlignment="1">
      <alignment horizontal="left" vertical="center" wrapText="1"/>
    </xf>
    <xf numFmtId="0" fontId="82" fillId="0" borderId="100" xfId="0" applyFont="1" applyFill="1" applyBorder="1" applyAlignment="1">
      <alignment horizontal="left" vertical="center" wrapText="1"/>
    </xf>
    <xf numFmtId="0" fontId="82" fillId="0" borderId="110" xfId="0" applyFont="1" applyFill="1" applyBorder="1" applyAlignment="1">
      <alignment vertical="center" wrapText="1"/>
    </xf>
    <xf numFmtId="169" fontId="90" fillId="0" borderId="106" xfId="0" applyNumberFormat="1" applyFont="1" applyFill="1" applyBorder="1" applyAlignment="1">
      <alignment vertical="center" wrapText="1"/>
    </xf>
    <xf numFmtId="0" fontId="0" fillId="0" borderId="1" xfId="0" applyFont="1" applyFill="1" applyBorder="1" applyAlignment="1">
      <alignment horizontal="justify" vertical="center" wrapText="1"/>
    </xf>
    <xf numFmtId="0" fontId="44" fillId="0" borderId="30" xfId="0" applyFont="1" applyFill="1" applyBorder="1" applyAlignment="1">
      <alignment horizontal="center" vertical="center" wrapText="1"/>
    </xf>
    <xf numFmtId="169" fontId="82" fillId="0" borderId="1" xfId="0" applyNumberFormat="1" applyFont="1" applyFill="1" applyBorder="1" applyAlignment="1">
      <alignment vertical="center" wrapText="1"/>
    </xf>
    <xf numFmtId="0" fontId="82" fillId="0" borderId="1" xfId="0" applyFont="1" applyFill="1" applyBorder="1" applyAlignment="1">
      <alignment horizontal="left" vertical="center" wrapText="1"/>
    </xf>
    <xf numFmtId="0" fontId="82" fillId="0" borderId="1" xfId="0" applyFont="1" applyFill="1" applyBorder="1" applyAlignment="1">
      <alignment vertical="center" wrapText="1"/>
    </xf>
    <xf numFmtId="169" fontId="82" fillId="0" borderId="1"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169" fontId="82" fillId="0" borderId="100" xfId="0" applyNumberFormat="1" applyFont="1" applyFill="1" applyBorder="1" applyAlignment="1">
      <alignment horizontal="center" vertical="center" wrapText="1"/>
    </xf>
    <xf numFmtId="0" fontId="82" fillId="0" borderId="100" xfId="0" applyFont="1" applyFill="1" applyBorder="1" applyAlignment="1">
      <alignment vertical="center" wrapText="1"/>
    </xf>
    <xf numFmtId="0" fontId="103" fillId="0" borderId="100" xfId="0" applyFont="1" applyFill="1" applyBorder="1" applyAlignment="1">
      <alignment horizontal="left" vertical="center" wrapText="1"/>
    </xf>
    <xf numFmtId="0" fontId="82" fillId="0" borderId="100" xfId="0" applyFont="1" applyFill="1" applyBorder="1" applyAlignment="1">
      <alignment horizontal="center" vertical="center" wrapText="1"/>
    </xf>
    <xf numFmtId="169" fontId="82" fillId="0" borderId="101" xfId="0" applyNumberFormat="1" applyFont="1" applyFill="1" applyBorder="1" applyAlignment="1">
      <alignment horizontal="center" vertical="center" wrapText="1"/>
    </xf>
    <xf numFmtId="14" fontId="100"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xf>
    <xf numFmtId="0" fontId="82" fillId="0" borderId="100" xfId="0" applyFon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xf>
    <xf numFmtId="0" fontId="56" fillId="0" borderId="0" xfId="0" applyFont="1" applyFill="1" applyAlignment="1">
      <alignment horizontal="center" vertical="center"/>
    </xf>
    <xf numFmtId="0" fontId="44" fillId="0" borderId="15" xfId="0" applyFont="1" applyFill="1" applyBorder="1" applyAlignment="1">
      <alignment horizontal="left" vertical="center"/>
    </xf>
    <xf numFmtId="0" fontId="44" fillId="0" borderId="1" xfId="0" applyFont="1" applyBorder="1" applyAlignment="1">
      <alignment horizontal="justify" vertical="center" wrapText="1"/>
    </xf>
    <xf numFmtId="0" fontId="9" fillId="0" borderId="1" xfId="0" applyFont="1" applyBorder="1" applyAlignment="1">
      <alignment horizontal="justify" vertical="center"/>
    </xf>
    <xf numFmtId="0" fontId="91" fillId="0" borderId="101" xfId="0" applyFont="1" applyBorder="1" applyAlignment="1">
      <alignment horizontal="justify" vertical="center" wrapText="1"/>
    </xf>
    <xf numFmtId="0" fontId="9" fillId="0" borderId="56" xfId="0" applyFont="1" applyBorder="1" applyAlignment="1">
      <alignment horizontal="justify" vertical="center"/>
    </xf>
    <xf numFmtId="0" fontId="9" fillId="0" borderId="102" xfId="0" applyFont="1" applyBorder="1" applyAlignment="1">
      <alignment horizontal="justify" vertical="center"/>
    </xf>
    <xf numFmtId="0" fontId="44" fillId="0" borderId="79"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08" xfId="0" applyFont="1" applyBorder="1" applyAlignment="1">
      <alignment horizontal="center" vertical="center" wrapText="1"/>
    </xf>
    <xf numFmtId="0" fontId="44" fillId="4" borderId="25" xfId="0" applyFont="1" applyFill="1" applyBorder="1" applyAlignment="1">
      <alignment horizontal="center" vertical="center" wrapText="1"/>
    </xf>
    <xf numFmtId="0" fontId="44" fillId="4" borderId="26" xfId="0" applyFont="1" applyFill="1" applyBorder="1" applyAlignment="1">
      <alignment horizontal="center" vertical="center" wrapText="1"/>
    </xf>
    <xf numFmtId="0" fontId="44" fillId="4" borderId="109" xfId="0"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locked="0"/>
    </xf>
    <xf numFmtId="14" fontId="44" fillId="0" borderId="16" xfId="0" applyNumberFormat="1" applyFont="1" applyBorder="1" applyAlignment="1">
      <alignment horizontal="center" vertical="center"/>
    </xf>
    <xf numFmtId="14" fontId="44" fillId="0" borderId="15" xfId="0" applyNumberFormat="1" applyFont="1" applyBorder="1" applyAlignment="1">
      <alignment horizontal="center" vertical="center"/>
    </xf>
    <xf numFmtId="0" fontId="44" fillId="0" borderId="31" xfId="0" applyFont="1" applyBorder="1" applyAlignment="1">
      <alignment horizontal="center" vertical="center" wrapText="1"/>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4" fillId="0" borderId="16" xfId="0" applyNumberFormat="1" applyFont="1" applyFill="1" applyBorder="1" applyAlignment="1">
      <alignment horizontal="center" vertical="center"/>
    </xf>
    <xf numFmtId="14" fontId="44" fillId="0" borderId="15" xfId="0" applyNumberFormat="1" applyFont="1" applyFill="1" applyBorder="1" applyAlignment="1">
      <alignment horizontal="center" vertical="center"/>
    </xf>
    <xf numFmtId="0" fontId="44" fillId="0" borderId="16"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center" vertical="center" wrapText="1"/>
      <protection locked="0"/>
    </xf>
    <xf numFmtId="0" fontId="90" fillId="0" borderId="76" xfId="0" applyFont="1" applyBorder="1" applyAlignment="1">
      <alignment horizontal="center" vertical="center" wrapText="1"/>
    </xf>
    <xf numFmtId="0" fontId="90" fillId="0" borderId="77" xfId="0" applyFont="1" applyBorder="1" applyAlignment="1">
      <alignment horizontal="center" vertical="center" wrapText="1"/>
    </xf>
    <xf numFmtId="0" fontId="90" fillId="0" borderId="107" xfId="0" applyFont="1" applyBorder="1" applyAlignment="1">
      <alignment horizontal="center" vertical="center" wrapText="1"/>
    </xf>
    <xf numFmtId="0" fontId="44" fillId="4" borderId="79"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108" xfId="0"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vertical="center" wrapText="1"/>
    </xf>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22" fillId="0" borderId="1" xfId="0" applyFont="1" applyBorder="1" applyAlignment="1">
      <alignment horizontal="left" vertical="top" wrapText="1"/>
    </xf>
    <xf numFmtId="0" fontId="44" fillId="0" borderId="1" xfId="0" applyFont="1" applyBorder="1" applyAlignment="1">
      <alignment horizontal="left" vertical="top" wrapText="1"/>
    </xf>
    <xf numFmtId="0" fontId="15" fillId="0" borderId="76" xfId="0" applyFont="1" applyFill="1" applyBorder="1" applyAlignment="1">
      <alignment horizontal="center" vertical="top" wrapText="1"/>
    </xf>
    <xf numFmtId="0" fontId="15" fillId="0" borderId="77" xfId="0" applyFont="1" applyFill="1" applyBorder="1" applyAlignment="1">
      <alignment horizontal="center" vertical="top" wrapText="1"/>
    </xf>
    <xf numFmtId="0" fontId="15" fillId="0" borderId="78" xfId="0" applyFont="1" applyFill="1" applyBorder="1" applyAlignment="1">
      <alignment horizontal="center" vertical="top" wrapText="1"/>
    </xf>
    <xf numFmtId="0" fontId="15" fillId="0" borderId="79"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80" xfId="0" applyFont="1" applyFill="1" applyBorder="1" applyAlignment="1">
      <alignment horizontal="center" vertical="top"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7" xfId="0" applyFont="1" applyFill="1" applyBorder="1" applyAlignment="1">
      <alignment horizontal="center" vertical="top" wrapText="1"/>
    </xf>
    <xf numFmtId="0" fontId="15" fillId="17" borderId="1" xfId="0" applyFont="1" applyFill="1" applyBorder="1" applyAlignment="1">
      <alignment horizontal="left" vertical="top" wrapText="1"/>
    </xf>
    <xf numFmtId="0" fontId="15" fillId="0" borderId="1" xfId="0" applyFont="1" applyBorder="1" applyAlignment="1">
      <alignment horizontal="left" vertical="top" wrapText="1"/>
    </xf>
    <xf numFmtId="0" fontId="45" fillId="0" borderId="1" xfId="0" applyFont="1" applyFill="1" applyBorder="1" applyAlignment="1">
      <alignment horizontal="center" vertical="center" wrapText="1"/>
    </xf>
    <xf numFmtId="14" fontId="49" fillId="0" borderId="1" xfId="0" applyNumberFormat="1" applyFont="1" applyFill="1" applyBorder="1" applyAlignment="1">
      <alignment horizontal="center" vertical="center"/>
    </xf>
    <xf numFmtId="0" fontId="44" fillId="0" borderId="19" xfId="0" applyNumberFormat="1" applyFont="1" applyFill="1" applyBorder="1" applyAlignment="1" applyProtection="1">
      <alignment horizontal="center" vertical="center" wrapText="1"/>
      <protection locked="0"/>
    </xf>
    <xf numFmtId="0" fontId="44" fillId="0" borderId="31" xfId="0" applyNumberFormat="1" applyFont="1" applyFill="1" applyBorder="1" applyAlignment="1" applyProtection="1">
      <alignment horizontal="center" vertical="center" wrapText="1"/>
      <protection locked="0"/>
    </xf>
    <xf numFmtId="0" fontId="44" fillId="0" borderId="19"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45" fillId="0" borderId="16" xfId="0" applyFont="1" applyFill="1" applyBorder="1" applyAlignment="1">
      <alignment horizontal="center" vertical="center" wrapText="1"/>
    </xf>
    <xf numFmtId="14" fontId="49" fillId="0" borderId="16" xfId="0" applyNumberFormat="1" applyFont="1" applyFill="1" applyBorder="1" applyAlignment="1">
      <alignment horizontal="center" vertical="center"/>
    </xf>
    <xf numFmtId="0" fontId="14" fillId="22" borderId="8"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8" fillId="4" borderId="34" xfId="0" applyFont="1" applyFill="1" applyBorder="1" applyAlignment="1">
      <alignment horizontal="center" vertical="center"/>
    </xf>
    <xf numFmtId="0" fontId="9" fillId="0" borderId="35" xfId="0" applyFont="1" applyBorder="1"/>
    <xf numFmtId="0" fontId="9" fillId="0" borderId="42" xfId="0" applyFont="1" applyBorder="1"/>
    <xf numFmtId="0" fontId="9" fillId="0" borderId="36" xfId="0" applyFont="1" applyBorder="1"/>
    <xf numFmtId="0" fontId="0" fillId="0" borderId="0" xfId="0" applyFont="1" applyAlignment="1"/>
    <xf numFmtId="0" fontId="9" fillId="0" borderId="37" xfId="0" applyFont="1" applyBorder="1"/>
    <xf numFmtId="0" fontId="9" fillId="0" borderId="38" xfId="0" applyFont="1" applyBorder="1"/>
    <xf numFmtId="0" fontId="9" fillId="0" borderId="39" xfId="0" applyFont="1" applyBorder="1"/>
    <xf numFmtId="0" fontId="9" fillId="0" borderId="41" xfId="0" applyFont="1" applyBorder="1"/>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74" xfId="0" applyFont="1" applyBorder="1" applyAlignment="1">
      <alignment horizontal="center" vertical="center" wrapText="1"/>
    </xf>
    <xf numFmtId="0" fontId="65" fillId="20" borderId="8" xfId="0" applyFont="1" applyFill="1" applyBorder="1" applyAlignment="1">
      <alignment horizontal="center" vertical="center" wrapText="1"/>
    </xf>
    <xf numFmtId="0" fontId="65" fillId="20" borderId="10" xfId="0" applyFont="1" applyFill="1" applyBorder="1" applyAlignment="1">
      <alignment horizontal="center" vertical="center" wrapText="1"/>
    </xf>
    <xf numFmtId="0" fontId="14" fillId="21" borderId="8" xfId="0" applyFont="1" applyFill="1" applyBorder="1" applyAlignment="1">
      <alignment horizontal="center" vertical="center" wrapText="1"/>
    </xf>
    <xf numFmtId="0" fontId="14" fillId="21" borderId="9"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5" fillId="0" borderId="15" xfId="0" applyFont="1" applyFill="1" applyBorder="1" applyAlignment="1">
      <alignment horizontal="center" vertical="center" wrapText="1"/>
    </xf>
    <xf numFmtId="14" fontId="44" fillId="0" borderId="15" xfId="0" applyNumberFormat="1" applyFont="1" applyFill="1" applyBorder="1" applyAlignment="1">
      <alignment horizontal="center" vertical="center" wrapText="1"/>
    </xf>
    <xf numFmtId="0" fontId="44" fillId="0" borderId="1" xfId="0" applyFont="1" applyFill="1" applyBorder="1" applyAlignment="1">
      <alignment horizontal="left" vertical="center" wrapText="1"/>
    </xf>
    <xf numFmtId="0" fontId="43" fillId="2" borderId="8" xfId="0" applyFont="1" applyFill="1" applyBorder="1" applyAlignment="1">
      <alignment horizontal="center" vertical="center" wrapText="1"/>
    </xf>
    <xf numFmtId="0" fontId="17" fillId="0" borderId="9" xfId="0" applyFont="1" applyBorder="1"/>
    <xf numFmtId="0" fontId="17" fillId="0" borderId="10" xfId="0" applyFont="1" applyBorder="1"/>
    <xf numFmtId="0" fontId="33" fillId="0" borderId="16" xfId="0" applyFont="1" applyFill="1" applyBorder="1" applyAlignment="1">
      <alignment horizontal="center" vertical="center"/>
    </xf>
    <xf numFmtId="0" fontId="33"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33"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44" fillId="26" borderId="79" xfId="0" applyFont="1" applyFill="1" applyBorder="1" applyAlignment="1">
      <alignment horizontal="center" vertical="center" wrapText="1"/>
    </xf>
    <xf numFmtId="0" fontId="44" fillId="26" borderId="0" xfId="0" applyFont="1" applyFill="1" applyBorder="1" applyAlignment="1">
      <alignment horizontal="center" vertical="center" wrapText="1"/>
    </xf>
    <xf numFmtId="0" fontId="44" fillId="26" borderId="80" xfId="0" applyFont="1" applyFill="1" applyBorder="1" applyAlignment="1">
      <alignment horizontal="center" vertical="center" wrapText="1"/>
    </xf>
    <xf numFmtId="0" fontId="45" fillId="0" borderId="1" xfId="0" applyFont="1" applyFill="1" applyBorder="1" applyAlignment="1">
      <alignment horizontal="left" vertical="top" wrapText="1"/>
    </xf>
    <xf numFmtId="0" fontId="44" fillId="17" borderId="28" xfId="0" applyFont="1" applyFill="1" applyBorder="1" applyAlignment="1">
      <alignment horizontal="left" vertical="center" wrapText="1"/>
    </xf>
    <xf numFmtId="0" fontId="44" fillId="17" borderId="29" xfId="0" applyFont="1" applyFill="1" applyBorder="1" applyAlignment="1">
      <alignment horizontal="left" vertical="center"/>
    </xf>
    <xf numFmtId="0" fontId="44" fillId="17" borderId="30" xfId="0" applyFont="1" applyFill="1" applyBorder="1" applyAlignment="1">
      <alignment horizontal="left" vertical="center"/>
    </xf>
    <xf numFmtId="0" fontId="45" fillId="17" borderId="28" xfId="0" applyFont="1" applyFill="1" applyBorder="1" applyAlignment="1">
      <alignment horizontal="left" vertical="center" wrapText="1"/>
    </xf>
    <xf numFmtId="0" fontId="44" fillId="17" borderId="29" xfId="0" applyFont="1" applyFill="1" applyBorder="1" applyAlignment="1">
      <alignment horizontal="left" vertical="center" wrapText="1"/>
    </xf>
    <xf numFmtId="0" fontId="44" fillId="17" borderId="30"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44" fillId="0" borderId="1" xfId="0" applyFont="1" applyFill="1" applyBorder="1" applyAlignment="1">
      <alignment horizontal="left" vertical="top" wrapText="1"/>
    </xf>
    <xf numFmtId="0" fontId="44" fillId="0" borderId="28" xfId="0" applyFont="1" applyFill="1" applyBorder="1" applyAlignment="1">
      <alignment horizontal="justify" vertical="center" wrapText="1"/>
    </xf>
    <xf numFmtId="0" fontId="44" fillId="0" borderId="29"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justify" vertical="center" wrapText="1"/>
    </xf>
    <xf numFmtId="0" fontId="44" fillId="0" borderId="30" xfId="0" applyFont="1" applyBorder="1" applyAlignment="1">
      <alignment horizontal="justify" vertical="center"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45" fillId="17" borderId="1" xfId="0" applyFont="1" applyFill="1" applyBorder="1" applyAlignment="1">
      <alignment horizontal="left" vertical="center" wrapText="1"/>
    </xf>
    <xf numFmtId="0" fontId="45" fillId="0" borderId="104" xfId="0" applyFont="1" applyBorder="1" applyAlignment="1">
      <alignment horizontal="center" vertical="center"/>
    </xf>
    <xf numFmtId="0" fontId="9" fillId="0" borderId="105" xfId="0" applyFont="1" applyBorder="1"/>
    <xf numFmtId="0" fontId="44" fillId="0" borderId="104" xfId="0" applyFont="1" applyBorder="1" applyAlignment="1">
      <alignment horizontal="center" vertical="center" wrapText="1"/>
    </xf>
    <xf numFmtId="169" fontId="91" fillId="0" borderId="104" xfId="0" applyNumberFormat="1" applyFont="1" applyBorder="1" applyAlignment="1">
      <alignment horizontal="center" vertical="center"/>
    </xf>
    <xf numFmtId="0" fontId="44" fillId="0" borderId="104" xfId="0" applyFont="1" applyBorder="1" applyAlignment="1">
      <alignment horizontal="center" vertical="center"/>
    </xf>
    <xf numFmtId="0" fontId="44" fillId="0" borderId="104" xfId="0" applyFont="1" applyBorder="1" applyAlignment="1">
      <alignment horizontal="left" vertical="center" wrapText="1"/>
    </xf>
    <xf numFmtId="0" fontId="45" fillId="0" borderId="101" xfId="0" applyFont="1" applyBorder="1" applyAlignment="1">
      <alignment horizontal="left" vertical="top" wrapText="1"/>
    </xf>
    <xf numFmtId="0" fontId="9" fillId="0" borderId="56" xfId="0" applyFont="1" applyBorder="1"/>
    <xf numFmtId="0" fontId="9" fillId="0" borderId="102" xfId="0" applyFont="1" applyBorder="1"/>
    <xf numFmtId="0" fontId="19" fillId="16" borderId="23"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6" borderId="75" xfId="0" applyFont="1" applyFill="1" applyBorder="1" applyAlignment="1">
      <alignment horizontal="center" vertical="center" wrapText="1"/>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90" xfId="0" applyFont="1" applyFill="1" applyBorder="1" applyAlignment="1">
      <alignment horizontal="center" vertical="center" wrapText="1"/>
    </xf>
    <xf numFmtId="0" fontId="14" fillId="22" borderId="23" xfId="0" applyFont="1" applyFill="1" applyBorder="1" applyAlignment="1">
      <alignment horizontal="center" vertical="center" wrapText="1"/>
    </xf>
    <xf numFmtId="0" fontId="14" fillId="22" borderId="24" xfId="0" applyFont="1" applyFill="1" applyBorder="1" applyAlignment="1">
      <alignment horizontal="center" vertical="center" wrapText="1"/>
    </xf>
    <xf numFmtId="0" fontId="14" fillId="22" borderId="90" xfId="0" applyFont="1" applyFill="1" applyBorder="1" applyAlignment="1">
      <alignment horizontal="center" vertical="center" wrapText="1"/>
    </xf>
    <xf numFmtId="0" fontId="65" fillId="20" borderId="23" xfId="0" applyFont="1" applyFill="1" applyBorder="1" applyAlignment="1">
      <alignment horizontal="center" vertical="center" wrapText="1"/>
    </xf>
    <xf numFmtId="0" fontId="65" fillId="20" borderId="24" xfId="0" applyFont="1" applyFill="1" applyBorder="1" applyAlignment="1">
      <alignment horizontal="center" vertical="center" wrapText="1"/>
    </xf>
    <xf numFmtId="0" fontId="65" fillId="20" borderId="90" xfId="0" applyFont="1" applyFill="1" applyBorder="1" applyAlignment="1">
      <alignment horizontal="center" vertical="center" wrapText="1"/>
    </xf>
    <xf numFmtId="0" fontId="8" fillId="4" borderId="35"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1" xfId="0" applyFont="1" applyFill="1" applyBorder="1" applyAlignment="1">
      <alignment horizontal="center" vertical="center"/>
    </xf>
    <xf numFmtId="0" fontId="14" fillId="21" borderId="23" xfId="0" applyFont="1" applyFill="1" applyBorder="1" applyAlignment="1">
      <alignment horizontal="center" vertical="center" wrapText="1"/>
    </xf>
    <xf numFmtId="0" fontId="14" fillId="21" borderId="24" xfId="0" applyFont="1" applyFill="1" applyBorder="1" applyAlignment="1">
      <alignment horizontal="center" vertical="center" wrapText="1"/>
    </xf>
    <xf numFmtId="0" fontId="14" fillId="21" borderId="90" xfId="0" applyFont="1" applyFill="1" applyBorder="1" applyAlignment="1">
      <alignment horizontal="center" vertical="center" wrapText="1"/>
    </xf>
    <xf numFmtId="0" fontId="80" fillId="0" borderId="26" xfId="0" applyFont="1" applyBorder="1" applyAlignment="1">
      <alignment horizontal="center"/>
    </xf>
    <xf numFmtId="0" fontId="50" fillId="29" borderId="55" xfId="0" applyFont="1" applyFill="1" applyBorder="1" applyAlignment="1">
      <alignment horizontal="left" vertical="center" wrapText="1"/>
    </xf>
    <xf numFmtId="0" fontId="8" fillId="29" borderId="56" xfId="0" applyFont="1" applyFill="1" applyBorder="1" applyAlignment="1">
      <alignment horizontal="left"/>
    </xf>
    <xf numFmtId="0" fontId="8" fillId="29" borderId="57" xfId="0" applyFont="1" applyFill="1" applyBorder="1" applyAlignment="1">
      <alignment horizontal="left"/>
    </xf>
    <xf numFmtId="0" fontId="50" fillId="29" borderId="55" xfId="0" applyFont="1" applyFill="1" applyBorder="1" applyAlignment="1">
      <alignment horizontal="left" vertical="center"/>
    </xf>
    <xf numFmtId="0" fontId="8" fillId="17" borderId="56" xfId="0" applyFont="1" applyFill="1" applyBorder="1" applyAlignment="1">
      <alignment horizontal="left"/>
    </xf>
    <xf numFmtId="0" fontId="8" fillId="17" borderId="57" xfId="0" applyFont="1" applyFill="1" applyBorder="1" applyAlignment="1">
      <alignment horizontal="left"/>
    </xf>
    <xf numFmtId="1" fontId="16" fillId="0" borderId="0" xfId="0" applyNumberFormat="1" applyFont="1" applyFill="1" applyBorder="1" applyAlignment="1">
      <alignment horizontal="left" vertical="center" wrapText="1"/>
    </xf>
    <xf numFmtId="0" fontId="9" fillId="0" borderId="0" xfId="0" applyFont="1" applyFill="1" applyBorder="1" applyAlignment="1">
      <alignment vertical="center"/>
    </xf>
    <xf numFmtId="1" fontId="16" fillId="4" borderId="1" xfId="0" applyNumberFormat="1" applyFont="1" applyFill="1" applyBorder="1" applyAlignment="1">
      <alignment horizontal="left" vertical="center" wrapText="1"/>
    </xf>
    <xf numFmtId="0" fontId="9" fillId="0" borderId="1" xfId="0" applyFont="1" applyBorder="1"/>
    <xf numFmtId="1" fontId="16" fillId="0" borderId="1" xfId="0" applyNumberFormat="1" applyFont="1" applyFill="1" applyBorder="1" applyAlignment="1">
      <alignment horizontal="left" vertical="center" wrapText="1"/>
    </xf>
    <xf numFmtId="0" fontId="9" fillId="0" borderId="1" xfId="0" applyFont="1" applyFill="1" applyBorder="1"/>
    <xf numFmtId="0" fontId="10" fillId="19" borderId="95" xfId="0" applyFont="1" applyFill="1" applyBorder="1" applyAlignment="1">
      <alignment horizontal="center" vertical="center" wrapText="1"/>
    </xf>
    <xf numFmtId="0" fontId="9" fillId="0" borderId="74" xfId="0" applyFont="1" applyBorder="1"/>
    <xf numFmtId="165" fontId="63" fillId="4" borderId="14" xfId="0" applyNumberFormat="1" applyFont="1" applyFill="1" applyBorder="1" applyAlignment="1">
      <alignment horizontal="center"/>
    </xf>
    <xf numFmtId="0" fontId="9" fillId="0" borderId="17" xfId="0" applyFont="1" applyBorder="1"/>
    <xf numFmtId="39" fontId="64" fillId="27" borderId="52" xfId="0" applyNumberFormat="1" applyFont="1" applyFill="1" applyBorder="1" applyAlignment="1">
      <alignment horizontal="center" vertical="center" wrapText="1"/>
    </xf>
    <xf numFmtId="0" fontId="9" fillId="17" borderId="53" xfId="0" applyFont="1" applyFill="1" applyBorder="1"/>
    <xf numFmtId="0" fontId="9" fillId="17" borderId="54" xfId="0" applyFont="1" applyFill="1" applyBorder="1"/>
    <xf numFmtId="166" fontId="64" fillId="27" borderId="52" xfId="0" applyNumberFormat="1" applyFont="1" applyFill="1" applyBorder="1" applyAlignment="1">
      <alignment horizontal="center" vertical="center" wrapText="1"/>
    </xf>
    <xf numFmtId="1" fontId="60" fillId="18" borderId="1" xfId="0" applyNumberFormat="1" applyFont="1" applyFill="1" applyBorder="1" applyAlignment="1">
      <alignment horizontal="center" vertical="center" wrapText="1"/>
    </xf>
    <xf numFmtId="0" fontId="10" fillId="19" borderId="8" xfId="0" applyFont="1" applyFill="1" applyBorder="1" applyAlignment="1">
      <alignment horizontal="center" vertical="center" wrapText="1"/>
    </xf>
    <xf numFmtId="0" fontId="9" fillId="0" borderId="9" xfId="0" applyFont="1" applyBorder="1"/>
    <xf numFmtId="0" fontId="9" fillId="0" borderId="10" xfId="0" applyFont="1" applyBorder="1"/>
    <xf numFmtId="0" fontId="50" fillId="17" borderId="68" xfId="0" applyFont="1" applyFill="1" applyBorder="1" applyAlignment="1">
      <alignment horizontal="left" vertical="center" wrapText="1"/>
    </xf>
    <xf numFmtId="0" fontId="8" fillId="17" borderId="70" xfId="0" applyFont="1" applyFill="1" applyBorder="1" applyAlignment="1">
      <alignment horizontal="left"/>
    </xf>
    <xf numFmtId="0" fontId="8" fillId="17" borderId="69" xfId="0" applyFont="1" applyFill="1" applyBorder="1" applyAlignment="1">
      <alignment horizontal="left"/>
    </xf>
    <xf numFmtId="1" fontId="62" fillId="34" borderId="34" xfId="0" applyNumberFormat="1" applyFont="1" applyFill="1" applyBorder="1" applyAlignment="1">
      <alignment horizontal="center" vertical="center"/>
    </xf>
    <xf numFmtId="0" fontId="9" fillId="25" borderId="35" xfId="0" applyFont="1" applyFill="1" applyBorder="1"/>
    <xf numFmtId="0" fontId="9" fillId="25" borderId="42" xfId="0" applyFont="1" applyFill="1" applyBorder="1"/>
    <xf numFmtId="1" fontId="69" fillId="34" borderId="52" xfId="0" applyNumberFormat="1" applyFont="1" applyFill="1" applyBorder="1" applyAlignment="1">
      <alignment horizontal="center" vertical="center" wrapText="1"/>
    </xf>
    <xf numFmtId="1" fontId="69" fillId="34" borderId="54" xfId="0" applyNumberFormat="1" applyFont="1" applyFill="1" applyBorder="1" applyAlignment="1">
      <alignment horizontal="center" vertical="center" wrapText="1"/>
    </xf>
    <xf numFmtId="164" fontId="13" fillId="4" borderId="55" xfId="0" applyNumberFormat="1" applyFont="1" applyFill="1" applyBorder="1" applyAlignment="1">
      <alignment horizontal="center" vertical="center"/>
    </xf>
    <xf numFmtId="0" fontId="13" fillId="0" borderId="57" xfId="0" applyFont="1" applyBorder="1" applyAlignment="1">
      <alignment horizontal="center" vertical="center"/>
    </xf>
    <xf numFmtId="164" fontId="13" fillId="4" borderId="61" xfId="0" applyNumberFormat="1" applyFont="1" applyFill="1" applyBorder="1" applyAlignment="1">
      <alignment horizontal="center" vertical="center"/>
    </xf>
    <xf numFmtId="0" fontId="13" fillId="0" borderId="62" xfId="0" applyFont="1" applyBorder="1" applyAlignment="1">
      <alignment horizontal="center" vertical="center"/>
    </xf>
    <xf numFmtId="0" fontId="13" fillId="0" borderId="56" xfId="0" applyFont="1" applyBorder="1" applyAlignment="1">
      <alignment horizontal="center" vertical="center"/>
    </xf>
    <xf numFmtId="0" fontId="0" fillId="0" borderId="14" xfId="0" applyBorder="1"/>
    <xf numFmtId="0" fontId="0" fillId="0" borderId="17" xfId="0" applyBorder="1"/>
    <xf numFmtId="1" fontId="16" fillId="4" borderId="14" xfId="0" applyNumberFormat="1" applyFont="1" applyFill="1" applyBorder="1" applyAlignment="1">
      <alignment horizontal="center" vertical="center"/>
    </xf>
    <xf numFmtId="0" fontId="9" fillId="0" borderId="14" xfId="0" applyFont="1" applyBorder="1"/>
    <xf numFmtId="164" fontId="13" fillId="4" borderId="65" xfId="0" applyNumberFormat="1" applyFont="1" applyFill="1" applyBorder="1" applyAlignment="1">
      <alignment horizontal="center" vertical="center"/>
    </xf>
    <xf numFmtId="0" fontId="13" fillId="0" borderId="64" xfId="0" applyFont="1" applyBorder="1" applyAlignment="1">
      <alignment horizontal="center" vertical="center"/>
    </xf>
    <xf numFmtId="0" fontId="13" fillId="0" borderId="63" xfId="0" applyFont="1" applyBorder="1" applyAlignment="1">
      <alignment horizontal="center" vertical="center"/>
    </xf>
    <xf numFmtId="164" fontId="13" fillId="4" borderId="66" xfId="0" applyNumberFormat="1" applyFont="1" applyFill="1" applyBorder="1" applyAlignment="1">
      <alignment horizontal="center" vertical="center"/>
    </xf>
    <xf numFmtId="0" fontId="13" fillId="0" borderId="67" xfId="0" applyFont="1" applyBorder="1" applyAlignment="1">
      <alignment horizontal="center" vertical="center"/>
    </xf>
    <xf numFmtId="1" fontId="42" fillId="4" borderId="14" xfId="0" applyNumberFormat="1" applyFont="1" applyFill="1" applyBorder="1" applyAlignment="1">
      <alignment horizontal="center" vertical="center"/>
    </xf>
    <xf numFmtId="164" fontId="13" fillId="4" borderId="63" xfId="0" applyNumberFormat="1" applyFont="1" applyFill="1" applyBorder="1" applyAlignment="1">
      <alignment horizontal="center" vertical="center"/>
    </xf>
    <xf numFmtId="0" fontId="8" fillId="0" borderId="64" xfId="0" applyFont="1" applyBorder="1" applyAlignment="1">
      <alignment horizontal="center" vertical="center"/>
    </xf>
    <xf numFmtId="0" fontId="50" fillId="4" borderId="58" xfId="0" applyFont="1" applyFill="1" applyBorder="1" applyAlignment="1">
      <alignment horizontal="left" vertical="center" wrapText="1"/>
    </xf>
    <xf numFmtId="0" fontId="8" fillId="0" borderId="59" xfId="0" applyFont="1" applyBorder="1" applyAlignment="1">
      <alignment horizontal="left"/>
    </xf>
    <xf numFmtId="0" fontId="8" fillId="0" borderId="60" xfId="0" applyFont="1" applyBorder="1" applyAlignment="1">
      <alignment horizontal="left"/>
    </xf>
    <xf numFmtId="0" fontId="60" fillId="18" borderId="34" xfId="0" applyFont="1" applyFill="1" applyBorder="1" applyAlignment="1">
      <alignment horizontal="center" vertical="center" wrapText="1"/>
    </xf>
    <xf numFmtId="0" fontId="61" fillId="4" borderId="8" xfId="1" applyFont="1" applyFill="1" applyBorder="1" applyAlignment="1">
      <alignment horizontal="center" vertical="center" wrapText="1"/>
    </xf>
    <xf numFmtId="0" fontId="61" fillId="0" borderId="9" xfId="1" applyFont="1" applyBorder="1"/>
    <xf numFmtId="0" fontId="61" fillId="0" borderId="10" xfId="1" applyFont="1" applyBorder="1"/>
    <xf numFmtId="0" fontId="61" fillId="4" borderId="13" xfId="1" applyFont="1" applyFill="1" applyBorder="1" applyAlignment="1">
      <alignment horizontal="center" vertical="center" wrapText="1"/>
    </xf>
    <xf numFmtId="0" fontId="61" fillId="0" borderId="14" xfId="1" applyFont="1" applyBorder="1"/>
    <xf numFmtId="0" fontId="61" fillId="0" borderId="17" xfId="1" applyFont="1" applyBorder="1"/>
    <xf numFmtId="1" fontId="53" fillId="36" borderId="34" xfId="0" applyNumberFormat="1" applyFont="1" applyFill="1" applyBorder="1" applyAlignment="1">
      <alignment horizontal="center" vertical="center" wrapText="1"/>
    </xf>
    <xf numFmtId="164" fontId="13" fillId="0" borderId="55" xfId="0" applyNumberFormat="1" applyFont="1" applyBorder="1" applyAlignment="1">
      <alignment horizontal="center" vertical="center"/>
    </xf>
    <xf numFmtId="0" fontId="50" fillId="17" borderId="55" xfId="0" applyFont="1" applyFill="1" applyBorder="1" applyAlignment="1">
      <alignment horizontal="left" vertical="center"/>
    </xf>
    <xf numFmtId="164" fontId="13" fillId="0" borderId="55" xfId="0" applyNumberFormat="1" applyFont="1" applyFill="1" applyBorder="1" applyAlignment="1">
      <alignment horizontal="center" vertical="center"/>
    </xf>
    <xf numFmtId="0" fontId="13" fillId="0" borderId="56" xfId="0" applyFont="1" applyFill="1" applyBorder="1" applyAlignment="1">
      <alignment horizontal="center" vertical="center"/>
    </xf>
    <xf numFmtId="1" fontId="53" fillId="35" borderId="34" xfId="0" applyNumberFormat="1" applyFont="1" applyFill="1" applyBorder="1" applyAlignment="1">
      <alignment horizontal="center" vertical="center"/>
    </xf>
    <xf numFmtId="164" fontId="13" fillId="0" borderId="68" xfId="0" applyNumberFormat="1" applyFont="1" applyBorder="1" applyAlignment="1">
      <alignment horizontal="center" vertical="center"/>
    </xf>
    <xf numFmtId="0" fontId="13" fillId="0" borderId="69" xfId="0" applyFont="1" applyBorder="1" applyAlignment="1">
      <alignment horizontal="center" vertical="center"/>
    </xf>
    <xf numFmtId="164" fontId="13" fillId="0" borderId="61" xfId="0" applyNumberFormat="1" applyFont="1" applyBorder="1" applyAlignment="1">
      <alignment horizontal="center" vertical="center"/>
    </xf>
    <xf numFmtId="0" fontId="59" fillId="0" borderId="52" xfId="0" applyFont="1" applyBorder="1" applyAlignment="1">
      <alignment horizontal="center" vertical="center"/>
    </xf>
    <xf numFmtId="0" fontId="9" fillId="0" borderId="53" xfId="0" applyFont="1" applyBorder="1"/>
    <xf numFmtId="0" fontId="9" fillId="0" borderId="54" xfId="0" applyFont="1" applyBorder="1"/>
    <xf numFmtId="1" fontId="53" fillId="34" borderId="8" xfId="0" applyNumberFormat="1" applyFont="1" applyFill="1" applyBorder="1" applyAlignment="1">
      <alignment horizontal="center" vertical="center" wrapText="1"/>
    </xf>
    <xf numFmtId="0" fontId="9" fillId="25" borderId="10" xfId="0" applyFont="1" applyFill="1" applyBorder="1"/>
    <xf numFmtId="164" fontId="13" fillId="0" borderId="71" xfId="0" applyNumberFormat="1" applyFont="1" applyBorder="1" applyAlignment="1">
      <alignment horizontal="center" vertical="center"/>
    </xf>
    <xf numFmtId="0" fontId="13" fillId="0" borderId="72" xfId="0" applyFont="1" applyBorder="1" applyAlignment="1">
      <alignment horizontal="center" vertical="center"/>
    </xf>
    <xf numFmtId="0" fontId="13" fillId="0" borderId="70" xfId="0" applyFont="1" applyBorder="1" applyAlignment="1">
      <alignment horizontal="center" vertical="center"/>
    </xf>
    <xf numFmtId="0" fontId="50" fillId="17" borderId="55" xfId="0" applyFont="1" applyFill="1" applyBorder="1" applyAlignment="1">
      <alignment horizontal="left" vertical="center" wrapText="1"/>
    </xf>
    <xf numFmtId="0" fontId="43" fillId="22" borderId="52" xfId="0" applyFont="1" applyFill="1" applyBorder="1" applyAlignment="1">
      <alignment horizontal="center" vertical="center" wrapText="1"/>
    </xf>
    <xf numFmtId="0" fontId="17" fillId="0" borderId="53" xfId="0" applyFont="1" applyBorder="1"/>
    <xf numFmtId="0" fontId="17" fillId="0" borderId="54" xfId="0" applyFont="1" applyBorder="1"/>
    <xf numFmtId="0" fontId="43" fillId="0" borderId="52" xfId="0" applyFont="1" applyFill="1" applyBorder="1" applyAlignment="1">
      <alignment horizontal="center" vertical="center" wrapText="1"/>
    </xf>
    <xf numFmtId="0" fontId="17" fillId="0" borderId="53" xfId="0" applyFont="1" applyFill="1" applyBorder="1"/>
    <xf numFmtId="0" fontId="17" fillId="0" borderId="54" xfId="0" applyFont="1" applyFill="1" applyBorder="1"/>
    <xf numFmtId="1" fontId="42" fillId="18" borderId="18" xfId="0" applyNumberFormat="1" applyFont="1" applyFill="1" applyBorder="1" applyAlignment="1">
      <alignment horizontal="center" vertical="center" wrapText="1"/>
    </xf>
    <xf numFmtId="1" fontId="42" fillId="18" borderId="19" xfId="0" applyNumberFormat="1" applyFont="1" applyFill="1" applyBorder="1" applyAlignment="1">
      <alignment horizontal="center" vertical="center" wrapText="1"/>
    </xf>
    <xf numFmtId="1" fontId="42" fillId="18" borderId="20" xfId="0" applyNumberFormat="1" applyFont="1" applyFill="1" applyBorder="1" applyAlignment="1">
      <alignment horizontal="center" vertical="center" wrapText="1"/>
    </xf>
    <xf numFmtId="1" fontId="35" fillId="0" borderId="2" xfId="0" applyNumberFormat="1" applyFont="1" applyBorder="1" applyAlignment="1">
      <alignment horizontal="center" vertical="center"/>
    </xf>
    <xf numFmtId="1" fontId="35" fillId="0" borderId="21" xfId="0" applyNumberFormat="1" applyFont="1" applyBorder="1" applyAlignment="1">
      <alignment horizontal="center" vertical="center"/>
    </xf>
    <xf numFmtId="1" fontId="35" fillId="0" borderId="6" xfId="0" applyNumberFormat="1" applyFont="1" applyBorder="1" applyAlignment="1">
      <alignment horizontal="center" vertical="center" wrapText="1"/>
    </xf>
    <xf numFmtId="1" fontId="35" fillId="0" borderId="22" xfId="0" applyNumberFormat="1" applyFont="1" applyBorder="1" applyAlignment="1">
      <alignment horizontal="center" vertical="center" wrapText="1"/>
    </xf>
    <xf numFmtId="1" fontId="35" fillId="12" borderId="0" xfId="0" applyNumberFormat="1" applyFont="1" applyFill="1" applyBorder="1" applyAlignment="1">
      <alignment horizontal="center" vertical="center"/>
    </xf>
    <xf numFmtId="0" fontId="42" fillId="18" borderId="8" xfId="0" applyFont="1" applyFill="1" applyBorder="1" applyAlignment="1">
      <alignment horizontal="center" vertical="center" wrapText="1"/>
    </xf>
    <xf numFmtId="0" fontId="42" fillId="18" borderId="10" xfId="0" applyFont="1" applyFill="1" applyBorder="1" applyAlignment="1">
      <alignment horizontal="center" vertical="center" wrapText="1"/>
    </xf>
    <xf numFmtId="0" fontId="45" fillId="0" borderId="28"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65" fillId="20" borderId="9" xfId="0" applyFont="1" applyFill="1" applyBorder="1" applyAlignment="1">
      <alignment horizontal="center" vertical="center" wrapText="1"/>
    </xf>
    <xf numFmtId="0" fontId="45" fillId="0" borderId="29"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4" fillId="0" borderId="19" xfId="0" applyFont="1" applyBorder="1" applyAlignment="1">
      <alignment horizontal="center" vertical="center" wrapText="1"/>
    </xf>
    <xf numFmtId="14" fontId="44" fillId="0" borderId="19" xfId="0" applyNumberFormat="1" applyFont="1" applyFill="1" applyBorder="1" applyAlignment="1">
      <alignment horizontal="center" vertical="center" wrapText="1"/>
    </xf>
    <xf numFmtId="0" fontId="19" fillId="16" borderId="8"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93"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24" fillId="0" borderId="53" xfId="0" applyFont="1" applyFill="1" applyBorder="1"/>
    <xf numFmtId="0" fontId="24" fillId="0" borderId="54" xfId="0" applyFont="1" applyFill="1" applyBorder="1"/>
    <xf numFmtId="0" fontId="44" fillId="0" borderId="1" xfId="0" applyFont="1" applyFill="1" applyBorder="1" applyAlignment="1">
      <alignment vertical="top" wrapText="1"/>
    </xf>
    <xf numFmtId="0" fontId="44" fillId="0" borderId="1" xfId="0" applyFont="1" applyBorder="1" applyAlignment="1">
      <alignment vertical="top" wrapText="1"/>
    </xf>
    <xf numFmtId="0" fontId="0" fillId="0" borderId="1" xfId="0" applyFont="1" applyFill="1" applyBorder="1" applyAlignment="1">
      <alignment vertical="top" wrapText="1"/>
    </xf>
    <xf numFmtId="1" fontId="35" fillId="0" borderId="4" xfId="0" applyNumberFormat="1" applyFont="1" applyBorder="1" applyAlignment="1">
      <alignment horizontal="center" vertical="center"/>
    </xf>
    <xf numFmtId="1" fontId="35" fillId="0" borderId="1" xfId="0" applyNumberFormat="1" applyFont="1" applyBorder="1" applyAlignment="1">
      <alignment horizontal="center" vertical="center"/>
    </xf>
    <xf numFmtId="0" fontId="44" fillId="0" borderId="1" xfId="0" applyFont="1" applyBorder="1" applyAlignment="1">
      <alignment horizontal="center" vertical="center" wrapText="1"/>
    </xf>
    <xf numFmtId="0" fontId="44" fillId="0" borderId="25" xfId="0" applyFont="1" applyBorder="1" applyAlignment="1">
      <alignment horizontal="center"/>
    </xf>
    <xf numFmtId="0" fontId="44" fillId="0" borderId="26" xfId="0" applyFont="1" applyBorder="1" applyAlignment="1">
      <alignment horizontal="center"/>
    </xf>
    <xf numFmtId="0" fontId="44" fillId="0" borderId="27" xfId="0" applyFont="1" applyBorder="1" applyAlignment="1">
      <alignment horizont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4" fillId="0" borderId="1" xfId="0" applyFont="1" applyFill="1" applyBorder="1" applyAlignment="1">
      <alignment vertical="center" wrapText="1"/>
    </xf>
    <xf numFmtId="0" fontId="44" fillId="4" borderId="101" xfId="0" applyFont="1" applyFill="1" applyBorder="1" applyAlignment="1">
      <alignment horizontal="justify" vertical="center" wrapText="1"/>
    </xf>
    <xf numFmtId="0" fontId="44" fillId="0" borderId="28" xfId="0" applyFont="1" applyFill="1" applyBorder="1" applyAlignment="1">
      <alignment vertical="center" wrapText="1"/>
    </xf>
    <xf numFmtId="0" fontId="19" fillId="22" borderId="8"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93" fillId="20" borderId="8" xfId="0" applyFont="1" applyFill="1" applyBorder="1" applyAlignment="1">
      <alignment horizontal="center" vertical="center" wrapText="1"/>
    </xf>
    <xf numFmtId="0" fontId="93" fillId="20" borderId="9" xfId="0" applyFont="1" applyFill="1" applyBorder="1" applyAlignment="1">
      <alignment horizontal="center" vertical="center" wrapText="1"/>
    </xf>
    <xf numFmtId="0" fontId="93" fillId="20" borderId="10" xfId="0" applyFont="1" applyFill="1" applyBorder="1" applyAlignment="1">
      <alignment horizontal="center" vertical="center" wrapText="1"/>
    </xf>
    <xf numFmtId="0" fontId="19" fillId="21" borderId="8" xfId="0" applyFont="1" applyFill="1" applyBorder="1" applyAlignment="1">
      <alignment horizontal="center" vertical="center" wrapText="1"/>
    </xf>
    <xf numFmtId="0" fontId="19" fillId="21" borderId="9" xfId="0" applyFont="1" applyFill="1" applyBorder="1" applyAlignment="1">
      <alignment horizontal="center" vertical="center" wrapText="1"/>
    </xf>
    <xf numFmtId="0" fontId="19" fillId="21" borderId="10" xfId="0" applyFont="1" applyFill="1" applyBorder="1" applyAlignment="1">
      <alignment horizontal="center" vertical="center" wrapText="1"/>
    </xf>
    <xf numFmtId="0" fontId="19" fillId="16" borderId="8" xfId="0" applyFont="1" applyFill="1" applyBorder="1" applyAlignment="1">
      <alignment horizontal="center" vertical="center"/>
    </xf>
    <xf numFmtId="0" fontId="19" fillId="16" borderId="9" xfId="0" applyFont="1" applyFill="1" applyBorder="1" applyAlignment="1">
      <alignment horizontal="center" vertical="center"/>
    </xf>
    <xf numFmtId="0" fontId="45" fillId="2" borderId="8" xfId="0" applyFont="1" applyFill="1" applyBorder="1" applyAlignment="1">
      <alignment horizontal="center" vertical="center" wrapText="1"/>
    </xf>
    <xf numFmtId="0" fontId="15" fillId="0" borderId="9" xfId="0" applyFont="1" applyBorder="1"/>
    <xf numFmtId="0" fontId="15" fillId="0" borderId="10" xfId="0" applyFont="1" applyBorder="1"/>
    <xf numFmtId="0" fontId="44" fillId="32" borderId="1" xfId="0" applyFont="1" applyFill="1" applyBorder="1" applyAlignment="1">
      <alignment vertical="center" wrapText="1"/>
    </xf>
    <xf numFmtId="0" fontId="45" fillId="0" borderId="1" xfId="0" applyFont="1" applyFill="1" applyBorder="1" applyAlignment="1">
      <alignment vertical="center" wrapText="1"/>
    </xf>
    <xf numFmtId="0" fontId="45" fillId="0" borderId="38" xfId="0" applyFont="1" applyFill="1" applyBorder="1" applyAlignment="1">
      <alignment vertical="center" wrapText="1"/>
    </xf>
    <xf numFmtId="0" fontId="45" fillId="0" borderId="41" xfId="0" applyFont="1" applyFill="1" applyBorder="1" applyAlignment="1">
      <alignment vertical="center" wrapText="1"/>
    </xf>
    <xf numFmtId="14" fontId="15" fillId="0" borderId="28" xfId="0" applyNumberFormat="1" applyFont="1" applyFill="1" applyBorder="1" applyAlignment="1">
      <alignment horizontal="center" vertical="center"/>
    </xf>
    <xf numFmtId="0" fontId="15" fillId="17"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4" fontId="15" fillId="17" borderId="1" xfId="0" applyNumberFormat="1" applyFont="1" applyFill="1" applyBorder="1" applyAlignment="1">
      <alignment horizontal="center" vertical="center" wrapText="1"/>
    </xf>
    <xf numFmtId="14" fontId="15" fillId="17" borderId="1" xfId="0" applyNumberFormat="1" applyFont="1" applyFill="1" applyBorder="1" applyAlignment="1">
      <alignment horizontal="center" vertical="center"/>
    </xf>
    <xf numFmtId="0" fontId="15" fillId="17" borderId="1" xfId="0" quotePrefix="1" applyFont="1" applyFill="1" applyBorder="1" applyAlignment="1">
      <alignment horizontal="center" vertical="center" wrapText="1"/>
    </xf>
    <xf numFmtId="0" fontId="15" fillId="17" borderId="1" xfId="0" applyFont="1" applyFill="1" applyBorder="1" applyAlignment="1">
      <alignment horizontal="center" vertical="center"/>
    </xf>
    <xf numFmtId="0" fontId="15" fillId="17" borderId="16" xfId="0" applyFont="1" applyFill="1" applyBorder="1" applyAlignment="1">
      <alignment horizontal="center" vertical="center" wrapText="1"/>
    </xf>
    <xf numFmtId="0" fontId="15" fillId="17" borderId="31" xfId="0" applyFont="1" applyFill="1" applyBorder="1" applyAlignment="1">
      <alignment horizontal="center" vertical="center" wrapText="1"/>
    </xf>
    <xf numFmtId="0" fontId="15" fillId="17" borderId="15" xfId="0" applyFont="1" applyFill="1" applyBorder="1" applyAlignment="1">
      <alignment horizontal="center" vertical="center" wrapText="1"/>
    </xf>
    <xf numFmtId="14" fontId="15" fillId="17" borderId="16" xfId="0" applyNumberFormat="1" applyFont="1" applyFill="1" applyBorder="1" applyAlignment="1">
      <alignment horizontal="center" vertical="center"/>
    </xf>
    <xf numFmtId="14" fontId="15" fillId="17" borderId="31" xfId="0" applyNumberFormat="1" applyFont="1" applyFill="1" applyBorder="1" applyAlignment="1">
      <alignment horizontal="center" vertical="center"/>
    </xf>
    <xf numFmtId="14" fontId="15" fillId="17" borderId="15" xfId="0" applyNumberFormat="1" applyFont="1" applyFill="1" applyBorder="1" applyAlignment="1">
      <alignment horizontal="center" vertical="center"/>
    </xf>
    <xf numFmtId="0" fontId="45" fillId="0" borderId="28" xfId="0" applyFont="1" applyFill="1" applyBorder="1" applyAlignment="1">
      <alignment vertical="center" wrapText="1"/>
    </xf>
    <xf numFmtId="0" fontId="48" fillId="0" borderId="1" xfId="0" applyFont="1" applyFill="1" applyBorder="1" applyAlignment="1">
      <alignment vertical="center" wrapText="1"/>
    </xf>
    <xf numFmtId="0" fontId="31" fillId="0" borderId="1" xfId="1" applyFill="1" applyBorder="1" applyAlignment="1">
      <alignment vertical="center" wrapText="1"/>
    </xf>
    <xf numFmtId="0" fontId="0" fillId="0" borderId="15" xfId="0" applyFont="1" applyFill="1" applyBorder="1" applyAlignment="1">
      <alignment horizontal="left" vertical="center" wrapText="1"/>
    </xf>
    <xf numFmtId="0" fontId="44" fillId="0" borderId="16"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15" xfId="0" applyFont="1" applyFill="1" applyBorder="1" applyAlignment="1">
      <alignment horizontal="center" vertical="center"/>
    </xf>
    <xf numFmtId="0" fontId="0" fillId="0" borderId="16" xfId="0" applyFont="1" applyBorder="1" applyAlignment="1">
      <alignment horizontal="center" wrapText="1"/>
    </xf>
    <xf numFmtId="0" fontId="0" fillId="0" borderId="31" xfId="0" applyFont="1" applyBorder="1" applyAlignment="1">
      <alignment horizontal="center" wrapText="1"/>
    </xf>
    <xf numFmtId="0" fontId="0" fillId="0" borderId="15" xfId="0" applyFont="1" applyBorder="1" applyAlignment="1">
      <alignment horizontal="center" wrapText="1"/>
    </xf>
    <xf numFmtId="0" fontId="45" fillId="0" borderId="16"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15" xfId="0" applyFont="1" applyFill="1" applyBorder="1" applyAlignment="1">
      <alignment horizontal="center" vertical="center"/>
    </xf>
    <xf numFmtId="0" fontId="44" fillId="0" borderId="105"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90" fillId="0" borderId="104" xfId="0" applyFont="1" applyBorder="1" applyAlignment="1">
      <alignment horizontal="center" vertical="center" wrapText="1"/>
    </xf>
    <xf numFmtId="0" fontId="90" fillId="0" borderId="105" xfId="0" applyFont="1" applyBorder="1" applyAlignment="1">
      <alignment horizontal="center" vertical="center" wrapText="1"/>
    </xf>
    <xf numFmtId="0" fontId="90" fillId="0" borderId="104" xfId="0" applyFont="1" applyFill="1" applyBorder="1" applyAlignment="1">
      <alignment horizontal="center" vertical="center" wrapText="1"/>
    </xf>
    <xf numFmtId="0" fontId="90" fillId="0" borderId="105" xfId="0" applyFont="1" applyFill="1" applyBorder="1" applyAlignment="1">
      <alignment horizontal="center" vertical="center" wrapText="1"/>
    </xf>
    <xf numFmtId="0" fontId="44" fillId="0" borderId="104" xfId="0" applyFont="1" applyFill="1" applyBorder="1" applyAlignment="1">
      <alignment horizontal="center" vertical="center" wrapText="1"/>
    </xf>
    <xf numFmtId="0" fontId="44" fillId="0" borderId="105" xfId="0" applyFont="1" applyFill="1" applyBorder="1" applyAlignment="1">
      <alignment horizontal="center" vertical="center" wrapText="1"/>
    </xf>
    <xf numFmtId="14" fontId="48" fillId="0" borderId="1" xfId="0" applyNumberFormat="1" applyFont="1" applyFill="1" applyBorder="1" applyAlignment="1">
      <alignment horizontal="center" vertical="center" wrapText="1"/>
    </xf>
    <xf numFmtId="0" fontId="44" fillId="28" borderId="104" xfId="0" applyFont="1" applyFill="1" applyBorder="1" applyAlignment="1">
      <alignment horizontal="center" vertical="center" wrapText="1"/>
    </xf>
    <xf numFmtId="0" fontId="44" fillId="28" borderId="105" xfId="0" applyFont="1" applyFill="1" applyBorder="1" applyAlignment="1">
      <alignment horizontal="center" vertical="center" wrapText="1"/>
    </xf>
    <xf numFmtId="0" fontId="90" fillId="28" borderId="104" xfId="0" applyFont="1" applyFill="1" applyBorder="1" applyAlignment="1">
      <alignment horizontal="center" vertical="center" wrapText="1"/>
    </xf>
    <xf numFmtId="0" fontId="90" fillId="28" borderId="105"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5" fillId="0" borderId="105" xfId="0" applyFont="1" applyFill="1" applyBorder="1" applyAlignment="1">
      <alignment horizontal="center" vertical="center" wrapText="1"/>
    </xf>
    <xf numFmtId="169" fontId="44" fillId="0" borderId="106" xfId="0" applyNumberFormat="1" applyFont="1" applyFill="1" applyBorder="1" applyAlignment="1">
      <alignment horizontal="center" vertical="center" wrapText="1"/>
    </xf>
    <xf numFmtId="169" fontId="44" fillId="0" borderId="116" xfId="0" applyNumberFormat="1" applyFont="1" applyFill="1" applyBorder="1" applyAlignment="1">
      <alignment horizontal="center" vertical="center" wrapText="1"/>
    </xf>
    <xf numFmtId="0" fontId="90" fillId="0" borderId="114" xfId="0" applyFont="1" applyBorder="1" applyAlignment="1">
      <alignment horizontal="center" vertical="center" wrapText="1"/>
    </xf>
    <xf numFmtId="0" fontId="15" fillId="0" borderId="114" xfId="0" applyFont="1" applyFill="1" applyBorder="1" applyAlignment="1">
      <alignment horizontal="center" vertical="center" wrapText="1"/>
    </xf>
    <xf numFmtId="0" fontId="44" fillId="0" borderId="114" xfId="0" applyFont="1" applyFill="1" applyBorder="1" applyAlignment="1">
      <alignment horizontal="center" vertical="center" wrapText="1"/>
    </xf>
    <xf numFmtId="169" fontId="44" fillId="0" borderId="117" xfId="0" applyNumberFormat="1" applyFont="1" applyFill="1" applyBorder="1" applyAlignment="1">
      <alignment horizontal="center" vertical="center" wrapText="1"/>
    </xf>
    <xf numFmtId="0" fontId="44" fillId="0" borderId="114" xfId="0" applyFont="1" applyBorder="1" applyAlignment="1">
      <alignment horizontal="center" vertical="center" wrapText="1"/>
    </xf>
    <xf numFmtId="169" fontId="44" fillId="0" borderId="104" xfId="0" applyNumberFormat="1" applyFont="1" applyBorder="1" applyAlignment="1">
      <alignment horizontal="center" vertical="center" wrapText="1"/>
    </xf>
    <xf numFmtId="169" fontId="44" fillId="0" borderId="114" xfId="0" applyNumberFormat="1" applyFont="1" applyBorder="1" applyAlignment="1">
      <alignment horizontal="center" vertical="center" wrapText="1"/>
    </xf>
    <xf numFmtId="169" fontId="44" fillId="0" borderId="105" xfId="0" applyNumberFormat="1" applyFont="1" applyBorder="1" applyAlignment="1">
      <alignment horizontal="center" vertical="center" wrapText="1"/>
    </xf>
    <xf numFmtId="0" fontId="90" fillId="17" borderId="104" xfId="0" applyFont="1" applyFill="1" applyBorder="1" applyAlignment="1">
      <alignment horizontal="center" vertical="center" wrapText="1"/>
    </xf>
    <xf numFmtId="0" fontId="90" fillId="17" borderId="114" xfId="0" applyFont="1" applyFill="1" applyBorder="1" applyAlignment="1">
      <alignment horizontal="center" vertical="center" wrapText="1"/>
    </xf>
    <xf numFmtId="0" fontId="90" fillId="17" borderId="105"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56" fillId="0" borderId="1" xfId="0" applyFont="1" applyFill="1" applyBorder="1" applyAlignment="1">
      <alignment vertical="center" wrapText="1"/>
    </xf>
    <xf numFmtId="14" fontId="100" fillId="0" borderId="1" xfId="0" applyNumberFormat="1" applyFont="1" applyFill="1" applyBorder="1" applyAlignment="1">
      <alignment horizontal="center" vertical="center" wrapText="1"/>
    </xf>
    <xf numFmtId="0" fontId="103" fillId="0" borderId="1" xfId="0" applyFont="1" applyFill="1" applyBorder="1" applyAlignment="1">
      <alignment horizontal="center" vertical="center" wrapText="1"/>
    </xf>
    <xf numFmtId="0" fontId="82" fillId="0" borderId="111" xfId="0" applyFont="1" applyFill="1" applyBorder="1" applyAlignment="1">
      <alignment horizontal="center" vertical="center" wrapText="1"/>
    </xf>
    <xf numFmtId="0" fontId="82" fillId="0" borderId="113" xfId="0" applyFont="1" applyFill="1" applyBorder="1" applyAlignment="1">
      <alignment horizontal="center" vertical="center" wrapText="1"/>
    </xf>
    <xf numFmtId="0" fontId="82" fillId="0" borderId="115" xfId="0" applyFont="1" applyFill="1" applyBorder="1" applyAlignment="1">
      <alignment horizontal="center" vertical="center" wrapText="1"/>
    </xf>
    <xf numFmtId="0" fontId="82" fillId="0" borderId="112" xfId="0" applyFont="1" applyFill="1" applyBorder="1" applyAlignment="1">
      <alignment horizontal="center" vertical="center" wrapText="1"/>
    </xf>
    <xf numFmtId="0" fontId="82" fillId="0" borderId="114" xfId="0" applyFont="1" applyFill="1" applyBorder="1" applyAlignment="1">
      <alignment horizontal="center" vertical="center" wrapText="1"/>
    </xf>
    <xf numFmtId="0" fontId="82" fillId="0" borderId="105" xfId="0" applyFont="1" applyFill="1" applyBorder="1" applyAlignment="1">
      <alignment horizontal="center" vertical="center" wrapText="1"/>
    </xf>
    <xf numFmtId="169" fontId="82" fillId="0" borderId="118" xfId="0" applyNumberFormat="1" applyFont="1" applyFill="1" applyBorder="1" applyAlignment="1">
      <alignment horizontal="center" vertical="center" wrapText="1"/>
    </xf>
    <xf numFmtId="169" fontId="82" fillId="0" borderId="117" xfId="0" applyNumberFormat="1" applyFont="1" applyFill="1" applyBorder="1" applyAlignment="1">
      <alignment horizontal="center" vertical="center" wrapText="1"/>
    </xf>
    <xf numFmtId="169" fontId="82" fillId="0" borderId="116" xfId="0" applyNumberFormat="1" applyFont="1" applyFill="1" applyBorder="1" applyAlignment="1">
      <alignment horizontal="center" vertical="center" wrapText="1"/>
    </xf>
    <xf numFmtId="0" fontId="56" fillId="0" borderId="1" xfId="0" applyFont="1" applyFill="1" applyBorder="1" applyAlignment="1">
      <alignment horizontal="justify" vertical="center" wrapText="1"/>
    </xf>
    <xf numFmtId="0" fontId="48" fillId="0" borderId="1" xfId="0" applyFont="1" applyFill="1" applyBorder="1" applyAlignment="1">
      <alignment horizontal="justify" vertical="center" wrapText="1"/>
    </xf>
    <xf numFmtId="0" fontId="91" fillId="16" borderId="34" xfId="0" applyFont="1" applyFill="1" applyBorder="1" applyAlignment="1">
      <alignment horizontal="center" vertical="center" wrapText="1"/>
    </xf>
    <xf numFmtId="0" fontId="9" fillId="0" borderId="119" xfId="0" applyFont="1" applyBorder="1"/>
    <xf numFmtId="0" fontId="45" fillId="0" borderId="16" xfId="0" applyFont="1" applyBorder="1" applyAlignment="1">
      <alignment horizontal="center" vertical="center"/>
    </xf>
    <xf numFmtId="0" fontId="45" fillId="0" borderId="15" xfId="0" applyFont="1" applyBorder="1" applyAlignment="1">
      <alignment horizontal="center" vertical="center"/>
    </xf>
    <xf numFmtId="0" fontId="82" fillId="0" borderId="1" xfId="0" applyFont="1" applyFill="1" applyBorder="1" applyAlignment="1">
      <alignment horizontal="center" vertical="center" wrapText="1"/>
    </xf>
    <xf numFmtId="169" fontId="82" fillId="0" borderId="1" xfId="0" applyNumberFormat="1" applyFont="1" applyFill="1" applyBorder="1" applyAlignment="1">
      <alignment horizontal="center" vertical="center" wrapText="1"/>
    </xf>
    <xf numFmtId="0" fontId="82" fillId="0" borderId="1" xfId="0" applyFont="1" applyBorder="1" applyAlignment="1">
      <alignment horizontal="center" vertical="center" wrapText="1"/>
    </xf>
    <xf numFmtId="0" fontId="31" fillId="0" borderId="1" xfId="1" applyFill="1" applyBorder="1" applyAlignment="1">
      <alignment horizontal="justify" vertical="center" wrapText="1"/>
    </xf>
    <xf numFmtId="0" fontId="48" fillId="0" borderId="16"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0" fillId="0" borderId="16" xfId="0" applyFont="1" applyFill="1" applyBorder="1" applyAlignment="1">
      <alignment horizontal="center" wrapText="1"/>
    </xf>
    <xf numFmtId="0" fontId="0" fillId="0" borderId="31" xfId="0" applyFont="1" applyFill="1" applyBorder="1" applyAlignment="1">
      <alignment horizontal="center" wrapText="1"/>
    </xf>
    <xf numFmtId="0" fontId="0" fillId="0" borderId="15" xfId="0" applyFont="1" applyFill="1" applyBorder="1" applyAlignment="1">
      <alignment horizontal="center" wrapText="1"/>
    </xf>
    <xf numFmtId="0" fontId="56" fillId="0" borderId="16"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198">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86544512"/>
        <c:axId val="186542552"/>
      </c:barChart>
      <c:catAx>
        <c:axId val="186544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crossAx val="186542552"/>
        <c:crosses val="autoZero"/>
        <c:auto val="1"/>
        <c:lblAlgn val="ctr"/>
        <c:lblOffset val="100"/>
        <c:noMultiLvlLbl val="0"/>
      </c:catAx>
      <c:valAx>
        <c:axId val="186542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crossAx val="1865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71E-2"/>
                  <c:y val="3.5870516185468364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99E-2"/>
                  <c:y val="8.339494021580647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86542160"/>
        <c:axId val="186542944"/>
        <c:axId val="0"/>
      </c:bar3DChart>
      <c:catAx>
        <c:axId val="186542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crossAx val="186542944"/>
        <c:crosses val="autoZero"/>
        <c:auto val="1"/>
        <c:lblAlgn val="ctr"/>
        <c:lblOffset val="100"/>
        <c:noMultiLvlLbl val="0"/>
      </c:catAx>
      <c:valAx>
        <c:axId val="186542944"/>
        <c:scaling>
          <c:orientation val="minMax"/>
        </c:scaling>
        <c:delete val="1"/>
        <c:axPos val="l"/>
        <c:numFmt formatCode="General" sourceLinked="1"/>
        <c:majorTickMark val="none"/>
        <c:minorTickMark val="none"/>
        <c:tickLblPos val="nextTo"/>
        <c:crossAx val="186542160"/>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153</c:v>
                </c:pt>
                <c:pt idx="1">
                  <c:v>111</c:v>
                </c:pt>
                <c:pt idx="2">
                  <c:v>0</c:v>
                </c:pt>
                <c:pt idx="3">
                  <c:v>84</c:v>
                </c:pt>
                <c:pt idx="4">
                  <c:v>27</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86543336"/>
        <c:axId val="186543728"/>
      </c:barChart>
      <c:catAx>
        <c:axId val="186543336"/>
        <c:scaling>
          <c:orientation val="maxMin"/>
        </c:scaling>
        <c:delete val="0"/>
        <c:axPos val="l"/>
        <c:numFmt formatCode="General" sourceLinked="1"/>
        <c:majorTickMark val="cross"/>
        <c:minorTickMark val="cross"/>
        <c:tickLblPos val="nextTo"/>
        <c:txPr>
          <a:bodyPr rot="0" vert="horz"/>
          <a:lstStyle/>
          <a:p>
            <a:pPr>
              <a:defRPr lang="es-ES"/>
            </a:pPr>
            <a:endParaRPr lang="es-ES"/>
          </a:p>
        </c:txPr>
        <c:crossAx val="186543728"/>
        <c:crosses val="autoZero"/>
        <c:auto val="1"/>
        <c:lblAlgn val="ctr"/>
        <c:lblOffset val="100"/>
        <c:noMultiLvlLbl val="1"/>
      </c:catAx>
      <c:valAx>
        <c:axId val="186543728"/>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ES"/>
          </a:p>
        </c:txPr>
        <c:crossAx val="186543336"/>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xmlns=""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xmlns=""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xmlns=""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xmlns=""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xmlns=""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xmlns=""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xmlns=""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xmlns=""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xmlns=""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xmlns=""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xmlns=""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xmlns=""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xmlns=""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xmlns=""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xmlns=""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xmlns=""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xmlns=""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xmlns=""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xmlns=""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xmlns=""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xmlns=""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xmlns=""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xmlns=""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xmlns=""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xmlns=""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xmlns=""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xmlns=""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xmlns=""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xmlns=""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xmlns=""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xmlns=""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xmlns=""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xmlns=""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xmlns=""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xmlns=""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xmlns=""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xmlns=""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xmlns=""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xmlns=""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xmlns=""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xmlns=""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xmlns=""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xmlns=""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xmlns=""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xmlns=""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xmlns=""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xmlns=""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xmlns=""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xmlns=""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xmlns=""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xmlns=""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xmlns=""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xmlns=""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xmlns=""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xmlns=""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xmlns=""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xmlns=""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xmlns=""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xmlns=""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xmlns=""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xmlns=""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xmlns=""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xmlns=""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xmlns=""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xmlns=""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xmlns=""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xmlns=""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xmlns=""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xmlns=""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xmlns=""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xmlns=""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xmlns=""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xmlns=""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xmlns=""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xmlns=""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xmlns=""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xmlns=""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xmlns=""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xmlns=""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xmlns=""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xmlns=""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xmlns=""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xmlns=""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xmlns=""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xmlns=""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xmlns=""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xmlns=""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xmlns=""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xmlns=""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xmlns=""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xmlns=""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xmlns=""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xmlns=""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xmlns=""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xmlns=""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xmlns=""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xmlns=""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xmlns=""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xmlns=""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xmlns=""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xmlns=""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xmlns=""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xmlns=""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xmlns=""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xmlns=""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xmlns=""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xmlns=""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xmlns=""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xmlns=""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xmlns=""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xmlns=""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xmlns=""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xmlns=""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xmlns=""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xmlns=""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xmlns=""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xmlns=""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xmlns=""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xmlns=""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xmlns=""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xmlns=""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xmlns=""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xmlns=""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xmlns=""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xmlns=""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xmlns=""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xmlns=""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xmlns=""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xmlns=""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xmlns=""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xmlns=""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xmlns=""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xmlns=""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xmlns=""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xmlns=""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xmlns=""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xmlns=""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xmlns=""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xmlns=""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xmlns=""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xmlns=""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xmlns=""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xmlns=""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xmlns=""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xmlns=""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xmlns=""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xmlns=""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xmlns=""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xmlns=""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xmlns=""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xmlns=""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xmlns=""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xmlns=""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xmlns=""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xmlns=""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xmlns=""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xmlns=""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xmlns=""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xmlns=""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xmlns=""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xmlns=""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xmlns=""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xmlns=""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xmlns=""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xmlns=""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xmlns=""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xmlns=""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xmlns=""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xmlns=""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xmlns=""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xmlns=""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xmlns=""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xmlns=""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xmlns=""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xmlns=""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xmlns=""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xmlns=""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xmlns=""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xmlns=""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xmlns=""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xmlns=""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xmlns=""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xmlns=""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xmlns=""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xmlns=""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xmlns=""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xmlns=""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xmlns=""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xmlns=""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xmlns=""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xmlns=""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xmlns=""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xmlns=""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xmlns=""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xmlns=""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xmlns=""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xmlns=""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xmlns=""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xmlns=""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xmlns=""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xmlns=""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xmlns=""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xmlns=""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xmlns=""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xmlns=""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xmlns=""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xmlns=""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xmlns=""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xmlns=""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xmlns=""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xmlns=""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xmlns=""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xmlns=""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xmlns=""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xmlns=""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xmlns=""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xmlns=""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xmlns=""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xmlns=""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xmlns=""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xmlns=""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xmlns=""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xmlns=""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xmlns=""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xmlns=""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xmlns=""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xmlns=""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xmlns=""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xmlns=""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xmlns=""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xmlns=""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xmlns=""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xmlns=""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xmlns=""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xmlns=""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xmlns=""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xmlns=""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xmlns=""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xmlns=""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xmlns=""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xmlns=""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xmlns=""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xmlns=""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xmlns=""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xmlns=""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33" Type="http://schemas.openxmlformats.org/officeDocument/2006/relationships/drawing" Target="../drawings/drawing1.xm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printerSettings" Target="../printerSettings/printerSettings1.bin"/><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hyperlink" Target="http://www.idep.edu.co/sites/default/files/IN-GF-14-03%20%20Instructivo%20Cumplimiento%20de%20Obligaciones%20Tributarias%20V2.docx"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idep.edu.co/sites/default/files/PRO-GRF-11-03%20Inv%20prop%20planta%20y%20equ%20V7.pdf" TargetMode="External"/><Relationship Id="rId7" Type="http://schemas.openxmlformats.org/officeDocument/2006/relationships/printerSettings" Target="../printerSettings/printerSettings11.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_Egresos_o_salidas_de_bienes_V6.pdf" TargetMode="External"/><Relationship Id="rId5" Type="http://schemas.openxmlformats.org/officeDocument/2006/relationships/hyperlink" Target="http://www.idep.edu.co/sites/default/files/PRO-GRF-11-01_Egresos_o_salidas_de_bienes_V6.pdf" TargetMode="External"/><Relationship Id="rId4" Type="http://schemas.openxmlformats.org/officeDocument/2006/relationships/hyperlink" Target="http://www.idep.edu.co/sites/default/files/PRO-GRF-11-03_Inventario_propiedad_planta_y_equipo_V6.pdf"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drive.google.com/drive/folders/12Q3XgNe5xu8Cf6KetOCxCuSlOs8sV9pI" TargetMode="External"/><Relationship Id="rId1" Type="http://schemas.openxmlformats.org/officeDocument/2006/relationships/hyperlink" Target="https://drive.google.com/drive/folders/12Q3XgNe5xu8Cf6KetOCxCuSlOs8sV9pI"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s://drive.google.com/drive/folders/1j59jYk-EYi1FACirtnVe7QUijCMcTa1t?usp=sharing" TargetMode="External"/><Relationship Id="rId2" Type="http://schemas.openxmlformats.org/officeDocument/2006/relationships/hyperlink" Target="http://www.idep.edu.co/sites/default/files/DOC-DIC-01-01%20Protocolo%20CEDOC%20V1.pdf" TargetMode="External"/><Relationship Id="rId1" Type="http://schemas.openxmlformats.org/officeDocument/2006/relationships/hyperlink" Target="http://www.idep.edu.co/sites/default/files/Resolucio%CC%81n%20Disposiciones%20COVID-19.pdf%20Circular%20No.%20005%20de%202020.DOC-GTH-13-01%20protocolo%20general%20de%20bioseguridad%20&#8211;%20medidas%20de%20orientaci&#243;n%20para%20la%20prevenci&#243;n%20y%20protecci&#243;n%20frente%20al%20COVID-19" TargetMode="External"/><Relationship Id="rId5" Type="http://schemas.openxmlformats.org/officeDocument/2006/relationships/drawing" Target="../drawings/drawing14.xm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dep.edu.co/?q=content/gf-14-proceso-de-gesti%C3%B3n-financiera" TargetMode="External"/><Relationship Id="rId1" Type="http://schemas.openxmlformats.org/officeDocument/2006/relationships/hyperlink" Target="http://www.idep.edu.co/sites/default/files/PRO-GF-14-11%20Gesti%C3%B3n%20Contable%20V7.pdf"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drive.google.com/drive/u/0/folders/1KASs1jy9KRQjyFDHCd6O10TVwxkQI3O1" TargetMode="External"/><Relationship Id="rId2" Type="http://schemas.openxmlformats.org/officeDocument/2006/relationships/hyperlink" Target="https://docs.google.com/spreadsheets/d/1KakCwduQnU1aFyBkvZYkT6dV4oZGprPa/edit" TargetMode="External"/><Relationship Id="rId1" Type="http://schemas.openxmlformats.org/officeDocument/2006/relationships/hyperlink" Target="https://drive.google.com/drive/folders/1KASs1jy9KRQjyFDHCd6O10TVwxkQI3O1" TargetMode="External"/><Relationship Id="rId6" Type="http://schemas.openxmlformats.org/officeDocument/2006/relationships/drawing" Target="../drawings/drawing9.xml"/><Relationship Id="rId5" Type="http://schemas.openxmlformats.org/officeDocument/2006/relationships/printerSettings" Target="../printerSettings/printerSettings8.bin"/><Relationship Id="rId4" Type="http://schemas.openxmlformats.org/officeDocument/2006/relationships/hyperlink" Target="http://www.idep.edu.co/sites/default/files/PL-GD-07-02%20PINAR_V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5"/>
  <sheetViews>
    <sheetView showGridLines="0" topLeftCell="A143" zoomScale="85" zoomScaleNormal="85" workbookViewId="0">
      <selection activeCell="E144" sqref="E144"/>
    </sheetView>
  </sheetViews>
  <sheetFormatPr baseColWidth="10" defaultColWidth="14.42578125" defaultRowHeight="15" customHeight="1" x14ac:dyDescent="0.25"/>
  <cols>
    <col min="1" max="1" width="6.5703125" style="442" customWidth="1"/>
    <col min="2" max="2" width="10.7109375" style="442" customWidth="1"/>
    <col min="3" max="3" width="17.5703125" style="442" customWidth="1"/>
    <col min="4" max="4" width="21.5703125" style="442" customWidth="1"/>
    <col min="5" max="5" width="52.28515625" style="442" customWidth="1"/>
    <col min="6" max="6" width="24.140625" style="442" customWidth="1"/>
    <col min="7" max="7" width="26.5703125" style="442" customWidth="1"/>
    <col min="8" max="8" width="25.85546875" style="442" customWidth="1"/>
    <col min="9" max="9" width="14" style="442" customWidth="1"/>
    <col min="10" max="10" width="18" style="442" customWidth="1"/>
    <col min="11" max="11" width="18.5703125" style="442" customWidth="1"/>
    <col min="12" max="12" width="20" style="442" customWidth="1"/>
    <col min="13" max="14" width="15.42578125" style="442" customWidth="1"/>
    <col min="15" max="15" width="55.7109375" style="442" customWidth="1"/>
    <col min="16" max="16" width="28.140625" style="442" customWidth="1"/>
    <col min="17" max="17" width="100.7109375" style="442" customWidth="1"/>
    <col min="18" max="18" width="40.140625" style="442" customWidth="1"/>
    <col min="19" max="19" width="18.42578125" style="442" customWidth="1"/>
    <col min="20" max="20" width="19.42578125" style="442" customWidth="1"/>
    <col min="21" max="21" width="80.28515625" style="442" customWidth="1"/>
    <col min="22" max="22" width="31.140625" style="442" customWidth="1"/>
    <col min="23" max="23" width="14.42578125" style="442" customWidth="1"/>
    <col min="24" max="25" width="11" style="442" customWidth="1"/>
    <col min="26" max="16384" width="14.42578125" style="442"/>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8"/>
      <c r="U17" s="90" t="s">
        <v>57</v>
      </c>
      <c r="W17" s="1"/>
    </row>
    <row r="18" spans="1:24" ht="27.75" customHeight="1" x14ac:dyDescent="0.25">
      <c r="A18" s="920"/>
      <c r="B18" s="921"/>
      <c r="C18" s="922"/>
      <c r="D18" s="929"/>
      <c r="E18" s="930"/>
      <c r="F18" s="930"/>
      <c r="G18" s="930"/>
      <c r="H18" s="930"/>
      <c r="I18" s="930"/>
      <c r="J18" s="930"/>
      <c r="K18" s="930"/>
      <c r="L18" s="930"/>
      <c r="M18" s="930"/>
      <c r="N18" s="930"/>
      <c r="O18" s="930"/>
      <c r="P18" s="930"/>
      <c r="Q18" s="930"/>
      <c r="R18" s="930"/>
      <c r="S18" s="930"/>
      <c r="T18" s="931"/>
      <c r="U18" s="141" t="s">
        <v>160</v>
      </c>
      <c r="W18" s="1"/>
    </row>
    <row r="19" spans="1:24" ht="27.75" customHeight="1" x14ac:dyDescent="0.25">
      <c r="A19" s="920"/>
      <c r="B19" s="921"/>
      <c r="C19" s="922"/>
      <c r="D19" s="929"/>
      <c r="E19" s="930"/>
      <c r="F19" s="930"/>
      <c r="G19" s="930"/>
      <c r="H19" s="930"/>
      <c r="I19" s="930"/>
      <c r="J19" s="930"/>
      <c r="K19" s="930"/>
      <c r="L19" s="930"/>
      <c r="M19" s="930"/>
      <c r="N19" s="930"/>
      <c r="O19" s="930"/>
      <c r="P19" s="930"/>
      <c r="Q19" s="930"/>
      <c r="R19" s="930"/>
      <c r="S19" s="930"/>
      <c r="T19" s="931"/>
      <c r="U19" s="142" t="s">
        <v>161</v>
      </c>
      <c r="W19" s="1"/>
    </row>
    <row r="20" spans="1:24"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4"/>
      <c r="U20" s="91" t="s">
        <v>58</v>
      </c>
      <c r="W20" s="1"/>
    </row>
    <row r="21" spans="1:24" s="514" customFormat="1" ht="45" customHeight="1" thickBot="1" x14ac:dyDescent="0.3">
      <c r="A21" s="523" t="s">
        <v>931</v>
      </c>
      <c r="B21" s="517"/>
      <c r="C21" s="517"/>
      <c r="D21" s="515"/>
      <c r="E21" s="515"/>
      <c r="F21" s="515"/>
      <c r="G21" s="515"/>
      <c r="H21" s="515"/>
      <c r="I21" s="515"/>
      <c r="J21" s="515"/>
      <c r="K21" s="515"/>
      <c r="L21" s="515"/>
      <c r="M21" s="515"/>
      <c r="N21" s="515"/>
      <c r="O21" s="515"/>
      <c r="P21" s="515"/>
      <c r="Q21" s="515"/>
      <c r="R21" s="515"/>
      <c r="S21" s="515"/>
      <c r="T21" s="515"/>
      <c r="U21" s="522"/>
      <c r="W21" s="1"/>
    </row>
    <row r="22" spans="1:24" s="73" customFormat="1" ht="45" customHeight="1" thickBot="1" x14ac:dyDescent="0.25">
      <c r="A22" s="944" t="s">
        <v>73</v>
      </c>
      <c r="B22" s="945"/>
      <c r="C22" s="945"/>
      <c r="D22" s="945"/>
      <c r="E22" s="945"/>
      <c r="F22" s="945"/>
      <c r="G22" s="946"/>
      <c r="H22" s="914" t="s">
        <v>74</v>
      </c>
      <c r="I22" s="915"/>
      <c r="J22" s="915"/>
      <c r="K22" s="915"/>
      <c r="L22" s="915"/>
      <c r="M22" s="915"/>
      <c r="N22" s="916"/>
      <c r="O22" s="935" t="s">
        <v>75</v>
      </c>
      <c r="P22" s="936"/>
      <c r="Q22" s="937" t="s">
        <v>141</v>
      </c>
      <c r="R22" s="938"/>
      <c r="S22" s="938"/>
      <c r="T22" s="938"/>
      <c r="U22" s="939"/>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48" t="s">
        <v>84</v>
      </c>
      <c r="P23" s="158" t="s">
        <v>85</v>
      </c>
      <c r="Q23" s="159" t="s">
        <v>84</v>
      </c>
      <c r="R23" s="157" t="s">
        <v>85</v>
      </c>
      <c r="S23" s="157" t="s">
        <v>158</v>
      </c>
      <c r="T23" s="157" t="s">
        <v>86</v>
      </c>
      <c r="U23" s="158" t="s">
        <v>155</v>
      </c>
      <c r="V23" s="74"/>
      <c r="W23" s="78"/>
      <c r="X23" s="78"/>
    </row>
    <row r="24" spans="1:24" ht="72" customHeight="1" x14ac:dyDescent="0.25">
      <c r="A24" s="285">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90" t="s">
        <v>613</v>
      </c>
      <c r="P24" s="150" t="s">
        <v>381</v>
      </c>
      <c r="Q24" s="217" t="s">
        <v>634</v>
      </c>
      <c r="R24" s="218" t="s">
        <v>531</v>
      </c>
      <c r="S24" s="147"/>
      <c r="T24" s="443" t="s">
        <v>30</v>
      </c>
      <c r="U24" s="219" t="s">
        <v>635</v>
      </c>
      <c r="V24" s="53"/>
      <c r="W24" s="1"/>
    </row>
    <row r="25" spans="1:24" s="138" customFormat="1" ht="72" customHeight="1" x14ac:dyDescent="0.25">
      <c r="A25" s="941">
        <v>11</v>
      </c>
      <c r="B25" s="868" t="s">
        <v>10</v>
      </c>
      <c r="C25" s="868" t="s">
        <v>126</v>
      </c>
      <c r="D25" s="942">
        <v>42832</v>
      </c>
      <c r="E25" s="940" t="s">
        <v>167</v>
      </c>
      <c r="F25" s="868" t="s">
        <v>11</v>
      </c>
      <c r="G25" s="940" t="s">
        <v>168</v>
      </c>
      <c r="H25" s="296" t="s">
        <v>169</v>
      </c>
      <c r="I25" s="292" t="s">
        <v>140</v>
      </c>
      <c r="J25" s="292" t="s">
        <v>170</v>
      </c>
      <c r="K25" s="292" t="s">
        <v>171</v>
      </c>
      <c r="L25" s="293">
        <v>42857</v>
      </c>
      <c r="M25" s="293">
        <v>42767</v>
      </c>
      <c r="N25" s="293">
        <v>42931</v>
      </c>
      <c r="O25" s="491" t="s">
        <v>172</v>
      </c>
      <c r="P25" s="294" t="s">
        <v>173</v>
      </c>
      <c r="Q25" s="301" t="s">
        <v>614</v>
      </c>
      <c r="R25" s="296" t="s">
        <v>174</v>
      </c>
      <c r="S25" s="281" t="s">
        <v>156</v>
      </c>
      <c r="T25" s="469" t="s">
        <v>30</v>
      </c>
      <c r="U25" s="165" t="s">
        <v>245</v>
      </c>
      <c r="V25" s="53"/>
      <c r="W25" s="1"/>
    </row>
    <row r="26" spans="1:24" s="138" customFormat="1" ht="72" customHeight="1" x14ac:dyDescent="0.25">
      <c r="A26" s="902"/>
      <c r="B26" s="883"/>
      <c r="C26" s="883"/>
      <c r="D26" s="884"/>
      <c r="E26" s="885"/>
      <c r="F26" s="883"/>
      <c r="G26" s="885"/>
      <c r="H26" s="297" t="s">
        <v>175</v>
      </c>
      <c r="I26" s="290" t="s">
        <v>140</v>
      </c>
      <c r="J26" s="290" t="s">
        <v>176</v>
      </c>
      <c r="K26" s="290" t="s">
        <v>171</v>
      </c>
      <c r="L26" s="291">
        <v>42857</v>
      </c>
      <c r="M26" s="291">
        <v>42767</v>
      </c>
      <c r="N26" s="291">
        <v>42931</v>
      </c>
      <c r="O26" s="492" t="s">
        <v>177</v>
      </c>
      <c r="P26" s="289" t="s">
        <v>173</v>
      </c>
      <c r="Q26" s="178" t="s">
        <v>615</v>
      </c>
      <c r="R26" s="297" t="s">
        <v>178</v>
      </c>
      <c r="S26" s="267" t="s">
        <v>156</v>
      </c>
      <c r="T26" s="469" t="s">
        <v>30</v>
      </c>
      <c r="U26" s="216" t="s">
        <v>246</v>
      </c>
      <c r="V26" s="16"/>
      <c r="W26" s="1"/>
    </row>
    <row r="27" spans="1:24" s="138" customFormat="1" ht="72" customHeight="1" x14ac:dyDescent="0.25">
      <c r="A27" s="902"/>
      <c r="B27" s="883"/>
      <c r="C27" s="883"/>
      <c r="D27" s="884"/>
      <c r="E27" s="885"/>
      <c r="F27" s="883"/>
      <c r="G27" s="885"/>
      <c r="H27" s="297" t="s">
        <v>179</v>
      </c>
      <c r="I27" s="290" t="s">
        <v>140</v>
      </c>
      <c r="J27" s="290" t="s">
        <v>180</v>
      </c>
      <c r="K27" s="290" t="s">
        <v>171</v>
      </c>
      <c r="L27" s="291">
        <v>42857</v>
      </c>
      <c r="M27" s="291">
        <v>42767</v>
      </c>
      <c r="N27" s="291">
        <v>42933</v>
      </c>
      <c r="O27" s="492" t="s">
        <v>181</v>
      </c>
      <c r="P27" s="289"/>
      <c r="Q27" s="178" t="s">
        <v>347</v>
      </c>
      <c r="R27" s="297" t="s">
        <v>182</v>
      </c>
      <c r="S27" s="267" t="s">
        <v>156</v>
      </c>
      <c r="T27" s="469" t="s">
        <v>30</v>
      </c>
      <c r="U27" s="216" t="s">
        <v>247</v>
      </c>
      <c r="V27" s="16"/>
      <c r="W27" s="1"/>
    </row>
    <row r="28" spans="1:24" s="140" customFormat="1" ht="72" customHeight="1" x14ac:dyDescent="0.25">
      <c r="A28" s="902"/>
      <c r="B28" s="883"/>
      <c r="C28" s="883"/>
      <c r="D28" s="884"/>
      <c r="E28" s="885"/>
      <c r="F28" s="883"/>
      <c r="G28" s="885"/>
      <c r="H28" s="297" t="s">
        <v>183</v>
      </c>
      <c r="I28" s="290" t="s">
        <v>140</v>
      </c>
      <c r="J28" s="290" t="s">
        <v>184</v>
      </c>
      <c r="K28" s="290" t="s">
        <v>171</v>
      </c>
      <c r="L28" s="291">
        <v>42857</v>
      </c>
      <c r="M28" s="291">
        <v>42933</v>
      </c>
      <c r="N28" s="291">
        <v>42937</v>
      </c>
      <c r="O28" s="492" t="s">
        <v>185</v>
      </c>
      <c r="P28" s="289" t="s">
        <v>173</v>
      </c>
      <c r="Q28" s="178" t="s">
        <v>616</v>
      </c>
      <c r="R28" s="297" t="s">
        <v>348</v>
      </c>
      <c r="S28" s="267" t="s">
        <v>156</v>
      </c>
      <c r="T28" s="469" t="s">
        <v>30</v>
      </c>
      <c r="U28" s="216" t="s">
        <v>357</v>
      </c>
      <c r="V28" s="16"/>
      <c r="W28" s="1"/>
    </row>
    <row r="29" spans="1:24" s="140" customFormat="1" ht="72" customHeight="1" x14ac:dyDescent="0.25">
      <c r="A29" s="902"/>
      <c r="B29" s="883"/>
      <c r="C29" s="883"/>
      <c r="D29" s="884"/>
      <c r="E29" s="885"/>
      <c r="F29" s="883"/>
      <c r="G29" s="885"/>
      <c r="H29" s="297" t="s">
        <v>186</v>
      </c>
      <c r="I29" s="290" t="s">
        <v>140</v>
      </c>
      <c r="J29" s="290" t="s">
        <v>187</v>
      </c>
      <c r="K29" s="290" t="s">
        <v>171</v>
      </c>
      <c r="L29" s="291">
        <v>42857</v>
      </c>
      <c r="M29" s="291">
        <v>42940</v>
      </c>
      <c r="N29" s="291">
        <v>42947</v>
      </c>
      <c r="O29" s="492" t="s">
        <v>188</v>
      </c>
      <c r="P29" s="289"/>
      <c r="Q29" s="178" t="s">
        <v>617</v>
      </c>
      <c r="R29" s="297" t="s">
        <v>345</v>
      </c>
      <c r="S29" s="267" t="s">
        <v>156</v>
      </c>
      <c r="T29" s="469" t="s">
        <v>30</v>
      </c>
      <c r="U29" s="216" t="s">
        <v>618</v>
      </c>
      <c r="V29" s="16"/>
      <c r="W29" s="1"/>
    </row>
    <row r="30" spans="1:24" s="140" customFormat="1" ht="72" customHeight="1" x14ac:dyDescent="0.25">
      <c r="A30" s="902">
        <v>12</v>
      </c>
      <c r="B30" s="883" t="s">
        <v>10</v>
      </c>
      <c r="C30" s="883" t="s">
        <v>126</v>
      </c>
      <c r="D30" s="884">
        <v>42832</v>
      </c>
      <c r="E30" s="883" t="s">
        <v>189</v>
      </c>
      <c r="F30" s="883" t="s">
        <v>11</v>
      </c>
      <c r="G30" s="885" t="s">
        <v>190</v>
      </c>
      <c r="H30" s="297" t="s">
        <v>191</v>
      </c>
      <c r="I30" s="290" t="s">
        <v>140</v>
      </c>
      <c r="J30" s="290" t="s">
        <v>170</v>
      </c>
      <c r="K30" s="290" t="s">
        <v>171</v>
      </c>
      <c r="L30" s="291">
        <v>42857</v>
      </c>
      <c r="M30" s="291">
        <v>42962</v>
      </c>
      <c r="N30" s="291">
        <v>43069</v>
      </c>
      <c r="O30" s="492" t="s">
        <v>192</v>
      </c>
      <c r="P30" s="289" t="s">
        <v>193</v>
      </c>
      <c r="Q30" s="178" t="s">
        <v>619</v>
      </c>
      <c r="R30" s="297" t="s">
        <v>354</v>
      </c>
      <c r="S30" s="267" t="s">
        <v>156</v>
      </c>
      <c r="T30" s="469" t="s">
        <v>30</v>
      </c>
      <c r="U30" s="216" t="s">
        <v>358</v>
      </c>
      <c r="V30" s="16"/>
      <c r="W30" s="1"/>
    </row>
    <row r="31" spans="1:24" s="140" customFormat="1" ht="72" customHeight="1" x14ac:dyDescent="0.25">
      <c r="A31" s="902"/>
      <c r="B31" s="883"/>
      <c r="C31" s="883"/>
      <c r="D31" s="884"/>
      <c r="E31" s="883"/>
      <c r="F31" s="883"/>
      <c r="G31" s="885"/>
      <c r="H31" s="297" t="s">
        <v>194</v>
      </c>
      <c r="I31" s="290" t="s">
        <v>140</v>
      </c>
      <c r="J31" s="290" t="s">
        <v>180</v>
      </c>
      <c r="K31" s="290" t="s">
        <v>171</v>
      </c>
      <c r="L31" s="291">
        <v>42857</v>
      </c>
      <c r="M31" s="291">
        <v>42962</v>
      </c>
      <c r="N31" s="291">
        <v>43069</v>
      </c>
      <c r="O31" s="492" t="s">
        <v>195</v>
      </c>
      <c r="P31" s="289" t="s">
        <v>193</v>
      </c>
      <c r="Q31" s="178" t="s">
        <v>620</v>
      </c>
      <c r="R31" s="297" t="s">
        <v>353</v>
      </c>
      <c r="S31" s="267" t="s">
        <v>156</v>
      </c>
      <c r="T31" s="469" t="s">
        <v>30</v>
      </c>
      <c r="U31" s="216" t="s">
        <v>346</v>
      </c>
      <c r="V31" s="16"/>
      <c r="W31" s="1"/>
    </row>
    <row r="32" spans="1:24" s="140" customFormat="1" ht="72" customHeight="1" x14ac:dyDescent="0.25">
      <c r="A32" s="902"/>
      <c r="B32" s="883"/>
      <c r="C32" s="883"/>
      <c r="D32" s="884"/>
      <c r="E32" s="883"/>
      <c r="F32" s="883"/>
      <c r="G32" s="885"/>
      <c r="H32" s="297" t="s">
        <v>196</v>
      </c>
      <c r="I32" s="290" t="s">
        <v>140</v>
      </c>
      <c r="J32" s="290" t="s">
        <v>197</v>
      </c>
      <c r="K32" s="290" t="s">
        <v>171</v>
      </c>
      <c r="L32" s="291">
        <v>42857</v>
      </c>
      <c r="M32" s="291">
        <v>43073</v>
      </c>
      <c r="N32" s="291">
        <v>43077</v>
      </c>
      <c r="O32" s="492" t="s">
        <v>198</v>
      </c>
      <c r="P32" s="289"/>
      <c r="Q32" s="178" t="s">
        <v>621</v>
      </c>
      <c r="R32" s="297" t="s">
        <v>355</v>
      </c>
      <c r="S32" s="267" t="s">
        <v>156</v>
      </c>
      <c r="T32" s="469" t="s">
        <v>30</v>
      </c>
      <c r="U32" s="216" t="s">
        <v>359</v>
      </c>
      <c r="V32" s="16"/>
      <c r="W32" s="1"/>
    </row>
    <row r="33" spans="1:23" s="140" customFormat="1" ht="72" customHeight="1" x14ac:dyDescent="0.25">
      <c r="A33" s="902"/>
      <c r="B33" s="883"/>
      <c r="C33" s="883"/>
      <c r="D33" s="884"/>
      <c r="E33" s="883"/>
      <c r="F33" s="883"/>
      <c r="G33" s="885"/>
      <c r="H33" s="297" t="s">
        <v>199</v>
      </c>
      <c r="I33" s="290" t="s">
        <v>140</v>
      </c>
      <c r="J33" s="290" t="s">
        <v>200</v>
      </c>
      <c r="K33" s="290" t="s">
        <v>171</v>
      </c>
      <c r="L33" s="291">
        <v>42857</v>
      </c>
      <c r="M33" s="291">
        <v>43080</v>
      </c>
      <c r="N33" s="291">
        <v>43084</v>
      </c>
      <c r="O33" s="492" t="s">
        <v>201</v>
      </c>
      <c r="P33" s="289"/>
      <c r="Q33" s="178" t="s">
        <v>622</v>
      </c>
      <c r="R33" s="297" t="s">
        <v>356</v>
      </c>
      <c r="S33" s="267" t="s">
        <v>156</v>
      </c>
      <c r="T33" s="469" t="s">
        <v>30</v>
      </c>
      <c r="U33" s="216" t="s">
        <v>360</v>
      </c>
      <c r="V33" s="16"/>
      <c r="W33" s="1"/>
    </row>
    <row r="34" spans="1:23" s="140" customFormat="1" ht="72" customHeight="1" x14ac:dyDescent="0.25">
      <c r="A34" s="902"/>
      <c r="B34" s="883"/>
      <c r="C34" s="883"/>
      <c r="D34" s="884"/>
      <c r="E34" s="883"/>
      <c r="F34" s="883"/>
      <c r="G34" s="885"/>
      <c r="H34" s="297" t="s">
        <v>202</v>
      </c>
      <c r="I34" s="290" t="s">
        <v>140</v>
      </c>
      <c r="J34" s="290" t="s">
        <v>203</v>
      </c>
      <c r="K34" s="290" t="s">
        <v>171</v>
      </c>
      <c r="L34" s="291">
        <v>42857</v>
      </c>
      <c r="M34" s="291">
        <v>43467</v>
      </c>
      <c r="N34" s="291">
        <v>43830</v>
      </c>
      <c r="O34" s="492" t="s">
        <v>843</v>
      </c>
      <c r="P34" s="289" t="s">
        <v>844</v>
      </c>
      <c r="Q34" s="178" t="s">
        <v>927</v>
      </c>
      <c r="R34" s="263" t="s">
        <v>862</v>
      </c>
      <c r="S34" s="250"/>
      <c r="T34" s="469" t="s">
        <v>30</v>
      </c>
      <c r="U34" s="216" t="s">
        <v>928</v>
      </c>
      <c r="V34" s="16"/>
      <c r="W34" s="1"/>
    </row>
    <row r="35" spans="1:23" s="140" customFormat="1" ht="72" customHeight="1" x14ac:dyDescent="0.25">
      <c r="A35" s="302">
        <v>13</v>
      </c>
      <c r="B35" s="189" t="s">
        <v>10</v>
      </c>
      <c r="C35" s="189" t="s">
        <v>126</v>
      </c>
      <c r="D35" s="291">
        <v>42832</v>
      </c>
      <c r="E35" s="289" t="s">
        <v>204</v>
      </c>
      <c r="F35" s="290" t="s">
        <v>11</v>
      </c>
      <c r="G35" s="289" t="s">
        <v>190</v>
      </c>
      <c r="H35" s="297" t="s">
        <v>205</v>
      </c>
      <c r="I35" s="290" t="s">
        <v>140</v>
      </c>
      <c r="J35" s="290" t="s">
        <v>206</v>
      </c>
      <c r="K35" s="290" t="s">
        <v>171</v>
      </c>
      <c r="L35" s="291">
        <v>42857</v>
      </c>
      <c r="M35" s="291">
        <v>43132</v>
      </c>
      <c r="N35" s="291">
        <v>43465</v>
      </c>
      <c r="O35" s="492" t="s">
        <v>458</v>
      </c>
      <c r="P35" s="190" t="s">
        <v>459</v>
      </c>
      <c r="Q35" s="303" t="s">
        <v>623</v>
      </c>
      <c r="R35" s="263" t="s">
        <v>516</v>
      </c>
      <c r="S35" s="267" t="s">
        <v>156</v>
      </c>
      <c r="T35" s="469" t="s">
        <v>30</v>
      </c>
      <c r="U35" s="164" t="s">
        <v>512</v>
      </c>
      <c r="V35" s="16"/>
      <c r="W35" s="1"/>
    </row>
    <row r="36" spans="1:23" s="140" customFormat="1" ht="72" customHeight="1" x14ac:dyDescent="0.25">
      <c r="A36" s="302">
        <v>14</v>
      </c>
      <c r="B36" s="189" t="s">
        <v>10</v>
      </c>
      <c r="C36" s="189" t="s">
        <v>126</v>
      </c>
      <c r="D36" s="291">
        <v>42832</v>
      </c>
      <c r="E36" s="289" t="s">
        <v>207</v>
      </c>
      <c r="F36" s="290" t="s">
        <v>11</v>
      </c>
      <c r="G36" s="289" t="s">
        <v>190</v>
      </c>
      <c r="H36" s="297" t="s">
        <v>208</v>
      </c>
      <c r="I36" s="290" t="s">
        <v>140</v>
      </c>
      <c r="J36" s="290" t="s">
        <v>209</v>
      </c>
      <c r="K36" s="290" t="s">
        <v>171</v>
      </c>
      <c r="L36" s="291">
        <v>42857</v>
      </c>
      <c r="M36" s="291">
        <v>42842</v>
      </c>
      <c r="N36" s="291">
        <v>42867</v>
      </c>
      <c r="O36" s="492" t="s">
        <v>210</v>
      </c>
      <c r="P36" s="289"/>
      <c r="Q36" s="178" t="s">
        <v>624</v>
      </c>
      <c r="R36" s="297" t="s">
        <v>349</v>
      </c>
      <c r="S36" s="267" t="s">
        <v>156</v>
      </c>
      <c r="T36" s="469" t="s">
        <v>30</v>
      </c>
      <c r="U36" s="229" t="s">
        <v>361</v>
      </c>
      <c r="V36" s="16"/>
      <c r="W36" s="1"/>
    </row>
    <row r="37" spans="1:23" s="140" customFormat="1" ht="72" customHeight="1" x14ac:dyDescent="0.25">
      <c r="A37" s="902">
        <v>15</v>
      </c>
      <c r="B37" s="883" t="s">
        <v>10</v>
      </c>
      <c r="C37" s="883" t="s">
        <v>126</v>
      </c>
      <c r="D37" s="884">
        <v>43038</v>
      </c>
      <c r="E37" s="885" t="s">
        <v>211</v>
      </c>
      <c r="F37" s="883" t="s">
        <v>11</v>
      </c>
      <c r="G37" s="885" t="s">
        <v>212</v>
      </c>
      <c r="H37" s="297" t="s">
        <v>213</v>
      </c>
      <c r="I37" s="290" t="s">
        <v>140</v>
      </c>
      <c r="J37" s="290" t="s">
        <v>214</v>
      </c>
      <c r="K37" s="290" t="s">
        <v>215</v>
      </c>
      <c r="L37" s="291">
        <v>43040</v>
      </c>
      <c r="M37" s="291">
        <v>43102</v>
      </c>
      <c r="N37" s="291">
        <v>43190</v>
      </c>
      <c r="O37" s="493" t="s">
        <v>344</v>
      </c>
      <c r="P37" s="190" t="s">
        <v>350</v>
      </c>
      <c r="Q37" s="191" t="s">
        <v>351</v>
      </c>
      <c r="R37" s="192" t="s">
        <v>352</v>
      </c>
      <c r="S37" s="267" t="s">
        <v>156</v>
      </c>
      <c r="T37" s="469" t="s">
        <v>30</v>
      </c>
      <c r="U37" s="164" t="s">
        <v>362</v>
      </c>
      <c r="V37" s="16"/>
      <c r="W37" s="1"/>
    </row>
    <row r="38" spans="1:23" s="140" customFormat="1" ht="72" customHeight="1" x14ac:dyDescent="0.25">
      <c r="A38" s="902"/>
      <c r="B38" s="883"/>
      <c r="C38" s="883"/>
      <c r="D38" s="884"/>
      <c r="E38" s="885"/>
      <c r="F38" s="883"/>
      <c r="G38" s="885"/>
      <c r="H38" s="297" t="s">
        <v>216</v>
      </c>
      <c r="I38" s="290" t="s">
        <v>140</v>
      </c>
      <c r="J38" s="290" t="s">
        <v>217</v>
      </c>
      <c r="K38" s="290" t="s">
        <v>215</v>
      </c>
      <c r="L38" s="291">
        <v>43040</v>
      </c>
      <c r="M38" s="291">
        <v>43191</v>
      </c>
      <c r="N38" s="291">
        <v>43465</v>
      </c>
      <c r="O38" s="493" t="s">
        <v>460</v>
      </c>
      <c r="P38" s="190" t="s">
        <v>461</v>
      </c>
      <c r="Q38" s="178" t="s">
        <v>513</v>
      </c>
      <c r="R38" s="297" t="s">
        <v>514</v>
      </c>
      <c r="S38" s="267" t="s">
        <v>156</v>
      </c>
      <c r="T38" s="469" t="s">
        <v>30</v>
      </c>
      <c r="U38" s="164" t="s">
        <v>515</v>
      </c>
      <c r="V38" s="16"/>
      <c r="W38" s="1"/>
    </row>
    <row r="39" spans="1:23" s="140" customFormat="1" ht="72" customHeight="1" x14ac:dyDescent="0.25">
      <c r="A39" s="902">
        <v>16</v>
      </c>
      <c r="B39" s="883" t="s">
        <v>10</v>
      </c>
      <c r="C39" s="883" t="s">
        <v>126</v>
      </c>
      <c r="D39" s="884">
        <v>43084</v>
      </c>
      <c r="E39" s="885" t="s">
        <v>218</v>
      </c>
      <c r="F39" s="883" t="s">
        <v>11</v>
      </c>
      <c r="G39" s="885" t="s">
        <v>219</v>
      </c>
      <c r="H39" s="297" t="s">
        <v>220</v>
      </c>
      <c r="I39" s="290" t="s">
        <v>140</v>
      </c>
      <c r="J39" s="290" t="s">
        <v>221</v>
      </c>
      <c r="K39" s="290" t="s">
        <v>171</v>
      </c>
      <c r="L39" s="291">
        <v>43112</v>
      </c>
      <c r="M39" s="291">
        <v>43143</v>
      </c>
      <c r="N39" s="291">
        <v>43159</v>
      </c>
      <c r="O39" s="493" t="s">
        <v>222</v>
      </c>
      <c r="P39" s="289" t="s">
        <v>223</v>
      </c>
      <c r="Q39" s="178" t="s">
        <v>224</v>
      </c>
      <c r="R39" s="193" t="s">
        <v>225</v>
      </c>
      <c r="S39" s="267" t="s">
        <v>156</v>
      </c>
      <c r="T39" s="469" t="s">
        <v>30</v>
      </c>
      <c r="U39" s="162" t="s">
        <v>248</v>
      </c>
      <c r="V39" s="16"/>
      <c r="W39" s="1"/>
    </row>
    <row r="40" spans="1:23" s="140" customFormat="1" ht="72" customHeight="1" x14ac:dyDescent="0.25">
      <c r="A40" s="902"/>
      <c r="B40" s="883"/>
      <c r="C40" s="883"/>
      <c r="D40" s="884"/>
      <c r="E40" s="885"/>
      <c r="F40" s="883"/>
      <c r="G40" s="885"/>
      <c r="H40" s="297" t="s">
        <v>226</v>
      </c>
      <c r="I40" s="290" t="s">
        <v>140</v>
      </c>
      <c r="J40" s="290" t="s">
        <v>227</v>
      </c>
      <c r="K40" s="290" t="s">
        <v>171</v>
      </c>
      <c r="L40" s="291">
        <v>43112</v>
      </c>
      <c r="M40" s="291">
        <v>43122</v>
      </c>
      <c r="N40" s="291">
        <v>43159</v>
      </c>
      <c r="O40" s="493" t="s">
        <v>228</v>
      </c>
      <c r="P40" s="289" t="s">
        <v>229</v>
      </c>
      <c r="Q40" s="178" t="s">
        <v>230</v>
      </c>
      <c r="R40" s="297" t="s">
        <v>231</v>
      </c>
      <c r="S40" s="267" t="s">
        <v>156</v>
      </c>
      <c r="T40" s="469" t="s">
        <v>30</v>
      </c>
      <c r="U40" s="229" t="s">
        <v>249</v>
      </c>
      <c r="V40" s="16"/>
      <c r="W40" s="1"/>
    </row>
    <row r="41" spans="1:23" s="140" customFormat="1" ht="72" customHeight="1" x14ac:dyDescent="0.25">
      <c r="A41" s="902"/>
      <c r="B41" s="883"/>
      <c r="C41" s="883"/>
      <c r="D41" s="884"/>
      <c r="E41" s="885"/>
      <c r="F41" s="883"/>
      <c r="G41" s="885"/>
      <c r="H41" s="297" t="s">
        <v>232</v>
      </c>
      <c r="I41" s="290" t="s">
        <v>140</v>
      </c>
      <c r="J41" s="290" t="s">
        <v>233</v>
      </c>
      <c r="K41" s="290" t="s">
        <v>171</v>
      </c>
      <c r="L41" s="291">
        <v>43112</v>
      </c>
      <c r="M41" s="291">
        <v>43122</v>
      </c>
      <c r="N41" s="291">
        <v>43465</v>
      </c>
      <c r="O41" s="493" t="s">
        <v>462</v>
      </c>
      <c r="P41" s="190" t="s">
        <v>383</v>
      </c>
      <c r="Q41" s="295" t="s">
        <v>534</v>
      </c>
      <c r="R41" s="297" t="s">
        <v>535</v>
      </c>
      <c r="S41" s="267" t="s">
        <v>156</v>
      </c>
      <c r="T41" s="469" t="s">
        <v>30</v>
      </c>
      <c r="U41" s="164" t="s">
        <v>536</v>
      </c>
      <c r="V41" s="16"/>
      <c r="W41" s="1"/>
    </row>
    <row r="42" spans="1:23" s="140" customFormat="1" ht="72" customHeight="1" x14ac:dyDescent="0.25">
      <c r="A42" s="902">
        <v>17</v>
      </c>
      <c r="B42" s="883" t="s">
        <v>10</v>
      </c>
      <c r="C42" s="883" t="s">
        <v>234</v>
      </c>
      <c r="D42" s="884">
        <v>43084</v>
      </c>
      <c r="E42" s="885" t="s">
        <v>235</v>
      </c>
      <c r="F42" s="883" t="s">
        <v>11</v>
      </c>
      <c r="G42" s="885" t="s">
        <v>236</v>
      </c>
      <c r="H42" s="297" t="s">
        <v>237</v>
      </c>
      <c r="I42" s="290" t="s">
        <v>24</v>
      </c>
      <c r="J42" s="290" t="s">
        <v>221</v>
      </c>
      <c r="K42" s="290" t="s">
        <v>171</v>
      </c>
      <c r="L42" s="291">
        <v>43112</v>
      </c>
      <c r="M42" s="291">
        <v>43122</v>
      </c>
      <c r="N42" s="291">
        <v>43126</v>
      </c>
      <c r="O42" s="493" t="s">
        <v>596</v>
      </c>
      <c r="P42" s="289" t="s">
        <v>238</v>
      </c>
      <c r="Q42" s="178" t="s">
        <v>636</v>
      </c>
      <c r="R42" s="193" t="s">
        <v>239</v>
      </c>
      <c r="S42" s="250"/>
      <c r="T42" s="469" t="s">
        <v>30</v>
      </c>
      <c r="U42" s="164" t="s">
        <v>626</v>
      </c>
      <c r="V42" s="16"/>
      <c r="W42" s="1"/>
    </row>
    <row r="43" spans="1:23" s="140" customFormat="1" ht="72" customHeight="1" x14ac:dyDescent="0.25">
      <c r="A43" s="902"/>
      <c r="B43" s="883"/>
      <c r="C43" s="883"/>
      <c r="D43" s="884"/>
      <c r="E43" s="885"/>
      <c r="F43" s="883"/>
      <c r="G43" s="885"/>
      <c r="H43" s="297" t="s">
        <v>240</v>
      </c>
      <c r="I43" s="290" t="s">
        <v>24</v>
      </c>
      <c r="J43" s="290" t="s">
        <v>241</v>
      </c>
      <c r="K43" s="290" t="s">
        <v>171</v>
      </c>
      <c r="L43" s="291">
        <v>43112</v>
      </c>
      <c r="M43" s="291">
        <v>43132</v>
      </c>
      <c r="N43" s="291">
        <v>43159</v>
      </c>
      <c r="O43" s="493" t="s">
        <v>463</v>
      </c>
      <c r="P43" s="289"/>
      <c r="Q43" s="178" t="s">
        <v>543</v>
      </c>
      <c r="R43" s="297" t="s">
        <v>530</v>
      </c>
      <c r="S43" s="267" t="s">
        <v>156</v>
      </c>
      <c r="T43" s="469" t="s">
        <v>30</v>
      </c>
      <c r="U43" s="164" t="s">
        <v>390</v>
      </c>
      <c r="V43" s="16"/>
      <c r="W43" s="1"/>
    </row>
    <row r="44" spans="1:23" s="140" customFormat="1" ht="72" customHeight="1" x14ac:dyDescent="0.25">
      <c r="A44" s="902"/>
      <c r="B44" s="883"/>
      <c r="C44" s="883"/>
      <c r="D44" s="884"/>
      <c r="E44" s="885"/>
      <c r="F44" s="883"/>
      <c r="G44" s="885"/>
      <c r="H44" s="297" t="s">
        <v>242</v>
      </c>
      <c r="I44" s="290" t="s">
        <v>24</v>
      </c>
      <c r="J44" s="290" t="s">
        <v>243</v>
      </c>
      <c r="K44" s="290" t="s">
        <v>171</v>
      </c>
      <c r="L44" s="291">
        <v>43112</v>
      </c>
      <c r="M44" s="291">
        <v>43122</v>
      </c>
      <c r="N44" s="291">
        <v>43465</v>
      </c>
      <c r="O44" s="493" t="s">
        <v>382</v>
      </c>
      <c r="P44" s="289" t="s">
        <v>244</v>
      </c>
      <c r="Q44" s="178" t="s">
        <v>527</v>
      </c>
      <c r="R44" s="297" t="s">
        <v>528</v>
      </c>
      <c r="S44" s="267" t="s">
        <v>156</v>
      </c>
      <c r="T44" s="469" t="s">
        <v>30</v>
      </c>
      <c r="U44" s="164" t="s">
        <v>529</v>
      </c>
      <c r="V44" s="16"/>
      <c r="W44" s="1"/>
    </row>
    <row r="45" spans="1:23" s="199" customFormat="1" ht="72" customHeight="1" x14ac:dyDescent="0.25">
      <c r="A45" s="285">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94" t="s">
        <v>503</v>
      </c>
      <c r="P45" s="149" t="s">
        <v>253</v>
      </c>
      <c r="Q45" s="220" t="s">
        <v>548</v>
      </c>
      <c r="R45" s="305" t="s">
        <v>629</v>
      </c>
      <c r="S45" s="176" t="s">
        <v>156</v>
      </c>
      <c r="T45" s="469" t="s">
        <v>30</v>
      </c>
      <c r="U45" s="219" t="s">
        <v>532</v>
      </c>
      <c r="V45" s="53"/>
      <c r="W45" s="1"/>
    </row>
    <row r="46" spans="1:23" s="199" customFormat="1" ht="72" customHeight="1" x14ac:dyDescent="0.25">
      <c r="A46" s="306">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89" t="s">
        <v>588</v>
      </c>
      <c r="P46" s="227" t="s">
        <v>256</v>
      </c>
      <c r="Q46" s="222" t="s">
        <v>638</v>
      </c>
      <c r="R46" s="167" t="s">
        <v>573</v>
      </c>
      <c r="S46" s="177"/>
      <c r="T46" s="469" t="s">
        <v>30</v>
      </c>
      <c r="U46" s="168" t="s">
        <v>628</v>
      </c>
      <c r="V46" s="16"/>
      <c r="W46" s="1"/>
    </row>
    <row r="47" spans="1:23" s="199" customFormat="1" ht="72" customHeight="1" thickBot="1" x14ac:dyDescent="0.3">
      <c r="A47" s="306">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89" t="s">
        <v>589</v>
      </c>
      <c r="P47" s="166" t="s">
        <v>256</v>
      </c>
      <c r="Q47" s="191" t="s">
        <v>637</v>
      </c>
      <c r="R47" s="167" t="s">
        <v>574</v>
      </c>
      <c r="S47" s="177"/>
      <c r="T47" s="469" t="s">
        <v>30</v>
      </c>
      <c r="U47" s="168" t="s">
        <v>627</v>
      </c>
      <c r="V47" s="16"/>
      <c r="W47" s="1"/>
    </row>
    <row r="48" spans="1:23" ht="72" customHeight="1" x14ac:dyDescent="0.25">
      <c r="A48" s="902">
        <v>30</v>
      </c>
      <c r="B48" s="883" t="s">
        <v>129</v>
      </c>
      <c r="C48" s="883" t="s">
        <v>123</v>
      </c>
      <c r="D48" s="903">
        <v>43370</v>
      </c>
      <c r="E48" s="904" t="s">
        <v>366</v>
      </c>
      <c r="F48" s="906" t="s">
        <v>138</v>
      </c>
      <c r="G48" s="908" t="s">
        <v>367</v>
      </c>
      <c r="H48" s="503" t="s">
        <v>368</v>
      </c>
      <c r="I48" s="504" t="s">
        <v>24</v>
      </c>
      <c r="J48" s="504" t="s">
        <v>380</v>
      </c>
      <c r="K48" s="505" t="s">
        <v>369</v>
      </c>
      <c r="L48" s="506">
        <v>43367</v>
      </c>
      <c r="M48" s="506">
        <v>43367</v>
      </c>
      <c r="N48" s="506">
        <v>43370</v>
      </c>
      <c r="O48" s="507" t="s">
        <v>504</v>
      </c>
      <c r="P48" s="508" t="s">
        <v>370</v>
      </c>
      <c r="Q48" s="509" t="s">
        <v>549</v>
      </c>
      <c r="R48" s="510" t="s">
        <v>388</v>
      </c>
      <c r="S48" s="511" t="s">
        <v>156</v>
      </c>
      <c r="T48" s="469" t="s">
        <v>30</v>
      </c>
      <c r="U48" s="221" t="s">
        <v>537</v>
      </c>
    </row>
    <row r="49" spans="1:26" ht="72" customHeight="1" x14ac:dyDescent="0.25">
      <c r="A49" s="902"/>
      <c r="B49" s="883"/>
      <c r="C49" s="883"/>
      <c r="D49" s="903"/>
      <c r="E49" s="905"/>
      <c r="F49" s="907"/>
      <c r="G49" s="909"/>
      <c r="H49" s="450" t="s">
        <v>770</v>
      </c>
      <c r="I49" s="452" t="s">
        <v>24</v>
      </c>
      <c r="J49" s="452" t="s">
        <v>371</v>
      </c>
      <c r="K49" s="410" t="s">
        <v>369</v>
      </c>
      <c r="L49" s="194">
        <v>43370</v>
      </c>
      <c r="M49" s="194">
        <v>43370</v>
      </c>
      <c r="N49" s="194">
        <v>43370</v>
      </c>
      <c r="O49" s="495" t="s">
        <v>547</v>
      </c>
      <c r="P49" s="452" t="s">
        <v>384</v>
      </c>
      <c r="Q49" s="169" t="s">
        <v>771</v>
      </c>
      <c r="R49" s="309" t="s">
        <v>550</v>
      </c>
      <c r="S49" s="267" t="s">
        <v>156</v>
      </c>
      <c r="T49" s="469" t="s">
        <v>30</v>
      </c>
      <c r="U49" s="221" t="s">
        <v>538</v>
      </c>
    </row>
    <row r="50" spans="1:26" ht="72" customHeight="1" x14ac:dyDescent="0.25">
      <c r="A50" s="902"/>
      <c r="B50" s="883"/>
      <c r="C50" s="883"/>
      <c r="D50" s="903"/>
      <c r="E50" s="905"/>
      <c r="F50" s="907"/>
      <c r="G50" s="909"/>
      <c r="H50" s="169" t="s">
        <v>772</v>
      </c>
      <c r="I50" s="452" t="s">
        <v>24</v>
      </c>
      <c r="J50" s="452" t="s">
        <v>372</v>
      </c>
      <c r="K50" s="411" t="s">
        <v>369</v>
      </c>
      <c r="L50" s="453">
        <v>43370</v>
      </c>
      <c r="M50" s="194">
        <v>43374</v>
      </c>
      <c r="N50" s="194">
        <v>43462</v>
      </c>
      <c r="O50" s="497" t="s">
        <v>505</v>
      </c>
      <c r="P50" s="452" t="s">
        <v>506</v>
      </c>
      <c r="Q50" s="222" t="s">
        <v>773</v>
      </c>
      <c r="R50" s="191" t="s">
        <v>544</v>
      </c>
      <c r="S50" s="267" t="s">
        <v>156</v>
      </c>
      <c r="T50" s="469" t="s">
        <v>30</v>
      </c>
      <c r="U50" s="479" t="s">
        <v>539</v>
      </c>
    </row>
    <row r="51" spans="1:26" ht="72" customHeight="1" x14ac:dyDescent="0.25">
      <c r="A51" s="902"/>
      <c r="B51" s="883"/>
      <c r="C51" s="883"/>
      <c r="D51" s="903"/>
      <c r="E51" s="905"/>
      <c r="F51" s="907"/>
      <c r="G51" s="909"/>
      <c r="H51" s="450" t="s">
        <v>373</v>
      </c>
      <c r="I51" s="452" t="s">
        <v>24</v>
      </c>
      <c r="J51" s="452" t="s">
        <v>374</v>
      </c>
      <c r="K51" s="411" t="s">
        <v>369</v>
      </c>
      <c r="L51" s="453">
        <v>43370</v>
      </c>
      <c r="M51" s="194">
        <v>43374</v>
      </c>
      <c r="N51" s="194">
        <v>43612</v>
      </c>
      <c r="O51" s="498" t="s">
        <v>848</v>
      </c>
      <c r="P51" s="452" t="s">
        <v>774</v>
      </c>
      <c r="Q51" s="222" t="s">
        <v>880</v>
      </c>
      <c r="R51" s="195" t="s">
        <v>502</v>
      </c>
      <c r="S51" s="195"/>
      <c r="T51" s="469" t="s">
        <v>30</v>
      </c>
      <c r="U51" s="479" t="s">
        <v>881</v>
      </c>
    </row>
    <row r="52" spans="1:26" ht="72" customHeight="1" x14ac:dyDescent="0.25">
      <c r="A52" s="902"/>
      <c r="B52" s="883"/>
      <c r="C52" s="883"/>
      <c r="D52" s="903"/>
      <c r="E52" s="905"/>
      <c r="F52" s="907"/>
      <c r="G52" s="909"/>
      <c r="H52" s="479" t="s">
        <v>375</v>
      </c>
      <c r="I52" s="478" t="s">
        <v>24</v>
      </c>
      <c r="J52" s="478" t="s">
        <v>775</v>
      </c>
      <c r="K52" s="412" t="s">
        <v>369</v>
      </c>
      <c r="L52" s="480">
        <v>43370</v>
      </c>
      <c r="M52" s="413">
        <v>43374</v>
      </c>
      <c r="N52" s="413">
        <v>43403</v>
      </c>
      <c r="O52" s="499" t="s">
        <v>849</v>
      </c>
      <c r="P52" s="414"/>
      <c r="Q52" s="222" t="s">
        <v>776</v>
      </c>
      <c r="R52" s="282"/>
      <c r="S52" s="282"/>
      <c r="T52" s="469" t="s">
        <v>541</v>
      </c>
      <c r="U52" s="479" t="s">
        <v>630</v>
      </c>
    </row>
    <row r="53" spans="1:26" ht="72" customHeight="1" x14ac:dyDescent="0.25">
      <c r="A53" s="902"/>
      <c r="B53" s="883"/>
      <c r="C53" s="883"/>
      <c r="D53" s="903"/>
      <c r="E53" s="905"/>
      <c r="F53" s="907"/>
      <c r="G53" s="909"/>
      <c r="H53" s="479" t="s">
        <v>777</v>
      </c>
      <c r="I53" s="478" t="s">
        <v>24</v>
      </c>
      <c r="J53" s="478" t="s">
        <v>376</v>
      </c>
      <c r="K53" s="412" t="s">
        <v>369</v>
      </c>
      <c r="L53" s="480">
        <v>43370</v>
      </c>
      <c r="M53" s="413">
        <v>43374</v>
      </c>
      <c r="N53" s="413">
        <v>43434</v>
      </c>
      <c r="O53" s="496" t="s">
        <v>850</v>
      </c>
      <c r="P53" s="414"/>
      <c r="Q53" s="222" t="s">
        <v>778</v>
      </c>
      <c r="R53" s="282"/>
      <c r="S53" s="282"/>
      <c r="T53" s="469" t="s">
        <v>541</v>
      </c>
      <c r="U53" s="479" t="s">
        <v>630</v>
      </c>
    </row>
    <row r="54" spans="1:26" ht="72" customHeight="1" x14ac:dyDescent="0.25">
      <c r="A54" s="902"/>
      <c r="B54" s="883"/>
      <c r="C54" s="883"/>
      <c r="D54" s="903"/>
      <c r="E54" s="872"/>
      <c r="F54" s="868"/>
      <c r="G54" s="910"/>
      <c r="H54" s="260" t="s">
        <v>377</v>
      </c>
      <c r="I54" s="415" t="s">
        <v>24</v>
      </c>
      <c r="J54" s="415" t="s">
        <v>378</v>
      </c>
      <c r="K54" s="412" t="s">
        <v>369</v>
      </c>
      <c r="L54" s="480">
        <v>43370</v>
      </c>
      <c r="M54" s="413">
        <v>43371</v>
      </c>
      <c r="N54" s="413">
        <v>43434</v>
      </c>
      <c r="O54" s="499" t="s">
        <v>851</v>
      </c>
      <c r="P54" s="416"/>
      <c r="Q54" s="222" t="s">
        <v>882</v>
      </c>
      <c r="R54" s="282"/>
      <c r="S54" s="282"/>
      <c r="T54" s="469" t="s">
        <v>541</v>
      </c>
      <c r="U54" s="479" t="s">
        <v>630</v>
      </c>
    </row>
    <row r="55" spans="1:26" ht="72" customHeight="1" x14ac:dyDescent="0.25">
      <c r="A55" s="902">
        <v>31</v>
      </c>
      <c r="B55" s="883" t="s">
        <v>10</v>
      </c>
      <c r="C55" s="883" t="s">
        <v>123</v>
      </c>
      <c r="D55" s="903">
        <v>43368</v>
      </c>
      <c r="E55" s="943" t="s">
        <v>779</v>
      </c>
      <c r="F55" s="883" t="s">
        <v>138</v>
      </c>
      <c r="G55" s="911" t="s">
        <v>780</v>
      </c>
      <c r="H55" s="450" t="s">
        <v>781</v>
      </c>
      <c r="I55" s="452" t="s">
        <v>24</v>
      </c>
      <c r="J55" s="452" t="s">
        <v>371</v>
      </c>
      <c r="K55" s="411" t="s">
        <v>369</v>
      </c>
      <c r="L55" s="194">
        <v>43370</v>
      </c>
      <c r="M55" s="194">
        <v>43370</v>
      </c>
      <c r="N55" s="194">
        <v>43370</v>
      </c>
      <c r="O55" s="189" t="s">
        <v>782</v>
      </c>
      <c r="P55" s="452" t="s">
        <v>384</v>
      </c>
      <c r="Q55" s="222" t="s">
        <v>783</v>
      </c>
      <c r="R55" s="309" t="s">
        <v>551</v>
      </c>
      <c r="S55" s="267" t="s">
        <v>156</v>
      </c>
      <c r="T55" s="469" t="s">
        <v>30</v>
      </c>
      <c r="U55" s="479" t="s">
        <v>630</v>
      </c>
    </row>
    <row r="56" spans="1:26" ht="72" customHeight="1" x14ac:dyDescent="0.25">
      <c r="A56" s="902"/>
      <c r="B56" s="883"/>
      <c r="C56" s="883"/>
      <c r="D56" s="903"/>
      <c r="E56" s="943"/>
      <c r="F56" s="883"/>
      <c r="G56" s="909"/>
      <c r="H56" s="479" t="s">
        <v>784</v>
      </c>
      <c r="I56" s="452" t="s">
        <v>24</v>
      </c>
      <c r="J56" s="452" t="s">
        <v>371</v>
      </c>
      <c r="K56" s="411" t="s">
        <v>369</v>
      </c>
      <c r="L56" s="194">
        <v>43370</v>
      </c>
      <c r="M56" s="194">
        <v>43374</v>
      </c>
      <c r="N56" s="194">
        <v>43449</v>
      </c>
      <c r="O56" s="500" t="s">
        <v>785</v>
      </c>
      <c r="P56" s="189" t="s">
        <v>507</v>
      </c>
      <c r="Q56" s="222" t="s">
        <v>552</v>
      </c>
      <c r="R56" s="310" t="s">
        <v>545</v>
      </c>
      <c r="S56" s="267" t="s">
        <v>156</v>
      </c>
      <c r="T56" s="469" t="s">
        <v>30</v>
      </c>
      <c r="U56" s="479" t="s">
        <v>533</v>
      </c>
    </row>
    <row r="57" spans="1:26" ht="72" customHeight="1" x14ac:dyDescent="0.25">
      <c r="A57" s="912"/>
      <c r="B57" s="867"/>
      <c r="C57" s="867"/>
      <c r="D57" s="913"/>
      <c r="E57" s="911"/>
      <c r="F57" s="867"/>
      <c r="G57" s="909"/>
      <c r="H57" s="230" t="s">
        <v>786</v>
      </c>
      <c r="I57" s="455" t="s">
        <v>24</v>
      </c>
      <c r="J57" s="455" t="s">
        <v>379</v>
      </c>
      <c r="K57" s="417" t="s">
        <v>369</v>
      </c>
      <c r="L57" s="256">
        <v>43370</v>
      </c>
      <c r="M57" s="257">
        <v>43374</v>
      </c>
      <c r="N57" s="257">
        <v>43403</v>
      </c>
      <c r="O57" s="501" t="s">
        <v>787</v>
      </c>
      <c r="P57" s="258" t="s">
        <v>508</v>
      </c>
      <c r="Q57" s="259" t="s">
        <v>788</v>
      </c>
      <c r="R57" s="262" t="s">
        <v>517</v>
      </c>
      <c r="S57" s="267" t="s">
        <v>156</v>
      </c>
      <c r="T57" s="469" t="s">
        <v>30</v>
      </c>
      <c r="U57" s="260" t="s">
        <v>533</v>
      </c>
    </row>
    <row r="58" spans="1:26" ht="72" customHeight="1" x14ac:dyDescent="0.25">
      <c r="A58" s="312">
        <v>32</v>
      </c>
      <c r="B58" s="189" t="s">
        <v>129</v>
      </c>
      <c r="C58" s="189" t="s">
        <v>123</v>
      </c>
      <c r="D58" s="456">
        <v>43437</v>
      </c>
      <c r="E58" s="447" t="s">
        <v>509</v>
      </c>
      <c r="F58" s="189" t="s">
        <v>138</v>
      </c>
      <c r="G58" s="313" t="s">
        <v>510</v>
      </c>
      <c r="H58" s="313" t="s">
        <v>511</v>
      </c>
      <c r="I58" s="189" t="s">
        <v>24</v>
      </c>
      <c r="J58" s="313" t="s">
        <v>384</v>
      </c>
      <c r="K58" s="411" t="s">
        <v>369</v>
      </c>
      <c r="L58" s="453">
        <v>43437</v>
      </c>
      <c r="M58" s="194">
        <v>43497</v>
      </c>
      <c r="N58" s="194">
        <v>43678</v>
      </c>
      <c r="O58" s="502" t="s">
        <v>789</v>
      </c>
      <c r="P58" s="314" t="s">
        <v>790</v>
      </c>
      <c r="Q58" s="315" t="s">
        <v>883</v>
      </c>
      <c r="R58" s="316" t="s">
        <v>612</v>
      </c>
      <c r="S58" s="267"/>
      <c r="T58" s="469" t="s">
        <v>30</v>
      </c>
      <c r="U58" s="479" t="s">
        <v>884</v>
      </c>
    </row>
    <row r="59" spans="1:26" s="197" customFormat="1" ht="85.5" x14ac:dyDescent="0.25">
      <c r="A59" s="396">
        <v>4</v>
      </c>
      <c r="B59" s="189" t="s">
        <v>129</v>
      </c>
      <c r="C59" s="189" t="s">
        <v>132</v>
      </c>
      <c r="D59" s="393">
        <v>43403</v>
      </c>
      <c r="E59" s="307" t="s">
        <v>477</v>
      </c>
      <c r="F59" s="392" t="s">
        <v>138</v>
      </c>
      <c r="G59" s="307" t="s">
        <v>478</v>
      </c>
      <c r="H59" s="307" t="s">
        <v>479</v>
      </c>
      <c r="I59" s="392" t="s">
        <v>140</v>
      </c>
      <c r="J59" s="391" t="s">
        <v>480</v>
      </c>
      <c r="K59" s="391" t="s">
        <v>468</v>
      </c>
      <c r="L59" s="393">
        <v>43439</v>
      </c>
      <c r="M59" s="393">
        <v>43511</v>
      </c>
      <c r="N59" s="393">
        <v>43539</v>
      </c>
      <c r="O59" s="498" t="s">
        <v>592</v>
      </c>
      <c r="P59" s="189" t="s">
        <v>593</v>
      </c>
      <c r="Q59" s="299" t="s">
        <v>633</v>
      </c>
      <c r="R59" s="308" t="s">
        <v>631</v>
      </c>
      <c r="S59" s="439" t="s">
        <v>159</v>
      </c>
      <c r="T59" s="392" t="s">
        <v>30</v>
      </c>
      <c r="U59" s="397" t="s">
        <v>607</v>
      </c>
      <c r="Y59" s="196"/>
      <c r="Z59" s="196"/>
    </row>
    <row r="60" spans="1:26" s="390" customFormat="1" ht="147" customHeight="1" thickBot="1" x14ac:dyDescent="0.3">
      <c r="A60" s="394">
        <v>2</v>
      </c>
      <c r="B60" s="237" t="s">
        <v>10</v>
      </c>
      <c r="C60" s="237" t="s">
        <v>132</v>
      </c>
      <c r="D60" s="228">
        <v>43392</v>
      </c>
      <c r="E60" s="269" t="s">
        <v>469</v>
      </c>
      <c r="F60" s="227" t="s">
        <v>138</v>
      </c>
      <c r="G60" s="269" t="s">
        <v>470</v>
      </c>
      <c r="H60" s="269" t="s">
        <v>471</v>
      </c>
      <c r="I60" s="227" t="s">
        <v>140</v>
      </c>
      <c r="J60" s="229" t="s">
        <v>472</v>
      </c>
      <c r="K60" s="229" t="s">
        <v>468</v>
      </c>
      <c r="L60" s="228">
        <v>43439</v>
      </c>
      <c r="M60" s="228">
        <v>43480</v>
      </c>
      <c r="N60" s="228">
        <v>43511</v>
      </c>
      <c r="O60" s="495" t="s">
        <v>590</v>
      </c>
      <c r="P60" s="237" t="s">
        <v>591</v>
      </c>
      <c r="Q60" s="270" t="s">
        <v>605</v>
      </c>
      <c r="R60" s="288" t="s">
        <v>606</v>
      </c>
      <c r="S60" s="398" t="s">
        <v>156</v>
      </c>
      <c r="T60" s="392" t="s">
        <v>30</v>
      </c>
      <c r="U60" s="69" t="s">
        <v>607</v>
      </c>
      <c r="Y60" s="1"/>
      <c r="Z60" s="1"/>
    </row>
    <row r="61" spans="1:26" s="206" customFormat="1" ht="409.6" customHeight="1" x14ac:dyDescent="0.25">
      <c r="A61" s="254">
        <v>30</v>
      </c>
      <c r="B61" s="252" t="s">
        <v>10</v>
      </c>
      <c r="C61" s="252" t="s">
        <v>35</v>
      </c>
      <c r="D61" s="255">
        <v>42531</v>
      </c>
      <c r="E61" s="253" t="s">
        <v>262</v>
      </c>
      <c r="F61" s="252" t="s">
        <v>11</v>
      </c>
      <c r="G61" s="265" t="s">
        <v>263</v>
      </c>
      <c r="H61" s="265" t="s">
        <v>264</v>
      </c>
      <c r="I61" s="166" t="s">
        <v>24</v>
      </c>
      <c r="J61" s="166" t="s">
        <v>265</v>
      </c>
      <c r="K61" s="166" t="s">
        <v>266</v>
      </c>
      <c r="L61" s="201">
        <v>42643</v>
      </c>
      <c r="M61" s="201">
        <v>42646</v>
      </c>
      <c r="N61" s="201">
        <v>42735</v>
      </c>
      <c r="O61" s="520" t="s">
        <v>485</v>
      </c>
      <c r="P61" s="235" t="s">
        <v>561</v>
      </c>
      <c r="Q61" s="236" t="s">
        <v>546</v>
      </c>
      <c r="R61" s="167" t="s">
        <v>562</v>
      </c>
      <c r="S61" s="202" t="s">
        <v>156</v>
      </c>
      <c r="T61" s="203" t="s">
        <v>30</v>
      </c>
      <c r="U61" s="168" t="s">
        <v>563</v>
      </c>
      <c r="Y61" s="204"/>
      <c r="Z61" s="205"/>
    </row>
    <row r="62" spans="1:26" s="206" customFormat="1" ht="357.75" customHeight="1" x14ac:dyDescent="0.25">
      <c r="A62" s="254">
        <v>32</v>
      </c>
      <c r="B62" s="252" t="s">
        <v>10</v>
      </c>
      <c r="C62" s="252" t="s">
        <v>43</v>
      </c>
      <c r="D62" s="255">
        <v>42934</v>
      </c>
      <c r="E62" s="253" t="s">
        <v>267</v>
      </c>
      <c r="F62" s="252" t="s">
        <v>11</v>
      </c>
      <c r="G62" s="265" t="s">
        <v>268</v>
      </c>
      <c r="H62" s="265" t="s">
        <v>269</v>
      </c>
      <c r="I62" s="166" t="s">
        <v>24</v>
      </c>
      <c r="J62" s="166" t="s">
        <v>270</v>
      </c>
      <c r="K62" s="166" t="s">
        <v>271</v>
      </c>
      <c r="L62" s="201">
        <v>42947</v>
      </c>
      <c r="M62" s="201">
        <v>42979</v>
      </c>
      <c r="N62" s="201">
        <v>43084</v>
      </c>
      <c r="O62" s="518" t="s">
        <v>486</v>
      </c>
      <c r="P62" s="166" t="s">
        <v>391</v>
      </c>
      <c r="Q62" s="217" t="s">
        <v>553</v>
      </c>
      <c r="R62" s="283" t="s">
        <v>564</v>
      </c>
      <c r="S62" s="208" t="s">
        <v>156</v>
      </c>
      <c r="T62" s="203" t="s">
        <v>30</v>
      </c>
      <c r="U62" s="168" t="s">
        <v>565</v>
      </c>
      <c r="Y62" s="204"/>
      <c r="Z62" s="205"/>
    </row>
    <row r="63" spans="1:26" s="211" customFormat="1" ht="409.5" x14ac:dyDescent="0.25">
      <c r="A63" s="254">
        <v>35</v>
      </c>
      <c r="B63" s="252" t="s">
        <v>10</v>
      </c>
      <c r="C63" s="252" t="s">
        <v>43</v>
      </c>
      <c r="D63" s="255">
        <v>42934</v>
      </c>
      <c r="E63" s="253" t="s">
        <v>272</v>
      </c>
      <c r="F63" s="252" t="s">
        <v>11</v>
      </c>
      <c r="G63" s="265" t="s">
        <v>273</v>
      </c>
      <c r="H63" s="265" t="s">
        <v>274</v>
      </c>
      <c r="I63" s="252" t="s">
        <v>24</v>
      </c>
      <c r="J63" s="207" t="s">
        <v>275</v>
      </c>
      <c r="K63" s="252" t="s">
        <v>276</v>
      </c>
      <c r="L63" s="255">
        <v>42947</v>
      </c>
      <c r="M63" s="255">
        <v>42948</v>
      </c>
      <c r="N63" s="255">
        <v>43100</v>
      </c>
      <c r="O63" s="518" t="s">
        <v>487</v>
      </c>
      <c r="P63" s="252" t="s">
        <v>392</v>
      </c>
      <c r="Q63" s="191" t="s">
        <v>554</v>
      </c>
      <c r="R63" s="200" t="s">
        <v>566</v>
      </c>
      <c r="S63" s="208" t="s">
        <v>156</v>
      </c>
      <c r="T63" s="203" t="s">
        <v>30</v>
      </c>
      <c r="U63" s="253" t="s">
        <v>518</v>
      </c>
      <c r="Y63" s="209"/>
      <c r="Z63" s="210"/>
    </row>
    <row r="64" spans="1:26" s="206" customFormat="1" ht="353.25" customHeight="1" x14ac:dyDescent="0.25">
      <c r="A64" s="886">
        <v>36</v>
      </c>
      <c r="B64" s="887" t="s">
        <v>10</v>
      </c>
      <c r="C64" s="887" t="s">
        <v>43</v>
      </c>
      <c r="D64" s="888">
        <v>42934</v>
      </c>
      <c r="E64" s="880" t="s">
        <v>277</v>
      </c>
      <c r="F64" s="887" t="s">
        <v>11</v>
      </c>
      <c r="G64" s="880" t="s">
        <v>273</v>
      </c>
      <c r="H64" s="265" t="s">
        <v>278</v>
      </c>
      <c r="I64" s="166" t="s">
        <v>24</v>
      </c>
      <c r="J64" s="170" t="s">
        <v>275</v>
      </c>
      <c r="K64" s="166" t="s">
        <v>271</v>
      </c>
      <c r="L64" s="201">
        <v>42947</v>
      </c>
      <c r="M64" s="201">
        <v>42948</v>
      </c>
      <c r="N64" s="201">
        <v>43097</v>
      </c>
      <c r="O64" s="518" t="s">
        <v>488</v>
      </c>
      <c r="P64" s="166" t="s">
        <v>393</v>
      </c>
      <c r="Q64" s="191" t="s">
        <v>555</v>
      </c>
      <c r="R64" s="212" t="s">
        <v>567</v>
      </c>
      <c r="S64" s="202" t="s">
        <v>156</v>
      </c>
      <c r="T64" s="203" t="s">
        <v>30</v>
      </c>
      <c r="U64" s="168" t="s">
        <v>519</v>
      </c>
      <c r="Y64" s="204"/>
      <c r="Z64" s="205"/>
    </row>
    <row r="65" spans="1:26" s="206" customFormat="1" ht="241.5" customHeight="1" x14ac:dyDescent="0.25">
      <c r="A65" s="886"/>
      <c r="B65" s="887"/>
      <c r="C65" s="887"/>
      <c r="D65" s="888"/>
      <c r="E65" s="880"/>
      <c r="F65" s="887"/>
      <c r="G65" s="880"/>
      <c r="H65" s="265" t="s">
        <v>279</v>
      </c>
      <c r="I65" s="166" t="s">
        <v>24</v>
      </c>
      <c r="J65" s="166" t="s">
        <v>280</v>
      </c>
      <c r="K65" s="166" t="s">
        <v>281</v>
      </c>
      <c r="L65" s="201">
        <v>42947</v>
      </c>
      <c r="M65" s="201">
        <v>42948</v>
      </c>
      <c r="N65" s="201">
        <v>43097</v>
      </c>
      <c r="O65" s="518" t="s">
        <v>489</v>
      </c>
      <c r="P65" s="166" t="s">
        <v>394</v>
      </c>
      <c r="Q65" s="163" t="s">
        <v>556</v>
      </c>
      <c r="R65" s="167" t="s">
        <v>568</v>
      </c>
      <c r="S65" s="202" t="s">
        <v>156</v>
      </c>
      <c r="T65" s="203" t="s">
        <v>30</v>
      </c>
      <c r="U65" s="168" t="s">
        <v>520</v>
      </c>
      <c r="Y65" s="204"/>
      <c r="Z65" s="205"/>
    </row>
    <row r="66" spans="1:26" s="248" customFormat="1" ht="216.75" customHeight="1" x14ac:dyDescent="0.25">
      <c r="A66" s="881">
        <v>37</v>
      </c>
      <c r="B66" s="883" t="s">
        <v>10</v>
      </c>
      <c r="C66" s="883" t="s">
        <v>43</v>
      </c>
      <c r="D66" s="884">
        <v>43129</v>
      </c>
      <c r="E66" s="883" t="s">
        <v>282</v>
      </c>
      <c r="F66" s="883" t="s">
        <v>11</v>
      </c>
      <c r="G66" s="885" t="s">
        <v>283</v>
      </c>
      <c r="H66" s="229" t="s">
        <v>284</v>
      </c>
      <c r="I66" s="227" t="s">
        <v>24</v>
      </c>
      <c r="J66" s="227" t="s">
        <v>285</v>
      </c>
      <c r="K66" s="227" t="s">
        <v>286</v>
      </c>
      <c r="L66" s="228">
        <v>43129</v>
      </c>
      <c r="M66" s="228">
        <v>43130</v>
      </c>
      <c r="N66" s="228">
        <v>43138</v>
      </c>
      <c r="O66" s="519" t="s">
        <v>287</v>
      </c>
      <c r="P66" s="69" t="s">
        <v>399</v>
      </c>
      <c r="Q66" s="148" t="s">
        <v>288</v>
      </c>
      <c r="R66" s="69" t="s">
        <v>289</v>
      </c>
      <c r="S66" s="130"/>
      <c r="T66" s="251" t="s">
        <v>30</v>
      </c>
      <c r="U66" s="168" t="s">
        <v>340</v>
      </c>
      <c r="Y66" s="16"/>
      <c r="Z66" s="1"/>
    </row>
    <row r="67" spans="1:26" s="206" customFormat="1" ht="222" customHeight="1" x14ac:dyDescent="0.25">
      <c r="A67" s="881"/>
      <c r="B67" s="883"/>
      <c r="C67" s="883"/>
      <c r="D67" s="884"/>
      <c r="E67" s="883"/>
      <c r="F67" s="883"/>
      <c r="G67" s="885"/>
      <c r="H67" s="168" t="s">
        <v>290</v>
      </c>
      <c r="I67" s="166" t="s">
        <v>24</v>
      </c>
      <c r="J67" s="166" t="s">
        <v>291</v>
      </c>
      <c r="K67" s="166" t="s">
        <v>292</v>
      </c>
      <c r="L67" s="201">
        <v>43129</v>
      </c>
      <c r="M67" s="201">
        <v>43136</v>
      </c>
      <c r="N67" s="201">
        <v>43281</v>
      </c>
      <c r="O67" s="518" t="s">
        <v>594</v>
      </c>
      <c r="P67" s="166" t="s">
        <v>595</v>
      </c>
      <c r="Q67" s="191" t="s">
        <v>608</v>
      </c>
      <c r="R67" s="167" t="s">
        <v>609</v>
      </c>
      <c r="S67" s="213"/>
      <c r="T67" s="203" t="s">
        <v>30</v>
      </c>
      <c r="U67" s="168" t="s">
        <v>610</v>
      </c>
      <c r="Y67" s="204"/>
      <c r="Z67" s="205"/>
    </row>
    <row r="68" spans="1:26" s="248" customFormat="1" ht="52.5" hidden="1" customHeight="1" x14ac:dyDescent="0.25">
      <c r="A68" s="881"/>
      <c r="B68" s="883"/>
      <c r="C68" s="883"/>
      <c r="D68" s="884"/>
      <c r="E68" s="883"/>
      <c r="F68" s="883"/>
      <c r="G68" s="885"/>
      <c r="H68" s="229" t="s">
        <v>294</v>
      </c>
      <c r="I68" s="227" t="s">
        <v>24</v>
      </c>
      <c r="J68" s="227" t="s">
        <v>295</v>
      </c>
      <c r="K68" s="227" t="s">
        <v>296</v>
      </c>
      <c r="L68" s="228">
        <v>43129</v>
      </c>
      <c r="M68" s="228">
        <v>43130</v>
      </c>
      <c r="N68" s="228">
        <v>43133</v>
      </c>
      <c r="O68" s="890" t="s">
        <v>297</v>
      </c>
      <c r="P68" s="890"/>
      <c r="Q68" s="890"/>
      <c r="R68" s="890"/>
      <c r="S68" s="227" t="s">
        <v>400</v>
      </c>
      <c r="T68" s="148" t="s">
        <v>293</v>
      </c>
      <c r="U68" s="69" t="s">
        <v>289</v>
      </c>
      <c r="V68" s="130"/>
      <c r="W68" s="251" t="s">
        <v>30</v>
      </c>
      <c r="X68" s="168" t="s">
        <v>340</v>
      </c>
      <c r="Y68" s="16"/>
      <c r="Z68" s="1"/>
    </row>
    <row r="69" spans="1:26" s="248" customFormat="1" ht="127.5" hidden="1" x14ac:dyDescent="0.25">
      <c r="A69" s="881"/>
      <c r="B69" s="883"/>
      <c r="C69" s="883"/>
      <c r="D69" s="884"/>
      <c r="E69" s="883"/>
      <c r="F69" s="883"/>
      <c r="G69" s="885"/>
      <c r="H69" s="229" t="s">
        <v>298</v>
      </c>
      <c r="I69" s="227" t="s">
        <v>24</v>
      </c>
      <c r="J69" s="227" t="s">
        <v>299</v>
      </c>
      <c r="K69" s="227" t="s">
        <v>300</v>
      </c>
      <c r="L69" s="228">
        <v>43137</v>
      </c>
      <c r="M69" s="228">
        <v>43138</v>
      </c>
      <c r="N69" s="228">
        <v>43159</v>
      </c>
      <c r="O69" s="890" t="s">
        <v>301</v>
      </c>
      <c r="P69" s="890"/>
      <c r="Q69" s="890"/>
      <c r="R69" s="890"/>
      <c r="S69" s="227" t="s">
        <v>401</v>
      </c>
      <c r="T69" s="148" t="s">
        <v>293</v>
      </c>
      <c r="U69" s="69" t="s">
        <v>289</v>
      </c>
      <c r="V69" s="130"/>
      <c r="W69" s="251" t="s">
        <v>30</v>
      </c>
      <c r="X69" s="168" t="s">
        <v>340</v>
      </c>
      <c r="Y69" s="16"/>
      <c r="Z69" s="1"/>
    </row>
    <row r="70" spans="1:26" s="248" customFormat="1" ht="111" hidden="1" customHeight="1" x14ac:dyDescent="0.25">
      <c r="A70" s="881"/>
      <c r="B70" s="883"/>
      <c r="C70" s="883"/>
      <c r="D70" s="884"/>
      <c r="E70" s="883"/>
      <c r="F70" s="883"/>
      <c r="G70" s="885"/>
      <c r="H70" s="229" t="s">
        <v>302</v>
      </c>
      <c r="I70" s="227" t="s">
        <v>24</v>
      </c>
      <c r="J70" s="227" t="s">
        <v>291</v>
      </c>
      <c r="K70" s="227" t="s">
        <v>303</v>
      </c>
      <c r="L70" s="228">
        <v>43137</v>
      </c>
      <c r="M70" s="228">
        <v>43138</v>
      </c>
      <c r="N70" s="228">
        <v>43143</v>
      </c>
      <c r="O70" s="890" t="s">
        <v>304</v>
      </c>
      <c r="P70" s="890"/>
      <c r="Q70" s="890"/>
      <c r="R70" s="890"/>
      <c r="S70" s="227" t="s">
        <v>402</v>
      </c>
      <c r="T70" s="148" t="s">
        <v>293</v>
      </c>
      <c r="U70" s="69" t="s">
        <v>289</v>
      </c>
      <c r="V70" s="130"/>
      <c r="W70" s="251" t="s">
        <v>30</v>
      </c>
      <c r="X70" s="168" t="s">
        <v>340</v>
      </c>
      <c r="Y70" s="16"/>
      <c r="Z70" s="1"/>
    </row>
    <row r="71" spans="1:26" s="206" customFormat="1" ht="312.75" hidden="1" customHeight="1" x14ac:dyDescent="0.25">
      <c r="A71" s="881"/>
      <c r="B71" s="883"/>
      <c r="C71" s="883"/>
      <c r="D71" s="884"/>
      <c r="E71" s="883"/>
      <c r="F71" s="883"/>
      <c r="G71" s="885"/>
      <c r="H71" s="168" t="s">
        <v>305</v>
      </c>
      <c r="I71" s="166" t="s">
        <v>24</v>
      </c>
      <c r="J71" s="166" t="s">
        <v>306</v>
      </c>
      <c r="K71" s="166" t="s">
        <v>307</v>
      </c>
      <c r="L71" s="201">
        <v>43137</v>
      </c>
      <c r="M71" s="201">
        <v>43189</v>
      </c>
      <c r="N71" s="201">
        <v>43281</v>
      </c>
      <c r="O71" s="879" t="s">
        <v>490</v>
      </c>
      <c r="P71" s="879"/>
      <c r="Q71" s="879"/>
      <c r="R71" s="879"/>
      <c r="S71" s="166" t="s">
        <v>395</v>
      </c>
      <c r="T71" s="191" t="s">
        <v>569</v>
      </c>
      <c r="U71" s="167" t="s">
        <v>523</v>
      </c>
      <c r="V71" s="202" t="s">
        <v>156</v>
      </c>
      <c r="W71" s="203" t="s">
        <v>30</v>
      </c>
      <c r="X71" s="168" t="s">
        <v>521</v>
      </c>
      <c r="Y71" s="204"/>
      <c r="Z71" s="205"/>
    </row>
    <row r="72" spans="1:26" s="206" customFormat="1" ht="409.6" hidden="1" customHeight="1" x14ac:dyDescent="0.25">
      <c r="A72" s="881"/>
      <c r="B72" s="883"/>
      <c r="C72" s="883"/>
      <c r="D72" s="884"/>
      <c r="E72" s="883"/>
      <c r="F72" s="883"/>
      <c r="G72" s="885"/>
      <c r="H72" s="168" t="s">
        <v>308</v>
      </c>
      <c r="I72" s="166" t="s">
        <v>24</v>
      </c>
      <c r="J72" s="166" t="s">
        <v>306</v>
      </c>
      <c r="K72" s="166" t="s">
        <v>309</v>
      </c>
      <c r="L72" s="201">
        <v>43137</v>
      </c>
      <c r="M72" s="201">
        <v>43189</v>
      </c>
      <c r="N72" s="201">
        <v>43281</v>
      </c>
      <c r="O72" s="879" t="s">
        <v>491</v>
      </c>
      <c r="P72" s="879"/>
      <c r="Q72" s="879"/>
      <c r="R72" s="879"/>
      <c r="S72" s="166" t="s">
        <v>396</v>
      </c>
      <c r="T72" s="191" t="s">
        <v>557</v>
      </c>
      <c r="U72" s="167" t="s">
        <v>570</v>
      </c>
      <c r="V72" s="202" t="s">
        <v>156</v>
      </c>
      <c r="W72" s="203" t="s">
        <v>30</v>
      </c>
      <c r="X72" s="168" t="s">
        <v>522</v>
      </c>
      <c r="Y72" s="204"/>
      <c r="Z72" s="205"/>
    </row>
    <row r="73" spans="1:26" s="206" customFormat="1" ht="189.75" hidden="1" customHeight="1" x14ac:dyDescent="0.25">
      <c r="A73" s="881"/>
      <c r="B73" s="883"/>
      <c r="C73" s="883"/>
      <c r="D73" s="884"/>
      <c r="E73" s="883"/>
      <c r="F73" s="883"/>
      <c r="G73" s="885"/>
      <c r="H73" s="169" t="s">
        <v>310</v>
      </c>
      <c r="I73" s="166" t="s">
        <v>24</v>
      </c>
      <c r="J73" s="214" t="s">
        <v>311</v>
      </c>
      <c r="K73" s="214" t="s">
        <v>292</v>
      </c>
      <c r="L73" s="215">
        <v>43137</v>
      </c>
      <c r="M73" s="215"/>
      <c r="N73" s="215"/>
      <c r="O73" s="900" t="s">
        <v>492</v>
      </c>
      <c r="P73" s="900"/>
      <c r="Q73" s="900"/>
      <c r="R73" s="900"/>
      <c r="S73" s="214"/>
      <c r="T73" s="191" t="s">
        <v>558</v>
      </c>
      <c r="U73" s="224" t="s">
        <v>571</v>
      </c>
      <c r="V73" s="202" t="s">
        <v>156</v>
      </c>
      <c r="W73" s="203" t="s">
        <v>30</v>
      </c>
      <c r="X73" s="168" t="s">
        <v>524</v>
      </c>
      <c r="Y73" s="204"/>
      <c r="Z73" s="205"/>
    </row>
    <row r="74" spans="1:26" s="248" customFormat="1" ht="409.5" hidden="1" x14ac:dyDescent="0.25">
      <c r="A74" s="881"/>
      <c r="B74" s="883"/>
      <c r="C74" s="883"/>
      <c r="D74" s="884"/>
      <c r="E74" s="883"/>
      <c r="F74" s="883"/>
      <c r="G74" s="885"/>
      <c r="H74" s="229" t="s">
        <v>312</v>
      </c>
      <c r="I74" s="227" t="s">
        <v>24</v>
      </c>
      <c r="J74" s="227" t="s">
        <v>313</v>
      </c>
      <c r="K74" s="227" t="s">
        <v>314</v>
      </c>
      <c r="L74" s="228">
        <v>43137</v>
      </c>
      <c r="M74" s="228">
        <v>43136</v>
      </c>
      <c r="N74" s="228">
        <v>43280</v>
      </c>
      <c r="O74" s="889" t="s">
        <v>315</v>
      </c>
      <c r="P74" s="890"/>
      <c r="Q74" s="890"/>
      <c r="R74" s="890"/>
      <c r="S74" s="171" t="s">
        <v>397</v>
      </c>
      <c r="T74" s="178" t="s">
        <v>403</v>
      </c>
      <c r="U74" s="229" t="s">
        <v>364</v>
      </c>
      <c r="V74" s="130"/>
      <c r="W74" s="251" t="s">
        <v>30</v>
      </c>
      <c r="X74" s="168" t="s">
        <v>408</v>
      </c>
      <c r="Y74" s="16"/>
      <c r="Z74" s="1"/>
    </row>
    <row r="75" spans="1:26" s="206" customFormat="1" ht="248.25" hidden="1" customHeight="1" x14ac:dyDescent="0.25">
      <c r="A75" s="881"/>
      <c r="B75" s="883"/>
      <c r="C75" s="883"/>
      <c r="D75" s="884"/>
      <c r="E75" s="883"/>
      <c r="F75" s="883"/>
      <c r="G75" s="885"/>
      <c r="H75" s="168" t="s">
        <v>316</v>
      </c>
      <c r="I75" s="166" t="s">
        <v>24</v>
      </c>
      <c r="J75" s="166" t="s">
        <v>317</v>
      </c>
      <c r="K75" s="166" t="s">
        <v>314</v>
      </c>
      <c r="L75" s="201">
        <v>43137</v>
      </c>
      <c r="M75" s="201">
        <v>43136</v>
      </c>
      <c r="N75" s="201">
        <v>43280</v>
      </c>
      <c r="O75" s="879" t="s">
        <v>493</v>
      </c>
      <c r="P75" s="879"/>
      <c r="Q75" s="879"/>
      <c r="R75" s="879"/>
      <c r="S75" s="166"/>
      <c r="T75" s="191" t="s">
        <v>559</v>
      </c>
      <c r="U75" s="167" t="s">
        <v>572</v>
      </c>
      <c r="V75" s="202" t="s">
        <v>156</v>
      </c>
      <c r="W75" s="203" t="s">
        <v>30</v>
      </c>
      <c r="X75" s="168" t="s">
        <v>525</v>
      </c>
      <c r="Y75" s="204"/>
      <c r="Z75" s="205"/>
    </row>
    <row r="76" spans="1:26" s="248" customFormat="1" ht="76.5" hidden="1" x14ac:dyDescent="0.25">
      <c r="A76" s="882"/>
      <c r="B76" s="883"/>
      <c r="C76" s="883"/>
      <c r="D76" s="884"/>
      <c r="E76" s="883"/>
      <c r="F76" s="883"/>
      <c r="G76" s="885"/>
      <c r="H76" s="229" t="s">
        <v>318</v>
      </c>
      <c r="I76" s="227" t="s">
        <v>24</v>
      </c>
      <c r="J76" s="227" t="s">
        <v>319</v>
      </c>
      <c r="K76" s="227" t="s">
        <v>320</v>
      </c>
      <c r="L76" s="228">
        <v>43137</v>
      </c>
      <c r="M76" s="228">
        <v>43136</v>
      </c>
      <c r="N76" s="228">
        <v>43159</v>
      </c>
      <c r="O76" s="890" t="s">
        <v>321</v>
      </c>
      <c r="P76" s="890"/>
      <c r="Q76" s="890"/>
      <c r="R76" s="890"/>
      <c r="S76" s="171" t="s">
        <v>398</v>
      </c>
      <c r="T76" s="148" t="s">
        <v>322</v>
      </c>
      <c r="U76" s="69" t="s">
        <v>323</v>
      </c>
      <c r="V76" s="130"/>
      <c r="W76" s="251" t="s">
        <v>30</v>
      </c>
      <c r="X76" s="168" t="s">
        <v>340</v>
      </c>
      <c r="Y76" s="16"/>
      <c r="Z76" s="1"/>
    </row>
    <row r="77" spans="1:26" s="206" customFormat="1" ht="409.5" hidden="1" x14ac:dyDescent="0.25">
      <c r="A77" s="881"/>
      <c r="B77" s="883"/>
      <c r="C77" s="883"/>
      <c r="D77" s="884"/>
      <c r="E77" s="883"/>
      <c r="F77" s="883"/>
      <c r="G77" s="885"/>
      <c r="H77" s="168" t="s">
        <v>324</v>
      </c>
      <c r="I77" s="166" t="s">
        <v>24</v>
      </c>
      <c r="J77" s="166" t="s">
        <v>325</v>
      </c>
      <c r="K77" s="166" t="s">
        <v>326</v>
      </c>
      <c r="L77" s="201">
        <v>43137</v>
      </c>
      <c r="M77" s="201">
        <v>43160</v>
      </c>
      <c r="N77" s="201">
        <v>43464</v>
      </c>
      <c r="O77" s="901" t="s">
        <v>494</v>
      </c>
      <c r="P77" s="901"/>
      <c r="Q77" s="901"/>
      <c r="R77" s="901"/>
      <c r="S77" s="166"/>
      <c r="T77" s="163" t="s">
        <v>560</v>
      </c>
      <c r="U77" s="225" t="s">
        <v>575</v>
      </c>
      <c r="V77" s="202" t="s">
        <v>156</v>
      </c>
      <c r="W77" s="203" t="s">
        <v>30</v>
      </c>
      <c r="X77" s="168" t="s">
        <v>526</v>
      </c>
      <c r="Y77" s="204"/>
      <c r="Z77" s="205"/>
    </row>
    <row r="78" spans="1:26" s="248" customFormat="1" ht="267" hidden="1" customHeight="1" x14ac:dyDescent="0.25">
      <c r="A78" s="881"/>
      <c r="B78" s="883"/>
      <c r="C78" s="883"/>
      <c r="D78" s="884"/>
      <c r="E78" s="883"/>
      <c r="F78" s="883"/>
      <c r="G78" s="885"/>
      <c r="H78" s="264" t="s">
        <v>327</v>
      </c>
      <c r="I78" s="227" t="s">
        <v>24</v>
      </c>
      <c r="J78" s="227" t="s">
        <v>291</v>
      </c>
      <c r="K78" s="227" t="s">
        <v>328</v>
      </c>
      <c r="L78" s="228">
        <v>43137</v>
      </c>
      <c r="M78" s="228">
        <v>43137</v>
      </c>
      <c r="N78" s="228">
        <v>43159</v>
      </c>
      <c r="O78" s="889" t="s">
        <v>343</v>
      </c>
      <c r="P78" s="890"/>
      <c r="Q78" s="890"/>
      <c r="R78" s="890"/>
      <c r="S78" s="227"/>
      <c r="T78" s="178" t="s">
        <v>404</v>
      </c>
      <c r="U78" s="226" t="s">
        <v>411</v>
      </c>
      <c r="V78" s="177"/>
      <c r="W78" s="251" t="s">
        <v>30</v>
      </c>
      <c r="X78" s="168" t="s">
        <v>365</v>
      </c>
      <c r="Y78" s="16"/>
      <c r="Z78" s="1"/>
    </row>
    <row r="79" spans="1:26" s="248" customFormat="1" ht="73.5" hidden="1" customHeight="1" x14ac:dyDescent="0.25">
      <c r="A79" s="881"/>
      <c r="B79" s="883"/>
      <c r="C79" s="883"/>
      <c r="D79" s="884"/>
      <c r="E79" s="883"/>
      <c r="F79" s="883"/>
      <c r="G79" s="885"/>
      <c r="H79" s="264" t="s">
        <v>329</v>
      </c>
      <c r="I79" s="227" t="s">
        <v>24</v>
      </c>
      <c r="J79" s="227" t="s">
        <v>330</v>
      </c>
      <c r="K79" s="227" t="s">
        <v>314</v>
      </c>
      <c r="L79" s="228">
        <v>43137</v>
      </c>
      <c r="M79" s="228">
        <v>43137</v>
      </c>
      <c r="N79" s="228">
        <v>43159</v>
      </c>
      <c r="O79" s="889" t="s">
        <v>341</v>
      </c>
      <c r="P79" s="890"/>
      <c r="Q79" s="890"/>
      <c r="R79" s="890"/>
      <c r="S79" s="227"/>
      <c r="T79" s="148" t="s">
        <v>363</v>
      </c>
      <c r="U79" s="226" t="s">
        <v>342</v>
      </c>
      <c r="V79" s="177"/>
      <c r="W79" s="251" t="s">
        <v>30</v>
      </c>
      <c r="X79" s="168" t="s">
        <v>409</v>
      </c>
      <c r="Y79" s="16"/>
      <c r="Z79" s="1"/>
    </row>
    <row r="80" spans="1:26" s="206" customFormat="1" ht="409.5" hidden="1" x14ac:dyDescent="0.25">
      <c r="A80" s="881"/>
      <c r="B80" s="883"/>
      <c r="C80" s="883"/>
      <c r="D80" s="884"/>
      <c r="E80" s="883"/>
      <c r="F80" s="883"/>
      <c r="G80" s="885"/>
      <c r="H80" s="168" t="s">
        <v>331</v>
      </c>
      <c r="I80" s="166" t="s">
        <v>24</v>
      </c>
      <c r="J80" s="252"/>
      <c r="K80" s="166" t="s">
        <v>332</v>
      </c>
      <c r="L80" s="201">
        <v>43137</v>
      </c>
      <c r="M80" s="201">
        <v>43143</v>
      </c>
      <c r="N80" s="201">
        <v>43147</v>
      </c>
      <c r="O80" s="879" t="s">
        <v>387</v>
      </c>
      <c r="P80" s="879"/>
      <c r="Q80" s="879"/>
      <c r="R80" s="879"/>
      <c r="S80" s="166" t="s">
        <v>385</v>
      </c>
      <c r="T80" s="191" t="s">
        <v>405</v>
      </c>
      <c r="U80" s="167" t="s">
        <v>389</v>
      </c>
      <c r="V80" s="202" t="s">
        <v>156</v>
      </c>
      <c r="W80" s="203" t="s">
        <v>30</v>
      </c>
      <c r="X80" s="168" t="s">
        <v>414</v>
      </c>
      <c r="Y80" s="204"/>
      <c r="Z80" s="205"/>
    </row>
    <row r="81" spans="1:26" s="206" customFormat="1" ht="408" hidden="1" x14ac:dyDescent="0.25">
      <c r="A81" s="881"/>
      <c r="B81" s="883"/>
      <c r="C81" s="883"/>
      <c r="D81" s="884"/>
      <c r="E81" s="883"/>
      <c r="F81" s="883"/>
      <c r="G81" s="885"/>
      <c r="H81" s="168" t="s">
        <v>333</v>
      </c>
      <c r="I81" s="166" t="s">
        <v>140</v>
      </c>
      <c r="J81" s="166" t="s">
        <v>334</v>
      </c>
      <c r="K81" s="166" t="s">
        <v>335</v>
      </c>
      <c r="L81" s="201">
        <v>43131</v>
      </c>
      <c r="M81" s="201">
        <v>43281</v>
      </c>
      <c r="N81" s="201">
        <v>43281</v>
      </c>
      <c r="O81" s="891" t="s">
        <v>386</v>
      </c>
      <c r="P81" s="892"/>
      <c r="Q81" s="892"/>
      <c r="R81" s="893"/>
      <c r="S81" s="166"/>
      <c r="T81" s="191" t="s">
        <v>406</v>
      </c>
      <c r="U81" s="167"/>
      <c r="V81" s="213"/>
      <c r="W81" s="203" t="s">
        <v>30</v>
      </c>
      <c r="X81" s="168" t="s">
        <v>412</v>
      </c>
      <c r="Y81" s="204"/>
      <c r="Z81" s="205"/>
    </row>
    <row r="82" spans="1:26" s="206" customFormat="1" ht="408" hidden="1" x14ac:dyDescent="0.25">
      <c r="A82" s="881"/>
      <c r="B82" s="883"/>
      <c r="C82" s="883"/>
      <c r="D82" s="884"/>
      <c r="E82" s="883"/>
      <c r="F82" s="883"/>
      <c r="G82" s="885"/>
      <c r="H82" s="168" t="s">
        <v>336</v>
      </c>
      <c r="I82" s="166" t="s">
        <v>140</v>
      </c>
      <c r="J82" s="166" t="s">
        <v>334</v>
      </c>
      <c r="K82" s="166" t="s">
        <v>337</v>
      </c>
      <c r="L82" s="201">
        <v>43131</v>
      </c>
      <c r="M82" s="201">
        <v>43160</v>
      </c>
      <c r="N82" s="201">
        <v>43281</v>
      </c>
      <c r="O82" s="894"/>
      <c r="P82" s="895"/>
      <c r="Q82" s="895"/>
      <c r="R82" s="896"/>
      <c r="S82" s="166"/>
      <c r="T82" s="191" t="s">
        <v>407</v>
      </c>
      <c r="U82" s="167"/>
      <c r="V82" s="213"/>
      <c r="W82" s="203" t="s">
        <v>30</v>
      </c>
      <c r="X82" s="168" t="s">
        <v>413</v>
      </c>
      <c r="Y82" s="204"/>
      <c r="Z82" s="205"/>
    </row>
    <row r="83" spans="1:26" s="206" customFormat="1" ht="129" hidden="1" customHeight="1" x14ac:dyDescent="0.25">
      <c r="A83" s="881"/>
      <c r="B83" s="883"/>
      <c r="C83" s="883"/>
      <c r="D83" s="884"/>
      <c r="E83" s="883"/>
      <c r="F83" s="883"/>
      <c r="G83" s="885"/>
      <c r="H83" s="168" t="s">
        <v>338</v>
      </c>
      <c r="I83" s="166" t="s">
        <v>140</v>
      </c>
      <c r="J83" s="166" t="s">
        <v>334</v>
      </c>
      <c r="K83" s="166" t="s">
        <v>339</v>
      </c>
      <c r="L83" s="201">
        <v>43131</v>
      </c>
      <c r="M83" s="201">
        <v>43252</v>
      </c>
      <c r="N83" s="201">
        <v>43281</v>
      </c>
      <c r="O83" s="897"/>
      <c r="P83" s="898"/>
      <c r="Q83" s="898"/>
      <c r="R83" s="899"/>
      <c r="S83" s="166"/>
      <c r="T83" s="191" t="s">
        <v>407</v>
      </c>
      <c r="U83" s="167"/>
      <c r="V83" s="213"/>
      <c r="W83" s="203" t="s">
        <v>30</v>
      </c>
      <c r="X83" s="168" t="s">
        <v>410</v>
      </c>
      <c r="Y83" s="204"/>
      <c r="Z83" s="205"/>
    </row>
    <row r="84" spans="1:26" s="247" customFormat="1" ht="133.5" customHeight="1" x14ac:dyDescent="0.25">
      <c r="A84" s="245">
        <v>1</v>
      </c>
      <c r="B84" s="245" t="s">
        <v>129</v>
      </c>
      <c r="C84" s="245" t="s">
        <v>15</v>
      </c>
      <c r="D84" s="272">
        <v>43451</v>
      </c>
      <c r="E84" s="229" t="s">
        <v>500</v>
      </c>
      <c r="F84" s="237" t="s">
        <v>138</v>
      </c>
      <c r="G84" s="150" t="s">
        <v>499</v>
      </c>
      <c r="H84" s="229" t="s">
        <v>501</v>
      </c>
      <c r="I84" s="227" t="s">
        <v>140</v>
      </c>
      <c r="J84" s="237" t="s">
        <v>502</v>
      </c>
      <c r="K84" s="149" t="s">
        <v>498</v>
      </c>
      <c r="L84" s="152">
        <v>43451</v>
      </c>
      <c r="M84" s="152">
        <v>43480</v>
      </c>
      <c r="N84" s="152">
        <v>43494</v>
      </c>
      <c r="O84" s="521" t="s">
        <v>597</v>
      </c>
      <c r="P84" s="241" t="s">
        <v>598</v>
      </c>
      <c r="Q84" s="69" t="s">
        <v>611</v>
      </c>
      <c r="R84" s="69"/>
      <c r="S84" s="69" t="s">
        <v>159</v>
      </c>
      <c r="T84" s="243" t="s">
        <v>30</v>
      </c>
      <c r="U84" s="246" t="s">
        <v>632</v>
      </c>
      <c r="Y84" s="242"/>
    </row>
    <row r="85" spans="1:26" ht="72" customHeight="1" x14ac:dyDescent="0.25">
      <c r="A85" s="539" t="s">
        <v>973</v>
      </c>
      <c r="T85" s="13"/>
    </row>
    <row r="86" spans="1:26" s="240" customFormat="1" ht="279.75" customHeight="1" x14ac:dyDescent="0.25">
      <c r="A86" s="227">
        <v>1</v>
      </c>
      <c r="B86" s="237" t="s">
        <v>129</v>
      </c>
      <c r="C86" s="237" t="s">
        <v>9</v>
      </c>
      <c r="D86" s="238">
        <v>43432</v>
      </c>
      <c r="E86" s="229" t="s">
        <v>600</v>
      </c>
      <c r="F86" s="237" t="s">
        <v>138</v>
      </c>
      <c r="G86" s="229" t="s">
        <v>416</v>
      </c>
      <c r="H86" s="229" t="s">
        <v>417</v>
      </c>
      <c r="I86" s="227" t="s">
        <v>140</v>
      </c>
      <c r="J86" s="229" t="s">
        <v>418</v>
      </c>
      <c r="K86" s="227" t="s">
        <v>419</v>
      </c>
      <c r="L86" s="228">
        <v>43432</v>
      </c>
      <c r="M86" s="228">
        <v>43446</v>
      </c>
      <c r="N86" s="228">
        <v>43646</v>
      </c>
      <c r="O86" s="970" t="s">
        <v>751</v>
      </c>
      <c r="P86" s="971"/>
      <c r="Q86" s="971"/>
      <c r="R86" s="972"/>
      <c r="S86" s="399" t="s">
        <v>756</v>
      </c>
      <c r="T86" s="69" t="s">
        <v>867</v>
      </c>
      <c r="U86" s="69" t="s">
        <v>601</v>
      </c>
      <c r="V86" s="69" t="s">
        <v>159</v>
      </c>
      <c r="W86" s="452" t="s">
        <v>30</v>
      </c>
      <c r="X86" s="261" t="s">
        <v>865</v>
      </c>
      <c r="Y86" s="239"/>
    </row>
    <row r="87" spans="1:26" s="240" customFormat="1" ht="192.75" customHeight="1" x14ac:dyDescent="0.25">
      <c r="A87" s="227">
        <v>2</v>
      </c>
      <c r="B87" s="237" t="s">
        <v>129</v>
      </c>
      <c r="C87" s="237" t="s">
        <v>9</v>
      </c>
      <c r="D87" s="238">
        <v>43432</v>
      </c>
      <c r="E87" s="229" t="s">
        <v>420</v>
      </c>
      <c r="F87" s="237" t="s">
        <v>138</v>
      </c>
      <c r="G87" s="229" t="s">
        <v>421</v>
      </c>
      <c r="H87" s="229" t="s">
        <v>422</v>
      </c>
      <c r="I87" s="69" t="s">
        <v>140</v>
      </c>
      <c r="J87" s="229" t="s">
        <v>423</v>
      </c>
      <c r="K87" s="227" t="s">
        <v>419</v>
      </c>
      <c r="L87" s="228">
        <v>43432</v>
      </c>
      <c r="M87" s="228">
        <v>43446</v>
      </c>
      <c r="N87" s="228">
        <v>43554</v>
      </c>
      <c r="O87" s="970" t="s">
        <v>752</v>
      </c>
      <c r="P87" s="971"/>
      <c r="Q87" s="971"/>
      <c r="R87" s="972"/>
      <c r="S87" s="399" t="s">
        <v>753</v>
      </c>
      <c r="T87" s="69" t="s">
        <v>868</v>
      </c>
      <c r="U87" s="69" t="s">
        <v>602</v>
      </c>
      <c r="V87" s="69" t="s">
        <v>159</v>
      </c>
      <c r="W87" s="452" t="s">
        <v>30</v>
      </c>
      <c r="X87" s="261" t="s">
        <v>865</v>
      </c>
    </row>
    <row r="88" spans="1:26" s="240" customFormat="1" ht="183" customHeight="1" x14ac:dyDescent="0.25">
      <c r="A88" s="227">
        <v>3</v>
      </c>
      <c r="B88" s="237" t="s">
        <v>129</v>
      </c>
      <c r="C88" s="237" t="s">
        <v>9</v>
      </c>
      <c r="D88" s="238">
        <v>43432</v>
      </c>
      <c r="E88" s="229" t="s">
        <v>424</v>
      </c>
      <c r="F88" s="237" t="s">
        <v>138</v>
      </c>
      <c r="G88" s="229" t="s">
        <v>425</v>
      </c>
      <c r="H88" s="229" t="s">
        <v>426</v>
      </c>
      <c r="I88" s="69" t="s">
        <v>140</v>
      </c>
      <c r="J88" s="229" t="s">
        <v>427</v>
      </c>
      <c r="K88" s="227" t="s">
        <v>419</v>
      </c>
      <c r="L88" s="228">
        <v>43432</v>
      </c>
      <c r="M88" s="228">
        <v>43446</v>
      </c>
      <c r="N88" s="228">
        <v>43646</v>
      </c>
      <c r="O88" s="970" t="s">
        <v>754</v>
      </c>
      <c r="P88" s="971"/>
      <c r="Q88" s="971"/>
      <c r="R88" s="972"/>
      <c r="S88" s="400" t="s">
        <v>755</v>
      </c>
      <c r="T88" s="69" t="s">
        <v>869</v>
      </c>
      <c r="U88" s="69" t="s">
        <v>859</v>
      </c>
      <c r="V88" s="69" t="s">
        <v>159</v>
      </c>
      <c r="W88" s="452" t="s">
        <v>30</v>
      </c>
      <c r="X88" s="261" t="s">
        <v>865</v>
      </c>
    </row>
    <row r="89" spans="1:26" s="390" customFormat="1" ht="207.75" customHeight="1" x14ac:dyDescent="0.25">
      <c r="A89" s="300">
        <v>2</v>
      </c>
      <c r="B89" s="227" t="s">
        <v>129</v>
      </c>
      <c r="C89" s="227" t="s">
        <v>9</v>
      </c>
      <c r="D89" s="228">
        <v>43432</v>
      </c>
      <c r="E89" s="227" t="s">
        <v>431</v>
      </c>
      <c r="F89" s="227" t="s">
        <v>138</v>
      </c>
      <c r="G89" s="227" t="s">
        <v>432</v>
      </c>
      <c r="H89" s="298" t="s">
        <v>433</v>
      </c>
      <c r="I89" s="227" t="s">
        <v>140</v>
      </c>
      <c r="J89" s="298" t="s">
        <v>599</v>
      </c>
      <c r="K89" s="227" t="s">
        <v>434</v>
      </c>
      <c r="L89" s="228">
        <v>43432</v>
      </c>
      <c r="M89" s="228">
        <v>43446</v>
      </c>
      <c r="N89" s="228">
        <v>43646</v>
      </c>
      <c r="O89" s="967" t="s">
        <v>847</v>
      </c>
      <c r="P89" s="968"/>
      <c r="Q89" s="968"/>
      <c r="R89" s="969"/>
      <c r="S89" s="399" t="s">
        <v>757</v>
      </c>
      <c r="T89" s="229" t="s">
        <v>870</v>
      </c>
      <c r="U89" s="170" t="s">
        <v>860</v>
      </c>
      <c r="V89" s="129" t="s">
        <v>156</v>
      </c>
      <c r="W89" s="250" t="s">
        <v>30</v>
      </c>
      <c r="X89" s="287" t="s">
        <v>871</v>
      </c>
      <c r="Y89" s="16"/>
      <c r="Z89" s="1"/>
    </row>
    <row r="90" spans="1:26" s="390" customFormat="1" ht="216.75" customHeight="1" x14ac:dyDescent="0.25">
      <c r="A90" s="227">
        <v>1</v>
      </c>
      <c r="B90" s="227" t="s">
        <v>129</v>
      </c>
      <c r="C90" s="227" t="s">
        <v>9</v>
      </c>
      <c r="D90" s="228">
        <v>43431</v>
      </c>
      <c r="E90" s="229" t="s">
        <v>435</v>
      </c>
      <c r="F90" s="227" t="s">
        <v>138</v>
      </c>
      <c r="G90" s="229" t="s">
        <v>436</v>
      </c>
      <c r="H90" s="229" t="s">
        <v>437</v>
      </c>
      <c r="I90" s="227" t="s">
        <v>140</v>
      </c>
      <c r="J90" s="229" t="s">
        <v>438</v>
      </c>
      <c r="K90" s="227" t="s">
        <v>430</v>
      </c>
      <c r="L90" s="228">
        <v>43432</v>
      </c>
      <c r="M90" s="228">
        <v>43446</v>
      </c>
      <c r="N90" s="228">
        <v>43646</v>
      </c>
      <c r="O90" s="970" t="s">
        <v>758</v>
      </c>
      <c r="P90" s="971"/>
      <c r="Q90" s="971"/>
      <c r="R90" s="972"/>
      <c r="S90" s="399" t="s">
        <v>759</v>
      </c>
      <c r="T90" s="69" t="s">
        <v>873</v>
      </c>
      <c r="U90" s="227" t="s">
        <v>861</v>
      </c>
      <c r="V90" s="227" t="s">
        <v>156</v>
      </c>
      <c r="W90" s="452" t="s">
        <v>30</v>
      </c>
      <c r="X90" s="69" t="s">
        <v>872</v>
      </c>
      <c r="Y90" s="53"/>
      <c r="Z90" s="1"/>
    </row>
    <row r="91" spans="1:26" s="404" customFormat="1" ht="216.75" customHeight="1" x14ac:dyDescent="0.25">
      <c r="A91" s="399">
        <v>2</v>
      </c>
      <c r="B91" s="399" t="s">
        <v>129</v>
      </c>
      <c r="C91" s="399" t="s">
        <v>9</v>
      </c>
      <c r="D91" s="402">
        <v>43431</v>
      </c>
      <c r="E91" s="216" t="s">
        <v>439</v>
      </c>
      <c r="F91" s="399" t="s">
        <v>138</v>
      </c>
      <c r="G91" s="216" t="s">
        <v>440</v>
      </c>
      <c r="H91" s="216" t="s">
        <v>441</v>
      </c>
      <c r="I91" s="399" t="s">
        <v>140</v>
      </c>
      <c r="J91" s="216" t="s">
        <v>442</v>
      </c>
      <c r="K91" s="399" t="s">
        <v>430</v>
      </c>
      <c r="L91" s="421">
        <v>43440</v>
      </c>
      <c r="M91" s="402">
        <v>43446</v>
      </c>
      <c r="N91" s="422" t="s">
        <v>443</v>
      </c>
      <c r="O91" s="970" t="s">
        <v>760</v>
      </c>
      <c r="P91" s="971"/>
      <c r="Q91" s="971"/>
      <c r="R91" s="972"/>
      <c r="S91" s="399" t="s">
        <v>761</v>
      </c>
      <c r="T91" s="401" t="s">
        <v>874</v>
      </c>
      <c r="U91" s="399" t="s">
        <v>866</v>
      </c>
      <c r="V91" s="399" t="s">
        <v>156</v>
      </c>
      <c r="W91" s="422" t="s">
        <v>30</v>
      </c>
      <c r="X91" s="69" t="s">
        <v>872</v>
      </c>
      <c r="Y91" s="423"/>
      <c r="Z91" s="403"/>
    </row>
    <row r="92" spans="1:26" s="404" customFormat="1" ht="147.75" customHeight="1" x14ac:dyDescent="0.25">
      <c r="A92" s="399">
        <v>3</v>
      </c>
      <c r="B92" s="399" t="s">
        <v>10</v>
      </c>
      <c r="C92" s="399" t="s">
        <v>53</v>
      </c>
      <c r="D92" s="421">
        <v>43433</v>
      </c>
      <c r="E92" s="216" t="s">
        <v>444</v>
      </c>
      <c r="F92" s="422" t="s">
        <v>17</v>
      </c>
      <c r="G92" s="216" t="s">
        <v>445</v>
      </c>
      <c r="H92" s="216" t="s">
        <v>446</v>
      </c>
      <c r="I92" s="422" t="s">
        <v>24</v>
      </c>
      <c r="J92" s="216" t="s">
        <v>442</v>
      </c>
      <c r="K92" s="399" t="s">
        <v>430</v>
      </c>
      <c r="L92" s="421">
        <v>43440</v>
      </c>
      <c r="M92" s="402">
        <v>43446</v>
      </c>
      <c r="N92" s="422" t="s">
        <v>443</v>
      </c>
      <c r="O92" s="970" t="s">
        <v>762</v>
      </c>
      <c r="P92" s="971"/>
      <c r="Q92" s="971"/>
      <c r="R92" s="972"/>
      <c r="S92" s="399" t="s">
        <v>763</v>
      </c>
      <c r="T92" s="401" t="s">
        <v>875</v>
      </c>
      <c r="U92" s="399" t="s">
        <v>866</v>
      </c>
      <c r="V92" s="422" t="s">
        <v>156</v>
      </c>
      <c r="W92" s="422" t="s">
        <v>30</v>
      </c>
      <c r="X92" s="401" t="s">
        <v>872</v>
      </c>
      <c r="Y92" s="423"/>
      <c r="Z92" s="403"/>
    </row>
    <row r="93" spans="1:26" s="390" customFormat="1" ht="267.75" customHeight="1" x14ac:dyDescent="0.25">
      <c r="A93" s="227">
        <v>4</v>
      </c>
      <c r="B93" s="227" t="s">
        <v>10</v>
      </c>
      <c r="C93" s="227" t="s">
        <v>53</v>
      </c>
      <c r="D93" s="228">
        <v>43433</v>
      </c>
      <c r="E93" s="229" t="s">
        <v>447</v>
      </c>
      <c r="F93" s="227" t="s">
        <v>17</v>
      </c>
      <c r="G93" s="229" t="s">
        <v>448</v>
      </c>
      <c r="H93" s="229" t="s">
        <v>449</v>
      </c>
      <c r="I93" s="227" t="s">
        <v>24</v>
      </c>
      <c r="J93" s="229" t="s">
        <v>450</v>
      </c>
      <c r="K93" s="227" t="s">
        <v>430</v>
      </c>
      <c r="L93" s="228">
        <v>43440</v>
      </c>
      <c r="M93" s="228">
        <v>43446</v>
      </c>
      <c r="N93" s="228">
        <v>43554</v>
      </c>
      <c r="O93" s="970" t="s">
        <v>764</v>
      </c>
      <c r="P93" s="971"/>
      <c r="Q93" s="971"/>
      <c r="R93" s="972"/>
      <c r="S93" s="399" t="s">
        <v>765</v>
      </c>
      <c r="T93" s="69" t="s">
        <v>876</v>
      </c>
      <c r="U93" s="227" t="s">
        <v>586</v>
      </c>
      <c r="V93" s="227" t="s">
        <v>156</v>
      </c>
      <c r="W93" s="452" t="s">
        <v>30</v>
      </c>
      <c r="X93" s="69" t="s">
        <v>872</v>
      </c>
      <c r="Y93" s="1"/>
      <c r="Z93" s="1"/>
    </row>
    <row r="94" spans="1:26" s="390" customFormat="1" ht="153" customHeight="1" x14ac:dyDescent="0.25">
      <c r="A94" s="227">
        <v>5</v>
      </c>
      <c r="B94" s="227" t="s">
        <v>10</v>
      </c>
      <c r="C94" s="227" t="s">
        <v>53</v>
      </c>
      <c r="D94" s="228">
        <v>43433</v>
      </c>
      <c r="E94" s="229" t="s">
        <v>451</v>
      </c>
      <c r="F94" s="227" t="s">
        <v>17</v>
      </c>
      <c r="G94" s="229" t="s">
        <v>452</v>
      </c>
      <c r="H94" s="229" t="s">
        <v>453</v>
      </c>
      <c r="I94" s="227" t="s">
        <v>24</v>
      </c>
      <c r="J94" s="229" t="s">
        <v>454</v>
      </c>
      <c r="K94" s="227" t="s">
        <v>430</v>
      </c>
      <c r="L94" s="228">
        <v>43440</v>
      </c>
      <c r="M94" s="228">
        <v>43446</v>
      </c>
      <c r="N94" s="227" t="s">
        <v>443</v>
      </c>
      <c r="O94" s="970" t="s">
        <v>766</v>
      </c>
      <c r="P94" s="971"/>
      <c r="Q94" s="971"/>
      <c r="R94" s="972"/>
      <c r="S94" s="399" t="s">
        <v>767</v>
      </c>
      <c r="T94" s="69" t="s">
        <v>877</v>
      </c>
      <c r="U94" s="170" t="s">
        <v>860</v>
      </c>
      <c r="V94" s="227" t="s">
        <v>156</v>
      </c>
      <c r="W94" s="452" t="s">
        <v>30</v>
      </c>
      <c r="X94" s="69" t="s">
        <v>872</v>
      </c>
      <c r="Y94" s="1"/>
      <c r="Z94" s="1"/>
    </row>
    <row r="95" spans="1:26" s="390" customFormat="1" ht="153" customHeight="1" x14ac:dyDescent="0.25">
      <c r="A95" s="227">
        <v>6</v>
      </c>
      <c r="B95" s="227" t="s">
        <v>10</v>
      </c>
      <c r="C95" s="227" t="s">
        <v>53</v>
      </c>
      <c r="D95" s="228">
        <v>43433</v>
      </c>
      <c r="E95" s="229" t="s">
        <v>455</v>
      </c>
      <c r="F95" s="227" t="s">
        <v>17</v>
      </c>
      <c r="G95" s="229" t="s">
        <v>456</v>
      </c>
      <c r="H95" s="229" t="s">
        <v>603</v>
      </c>
      <c r="I95" s="227" t="s">
        <v>24</v>
      </c>
      <c r="J95" s="229" t="s">
        <v>457</v>
      </c>
      <c r="K95" s="227" t="s">
        <v>430</v>
      </c>
      <c r="L95" s="228">
        <v>43440</v>
      </c>
      <c r="M95" s="228">
        <v>43446</v>
      </c>
      <c r="N95" s="228">
        <v>43554</v>
      </c>
      <c r="O95" s="967" t="s">
        <v>768</v>
      </c>
      <c r="P95" s="971"/>
      <c r="Q95" s="971"/>
      <c r="R95" s="972"/>
      <c r="S95" s="405" t="s">
        <v>769</v>
      </c>
      <c r="T95" s="69" t="s">
        <v>879</v>
      </c>
      <c r="U95" s="286" t="s">
        <v>587</v>
      </c>
      <c r="V95" s="227" t="s">
        <v>156</v>
      </c>
      <c r="W95" s="452" t="s">
        <v>30</v>
      </c>
      <c r="X95" s="287" t="s">
        <v>878</v>
      </c>
      <c r="Y95" s="1"/>
      <c r="Z95" s="1"/>
    </row>
    <row r="96" spans="1:26" ht="409.5" customHeight="1" x14ac:dyDescent="0.25">
      <c r="A96" s="481"/>
      <c r="B96" s="481"/>
      <c r="C96" s="481"/>
      <c r="D96" s="483"/>
      <c r="E96" s="482"/>
      <c r="F96" s="481"/>
      <c r="G96" s="482"/>
      <c r="H96" s="457" t="s">
        <v>202</v>
      </c>
      <c r="I96" s="452" t="s">
        <v>140</v>
      </c>
      <c r="J96" s="452" t="s">
        <v>203</v>
      </c>
      <c r="K96" s="452" t="s">
        <v>171</v>
      </c>
      <c r="L96" s="453">
        <v>42857</v>
      </c>
      <c r="M96" s="453">
        <v>43467</v>
      </c>
      <c r="N96" s="453">
        <v>43830</v>
      </c>
      <c r="O96" s="976" t="s">
        <v>843</v>
      </c>
      <c r="P96" s="976"/>
      <c r="Q96" s="976"/>
      <c r="R96" s="976"/>
      <c r="S96" s="450" t="s">
        <v>844</v>
      </c>
      <c r="T96" s="178" t="s">
        <v>927</v>
      </c>
      <c r="U96" s="263" t="s">
        <v>862</v>
      </c>
      <c r="V96" s="250"/>
      <c r="W96" s="469" t="s">
        <v>30</v>
      </c>
      <c r="X96" s="216" t="s">
        <v>928</v>
      </c>
      <c r="Y96" s="16"/>
      <c r="Z96" s="1"/>
    </row>
    <row r="97" spans="1:26" s="284" customFormat="1" ht="195" customHeight="1" x14ac:dyDescent="0.25">
      <c r="A97" s="451">
        <v>18</v>
      </c>
      <c r="B97" s="189" t="s">
        <v>10</v>
      </c>
      <c r="C97" s="189" t="s">
        <v>126</v>
      </c>
      <c r="D97" s="453">
        <v>43138</v>
      </c>
      <c r="E97" s="450" t="s">
        <v>582</v>
      </c>
      <c r="F97" s="452" t="s">
        <v>11</v>
      </c>
      <c r="G97" s="450" t="s">
        <v>583</v>
      </c>
      <c r="H97" s="457" t="s">
        <v>584</v>
      </c>
      <c r="I97" s="452" t="s">
        <v>24</v>
      </c>
      <c r="J97" s="452" t="s">
        <v>585</v>
      </c>
      <c r="K97" s="452" t="s">
        <v>171</v>
      </c>
      <c r="L97" s="453">
        <v>43503</v>
      </c>
      <c r="M97" s="453">
        <v>43503</v>
      </c>
      <c r="N97" s="453">
        <v>43511</v>
      </c>
      <c r="O97" s="966" t="s">
        <v>845</v>
      </c>
      <c r="P97" s="966"/>
      <c r="Q97" s="966"/>
      <c r="R97" s="966"/>
      <c r="S97" s="304" t="s">
        <v>846</v>
      </c>
      <c r="T97" s="303" t="s">
        <v>863</v>
      </c>
      <c r="U97" s="263" t="s">
        <v>625</v>
      </c>
      <c r="V97" s="267" t="s">
        <v>156</v>
      </c>
      <c r="W97" s="469" t="s">
        <v>30</v>
      </c>
      <c r="X97" s="190" t="s">
        <v>929</v>
      </c>
      <c r="Y97" s="1"/>
      <c r="Z97" s="1"/>
    </row>
    <row r="98" spans="1:26" s="437" customFormat="1" ht="112.5" customHeight="1" x14ac:dyDescent="0.25">
      <c r="A98" s="427">
        <v>28</v>
      </c>
      <c r="B98" s="428" t="s">
        <v>10</v>
      </c>
      <c r="C98" s="428" t="s">
        <v>127</v>
      </c>
      <c r="D98" s="429">
        <v>43516</v>
      </c>
      <c r="E98" s="430" t="s">
        <v>578</v>
      </c>
      <c r="F98" s="428" t="s">
        <v>11</v>
      </c>
      <c r="G98" s="216" t="s">
        <v>579</v>
      </c>
      <c r="H98" s="431" t="s">
        <v>580</v>
      </c>
      <c r="I98" s="430" t="s">
        <v>24</v>
      </c>
      <c r="J98" s="428" t="s">
        <v>581</v>
      </c>
      <c r="K98" s="399" t="s">
        <v>576</v>
      </c>
      <c r="L98" s="432">
        <v>43435</v>
      </c>
      <c r="M98" s="432">
        <v>43435</v>
      </c>
      <c r="N98" s="429">
        <v>43461</v>
      </c>
      <c r="O98" s="967" t="s">
        <v>864</v>
      </c>
      <c r="P98" s="971"/>
      <c r="Q98" s="971"/>
      <c r="R98" s="972"/>
      <c r="S98" s="433" t="s">
        <v>577</v>
      </c>
      <c r="T98" s="434" t="s">
        <v>889</v>
      </c>
      <c r="U98" s="435" t="s">
        <v>604</v>
      </c>
      <c r="V98" s="427" t="s">
        <v>156</v>
      </c>
      <c r="W98" s="430" t="s">
        <v>30</v>
      </c>
      <c r="X98" s="431" t="s">
        <v>930</v>
      </c>
      <c r="Y98" s="436"/>
    </row>
    <row r="99" spans="1:26" s="449" customFormat="1" ht="160.5" customHeight="1" x14ac:dyDescent="0.25">
      <c r="A99" s="512"/>
      <c r="B99" s="460"/>
      <c r="C99" s="460"/>
      <c r="D99" s="513"/>
      <c r="E99" s="459"/>
      <c r="F99" s="460"/>
      <c r="G99" s="458"/>
      <c r="H99" s="450" t="s">
        <v>373</v>
      </c>
      <c r="I99" s="452" t="s">
        <v>24</v>
      </c>
      <c r="J99" s="452" t="s">
        <v>374</v>
      </c>
      <c r="K99" s="411" t="s">
        <v>369</v>
      </c>
      <c r="L99" s="453">
        <v>43370</v>
      </c>
      <c r="M99" s="194">
        <v>43374</v>
      </c>
      <c r="N99" s="194">
        <v>43612</v>
      </c>
      <c r="O99" s="963" t="s">
        <v>848</v>
      </c>
      <c r="P99" s="964"/>
      <c r="Q99" s="964"/>
      <c r="R99" s="965"/>
      <c r="S99" s="452" t="s">
        <v>774</v>
      </c>
      <c r="T99" s="222" t="s">
        <v>880</v>
      </c>
      <c r="U99" s="195" t="s">
        <v>502</v>
      </c>
      <c r="V99" s="195"/>
      <c r="W99" s="250" t="s">
        <v>30</v>
      </c>
      <c r="X99" s="479" t="s">
        <v>881</v>
      </c>
    </row>
    <row r="100" spans="1:26" s="449" customFormat="1" ht="138" customHeight="1" x14ac:dyDescent="0.25">
      <c r="A100" s="312">
        <v>32</v>
      </c>
      <c r="B100" s="189" t="s">
        <v>129</v>
      </c>
      <c r="C100" s="189" t="s">
        <v>123</v>
      </c>
      <c r="D100" s="456">
        <v>43437</v>
      </c>
      <c r="E100" s="447" t="s">
        <v>509</v>
      </c>
      <c r="F100" s="189" t="s">
        <v>138</v>
      </c>
      <c r="G100" s="313" t="s">
        <v>510</v>
      </c>
      <c r="H100" s="313" t="s">
        <v>511</v>
      </c>
      <c r="I100" s="189" t="s">
        <v>24</v>
      </c>
      <c r="J100" s="313" t="s">
        <v>384</v>
      </c>
      <c r="K100" s="411" t="s">
        <v>369</v>
      </c>
      <c r="L100" s="453">
        <v>43437</v>
      </c>
      <c r="M100" s="194">
        <v>43497</v>
      </c>
      <c r="N100" s="194">
        <v>43678</v>
      </c>
      <c r="O100" s="963" t="s">
        <v>789</v>
      </c>
      <c r="P100" s="964"/>
      <c r="Q100" s="964"/>
      <c r="R100" s="965"/>
      <c r="S100" s="314" t="s">
        <v>790</v>
      </c>
      <c r="T100" s="315" t="s">
        <v>883</v>
      </c>
      <c r="U100" s="316" t="s">
        <v>612</v>
      </c>
      <c r="V100" s="267"/>
      <c r="W100" s="250" t="s">
        <v>30</v>
      </c>
      <c r="X100" s="479" t="s">
        <v>884</v>
      </c>
    </row>
    <row r="101" spans="1:26" s="449" customFormat="1" ht="72" customHeight="1" x14ac:dyDescent="0.25">
      <c r="A101" s="464"/>
      <c r="B101" s="466"/>
      <c r="C101" s="466" t="s">
        <v>123</v>
      </c>
      <c r="D101" s="467"/>
      <c r="E101" s="241" t="s">
        <v>664</v>
      </c>
      <c r="F101" s="466"/>
      <c r="G101" s="468"/>
      <c r="H101" s="461" t="s">
        <v>665</v>
      </c>
      <c r="I101" s="472" t="s">
        <v>140</v>
      </c>
      <c r="J101" s="473" t="s">
        <v>666</v>
      </c>
      <c r="K101" s="473" t="s">
        <v>667</v>
      </c>
      <c r="L101" s="470">
        <v>43585</v>
      </c>
      <c r="M101" s="470">
        <v>43587</v>
      </c>
      <c r="N101" s="470">
        <v>43615</v>
      </c>
      <c r="O101" s="963" t="s">
        <v>791</v>
      </c>
      <c r="P101" s="964"/>
      <c r="Q101" s="964"/>
      <c r="R101" s="965"/>
      <c r="S101" s="241" t="s">
        <v>792</v>
      </c>
      <c r="T101" s="424" t="s">
        <v>891</v>
      </c>
      <c r="U101" s="425" t="s">
        <v>886</v>
      </c>
      <c r="V101" s="267" t="s">
        <v>156</v>
      </c>
      <c r="W101" s="250" t="s">
        <v>30</v>
      </c>
      <c r="X101" s="241" t="s">
        <v>885</v>
      </c>
    </row>
    <row r="102" spans="1:26" s="449" customFormat="1" ht="72" customHeight="1" x14ac:dyDescent="0.25">
      <c r="A102" s="955"/>
      <c r="B102" s="956"/>
      <c r="C102" s="465"/>
      <c r="D102" s="957"/>
      <c r="E102" s="960"/>
      <c r="F102" s="956"/>
      <c r="G102" s="956"/>
      <c r="H102" s="471" t="s">
        <v>793</v>
      </c>
      <c r="I102" s="472" t="s">
        <v>140</v>
      </c>
      <c r="J102" s="472" t="s">
        <v>372</v>
      </c>
      <c r="K102" s="472" t="s">
        <v>668</v>
      </c>
      <c r="L102" s="381">
        <v>43585</v>
      </c>
      <c r="M102" s="381">
        <v>43617</v>
      </c>
      <c r="N102" s="381">
        <v>43630</v>
      </c>
      <c r="O102" s="963" t="s">
        <v>794</v>
      </c>
      <c r="P102" s="964"/>
      <c r="Q102" s="964"/>
      <c r="R102" s="965"/>
      <c r="S102" s="477" t="s">
        <v>795</v>
      </c>
      <c r="T102" s="424" t="s">
        <v>888</v>
      </c>
      <c r="U102" s="426" t="s">
        <v>887</v>
      </c>
      <c r="V102" s="267" t="s">
        <v>156</v>
      </c>
      <c r="W102" s="250" t="s">
        <v>30</v>
      </c>
      <c r="X102" s="241" t="s">
        <v>885</v>
      </c>
    </row>
    <row r="103" spans="1:26" s="449" customFormat="1" ht="72" customHeight="1" x14ac:dyDescent="0.25">
      <c r="A103" s="955"/>
      <c r="B103" s="956"/>
      <c r="C103" s="465"/>
      <c r="D103" s="957"/>
      <c r="E103" s="954"/>
      <c r="F103" s="956"/>
      <c r="G103" s="956"/>
      <c r="H103" s="477" t="s">
        <v>669</v>
      </c>
      <c r="I103" s="472" t="s">
        <v>140</v>
      </c>
      <c r="J103" s="473" t="s">
        <v>666</v>
      </c>
      <c r="K103" s="473" t="s">
        <v>670</v>
      </c>
      <c r="L103" s="470">
        <v>43585</v>
      </c>
      <c r="M103" s="470">
        <v>43556</v>
      </c>
      <c r="N103" s="470">
        <v>43800</v>
      </c>
      <c r="O103" s="963" t="s">
        <v>796</v>
      </c>
      <c r="P103" s="964"/>
      <c r="Q103" s="964"/>
      <c r="R103" s="965"/>
      <c r="S103" s="477" t="s">
        <v>797</v>
      </c>
      <c r="T103" s="424" t="s">
        <v>890</v>
      </c>
      <c r="U103" s="426" t="s">
        <v>886</v>
      </c>
      <c r="V103" s="267" t="s">
        <v>156</v>
      </c>
      <c r="W103" s="250" t="s">
        <v>30</v>
      </c>
      <c r="X103" s="241" t="s">
        <v>885</v>
      </c>
    </row>
    <row r="104" spans="1:26" s="449" customFormat="1" ht="72" customHeight="1" x14ac:dyDescent="0.25">
      <c r="A104" s="947">
        <v>36</v>
      </c>
      <c r="B104" s="949" t="s">
        <v>10</v>
      </c>
      <c r="C104" s="949" t="s">
        <v>123</v>
      </c>
      <c r="D104" s="951">
        <v>43564</v>
      </c>
      <c r="E104" s="241" t="s">
        <v>672</v>
      </c>
      <c r="F104" s="472" t="s">
        <v>17</v>
      </c>
      <c r="G104" s="973" t="s">
        <v>673</v>
      </c>
      <c r="H104" s="477" t="s">
        <v>674</v>
      </c>
      <c r="I104" s="472" t="s">
        <v>140</v>
      </c>
      <c r="J104" s="473" t="s">
        <v>675</v>
      </c>
      <c r="K104" s="473" t="s">
        <v>668</v>
      </c>
      <c r="L104" s="470">
        <v>43585</v>
      </c>
      <c r="M104" s="470">
        <v>43587</v>
      </c>
      <c r="N104" s="470">
        <v>43615</v>
      </c>
      <c r="O104" s="963" t="s">
        <v>798</v>
      </c>
      <c r="P104" s="964"/>
      <c r="Q104" s="964"/>
      <c r="R104" s="964"/>
      <c r="S104" s="406" t="s">
        <v>799</v>
      </c>
      <c r="T104" s="424" t="s">
        <v>892</v>
      </c>
      <c r="U104" s="426" t="s">
        <v>893</v>
      </c>
      <c r="V104" s="267" t="s">
        <v>156</v>
      </c>
      <c r="W104" s="250" t="s">
        <v>30</v>
      </c>
      <c r="X104" s="241" t="s">
        <v>885</v>
      </c>
    </row>
    <row r="105" spans="1:26" s="449" customFormat="1" ht="72" customHeight="1" x14ac:dyDescent="0.25">
      <c r="A105" s="955"/>
      <c r="B105" s="956" t="s">
        <v>10</v>
      </c>
      <c r="C105" s="956" t="s">
        <v>123</v>
      </c>
      <c r="D105" s="957">
        <v>43564</v>
      </c>
      <c r="E105" s="241" t="s">
        <v>676</v>
      </c>
      <c r="F105" s="472" t="s">
        <v>17</v>
      </c>
      <c r="G105" s="974"/>
      <c r="H105" s="383" t="s">
        <v>677</v>
      </c>
      <c r="I105" s="472" t="s">
        <v>140</v>
      </c>
      <c r="J105" s="472" t="s">
        <v>678</v>
      </c>
      <c r="K105" s="472" t="s">
        <v>668</v>
      </c>
      <c r="L105" s="381">
        <v>43585</v>
      </c>
      <c r="M105" s="381">
        <v>43587</v>
      </c>
      <c r="N105" s="381">
        <v>43615</v>
      </c>
      <c r="O105" s="963" t="s">
        <v>800</v>
      </c>
      <c r="P105" s="964"/>
      <c r="Q105" s="964"/>
      <c r="R105" s="965"/>
      <c r="S105" s="407" t="s">
        <v>801</v>
      </c>
      <c r="T105" s="424" t="s">
        <v>899</v>
      </c>
      <c r="U105" s="426" t="s">
        <v>900</v>
      </c>
      <c r="V105" s="267" t="s">
        <v>156</v>
      </c>
      <c r="W105" s="250" t="s">
        <v>30</v>
      </c>
      <c r="X105" s="241" t="s">
        <v>885</v>
      </c>
    </row>
    <row r="106" spans="1:26" s="449" customFormat="1" ht="72" customHeight="1" x14ac:dyDescent="0.25">
      <c r="A106" s="948"/>
      <c r="B106" s="950" t="s">
        <v>10</v>
      </c>
      <c r="C106" s="950" t="s">
        <v>123</v>
      </c>
      <c r="D106" s="952">
        <v>43564</v>
      </c>
      <c r="E106" s="384" t="s">
        <v>679</v>
      </c>
      <c r="F106" s="472" t="s">
        <v>17</v>
      </c>
      <c r="G106" s="975"/>
      <c r="H106" s="477" t="s">
        <v>680</v>
      </c>
      <c r="I106" s="472" t="s">
        <v>140</v>
      </c>
      <c r="J106" s="473" t="s">
        <v>681</v>
      </c>
      <c r="K106" s="473" t="s">
        <v>668</v>
      </c>
      <c r="L106" s="470">
        <v>43585</v>
      </c>
      <c r="M106" s="470">
        <v>43587</v>
      </c>
      <c r="N106" s="470">
        <v>43600</v>
      </c>
      <c r="O106" s="963" t="s">
        <v>802</v>
      </c>
      <c r="P106" s="964"/>
      <c r="Q106" s="964"/>
      <c r="R106" s="965"/>
      <c r="S106" s="407" t="s">
        <v>803</v>
      </c>
      <c r="T106" s="424" t="s">
        <v>899</v>
      </c>
      <c r="U106" s="426" t="s">
        <v>900</v>
      </c>
      <c r="V106" s="267" t="s">
        <v>156</v>
      </c>
      <c r="W106" s="250" t="s">
        <v>30</v>
      </c>
      <c r="X106" s="241" t="s">
        <v>885</v>
      </c>
    </row>
    <row r="107" spans="1:26" s="449" customFormat="1" ht="72" customHeight="1" x14ac:dyDescent="0.25">
      <c r="A107" s="947">
        <v>38</v>
      </c>
      <c r="B107" s="949" t="s">
        <v>10</v>
      </c>
      <c r="C107" s="949" t="s">
        <v>123</v>
      </c>
      <c r="D107" s="951">
        <v>43564</v>
      </c>
      <c r="E107" s="241" t="s">
        <v>682</v>
      </c>
      <c r="F107" s="472" t="s">
        <v>17</v>
      </c>
      <c r="G107" s="953" t="s">
        <v>683</v>
      </c>
      <c r="H107" s="477" t="s">
        <v>684</v>
      </c>
      <c r="I107" s="472" t="s">
        <v>140</v>
      </c>
      <c r="J107" s="473" t="s">
        <v>685</v>
      </c>
      <c r="K107" s="473" t="s">
        <v>667</v>
      </c>
      <c r="L107" s="470">
        <v>43585</v>
      </c>
      <c r="M107" s="470">
        <v>43587</v>
      </c>
      <c r="N107" s="470">
        <v>43615</v>
      </c>
      <c r="O107" s="963" t="s">
        <v>804</v>
      </c>
      <c r="P107" s="964"/>
      <c r="Q107" s="964"/>
      <c r="R107" s="965"/>
      <c r="S107" s="477" t="s">
        <v>805</v>
      </c>
      <c r="T107" s="424" t="s">
        <v>901</v>
      </c>
      <c r="U107" s="454"/>
      <c r="V107" s="267" t="s">
        <v>156</v>
      </c>
      <c r="W107" s="250" t="s">
        <v>30</v>
      </c>
      <c r="X107" s="241" t="s">
        <v>885</v>
      </c>
    </row>
    <row r="108" spans="1:26" s="449" customFormat="1" ht="72" customHeight="1" x14ac:dyDescent="0.25">
      <c r="A108" s="948"/>
      <c r="B108" s="950" t="s">
        <v>10</v>
      </c>
      <c r="C108" s="950" t="s">
        <v>123</v>
      </c>
      <c r="D108" s="952"/>
      <c r="E108" s="461" t="s">
        <v>686</v>
      </c>
      <c r="F108" s="472" t="s">
        <v>17</v>
      </c>
      <c r="G108" s="954"/>
      <c r="H108" s="471" t="s">
        <v>687</v>
      </c>
      <c r="I108" s="472" t="s">
        <v>140</v>
      </c>
      <c r="J108" s="473" t="s">
        <v>688</v>
      </c>
      <c r="K108" s="473" t="s">
        <v>667</v>
      </c>
      <c r="L108" s="470">
        <v>43585</v>
      </c>
      <c r="M108" s="470">
        <v>43587</v>
      </c>
      <c r="N108" s="470">
        <v>43615</v>
      </c>
      <c r="O108" s="963" t="s">
        <v>806</v>
      </c>
      <c r="P108" s="964"/>
      <c r="Q108" s="964"/>
      <c r="R108" s="965"/>
      <c r="S108" s="133" t="s">
        <v>807</v>
      </c>
      <c r="T108" s="424" t="s">
        <v>902</v>
      </c>
      <c r="U108" s="454"/>
      <c r="V108" s="267" t="s">
        <v>156</v>
      </c>
      <c r="W108" s="250" t="s">
        <v>30</v>
      </c>
      <c r="X108" s="241" t="s">
        <v>885</v>
      </c>
    </row>
    <row r="109" spans="1:26" s="449" customFormat="1" ht="72" customHeight="1" x14ac:dyDescent="0.25">
      <c r="A109" s="312">
        <v>39</v>
      </c>
      <c r="B109" s="472" t="s">
        <v>10</v>
      </c>
      <c r="C109" s="472" t="s">
        <v>123</v>
      </c>
      <c r="D109" s="385">
        <v>43564</v>
      </c>
      <c r="E109" s="477" t="s">
        <v>689</v>
      </c>
      <c r="F109" s="472" t="s">
        <v>17</v>
      </c>
      <c r="G109" s="241" t="s">
        <v>690</v>
      </c>
      <c r="H109" s="477" t="s">
        <v>691</v>
      </c>
      <c r="I109" s="472" t="s">
        <v>140</v>
      </c>
      <c r="J109" s="473" t="s">
        <v>692</v>
      </c>
      <c r="K109" s="473" t="s">
        <v>671</v>
      </c>
      <c r="L109" s="470">
        <v>43585</v>
      </c>
      <c r="M109" s="470">
        <v>43587</v>
      </c>
      <c r="N109" s="470">
        <v>43829</v>
      </c>
      <c r="O109" s="963" t="s">
        <v>808</v>
      </c>
      <c r="P109" s="964"/>
      <c r="Q109" s="964"/>
      <c r="R109" s="965"/>
      <c r="S109" s="241" t="s">
        <v>809</v>
      </c>
      <c r="T109" s="424" t="s">
        <v>903</v>
      </c>
      <c r="U109" s="438" t="s">
        <v>915</v>
      </c>
      <c r="V109" s="267" t="s">
        <v>156</v>
      </c>
      <c r="W109" s="250" t="s">
        <v>30</v>
      </c>
      <c r="X109" s="241" t="s">
        <v>885</v>
      </c>
    </row>
    <row r="110" spans="1:26" s="449" customFormat="1" ht="72" customHeight="1" x14ac:dyDescent="0.25">
      <c r="A110" s="312">
        <v>40</v>
      </c>
      <c r="B110" s="472" t="s">
        <v>10</v>
      </c>
      <c r="C110" s="472" t="s">
        <v>123</v>
      </c>
      <c r="D110" s="385">
        <v>43564</v>
      </c>
      <c r="E110" s="241" t="s">
        <v>693</v>
      </c>
      <c r="F110" s="472" t="s">
        <v>17</v>
      </c>
      <c r="G110" s="241" t="s">
        <v>694</v>
      </c>
      <c r="H110" s="477" t="s">
        <v>695</v>
      </c>
      <c r="I110" s="472" t="s">
        <v>140</v>
      </c>
      <c r="J110" s="473" t="s">
        <v>696</v>
      </c>
      <c r="K110" s="473" t="s">
        <v>697</v>
      </c>
      <c r="L110" s="470">
        <v>43585</v>
      </c>
      <c r="M110" s="470">
        <v>43586</v>
      </c>
      <c r="N110" s="470">
        <v>43615</v>
      </c>
      <c r="O110" s="963" t="s">
        <v>852</v>
      </c>
      <c r="P110" s="964"/>
      <c r="Q110" s="964"/>
      <c r="R110" s="965"/>
      <c r="S110" s="418" t="s">
        <v>853</v>
      </c>
      <c r="T110" s="424" t="s">
        <v>905</v>
      </c>
      <c r="U110" s="438" t="s">
        <v>904</v>
      </c>
      <c r="V110" s="267" t="s">
        <v>156</v>
      </c>
      <c r="W110" s="250" t="s">
        <v>30</v>
      </c>
      <c r="X110" s="241" t="s">
        <v>885</v>
      </c>
    </row>
    <row r="111" spans="1:26" s="449" customFormat="1" ht="72" customHeight="1" x14ac:dyDescent="0.25">
      <c r="A111" s="947">
        <v>41</v>
      </c>
      <c r="B111" s="949" t="s">
        <v>10</v>
      </c>
      <c r="C111" s="949" t="s">
        <v>123</v>
      </c>
      <c r="D111" s="951">
        <v>43564</v>
      </c>
      <c r="E111" s="461" t="s">
        <v>698</v>
      </c>
      <c r="F111" s="472" t="s">
        <v>17</v>
      </c>
      <c r="G111" s="958" t="s">
        <v>699</v>
      </c>
      <c r="H111" s="471" t="s">
        <v>700</v>
      </c>
      <c r="I111" s="472" t="s">
        <v>140</v>
      </c>
      <c r="J111" s="472" t="s">
        <v>701</v>
      </c>
      <c r="K111" s="472" t="s">
        <v>702</v>
      </c>
      <c r="L111" s="381">
        <v>43585</v>
      </c>
      <c r="M111" s="381">
        <v>43587</v>
      </c>
      <c r="N111" s="381">
        <v>43607</v>
      </c>
      <c r="O111" s="963" t="s">
        <v>810</v>
      </c>
      <c r="P111" s="964"/>
      <c r="Q111" s="964"/>
      <c r="R111" s="965"/>
      <c r="S111" s="419" t="s">
        <v>854</v>
      </c>
      <c r="T111" s="424" t="s">
        <v>907</v>
      </c>
      <c r="U111" s="438" t="s">
        <v>906</v>
      </c>
      <c r="V111" s="267" t="s">
        <v>156</v>
      </c>
      <c r="W111" s="250" t="s">
        <v>30</v>
      </c>
      <c r="X111" s="241" t="s">
        <v>885</v>
      </c>
    </row>
    <row r="112" spans="1:26" s="449" customFormat="1" ht="72" customHeight="1" x14ac:dyDescent="0.25">
      <c r="A112" s="955"/>
      <c r="B112" s="956"/>
      <c r="C112" s="956" t="s">
        <v>123</v>
      </c>
      <c r="D112" s="957"/>
      <c r="E112" s="953" t="s">
        <v>703</v>
      </c>
      <c r="F112" s="949" t="s">
        <v>17</v>
      </c>
      <c r="G112" s="959"/>
      <c r="H112" s="477" t="s">
        <v>704</v>
      </c>
      <c r="I112" s="472" t="s">
        <v>140</v>
      </c>
      <c r="J112" s="473" t="s">
        <v>705</v>
      </c>
      <c r="K112" s="473" t="s">
        <v>697</v>
      </c>
      <c r="L112" s="470">
        <v>43585</v>
      </c>
      <c r="M112" s="470">
        <v>43585</v>
      </c>
      <c r="N112" s="382">
        <v>43585</v>
      </c>
      <c r="O112" s="963" t="s">
        <v>811</v>
      </c>
      <c r="P112" s="964"/>
      <c r="Q112" s="964"/>
      <c r="R112" s="965"/>
      <c r="S112" s="475" t="s">
        <v>855</v>
      </c>
      <c r="T112" s="440" t="s">
        <v>909</v>
      </c>
      <c r="U112" s="438" t="s">
        <v>910</v>
      </c>
      <c r="V112" s="267" t="s">
        <v>156</v>
      </c>
      <c r="W112" s="250" t="s">
        <v>30</v>
      </c>
      <c r="X112" s="241" t="s">
        <v>885</v>
      </c>
    </row>
    <row r="113" spans="1:26" s="449" customFormat="1" ht="72" customHeight="1" x14ac:dyDescent="0.25">
      <c r="A113" s="955"/>
      <c r="B113" s="956"/>
      <c r="C113" s="956"/>
      <c r="D113" s="957"/>
      <c r="E113" s="960"/>
      <c r="F113" s="956"/>
      <c r="G113" s="959"/>
      <c r="H113" s="477" t="s">
        <v>812</v>
      </c>
      <c r="I113" s="472" t="s">
        <v>140</v>
      </c>
      <c r="J113" s="473" t="s">
        <v>705</v>
      </c>
      <c r="K113" s="473" t="s">
        <v>706</v>
      </c>
      <c r="L113" s="470">
        <v>43585</v>
      </c>
      <c r="M113" s="470">
        <v>43587</v>
      </c>
      <c r="N113" s="382">
        <v>43600</v>
      </c>
      <c r="O113" s="963" t="s">
        <v>813</v>
      </c>
      <c r="P113" s="964"/>
      <c r="Q113" s="964"/>
      <c r="R113" s="965"/>
      <c r="S113" s="418" t="s">
        <v>856</v>
      </c>
      <c r="T113" s="440" t="s">
        <v>911</v>
      </c>
      <c r="U113" s="438" t="s">
        <v>910</v>
      </c>
      <c r="V113" s="267" t="s">
        <v>156</v>
      </c>
      <c r="W113" s="250" t="s">
        <v>30</v>
      </c>
      <c r="X113" s="241" t="s">
        <v>885</v>
      </c>
    </row>
    <row r="114" spans="1:26" s="449" customFormat="1" ht="72" customHeight="1" x14ac:dyDescent="0.25">
      <c r="A114" s="955"/>
      <c r="B114" s="956"/>
      <c r="C114" s="956"/>
      <c r="D114" s="957"/>
      <c r="E114" s="954"/>
      <c r="F114" s="950"/>
      <c r="G114" s="959"/>
      <c r="H114" s="477" t="s">
        <v>707</v>
      </c>
      <c r="I114" s="472" t="s">
        <v>140</v>
      </c>
      <c r="J114" s="473" t="s">
        <v>708</v>
      </c>
      <c r="K114" s="473" t="s">
        <v>668</v>
      </c>
      <c r="L114" s="470">
        <v>43585</v>
      </c>
      <c r="M114" s="470">
        <v>43587</v>
      </c>
      <c r="N114" s="382">
        <v>43600</v>
      </c>
      <c r="O114" s="963" t="s">
        <v>814</v>
      </c>
      <c r="P114" s="964"/>
      <c r="Q114" s="964"/>
      <c r="R114" s="965"/>
      <c r="S114" s="241" t="s">
        <v>815</v>
      </c>
      <c r="T114" s="424" t="s">
        <v>908</v>
      </c>
      <c r="U114" s="426" t="s">
        <v>916</v>
      </c>
      <c r="V114" s="267" t="s">
        <v>156</v>
      </c>
      <c r="W114" s="250" t="s">
        <v>30</v>
      </c>
      <c r="X114" s="241" t="s">
        <v>885</v>
      </c>
    </row>
    <row r="115" spans="1:26" s="449" customFormat="1" ht="72" customHeight="1" x14ac:dyDescent="0.25">
      <c r="A115" s="463">
        <v>43</v>
      </c>
      <c r="B115" s="472" t="s">
        <v>10</v>
      </c>
      <c r="C115" s="472" t="s">
        <v>123</v>
      </c>
      <c r="D115" s="385">
        <v>43564</v>
      </c>
      <c r="E115" s="241" t="s">
        <v>709</v>
      </c>
      <c r="F115" s="472" t="s">
        <v>17</v>
      </c>
      <c r="G115" s="474" t="s">
        <v>710</v>
      </c>
      <c r="H115" s="477" t="s">
        <v>711</v>
      </c>
      <c r="I115" s="472" t="s">
        <v>140</v>
      </c>
      <c r="J115" s="473" t="s">
        <v>712</v>
      </c>
      <c r="K115" s="473" t="s">
        <v>668</v>
      </c>
      <c r="L115" s="470">
        <v>43585</v>
      </c>
      <c r="M115" s="470">
        <v>43587</v>
      </c>
      <c r="N115" s="470">
        <v>43600</v>
      </c>
      <c r="O115" s="963" t="s">
        <v>816</v>
      </c>
      <c r="P115" s="964"/>
      <c r="Q115" s="964"/>
      <c r="R115" s="965"/>
      <c r="S115" s="241" t="s">
        <v>817</v>
      </c>
      <c r="T115" s="424" t="s">
        <v>912</v>
      </c>
      <c r="U115" s="454"/>
      <c r="V115" s="267" t="s">
        <v>156</v>
      </c>
      <c r="W115" s="250" t="s">
        <v>30</v>
      </c>
      <c r="X115" s="241" t="s">
        <v>885</v>
      </c>
    </row>
    <row r="116" spans="1:26" s="449" customFormat="1" ht="72" customHeight="1" x14ac:dyDescent="0.25">
      <c r="A116" s="444">
        <v>44</v>
      </c>
      <c r="B116" s="949" t="s">
        <v>10</v>
      </c>
      <c r="C116" s="949" t="s">
        <v>123</v>
      </c>
      <c r="D116" s="951">
        <v>43564</v>
      </c>
      <c r="E116" s="241" t="s">
        <v>713</v>
      </c>
      <c r="F116" s="949" t="s">
        <v>17</v>
      </c>
      <c r="G116" s="953" t="s">
        <v>714</v>
      </c>
      <c r="H116" s="477" t="s">
        <v>715</v>
      </c>
      <c r="I116" s="472" t="s">
        <v>140</v>
      </c>
      <c r="J116" s="473" t="s">
        <v>716</v>
      </c>
      <c r="K116" s="473" t="s">
        <v>818</v>
      </c>
      <c r="L116" s="470">
        <v>43585</v>
      </c>
      <c r="M116" s="470">
        <v>43587</v>
      </c>
      <c r="N116" s="470">
        <v>43646</v>
      </c>
      <c r="O116" s="963" t="s">
        <v>819</v>
      </c>
      <c r="P116" s="964"/>
      <c r="Q116" s="964"/>
      <c r="R116" s="965"/>
      <c r="S116" s="241" t="s">
        <v>820</v>
      </c>
      <c r="T116" s="424" t="s">
        <v>913</v>
      </c>
      <c r="U116" s="426" t="s">
        <v>917</v>
      </c>
      <c r="V116" s="267" t="s">
        <v>156</v>
      </c>
      <c r="W116" s="250" t="s">
        <v>30</v>
      </c>
      <c r="X116" s="241" t="s">
        <v>885</v>
      </c>
    </row>
    <row r="117" spans="1:26" s="449" customFormat="1" ht="72" customHeight="1" x14ac:dyDescent="0.25">
      <c r="A117" s="445"/>
      <c r="B117" s="956"/>
      <c r="C117" s="956" t="s">
        <v>123</v>
      </c>
      <c r="D117" s="957"/>
      <c r="E117" s="461" t="s">
        <v>717</v>
      </c>
      <c r="F117" s="956"/>
      <c r="G117" s="960"/>
      <c r="H117" s="461" t="s">
        <v>718</v>
      </c>
      <c r="I117" s="472" t="s">
        <v>140</v>
      </c>
      <c r="J117" s="472" t="s">
        <v>719</v>
      </c>
      <c r="K117" s="472" t="s">
        <v>706</v>
      </c>
      <c r="L117" s="381">
        <v>43585</v>
      </c>
      <c r="M117" s="381">
        <v>43587</v>
      </c>
      <c r="N117" s="381">
        <v>43646</v>
      </c>
      <c r="O117" s="963" t="s">
        <v>821</v>
      </c>
      <c r="P117" s="964"/>
      <c r="Q117" s="964"/>
      <c r="R117" s="965"/>
      <c r="S117" s="461" t="s">
        <v>822</v>
      </c>
      <c r="T117" s="424" t="s">
        <v>913</v>
      </c>
      <c r="U117" s="395"/>
      <c r="V117" s="267" t="s">
        <v>156</v>
      </c>
      <c r="W117" s="250" t="s">
        <v>30</v>
      </c>
      <c r="X117" s="241" t="s">
        <v>885</v>
      </c>
    </row>
    <row r="118" spans="1:26" s="449" customFormat="1" ht="72" customHeight="1" x14ac:dyDescent="0.25">
      <c r="A118" s="445"/>
      <c r="B118" s="956"/>
      <c r="C118" s="956" t="s">
        <v>123</v>
      </c>
      <c r="D118" s="957"/>
      <c r="E118" s="241" t="s">
        <v>720</v>
      </c>
      <c r="F118" s="956"/>
      <c r="G118" s="960"/>
      <c r="H118" s="477" t="s">
        <v>721</v>
      </c>
      <c r="I118" s="472" t="s">
        <v>140</v>
      </c>
      <c r="J118" s="473" t="s">
        <v>722</v>
      </c>
      <c r="K118" s="473" t="s">
        <v>667</v>
      </c>
      <c r="L118" s="470">
        <v>43585</v>
      </c>
      <c r="M118" s="470">
        <v>43587</v>
      </c>
      <c r="N118" s="470">
        <v>43615</v>
      </c>
      <c r="O118" s="963" t="s">
        <v>823</v>
      </c>
      <c r="P118" s="964"/>
      <c r="Q118" s="964"/>
      <c r="R118" s="965"/>
      <c r="S118" s="380" t="s">
        <v>722</v>
      </c>
      <c r="T118" s="424" t="s">
        <v>913</v>
      </c>
      <c r="U118" s="454"/>
      <c r="V118" s="267" t="s">
        <v>156</v>
      </c>
      <c r="W118" s="250" t="s">
        <v>30</v>
      </c>
      <c r="X118" s="241" t="s">
        <v>885</v>
      </c>
    </row>
    <row r="119" spans="1:26" s="449" customFormat="1" ht="72" customHeight="1" x14ac:dyDescent="0.25">
      <c r="A119" s="445"/>
      <c r="B119" s="956"/>
      <c r="C119" s="956" t="s">
        <v>123</v>
      </c>
      <c r="D119" s="957"/>
      <c r="E119" s="461" t="s">
        <v>723</v>
      </c>
      <c r="F119" s="956"/>
      <c r="G119" s="960"/>
      <c r="H119" s="471" t="s">
        <v>824</v>
      </c>
      <c r="I119" s="472" t="s">
        <v>140</v>
      </c>
      <c r="J119" s="472" t="s">
        <v>724</v>
      </c>
      <c r="K119" s="472" t="s">
        <v>667</v>
      </c>
      <c r="L119" s="381">
        <v>43585</v>
      </c>
      <c r="M119" s="381">
        <v>43587</v>
      </c>
      <c r="N119" s="381">
        <v>43615</v>
      </c>
      <c r="O119" s="963" t="s">
        <v>825</v>
      </c>
      <c r="P119" s="964"/>
      <c r="Q119" s="964"/>
      <c r="R119" s="965"/>
      <c r="S119" s="953" t="s">
        <v>826</v>
      </c>
      <c r="T119" s="424" t="s">
        <v>913</v>
      </c>
      <c r="U119" s="454"/>
      <c r="V119" s="267" t="s">
        <v>156</v>
      </c>
      <c r="W119" s="250" t="s">
        <v>30</v>
      </c>
      <c r="X119" s="241" t="s">
        <v>885</v>
      </c>
    </row>
    <row r="120" spans="1:26" s="449" customFormat="1" ht="72" customHeight="1" x14ac:dyDescent="0.25">
      <c r="A120" s="445"/>
      <c r="B120" s="956"/>
      <c r="C120" s="956" t="s">
        <v>123</v>
      </c>
      <c r="D120" s="957"/>
      <c r="E120" s="241" t="s">
        <v>725</v>
      </c>
      <c r="F120" s="956"/>
      <c r="G120" s="960"/>
      <c r="H120" s="477" t="s">
        <v>726</v>
      </c>
      <c r="I120" s="472" t="s">
        <v>140</v>
      </c>
      <c r="J120" s="473" t="s">
        <v>724</v>
      </c>
      <c r="K120" s="473" t="s">
        <v>706</v>
      </c>
      <c r="L120" s="470">
        <v>43585</v>
      </c>
      <c r="M120" s="470">
        <v>43587</v>
      </c>
      <c r="N120" s="470">
        <v>43615</v>
      </c>
      <c r="O120" s="963"/>
      <c r="P120" s="964"/>
      <c r="Q120" s="964"/>
      <c r="R120" s="965"/>
      <c r="S120" s="954"/>
      <c r="T120" s="424" t="s">
        <v>913</v>
      </c>
      <c r="U120" s="454"/>
      <c r="V120" s="267" t="s">
        <v>156</v>
      </c>
      <c r="W120" s="250" t="s">
        <v>30</v>
      </c>
      <c r="X120" s="241" t="s">
        <v>885</v>
      </c>
    </row>
    <row r="121" spans="1:26" s="449" customFormat="1" ht="72" customHeight="1" x14ac:dyDescent="0.25">
      <c r="A121" s="445"/>
      <c r="B121" s="956"/>
      <c r="C121" s="956"/>
      <c r="D121" s="957"/>
      <c r="E121" s="241" t="s">
        <v>727</v>
      </c>
      <c r="F121" s="956"/>
      <c r="G121" s="960"/>
      <c r="H121" s="241" t="s">
        <v>728</v>
      </c>
      <c r="I121" s="472" t="s">
        <v>140</v>
      </c>
      <c r="J121" s="473" t="s">
        <v>729</v>
      </c>
      <c r="K121" s="473" t="s">
        <v>730</v>
      </c>
      <c r="L121" s="470">
        <v>43585</v>
      </c>
      <c r="M121" s="470">
        <v>43587</v>
      </c>
      <c r="N121" s="470">
        <v>43631</v>
      </c>
      <c r="O121" s="963" t="s">
        <v>827</v>
      </c>
      <c r="P121" s="964"/>
      <c r="Q121" s="964"/>
      <c r="R121" s="965"/>
      <c r="S121" s="241" t="s">
        <v>828</v>
      </c>
      <c r="T121" s="424" t="s">
        <v>914</v>
      </c>
      <c r="U121" s="454"/>
      <c r="V121" s="267" t="s">
        <v>156</v>
      </c>
      <c r="W121" s="250" t="s">
        <v>30</v>
      </c>
      <c r="X121" s="241" t="s">
        <v>885</v>
      </c>
    </row>
    <row r="122" spans="1:26" s="449" customFormat="1" ht="72" customHeight="1" x14ac:dyDescent="0.25">
      <c r="A122" s="446"/>
      <c r="B122" s="950"/>
      <c r="C122" s="950" t="s">
        <v>123</v>
      </c>
      <c r="D122" s="952"/>
      <c r="E122" s="241" t="s">
        <v>731</v>
      </c>
      <c r="F122" s="950"/>
      <c r="G122" s="954"/>
      <c r="H122" s="241" t="s">
        <v>732</v>
      </c>
      <c r="I122" s="472" t="s">
        <v>140</v>
      </c>
      <c r="J122" s="473" t="s">
        <v>724</v>
      </c>
      <c r="K122" s="473" t="s">
        <v>667</v>
      </c>
      <c r="L122" s="470">
        <v>43585</v>
      </c>
      <c r="M122" s="470">
        <v>43587</v>
      </c>
      <c r="N122" s="470">
        <v>43615</v>
      </c>
      <c r="O122" s="963" t="s">
        <v>829</v>
      </c>
      <c r="P122" s="964"/>
      <c r="Q122" s="964"/>
      <c r="R122" s="965"/>
      <c r="S122" s="241" t="s">
        <v>830</v>
      </c>
      <c r="T122" s="424" t="s">
        <v>913</v>
      </c>
      <c r="U122" s="454"/>
      <c r="V122" s="267" t="s">
        <v>156</v>
      </c>
      <c r="W122" s="250" t="s">
        <v>30</v>
      </c>
      <c r="X122" s="241" t="s">
        <v>885</v>
      </c>
    </row>
    <row r="123" spans="1:26" s="449" customFormat="1" ht="72" customHeight="1" x14ac:dyDescent="0.25">
      <c r="A123" s="312">
        <v>46</v>
      </c>
      <c r="B123" s="472" t="s">
        <v>10</v>
      </c>
      <c r="C123" s="472" t="s">
        <v>123</v>
      </c>
      <c r="D123" s="385">
        <v>43564</v>
      </c>
      <c r="E123" s="241" t="s">
        <v>733</v>
      </c>
      <c r="F123" s="472" t="s">
        <v>17</v>
      </c>
      <c r="G123" s="241" t="s">
        <v>734</v>
      </c>
      <c r="H123" s="241" t="s">
        <v>735</v>
      </c>
      <c r="I123" s="472" t="s">
        <v>140</v>
      </c>
      <c r="J123" s="473" t="s">
        <v>736</v>
      </c>
      <c r="K123" s="473" t="s">
        <v>697</v>
      </c>
      <c r="L123" s="470">
        <v>43585</v>
      </c>
      <c r="M123" s="470">
        <v>43591</v>
      </c>
      <c r="N123" s="470">
        <v>43591</v>
      </c>
      <c r="O123" s="963" t="s">
        <v>831</v>
      </c>
      <c r="P123" s="964"/>
      <c r="Q123" s="964"/>
      <c r="R123" s="964"/>
      <c r="S123" s="406" t="s">
        <v>832</v>
      </c>
      <c r="T123" s="424" t="s">
        <v>898</v>
      </c>
      <c r="U123" s="426" t="s">
        <v>897</v>
      </c>
      <c r="V123" s="267" t="s">
        <v>156</v>
      </c>
      <c r="W123" s="250" t="s">
        <v>30</v>
      </c>
      <c r="X123" s="241" t="s">
        <v>885</v>
      </c>
    </row>
    <row r="124" spans="1:26" s="449" customFormat="1" ht="72" customHeight="1" x14ac:dyDescent="0.25">
      <c r="A124" s="947">
        <v>47</v>
      </c>
      <c r="B124" s="949" t="s">
        <v>10</v>
      </c>
      <c r="C124" s="949" t="s">
        <v>123</v>
      </c>
      <c r="D124" s="951">
        <v>43564</v>
      </c>
      <c r="E124" s="241" t="s">
        <v>737</v>
      </c>
      <c r="F124" s="472" t="s">
        <v>17</v>
      </c>
      <c r="G124" s="961" t="s">
        <v>738</v>
      </c>
      <c r="H124" s="477" t="s">
        <v>739</v>
      </c>
      <c r="I124" s="472" t="s">
        <v>140</v>
      </c>
      <c r="J124" s="473" t="s">
        <v>740</v>
      </c>
      <c r="K124" s="473" t="s">
        <v>741</v>
      </c>
      <c r="L124" s="470">
        <v>43585</v>
      </c>
      <c r="M124" s="470">
        <v>43587</v>
      </c>
      <c r="N124" s="470">
        <v>43646</v>
      </c>
      <c r="O124" s="963" t="s">
        <v>833</v>
      </c>
      <c r="P124" s="964"/>
      <c r="Q124" s="964"/>
      <c r="R124" s="965"/>
      <c r="S124" s="241" t="s">
        <v>740</v>
      </c>
      <c r="T124" s="424" t="s">
        <v>896</v>
      </c>
      <c r="U124" s="454"/>
      <c r="V124" s="267" t="s">
        <v>156</v>
      </c>
      <c r="W124" s="250" t="s">
        <v>30</v>
      </c>
      <c r="X124" s="241" t="s">
        <v>885</v>
      </c>
    </row>
    <row r="125" spans="1:26" s="449" customFormat="1" ht="72" customHeight="1" x14ac:dyDescent="0.25">
      <c r="A125" s="948"/>
      <c r="B125" s="950" t="s">
        <v>10</v>
      </c>
      <c r="C125" s="950" t="s">
        <v>123</v>
      </c>
      <c r="D125" s="952">
        <v>43564</v>
      </c>
      <c r="E125" s="461" t="s">
        <v>742</v>
      </c>
      <c r="F125" s="472" t="s">
        <v>17</v>
      </c>
      <c r="G125" s="962"/>
      <c r="H125" s="471" t="s">
        <v>743</v>
      </c>
      <c r="I125" s="472" t="s">
        <v>140</v>
      </c>
      <c r="J125" s="386" t="s">
        <v>744</v>
      </c>
      <c r="K125" s="472" t="s">
        <v>741</v>
      </c>
      <c r="L125" s="381">
        <v>43585</v>
      </c>
      <c r="M125" s="381">
        <v>43587</v>
      </c>
      <c r="N125" s="381">
        <v>43615</v>
      </c>
      <c r="O125" s="963" t="s">
        <v>857</v>
      </c>
      <c r="P125" s="964"/>
      <c r="Q125" s="964"/>
      <c r="R125" s="965"/>
      <c r="S125" s="461" t="s">
        <v>858</v>
      </c>
      <c r="T125" s="424" t="s">
        <v>896</v>
      </c>
      <c r="U125" s="454"/>
      <c r="V125" s="267" t="s">
        <v>156</v>
      </c>
      <c r="W125" s="250" t="s">
        <v>30</v>
      </c>
      <c r="X125" s="241" t="s">
        <v>885</v>
      </c>
    </row>
    <row r="126" spans="1:26" s="449" customFormat="1" ht="72" customHeight="1" x14ac:dyDescent="0.25">
      <c r="A126" s="464"/>
      <c r="B126" s="466"/>
      <c r="C126" s="466"/>
      <c r="D126" s="467"/>
      <c r="E126" s="468"/>
      <c r="F126" s="466"/>
      <c r="G126" s="476"/>
      <c r="H126" s="241" t="s">
        <v>745</v>
      </c>
      <c r="I126" s="472" t="s">
        <v>140</v>
      </c>
      <c r="J126" s="473" t="s">
        <v>746</v>
      </c>
      <c r="K126" s="472" t="s">
        <v>706</v>
      </c>
      <c r="L126" s="470">
        <v>43585</v>
      </c>
      <c r="M126" s="382">
        <v>43587</v>
      </c>
      <c r="N126" s="382">
        <v>43646</v>
      </c>
      <c r="O126" s="963" t="s">
        <v>834</v>
      </c>
      <c r="P126" s="964"/>
      <c r="Q126" s="964"/>
      <c r="R126" s="965"/>
      <c r="S126" s="462" t="s">
        <v>746</v>
      </c>
      <c r="T126" s="424" t="s">
        <v>896</v>
      </c>
      <c r="U126" s="454"/>
      <c r="V126" s="267" t="s">
        <v>156</v>
      </c>
      <c r="W126" s="250" t="s">
        <v>30</v>
      </c>
      <c r="X126" s="241" t="s">
        <v>885</v>
      </c>
    </row>
    <row r="127" spans="1:26" s="449" customFormat="1" ht="72" customHeight="1" x14ac:dyDescent="0.25">
      <c r="A127" s="485"/>
      <c r="B127" s="486"/>
      <c r="C127" s="486"/>
      <c r="D127" s="487"/>
      <c r="E127" s="488"/>
      <c r="F127" s="486"/>
      <c r="G127" s="484"/>
      <c r="H127" s="461" t="s">
        <v>747</v>
      </c>
      <c r="I127" s="472" t="s">
        <v>140</v>
      </c>
      <c r="J127" s="473" t="s">
        <v>748</v>
      </c>
      <c r="K127" s="473" t="s">
        <v>697</v>
      </c>
      <c r="L127" s="470">
        <v>43585</v>
      </c>
      <c r="M127" s="470">
        <v>43587</v>
      </c>
      <c r="N127" s="470">
        <v>43600</v>
      </c>
      <c r="O127" s="963" t="s">
        <v>835</v>
      </c>
      <c r="P127" s="964"/>
      <c r="Q127" s="964"/>
      <c r="R127" s="965"/>
      <c r="S127" s="407" t="s">
        <v>836</v>
      </c>
      <c r="T127" s="424" t="s">
        <v>894</v>
      </c>
      <c r="U127" s="426" t="s">
        <v>895</v>
      </c>
      <c r="V127" s="267" t="s">
        <v>156</v>
      </c>
      <c r="W127" s="250" t="s">
        <v>30</v>
      </c>
      <c r="X127" s="241" t="s">
        <v>885</v>
      </c>
    </row>
    <row r="128" spans="1:26" s="390" customFormat="1" ht="255" x14ac:dyDescent="0.25">
      <c r="A128" s="227">
        <v>1</v>
      </c>
      <c r="B128" s="237" t="s">
        <v>10</v>
      </c>
      <c r="C128" s="237" t="s">
        <v>132</v>
      </c>
      <c r="D128" s="228">
        <v>43392</v>
      </c>
      <c r="E128" s="229" t="s">
        <v>464</v>
      </c>
      <c r="F128" s="227" t="s">
        <v>138</v>
      </c>
      <c r="G128" s="229" t="s">
        <v>465</v>
      </c>
      <c r="H128" s="229" t="s">
        <v>466</v>
      </c>
      <c r="I128" s="227" t="s">
        <v>140</v>
      </c>
      <c r="J128" s="229" t="s">
        <v>467</v>
      </c>
      <c r="K128" s="229" t="s">
        <v>468</v>
      </c>
      <c r="L128" s="228">
        <v>43439</v>
      </c>
      <c r="M128" s="228">
        <v>43480</v>
      </c>
      <c r="N128" s="228">
        <v>43539</v>
      </c>
      <c r="O128" s="977" t="s">
        <v>837</v>
      </c>
      <c r="P128" s="978"/>
      <c r="Q128" s="978"/>
      <c r="R128" s="979"/>
      <c r="S128" s="229" t="s">
        <v>838</v>
      </c>
      <c r="T128" s="69" t="s">
        <v>918</v>
      </c>
      <c r="U128" s="398" t="s">
        <v>919</v>
      </c>
      <c r="V128" s="398"/>
      <c r="W128" s="392" t="s">
        <v>30</v>
      </c>
      <c r="X128" s="69" t="s">
        <v>920</v>
      </c>
      <c r="Y128" s="16"/>
      <c r="Z128" s="1"/>
    </row>
    <row r="129" spans="1:26" s="390" customFormat="1" ht="255" x14ac:dyDescent="0.25">
      <c r="A129" s="394">
        <v>3</v>
      </c>
      <c r="B129" s="237" t="s">
        <v>129</v>
      </c>
      <c r="C129" s="237" t="s">
        <v>132</v>
      </c>
      <c r="D129" s="228">
        <v>43403</v>
      </c>
      <c r="E129" s="269" t="s">
        <v>473</v>
      </c>
      <c r="F129" s="227" t="s">
        <v>138</v>
      </c>
      <c r="G129" s="269" t="s">
        <v>474</v>
      </c>
      <c r="H129" s="269" t="s">
        <v>475</v>
      </c>
      <c r="I129" s="227" t="s">
        <v>140</v>
      </c>
      <c r="J129" s="229" t="s">
        <v>476</v>
      </c>
      <c r="K129" s="229" t="s">
        <v>468</v>
      </c>
      <c r="L129" s="228">
        <v>43439</v>
      </c>
      <c r="M129" s="228">
        <v>43511</v>
      </c>
      <c r="N129" s="228">
        <v>43661</v>
      </c>
      <c r="O129" s="977" t="s">
        <v>839</v>
      </c>
      <c r="P129" s="978"/>
      <c r="Q129" s="978"/>
      <c r="R129" s="979"/>
      <c r="S129" s="237" t="s">
        <v>840</v>
      </c>
      <c r="T129" s="69" t="s">
        <v>918</v>
      </c>
      <c r="U129" s="271" t="s">
        <v>921</v>
      </c>
      <c r="V129" s="398" t="s">
        <v>159</v>
      </c>
      <c r="W129" s="392" t="s">
        <v>30</v>
      </c>
      <c r="X129" s="69" t="s">
        <v>920</v>
      </c>
      <c r="Y129" s="1"/>
      <c r="Z129" s="1"/>
    </row>
    <row r="130" spans="1:26" s="390" customFormat="1" ht="280.5" x14ac:dyDescent="0.25">
      <c r="A130" s="394">
        <v>6</v>
      </c>
      <c r="B130" s="237" t="s">
        <v>129</v>
      </c>
      <c r="C130" s="237" t="s">
        <v>132</v>
      </c>
      <c r="D130" s="228">
        <v>43403</v>
      </c>
      <c r="E130" s="269" t="s">
        <v>481</v>
      </c>
      <c r="F130" s="227" t="s">
        <v>138</v>
      </c>
      <c r="G130" s="269" t="s">
        <v>482</v>
      </c>
      <c r="H130" s="269" t="s">
        <v>483</v>
      </c>
      <c r="I130" s="227" t="s">
        <v>140</v>
      </c>
      <c r="J130" s="229" t="s">
        <v>484</v>
      </c>
      <c r="K130" s="229" t="s">
        <v>468</v>
      </c>
      <c r="L130" s="228">
        <v>43439</v>
      </c>
      <c r="M130" s="228">
        <v>43525</v>
      </c>
      <c r="N130" s="228">
        <v>43677</v>
      </c>
      <c r="O130" s="980" t="s">
        <v>841</v>
      </c>
      <c r="P130" s="981"/>
      <c r="Q130" s="981"/>
      <c r="R130" s="982"/>
      <c r="S130" s="237" t="s">
        <v>842</v>
      </c>
      <c r="T130" s="69" t="s">
        <v>923</v>
      </c>
      <c r="U130" s="288" t="s">
        <v>922</v>
      </c>
      <c r="V130" s="439" t="s">
        <v>159</v>
      </c>
      <c r="W130" s="392" t="s">
        <v>30</v>
      </c>
      <c r="X130" s="69" t="s">
        <v>920</v>
      </c>
      <c r="Y130" s="1"/>
      <c r="Z130" s="1"/>
    </row>
    <row r="131" spans="1:26" s="247" customFormat="1" ht="186.75" customHeight="1" x14ac:dyDescent="0.25">
      <c r="A131" s="245">
        <v>1</v>
      </c>
      <c r="B131" s="245" t="s">
        <v>129</v>
      </c>
      <c r="C131" s="245" t="s">
        <v>15</v>
      </c>
      <c r="D131" s="272">
        <v>43451</v>
      </c>
      <c r="E131" s="150" t="s">
        <v>495</v>
      </c>
      <c r="F131" s="245" t="s">
        <v>138</v>
      </c>
      <c r="G131" s="150" t="s">
        <v>499</v>
      </c>
      <c r="H131" s="150" t="s">
        <v>496</v>
      </c>
      <c r="I131" s="149" t="s">
        <v>140</v>
      </c>
      <c r="J131" s="149" t="s">
        <v>497</v>
      </c>
      <c r="K131" s="149" t="s">
        <v>498</v>
      </c>
      <c r="L131" s="152">
        <v>43451</v>
      </c>
      <c r="M131" s="152">
        <v>43497</v>
      </c>
      <c r="N131" s="152">
        <v>43524</v>
      </c>
      <c r="O131" s="983" t="s">
        <v>749</v>
      </c>
      <c r="P131" s="984"/>
      <c r="Q131" s="984"/>
      <c r="R131" s="985"/>
      <c r="S131" s="146" t="s">
        <v>750</v>
      </c>
      <c r="T131" s="151" t="s">
        <v>924</v>
      </c>
      <c r="U131" s="441" t="s">
        <v>925</v>
      </c>
      <c r="V131" s="151" t="s">
        <v>159</v>
      </c>
      <c r="W131" s="244" t="s">
        <v>30</v>
      </c>
      <c r="X131" s="246" t="s">
        <v>926</v>
      </c>
      <c r="Y131" s="242"/>
    </row>
    <row r="132" spans="1:26" s="668" customFormat="1" ht="127.5" customHeight="1" x14ac:dyDescent="0.25">
      <c r="A132" s="667" t="s">
        <v>1150</v>
      </c>
      <c r="T132" s="669"/>
    </row>
    <row r="133" spans="1:26" ht="127.5" customHeight="1" x14ac:dyDescent="0.25">
      <c r="A133" s="285">
        <v>1</v>
      </c>
      <c r="B133" s="237" t="s">
        <v>129</v>
      </c>
      <c r="C133" s="237" t="s">
        <v>15</v>
      </c>
      <c r="D133" s="238">
        <v>43922</v>
      </c>
      <c r="E133" s="229" t="s">
        <v>1053</v>
      </c>
      <c r="F133" s="237" t="s">
        <v>138</v>
      </c>
      <c r="G133" s="229" t="s">
        <v>1049</v>
      </c>
      <c r="H133" s="168" t="s">
        <v>1050</v>
      </c>
      <c r="I133" s="167" t="s">
        <v>140</v>
      </c>
      <c r="J133" s="590" t="s">
        <v>1051</v>
      </c>
      <c r="K133" s="592" t="s">
        <v>1052</v>
      </c>
      <c r="L133" s="228">
        <v>43922</v>
      </c>
      <c r="M133" s="228">
        <v>43922</v>
      </c>
      <c r="N133" s="228">
        <v>44012</v>
      </c>
      <c r="O133" s="967" t="s">
        <v>1080</v>
      </c>
      <c r="P133" s="971"/>
      <c r="Q133" s="971"/>
      <c r="R133" s="972"/>
      <c r="S133" s="400" t="s">
        <v>1079</v>
      </c>
      <c r="T133" s="611" t="s">
        <v>1099</v>
      </c>
      <c r="U133" s="591" t="s">
        <v>1100</v>
      </c>
      <c r="V133" s="612" t="s">
        <v>156</v>
      </c>
      <c r="W133" s="399" t="s">
        <v>30</v>
      </c>
      <c r="X133" s="304" t="s">
        <v>1098</v>
      </c>
    </row>
    <row r="134" spans="1:26" ht="127.5" customHeight="1" x14ac:dyDescent="0.25">
      <c r="A134" s="987">
        <v>2</v>
      </c>
      <c r="B134" s="989" t="s">
        <v>10</v>
      </c>
      <c r="C134" s="989" t="s">
        <v>126</v>
      </c>
      <c r="D134" s="990">
        <v>43665</v>
      </c>
      <c r="E134" s="989" t="s">
        <v>958</v>
      </c>
      <c r="F134" s="991" t="s">
        <v>154</v>
      </c>
      <c r="G134" s="992" t="s">
        <v>959</v>
      </c>
      <c r="H134" s="656" t="s">
        <v>960</v>
      </c>
      <c r="I134" s="624" t="s">
        <v>24</v>
      </c>
      <c r="J134" s="624" t="s">
        <v>961</v>
      </c>
      <c r="K134" s="624" t="s">
        <v>171</v>
      </c>
      <c r="L134" s="657">
        <v>43677</v>
      </c>
      <c r="M134" s="657">
        <v>43677</v>
      </c>
      <c r="N134" s="658">
        <v>43707</v>
      </c>
      <c r="O134" s="993" t="s">
        <v>1151</v>
      </c>
      <c r="P134" s="994"/>
      <c r="Q134" s="994"/>
      <c r="R134" s="995"/>
      <c r="S134" s="625" t="s">
        <v>997</v>
      </c>
      <c r="T134" s="659" t="s">
        <v>1097</v>
      </c>
      <c r="U134" s="624" t="s">
        <v>998</v>
      </c>
      <c r="V134" s="660" t="s">
        <v>156</v>
      </c>
      <c r="W134" s="661" t="s">
        <v>30</v>
      </c>
      <c r="X134" s="662" t="s">
        <v>1098</v>
      </c>
    </row>
    <row r="135" spans="1:26" ht="127.5" customHeight="1" x14ac:dyDescent="0.25">
      <c r="A135" s="988"/>
      <c r="B135" s="988"/>
      <c r="C135" s="988"/>
      <c r="D135" s="988"/>
      <c r="E135" s="988"/>
      <c r="F135" s="988"/>
      <c r="G135" s="988"/>
      <c r="H135" s="656" t="s">
        <v>971</v>
      </c>
      <c r="I135" s="624" t="s">
        <v>24</v>
      </c>
      <c r="J135" s="624" t="s">
        <v>962</v>
      </c>
      <c r="K135" s="624" t="s">
        <v>171</v>
      </c>
      <c r="L135" s="657">
        <v>43677</v>
      </c>
      <c r="M135" s="657">
        <v>43709</v>
      </c>
      <c r="N135" s="658">
        <v>43830</v>
      </c>
      <c r="O135" s="993" t="s">
        <v>1152</v>
      </c>
      <c r="P135" s="994"/>
      <c r="Q135" s="994"/>
      <c r="R135" s="995"/>
      <c r="S135" s="626"/>
      <c r="T135" s="659" t="s">
        <v>1097</v>
      </c>
      <c r="U135" s="624" t="s">
        <v>969</v>
      </c>
      <c r="V135" s="660" t="s">
        <v>156</v>
      </c>
      <c r="W135" s="661" t="s">
        <v>30</v>
      </c>
      <c r="X135" s="662" t="s">
        <v>1098</v>
      </c>
    </row>
    <row r="136" spans="1:26" ht="127.5" customHeight="1" x14ac:dyDescent="0.25">
      <c r="A136" s="663">
        <v>4</v>
      </c>
      <c r="B136" s="664" t="s">
        <v>10</v>
      </c>
      <c r="C136" s="664" t="s">
        <v>127</v>
      </c>
      <c r="D136" s="665">
        <v>43679</v>
      </c>
      <c r="E136" s="664" t="s">
        <v>943</v>
      </c>
      <c r="F136" s="666" t="s">
        <v>154</v>
      </c>
      <c r="G136" s="664" t="s">
        <v>944</v>
      </c>
      <c r="H136" s="634" t="s">
        <v>982</v>
      </c>
      <c r="I136" s="635" t="s">
        <v>24</v>
      </c>
      <c r="J136" s="237" t="s">
        <v>946</v>
      </c>
      <c r="K136" s="635" t="s">
        <v>937</v>
      </c>
      <c r="L136" s="636">
        <v>43692</v>
      </c>
      <c r="M136" s="636">
        <v>43692</v>
      </c>
      <c r="N136" s="636">
        <v>43830</v>
      </c>
      <c r="O136" s="986" t="s">
        <v>985</v>
      </c>
      <c r="P136" s="986"/>
      <c r="Q136" s="986"/>
      <c r="R136" s="986"/>
      <c r="S136" s="400" t="s">
        <v>986</v>
      </c>
      <c r="T136" s="632" t="s">
        <v>1095</v>
      </c>
      <c r="U136" s="613" t="s">
        <v>1096</v>
      </c>
      <c r="V136" s="267" t="s">
        <v>156</v>
      </c>
      <c r="W136" s="537" t="s">
        <v>30</v>
      </c>
      <c r="X136" s="304" t="s">
        <v>1085</v>
      </c>
    </row>
    <row r="137" spans="1:26" ht="127.5" customHeight="1" x14ac:dyDescent="0.25">
      <c r="A137" s="528">
        <v>5</v>
      </c>
      <c r="B137" s="635" t="s">
        <v>10</v>
      </c>
      <c r="C137" s="635" t="s">
        <v>127</v>
      </c>
      <c r="D137" s="636">
        <v>43679</v>
      </c>
      <c r="E137" s="634" t="s">
        <v>947</v>
      </c>
      <c r="F137" s="633" t="s">
        <v>154</v>
      </c>
      <c r="G137" s="634" t="s">
        <v>983</v>
      </c>
      <c r="H137" s="634" t="s">
        <v>984</v>
      </c>
      <c r="I137" s="635" t="s">
        <v>24</v>
      </c>
      <c r="J137" s="237" t="s">
        <v>946</v>
      </c>
      <c r="K137" s="635" t="s">
        <v>937</v>
      </c>
      <c r="L137" s="636">
        <v>43692</v>
      </c>
      <c r="M137" s="636">
        <v>43692</v>
      </c>
      <c r="N137" s="421">
        <v>43830</v>
      </c>
      <c r="O137" s="986" t="s">
        <v>987</v>
      </c>
      <c r="P137" s="986"/>
      <c r="Q137" s="986"/>
      <c r="R137" s="986"/>
      <c r="S137" s="400" t="s">
        <v>988</v>
      </c>
      <c r="T137" s="632" t="s">
        <v>1086</v>
      </c>
      <c r="U137" s="550" t="s">
        <v>1087</v>
      </c>
      <c r="V137" s="267" t="s">
        <v>156</v>
      </c>
      <c r="W137" s="537" t="s">
        <v>30</v>
      </c>
      <c r="X137" s="304" t="s">
        <v>1085</v>
      </c>
    </row>
    <row r="138" spans="1:26" ht="127.5" customHeight="1" x14ac:dyDescent="0.25">
      <c r="A138" s="858">
        <v>1</v>
      </c>
      <c r="B138" s="858" t="s">
        <v>130</v>
      </c>
      <c r="C138" s="867" t="s">
        <v>1036</v>
      </c>
      <c r="D138" s="869">
        <v>43892</v>
      </c>
      <c r="E138" s="871" t="s">
        <v>1032</v>
      </c>
      <c r="F138" s="858" t="s">
        <v>11</v>
      </c>
      <c r="G138" s="867" t="s">
        <v>1045</v>
      </c>
      <c r="H138" s="645" t="s">
        <v>1039</v>
      </c>
      <c r="I138" s="643" t="s">
        <v>24</v>
      </c>
      <c r="J138" s="643" t="s">
        <v>1033</v>
      </c>
      <c r="K138" s="411" t="s">
        <v>1034</v>
      </c>
      <c r="L138" s="644">
        <v>43892</v>
      </c>
      <c r="M138" s="644">
        <v>43892</v>
      </c>
      <c r="N138" s="644">
        <v>43892</v>
      </c>
      <c r="O138" s="873" t="s">
        <v>1142</v>
      </c>
      <c r="P138" s="874"/>
      <c r="Q138" s="874"/>
      <c r="R138" s="875"/>
      <c r="S138" s="630" t="s">
        <v>1035</v>
      </c>
      <c r="T138" s="654" t="s">
        <v>1143</v>
      </c>
      <c r="U138" s="422" t="s">
        <v>291</v>
      </c>
      <c r="V138" s="267" t="s">
        <v>156</v>
      </c>
      <c r="W138" s="250" t="s">
        <v>30</v>
      </c>
      <c r="X138" s="237" t="s">
        <v>1088</v>
      </c>
    </row>
    <row r="139" spans="1:26" ht="127.5" customHeight="1" x14ac:dyDescent="0.25">
      <c r="A139" s="859"/>
      <c r="B139" s="859"/>
      <c r="C139" s="868"/>
      <c r="D139" s="870"/>
      <c r="E139" s="872"/>
      <c r="F139" s="859"/>
      <c r="G139" s="868"/>
      <c r="H139" s="645" t="s">
        <v>1037</v>
      </c>
      <c r="I139" s="643" t="s">
        <v>140</v>
      </c>
      <c r="J139" s="643" t="s">
        <v>1040</v>
      </c>
      <c r="K139" s="411" t="s">
        <v>1034</v>
      </c>
      <c r="L139" s="644">
        <v>43892</v>
      </c>
      <c r="M139" s="644">
        <v>43892</v>
      </c>
      <c r="N139" s="644">
        <v>44044</v>
      </c>
      <c r="O139" s="876" t="s">
        <v>1144</v>
      </c>
      <c r="P139" s="877"/>
      <c r="Q139" s="877"/>
      <c r="R139" s="878"/>
      <c r="S139" s="638" t="s">
        <v>1038</v>
      </c>
      <c r="T139" s="654" t="s">
        <v>1145</v>
      </c>
      <c r="U139" s="639"/>
      <c r="V139" s="267" t="s">
        <v>157</v>
      </c>
      <c r="W139" s="250" t="s">
        <v>30</v>
      </c>
      <c r="X139" s="237" t="s">
        <v>1088</v>
      </c>
    </row>
    <row r="140" spans="1:26" ht="127.5" customHeight="1" x14ac:dyDescent="0.25">
      <c r="A140" s="865">
        <v>3</v>
      </c>
      <c r="B140" s="858" t="s">
        <v>130</v>
      </c>
      <c r="C140" s="858" t="s">
        <v>1036</v>
      </c>
      <c r="D140" s="862">
        <v>43936</v>
      </c>
      <c r="E140" s="860" t="s">
        <v>1055</v>
      </c>
      <c r="F140" s="858" t="s">
        <v>11</v>
      </c>
      <c r="G140" s="858" t="s">
        <v>1054</v>
      </c>
      <c r="H140" s="616" t="s">
        <v>1056</v>
      </c>
      <c r="I140" s="649" t="s">
        <v>24</v>
      </c>
      <c r="J140" s="649" t="s">
        <v>1033</v>
      </c>
      <c r="K140" s="595" t="s">
        <v>1034</v>
      </c>
      <c r="L140" s="228">
        <v>43936</v>
      </c>
      <c r="M140" s="228">
        <v>43936</v>
      </c>
      <c r="N140" s="228">
        <v>43951</v>
      </c>
      <c r="O140" s="852" t="s">
        <v>1146</v>
      </c>
      <c r="P140" s="853"/>
      <c r="Q140" s="853"/>
      <c r="R140" s="854"/>
      <c r="S140" s="631" t="s">
        <v>1084</v>
      </c>
      <c r="T140" s="655" t="s">
        <v>1147</v>
      </c>
      <c r="U140" s="422" t="s">
        <v>291</v>
      </c>
      <c r="V140" s="267" t="s">
        <v>156</v>
      </c>
      <c r="W140" s="250" t="s">
        <v>30</v>
      </c>
      <c r="X140" s="237" t="s">
        <v>1088</v>
      </c>
    </row>
    <row r="141" spans="1:26" ht="127.5" customHeight="1" x14ac:dyDescent="0.25">
      <c r="A141" s="866"/>
      <c r="B141" s="864"/>
      <c r="C141" s="859"/>
      <c r="D141" s="863"/>
      <c r="E141" s="861"/>
      <c r="F141" s="859"/>
      <c r="G141" s="859"/>
      <c r="H141" s="616" t="s">
        <v>1058</v>
      </c>
      <c r="I141" s="649" t="s">
        <v>140</v>
      </c>
      <c r="J141" s="649" t="s">
        <v>1059</v>
      </c>
      <c r="K141" s="595" t="s">
        <v>1034</v>
      </c>
      <c r="L141" s="228">
        <v>43936</v>
      </c>
      <c r="M141" s="228">
        <v>43957</v>
      </c>
      <c r="N141" s="228">
        <v>44012</v>
      </c>
      <c r="O141" s="855" t="s">
        <v>1148</v>
      </c>
      <c r="P141" s="856"/>
      <c r="Q141" s="856"/>
      <c r="R141" s="857"/>
      <c r="S141" s="638" t="s">
        <v>1057</v>
      </c>
      <c r="T141" s="655" t="s">
        <v>1149</v>
      </c>
      <c r="U141" s="559"/>
      <c r="V141" s="267" t="s">
        <v>157</v>
      </c>
      <c r="W141" s="250" t="s">
        <v>30</v>
      </c>
      <c r="X141" s="237" t="s">
        <v>1088</v>
      </c>
    </row>
    <row r="142" spans="1:26" ht="127.5" customHeight="1" x14ac:dyDescent="0.25">
      <c r="A142" s="473">
        <v>4</v>
      </c>
      <c r="B142" s="237" t="s">
        <v>129</v>
      </c>
      <c r="C142" s="237" t="s">
        <v>132</v>
      </c>
      <c r="D142" s="228">
        <v>43867</v>
      </c>
      <c r="E142" s="269" t="s">
        <v>1019</v>
      </c>
      <c r="F142" s="574" t="s">
        <v>138</v>
      </c>
      <c r="G142" s="269" t="s">
        <v>1020</v>
      </c>
      <c r="H142" s="269" t="s">
        <v>1021</v>
      </c>
      <c r="I142" s="574" t="s">
        <v>140</v>
      </c>
      <c r="J142" s="229" t="s">
        <v>1017</v>
      </c>
      <c r="K142" s="229" t="s">
        <v>1018</v>
      </c>
      <c r="L142" s="228">
        <v>43881</v>
      </c>
      <c r="M142" s="228">
        <v>43891</v>
      </c>
      <c r="N142" s="627">
        <v>44134</v>
      </c>
      <c r="O142" s="847" t="s">
        <v>1130</v>
      </c>
      <c r="P142" s="848"/>
      <c r="Q142" s="848"/>
      <c r="R142" s="848"/>
      <c r="S142" s="615" t="s">
        <v>1081</v>
      </c>
      <c r="T142" s="216" t="s">
        <v>1089</v>
      </c>
      <c r="U142" s="135" t="s">
        <v>1090</v>
      </c>
      <c r="V142" s="610" t="s">
        <v>156</v>
      </c>
      <c r="W142" s="608" t="s">
        <v>30</v>
      </c>
      <c r="X142" s="609" t="s">
        <v>1088</v>
      </c>
    </row>
    <row r="143" spans="1:26" ht="127.5" customHeight="1" x14ac:dyDescent="0.25">
      <c r="A143" s="473">
        <v>5</v>
      </c>
      <c r="B143" s="237" t="s">
        <v>129</v>
      </c>
      <c r="C143" s="237" t="s">
        <v>132</v>
      </c>
      <c r="D143" s="228">
        <v>43867</v>
      </c>
      <c r="E143" s="269" t="s">
        <v>1019</v>
      </c>
      <c r="F143" s="574" t="s">
        <v>138</v>
      </c>
      <c r="G143" s="269" t="s">
        <v>1020</v>
      </c>
      <c r="H143" s="269" t="s">
        <v>1022</v>
      </c>
      <c r="I143" s="574" t="s">
        <v>140</v>
      </c>
      <c r="J143" s="229" t="s">
        <v>1017</v>
      </c>
      <c r="K143" s="229" t="s">
        <v>1018</v>
      </c>
      <c r="L143" s="228">
        <v>43881</v>
      </c>
      <c r="M143" s="228">
        <v>43891</v>
      </c>
      <c r="N143" s="627">
        <v>44134</v>
      </c>
      <c r="O143" s="847" t="s">
        <v>1131</v>
      </c>
      <c r="P143" s="848"/>
      <c r="Q143" s="848"/>
      <c r="R143" s="848"/>
      <c r="S143" s="615" t="s">
        <v>1081</v>
      </c>
      <c r="T143" s="216" t="s">
        <v>1091</v>
      </c>
      <c r="U143" s="135" t="s">
        <v>1092</v>
      </c>
      <c r="V143" s="610" t="s">
        <v>156</v>
      </c>
      <c r="W143" s="608" t="s">
        <v>30</v>
      </c>
      <c r="X143" s="609" t="s">
        <v>1088</v>
      </c>
    </row>
    <row r="144" spans="1:26" ht="127.5" customHeight="1" x14ac:dyDescent="0.25">
      <c r="A144" s="557">
        <v>1</v>
      </c>
      <c r="B144" s="224" t="s">
        <v>10</v>
      </c>
      <c r="C144" s="552" t="s">
        <v>948</v>
      </c>
      <c r="D144" s="553">
        <v>43665</v>
      </c>
      <c r="E144" s="554" t="s">
        <v>949</v>
      </c>
      <c r="F144" s="558" t="s">
        <v>154</v>
      </c>
      <c r="G144" s="554" t="s">
        <v>990</v>
      </c>
      <c r="H144" s="554" t="s">
        <v>991</v>
      </c>
      <c r="I144" s="224" t="s">
        <v>24</v>
      </c>
      <c r="J144" s="224" t="s">
        <v>950</v>
      </c>
      <c r="K144" s="224" t="s">
        <v>951</v>
      </c>
      <c r="L144" s="555">
        <v>43678</v>
      </c>
      <c r="M144" s="555">
        <v>43678</v>
      </c>
      <c r="N144" s="555">
        <v>43830</v>
      </c>
      <c r="O144" s="849" t="s">
        <v>1083</v>
      </c>
      <c r="P144" s="850"/>
      <c r="Q144" s="850"/>
      <c r="R144" s="851"/>
      <c r="S144" s="628" t="s">
        <v>989</v>
      </c>
      <c r="T144" s="607" t="s">
        <v>1093</v>
      </c>
      <c r="U144" s="629" t="s">
        <v>1094</v>
      </c>
      <c r="V144" s="69" t="s">
        <v>156</v>
      </c>
      <c r="W144" s="544" t="s">
        <v>30</v>
      </c>
      <c r="X144" s="556" t="s">
        <v>1085</v>
      </c>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x14ac:dyDescent="0.25">
      <c r="T160" s="13"/>
    </row>
    <row r="161" spans="20:20"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 sqref="O133:Q133 S133" name="Rango1_1_2" securityDescriptor="O:WDG:WDD:(A;;CC;;;S-1-5-21-1528164968-1790463351-673733271-1117)"/>
  </protectedRanges>
  <mergeCells count="196">
    <mergeCell ref="O137:R137"/>
    <mergeCell ref="O136:R136"/>
    <mergeCell ref="O133:R133"/>
    <mergeCell ref="A134:A135"/>
    <mergeCell ref="B134:B135"/>
    <mergeCell ref="C134:C135"/>
    <mergeCell ref="D134:D135"/>
    <mergeCell ref="E134:E135"/>
    <mergeCell ref="F134:F135"/>
    <mergeCell ref="G134:G135"/>
    <mergeCell ref="O134:R134"/>
    <mergeCell ref="O135:R135"/>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86:R86"/>
    <mergeCell ref="O87:R87"/>
    <mergeCell ref="O96:R96"/>
    <mergeCell ref="O93:R93"/>
    <mergeCell ref="O94:R94"/>
    <mergeCell ref="O95:R95"/>
    <mergeCell ref="O92:R92"/>
    <mergeCell ref="O91:R91"/>
    <mergeCell ref="O88:R88"/>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A107:A108"/>
    <mergeCell ref="B107:B108"/>
    <mergeCell ref="C107:C108"/>
    <mergeCell ref="D107:D108"/>
    <mergeCell ref="G107:G108"/>
    <mergeCell ref="A111:A114"/>
    <mergeCell ref="B111:B114"/>
    <mergeCell ref="C111:C114"/>
    <mergeCell ref="D111:D114"/>
    <mergeCell ref="G111:G114"/>
    <mergeCell ref="E112:E114"/>
    <mergeCell ref="F112:F114"/>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B140:B141"/>
    <mergeCell ref="A140:A141"/>
    <mergeCell ref="O142:R142"/>
    <mergeCell ref="A138:A139"/>
    <mergeCell ref="B138:B139"/>
    <mergeCell ref="C138:C139"/>
    <mergeCell ref="D138:D139"/>
    <mergeCell ref="E138:E139"/>
    <mergeCell ref="F138:F139"/>
    <mergeCell ref="G138:G139"/>
    <mergeCell ref="O138:R138"/>
    <mergeCell ref="O139:R139"/>
    <mergeCell ref="O143:R143"/>
    <mergeCell ref="O144:R144"/>
    <mergeCell ref="O140:R140"/>
    <mergeCell ref="O141:R141"/>
    <mergeCell ref="G140:G141"/>
    <mergeCell ref="F140:F141"/>
    <mergeCell ref="E140:E141"/>
    <mergeCell ref="D140:D141"/>
    <mergeCell ref="C140:C141"/>
  </mergeCells>
  <conditionalFormatting sqref="T24:T58 W136:W137">
    <cfRule type="containsText" dxfId="197" priority="160" stopIfTrue="1" operator="containsText" text="Cerrada">
      <formula>NOT(ISERROR(SEARCH("Cerrada",T24)))</formula>
    </cfRule>
    <cfRule type="containsText" dxfId="196" priority="161" stopIfTrue="1" operator="containsText" text="En ejecución">
      <formula>NOT(ISERROR(SEARCH("En ejecución",T24)))</formula>
    </cfRule>
    <cfRule type="containsText" dxfId="195" priority="162" stopIfTrue="1" operator="containsText" text="Vencida">
      <formula>NOT(ISERROR(SEARCH("Vencida",T24)))</formula>
    </cfRule>
  </conditionalFormatting>
  <conditionalFormatting sqref="W86:W88">
    <cfRule type="containsText" dxfId="194" priority="64" stopIfTrue="1" operator="containsText" text="Cerrada">
      <formula>NOT(ISERROR(SEARCH("Cerrada",W86)))</formula>
    </cfRule>
    <cfRule type="containsText" dxfId="193" priority="65" stopIfTrue="1" operator="containsText" text="En ejecución">
      <formula>NOT(ISERROR(SEARCH("En ejecución",W86)))</formula>
    </cfRule>
    <cfRule type="containsText" dxfId="192" priority="66" stopIfTrue="1" operator="containsText" text="Vencida">
      <formula>NOT(ISERROR(SEARCH("Vencida",W86)))</formula>
    </cfRule>
  </conditionalFormatting>
  <conditionalFormatting sqref="W90:W91">
    <cfRule type="containsText" dxfId="191" priority="67" stopIfTrue="1" operator="containsText" text="Cerrada">
      <formula>NOT(ISERROR(SEARCH("Cerrada",W94)))</formula>
    </cfRule>
    <cfRule type="containsText" dxfId="190" priority="68" stopIfTrue="1" operator="containsText" text="En ejecución">
      <formula>NOT(ISERROR(SEARCH("En ejecución",W94)))</formula>
    </cfRule>
    <cfRule type="containsText" dxfId="189" priority="69" stopIfTrue="1" operator="containsText" text="Vencida">
      <formula>NOT(ISERROR(SEARCH("Vencida",W94)))</formula>
    </cfRule>
  </conditionalFormatting>
  <conditionalFormatting sqref="W96:W97">
    <cfRule type="containsText" dxfId="188" priority="70" stopIfTrue="1" operator="containsText" text="Cerrada">
      <formula>NOT(ISERROR(SEARCH("Cerrada",T97)))</formula>
    </cfRule>
    <cfRule type="containsText" dxfId="187" priority="71" stopIfTrue="1" operator="containsText" text="En ejecución">
      <formula>NOT(ISERROR(SEARCH("En ejecución",T97)))</formula>
    </cfRule>
    <cfRule type="containsText" dxfId="186" priority="72" stopIfTrue="1" operator="containsText" text="Vencida">
      <formula>NOT(ISERROR(SEARCH("Vencida",T97)))</formula>
    </cfRule>
  </conditionalFormatting>
  <conditionalFormatting sqref="W98">
    <cfRule type="containsText" dxfId="185" priority="73" stopIfTrue="1" operator="containsText" text="Cerrada">
      <formula>NOT(ISERROR(SEARCH("Cerrada",#REF!)))</formula>
    </cfRule>
    <cfRule type="containsText" dxfId="184" priority="74" stopIfTrue="1" operator="containsText" text="En ejecución">
      <formula>NOT(ISERROR(SEARCH("En ejecución",#REF!)))</formula>
    </cfRule>
    <cfRule type="containsText" dxfId="183" priority="75" stopIfTrue="1" operator="containsText" text="Vencida">
      <formula>NOT(ISERROR(SEARCH("Vencida",#REF!)))</formula>
    </cfRule>
  </conditionalFormatting>
  <conditionalFormatting sqref="W133">
    <cfRule type="containsText" dxfId="182" priority="49" stopIfTrue="1" operator="containsText" text="Cerrada">
      <formula>NOT(ISERROR(SEARCH("Cerrada",W133)))</formula>
    </cfRule>
    <cfRule type="containsText" dxfId="181" priority="50" stopIfTrue="1" operator="containsText" text="En ejecución">
      <formula>NOT(ISERROR(SEARCH("En ejecución",W133)))</formula>
    </cfRule>
    <cfRule type="containsText" dxfId="180" priority="51" stopIfTrue="1" operator="containsText" text="Vencida">
      <formula>NOT(ISERROR(SEARCH("Vencida",W133)))</formula>
    </cfRule>
  </conditionalFormatting>
  <conditionalFormatting sqref="W133">
    <cfRule type="containsText" dxfId="179" priority="46" stopIfTrue="1" operator="containsText" text="Cerrada">
      <formula>NOT(ISERROR(SEARCH("Cerrada",W133)))</formula>
    </cfRule>
    <cfRule type="containsText" dxfId="178" priority="47" stopIfTrue="1" operator="containsText" text="En ejecución">
      <formula>NOT(ISERROR(SEARCH("En ejecución",W133)))</formula>
    </cfRule>
    <cfRule type="containsText" dxfId="177" priority="48" stopIfTrue="1" operator="containsText" text="Vencida">
      <formula>NOT(ISERROR(SEARCH("Vencida",W133)))</formula>
    </cfRule>
  </conditionalFormatting>
  <conditionalFormatting sqref="W134:W135">
    <cfRule type="containsText" dxfId="176" priority="40" stopIfTrue="1" operator="containsText" text="Cerrada">
      <formula>NOT(ISERROR(SEARCH(("Cerrada"),(W134))))</formula>
    </cfRule>
  </conditionalFormatting>
  <conditionalFormatting sqref="W134:W135">
    <cfRule type="containsText" dxfId="175" priority="41" stopIfTrue="1" operator="containsText" text="En ejecución">
      <formula>NOT(ISERROR(SEARCH(("En ejecución"),(W134))))</formula>
    </cfRule>
  </conditionalFormatting>
  <conditionalFormatting sqref="W134:W135">
    <cfRule type="containsText" dxfId="174" priority="42" stopIfTrue="1" operator="containsText" text="Vencida">
      <formula>NOT(ISERROR(SEARCH(("Vencida"),(W134))))</formula>
    </cfRule>
  </conditionalFormatting>
  <conditionalFormatting sqref="W136">
    <cfRule type="containsText" dxfId="173" priority="31" stopIfTrue="1" operator="containsText" text="Cerrada">
      <formula>NOT(ISERROR(SEARCH("Cerrada",W136)))</formula>
    </cfRule>
    <cfRule type="containsText" dxfId="172" priority="32" stopIfTrue="1" operator="containsText" text="En ejecución">
      <formula>NOT(ISERROR(SEARCH("En ejecución",W136)))</formula>
    </cfRule>
    <cfRule type="containsText" dxfId="171" priority="33" stopIfTrue="1" operator="containsText" text="Vencida">
      <formula>NOT(ISERROR(SEARCH("Vencida",W136)))</formula>
    </cfRule>
  </conditionalFormatting>
  <conditionalFormatting sqref="W137">
    <cfRule type="containsText" dxfId="170" priority="28" stopIfTrue="1" operator="containsText" text="Cerrada">
      <formula>NOT(ISERROR(SEARCH("Cerrada",W137)))</formula>
    </cfRule>
    <cfRule type="containsText" dxfId="169" priority="29" stopIfTrue="1" operator="containsText" text="En ejecución">
      <formula>NOT(ISERROR(SEARCH("En ejecución",W137)))</formula>
    </cfRule>
    <cfRule type="containsText" dxfId="168" priority="30" stopIfTrue="1" operator="containsText" text="Vencida">
      <formula>NOT(ISERROR(SEARCH("Vencida",W137)))</formula>
    </cfRule>
  </conditionalFormatting>
  <conditionalFormatting sqref="W138">
    <cfRule type="containsText" dxfId="167" priority="19" stopIfTrue="1" operator="containsText" text="Cerrada">
      <formula>NOT(ISERROR(SEARCH("Cerrada",W138)))</formula>
    </cfRule>
    <cfRule type="containsText" dxfId="166" priority="20" stopIfTrue="1" operator="containsText" text="En ejecución">
      <formula>NOT(ISERROR(SEARCH("En ejecución",W138)))</formula>
    </cfRule>
    <cfRule type="containsText" dxfId="165" priority="21" stopIfTrue="1" operator="containsText" text="Vencida">
      <formula>NOT(ISERROR(SEARCH("Vencida",W138)))</formula>
    </cfRule>
  </conditionalFormatting>
  <conditionalFormatting sqref="W139">
    <cfRule type="containsText" dxfId="164" priority="16" stopIfTrue="1" operator="containsText" text="Cerrada">
      <formula>NOT(ISERROR(SEARCH("Cerrada",W139)))</formula>
    </cfRule>
    <cfRule type="containsText" dxfId="163" priority="17" stopIfTrue="1" operator="containsText" text="En ejecución">
      <formula>NOT(ISERROR(SEARCH("En ejecución",W139)))</formula>
    </cfRule>
    <cfRule type="containsText" dxfId="162" priority="18" stopIfTrue="1" operator="containsText" text="Vencida">
      <formula>NOT(ISERROR(SEARCH("Vencida",W139)))</formula>
    </cfRule>
  </conditionalFormatting>
  <conditionalFormatting sqref="W140:W141">
    <cfRule type="containsText" dxfId="161" priority="13" stopIfTrue="1" operator="containsText" text="Cerrada">
      <formula>NOT(ISERROR(SEARCH("Cerrada",W140)))</formula>
    </cfRule>
    <cfRule type="containsText" dxfId="160" priority="14" stopIfTrue="1" operator="containsText" text="En ejecución">
      <formula>NOT(ISERROR(SEARCH("En ejecución",W140)))</formula>
    </cfRule>
    <cfRule type="containsText" dxfId="159" priority="15" stopIfTrue="1" operator="containsText" text="Vencida">
      <formula>NOT(ISERROR(SEARCH("Vencida",W140)))</formula>
    </cfRule>
  </conditionalFormatting>
  <conditionalFormatting sqref="W142">
    <cfRule type="containsText" dxfId="158" priority="10" stopIfTrue="1" operator="containsText" text="Cerrada">
      <formula>NOT(ISERROR(SEARCH("Cerrada",W142)))</formula>
    </cfRule>
    <cfRule type="containsText" dxfId="157" priority="11" stopIfTrue="1" operator="containsText" text="En ejecución">
      <formula>NOT(ISERROR(SEARCH("En ejecución",W142)))</formula>
    </cfRule>
    <cfRule type="containsText" dxfId="156" priority="12" stopIfTrue="1" operator="containsText" text="Vencida">
      <formula>NOT(ISERROR(SEARCH("Vencida",W142)))</formula>
    </cfRule>
  </conditionalFormatting>
  <conditionalFormatting sqref="W143">
    <cfRule type="containsText" dxfId="155" priority="7" stopIfTrue="1" operator="containsText" text="Cerrada">
      <formula>NOT(ISERROR(SEARCH("Cerrada",W143)))</formula>
    </cfRule>
    <cfRule type="containsText" dxfId="154" priority="8" stopIfTrue="1" operator="containsText" text="En ejecución">
      <formula>NOT(ISERROR(SEARCH("En ejecución",W143)))</formula>
    </cfRule>
    <cfRule type="containsText" dxfId="153" priority="9" stopIfTrue="1" operator="containsText" text="Vencida">
      <formula>NOT(ISERROR(SEARCH("Vencida",W143)))</formula>
    </cfRule>
  </conditionalFormatting>
  <conditionalFormatting sqref="W144">
    <cfRule type="containsText" dxfId="152" priority="4" stopIfTrue="1" operator="containsText" text="Cerrada">
      <formula>NOT(ISERROR(SEARCH("Cerrada",W144)))</formula>
    </cfRule>
    <cfRule type="containsText" dxfId="151" priority="5" stopIfTrue="1" operator="containsText" text="En ejecución">
      <formula>NOT(ISERROR(SEARCH("En ejecución",W144)))</formula>
    </cfRule>
    <cfRule type="containsText" dxfId="150" priority="6" stopIfTrue="1" operator="containsText" text="Vencida">
      <formula>NOT(ISERROR(SEARCH("Vencida",W144)))</formula>
    </cfRule>
  </conditionalFormatting>
  <conditionalFormatting sqref="W144">
    <cfRule type="containsText" dxfId="149" priority="1" stopIfTrue="1" operator="containsText" text="Cerrada">
      <formula>NOT(ISERROR(SEARCH("Cerrada",W144)))</formula>
    </cfRule>
    <cfRule type="containsText" dxfId="148" priority="2" stopIfTrue="1" operator="containsText" text="En ejecución">
      <formula>NOT(ISERROR(SEARCH("En ejecución",W144)))</formula>
    </cfRule>
    <cfRule type="containsText" dxfId="147" priority="3" stopIfTrue="1" operator="containsText" text="Vencida">
      <formula>NOT(ISERROR(SEARCH("Vencida",W144)))</formula>
    </cfRule>
  </conditionalFormatting>
  <dataValidations count="13">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V133 V136:V144">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W133 W136:W144">
      <formula1>$I$2:$I$4</formula1>
    </dataValidation>
    <dataValidation type="list" allowBlank="1" showInputMessage="1" showErrorMessage="1" prompt=" - " sqref="F25 F35:F37 F30 F39 F42 F97">
      <formula1>$G$2:$G$5</formula1>
    </dataValidation>
    <dataValidation type="list" allowBlank="1" showInputMessage="1" showErrorMessage="1" prompt=" - " sqref="B25 B35:B37 B30 B39 B42 B97">
      <formula1>$F$2:$F$11</formula1>
    </dataValidation>
    <dataValidation type="list" allowBlank="1" showInputMessage="1" showErrorMessage="1" prompt=" - " sqref="C25 C35:C37 C39 C30 C42 C97">
      <formula1>$D$2:$D$15</formula1>
    </dataValidation>
    <dataValidation type="list" allowBlank="1" showInputMessage="1" showErrorMessage="1" sqref="T52:T54">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B133 B136:B138 B140 B142:B143">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C133 C136:C137 C142:C143">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133 F138 F140 F142:F143">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I133 I138:I140 I142:I143">
      <formula1>$H$2:$H$3</formula1>
    </dataValidation>
    <dataValidation type="list" allowBlank="1" showErrorMessage="1" sqref="V134:V135">
      <formula1>$J$2:$J$4</formula1>
    </dataValidation>
    <dataValidation type="list" allowBlank="1" showErrorMessage="1" sqref="W134:W135">
      <formula1>$I$2:$I$4</formula1>
    </dataValidation>
    <dataValidation type="list" allowBlank="1" showInputMessage="1" showErrorMessage="1" prompt=" - " sqref="C134">
      <formula1>$D$2:$D$16</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 ref="U89" r:id="rId11"/>
    <hyperlink ref="S95" r:id="rId12" display="https://drive.google.com/drive/folders/1PEA_kHglMECvfb2aRpTEgSxTeLRMahB-"/>
    <hyperlink ref="U95" r:id="rId13" display="https://drive.google.com/drive/folders/1PEA_kHglMECvfb2aRpTEgSxTeLRMahB-"/>
    <hyperlink ref="U94" r:id="rId14"/>
    <hyperlink ref="S98" r:id="rId15"/>
    <hyperlink ref="U98" r:id="rId16"/>
    <hyperlink ref="S102" r:id="rId17" display="http://www.idep.edu.co/sites/default/files/PL-GT-12-02%20Plan%20Contingencia%20Tecno%20V9.pdf"/>
    <hyperlink ref="S103" r:id="rId18" location="gid=292185415" display="https://docs.google.com/spreadsheets/d/1rkj1JMm4LnWNRWL--zXFJrjXKTK2WPHCiHY5g3cAogk/edit#gid=292185415"/>
    <hyperlink ref="U101" r:id="rId19" location="gid=292185415_x000a_"/>
    <hyperlink ref="U102" r:id="rId20"/>
    <hyperlink ref="U103" r:id="rId21" location="gid=292185415_x000a_"/>
    <hyperlink ref="U104" r:id="rId22"/>
    <hyperlink ref="U127" r:id="rId23" location="overlay-context=_x000a_"/>
    <hyperlink ref="U123" r:id="rId24"/>
    <hyperlink ref="U105" r:id="rId25"/>
    <hyperlink ref="U106" r:id="rId26"/>
    <hyperlink ref="U114" r:id="rId27" location="gid=0"/>
    <hyperlink ref="U116" r:id="rId28" location="gid=1828784513_x000a_"/>
    <hyperlink ref="U130" r:id="rId29" location="search/autoreporte/WhctKJVRNJdDGPhSjSjkwHLGPlwPdgbXrvSQdbLBMJBxLXBfNXTKjWGFjcdBTqvxxftBKqL"/>
    <hyperlink ref="U131" r:id="rId30"/>
    <hyperlink ref="U144" r:id="rId31"/>
  </hyperlinks>
  <pageMargins left="0.7" right="0.7" top="0.75" bottom="0.75" header="0.3" footer="0.3"/>
  <pageSetup orientation="portrait" r:id="rId32"/>
  <drawing r:id="rId33"/>
  <extLst>
    <ext xmlns:x14="http://schemas.microsoft.com/office/spreadsheetml/2009/9/main" uri="{78C0D931-6437-407d-A8EE-F0AAD7539E65}">
      <x14:conditionalFormattings>
        <x14:conditionalFormatting xmlns:xm="http://schemas.microsoft.com/office/excel/2006/main">
          <x14:cfRule type="containsText" priority="118" stopIfTrue="1" operator="containsText" text="Cerrada" id="{35682F6E-4BCD-4E14-B831-259DC68DB044}">
            <xm:f>NOT(ISERROR(SEARCH("Cerrada",'GTH-13'!W60)))</xm:f>
            <x14:dxf>
              <font>
                <b/>
                <i val="0"/>
              </font>
              <fill>
                <patternFill>
                  <bgColor rgb="FF00B050"/>
                </patternFill>
              </fill>
            </x14:dxf>
          </x14:cfRule>
          <x14:cfRule type="containsText" priority="119" stopIfTrue="1" operator="containsText" text="En ejecución" id="{29169C52-AF35-486B-92AD-7B4E2D56D48A}">
            <xm:f>NOT(ISERROR(SEARCH("En ejecución",'GTH-13'!W60)))</xm:f>
            <x14:dxf>
              <font>
                <b/>
                <i val="0"/>
              </font>
              <fill>
                <patternFill>
                  <bgColor rgb="FFFFFF00"/>
                </patternFill>
              </fill>
            </x14:dxf>
          </x14:cfRule>
          <x14:cfRule type="containsText" priority="120" stopIfTrue="1" operator="containsText" text="Vencida" id="{9F18E53D-50F0-44E5-B4CE-FB8ADC30C9BB}">
            <xm:f>NOT(ISERROR(SEARCH("Vencida",'GTH-13'!W60)))</xm:f>
            <x14:dxf>
              <font>
                <b/>
                <i val="0"/>
              </font>
              <fill>
                <patternFill>
                  <bgColor rgb="FFFF0000"/>
                </patternFill>
              </fill>
            </x14:dxf>
          </x14:cfRule>
          <xm:sqref>T59:T60</xm:sqref>
        </x14:conditionalFormatting>
        <x14:conditionalFormatting xmlns:xm="http://schemas.microsoft.com/office/excel/2006/main">
          <x14:cfRule type="containsText" priority="112" stopIfTrue="1" operator="containsText" text="Cerrada" id="{14444EBC-FE5F-442C-B15C-A6761DB350F5}">
            <xm:f>NOT(ISERROR(SEARCH("Cerrada",'GF-14'!W61)))</xm:f>
            <x14:dxf>
              <font>
                <b/>
                <i val="0"/>
              </font>
              <fill>
                <patternFill>
                  <bgColor rgb="FF00B050"/>
                </patternFill>
              </fill>
            </x14:dxf>
          </x14:cfRule>
          <x14:cfRule type="containsText" priority="113" stopIfTrue="1" operator="containsText" text="En ejecución" id="{82CD5ECD-16EB-4FA0-9177-5F67F4FCA9B6}">
            <xm:f>NOT(ISERROR(SEARCH("En ejecución",'GF-14'!W61)))</xm:f>
            <x14:dxf>
              <font>
                <b/>
                <i val="0"/>
              </font>
              <fill>
                <patternFill>
                  <bgColor rgb="FFFFFF00"/>
                </patternFill>
              </fill>
            </x14:dxf>
          </x14:cfRule>
          <x14:cfRule type="containsText" priority="114" stopIfTrue="1" operator="containsText" text="Vencida" id="{94D697D9-CC7F-4EC5-ACC0-EA7C28750FDB}">
            <xm:f>NOT(ISERROR(SEARCH("Vencida",'GF-14'!W61)))</xm:f>
            <x14:dxf>
              <font>
                <b/>
                <i val="0"/>
              </font>
              <fill>
                <patternFill>
                  <bgColor rgb="FFFF0000"/>
                </patternFill>
              </fill>
            </x14:dxf>
          </x14:cfRule>
          <xm:sqref>W68:W83</xm:sqref>
        </x14:conditionalFormatting>
        <x14:conditionalFormatting xmlns:xm="http://schemas.microsoft.com/office/excel/2006/main">
          <x14:cfRule type="containsText" priority="721" stopIfTrue="1" operator="containsText" text="Cerrada" id="{14444EBC-FE5F-442C-B15C-A6761DB350F5}">
            <xm:f>NOT(ISERROR(SEARCH("Cerrada",'GF-14'!W54)))</xm:f>
            <x14:dxf>
              <font>
                <b/>
                <i val="0"/>
              </font>
              <fill>
                <patternFill>
                  <bgColor rgb="FF00B050"/>
                </patternFill>
              </fill>
            </x14:dxf>
          </x14:cfRule>
          <x14:cfRule type="containsText" priority="722" stopIfTrue="1" operator="containsText" text="En ejecución" id="{82CD5ECD-16EB-4FA0-9177-5F67F4FCA9B6}">
            <xm:f>NOT(ISERROR(SEARCH("En ejecución",'GF-14'!W54)))</xm:f>
            <x14:dxf>
              <font>
                <b/>
                <i val="0"/>
              </font>
              <fill>
                <patternFill>
                  <bgColor rgb="FFFFFF00"/>
                </patternFill>
              </fill>
            </x14:dxf>
          </x14:cfRule>
          <x14:cfRule type="containsText" priority="723" stopIfTrue="1" operator="containsText" text="Vencida" id="{94D697D9-CC7F-4EC5-ACC0-EA7C28750FDB}">
            <xm:f>NOT(ISERROR(SEARCH("Vencida",'GF-14'!W54)))</xm:f>
            <x14:dxf>
              <font>
                <b/>
                <i val="0"/>
              </font>
              <fill>
                <patternFill>
                  <bgColor rgb="FFFF0000"/>
                </patternFill>
              </fill>
            </x14:dxf>
          </x14:cfRule>
          <xm:sqref>T61:T67</xm:sqref>
        </x14:conditionalFormatting>
        <x14:conditionalFormatting xmlns:xm="http://schemas.microsoft.com/office/excel/2006/main">
          <x14:cfRule type="containsText" priority="109" stopIfTrue="1" operator="containsText" text="Cerrada" id="{B6452DB4-0F2D-47AE-8259-FBF51FB91C4A}">
            <xm:f>NOT(ISERROR(SEARCH("Cerrada",'MIC-03'!W91)))</xm:f>
            <x14:dxf>
              <font>
                <b/>
                <i val="0"/>
              </font>
              <fill>
                <patternFill>
                  <bgColor rgb="FF00B050"/>
                </patternFill>
              </fill>
            </x14:dxf>
          </x14:cfRule>
          <x14:cfRule type="containsText" priority="110" stopIfTrue="1" operator="containsText" text="En ejecución" id="{2AD5864A-6AA2-4D96-AF83-815A2E458ECE}">
            <xm:f>NOT(ISERROR(SEARCH("En ejecución",'MIC-03'!W91)))</xm:f>
            <x14:dxf>
              <font>
                <b/>
                <i val="0"/>
              </font>
              <fill>
                <patternFill>
                  <bgColor rgb="FFFFFF00"/>
                </patternFill>
              </fill>
            </x14:dxf>
          </x14:cfRule>
          <x14:cfRule type="containsText" priority="111"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88" stopIfTrue="1" operator="containsText" text="Cerrada" id="{F17C5B01-AF17-411F-B70E-55536BCE3FF8}">
            <xm:f>NOT(ISERROR(SEARCH("Cerrada",'GT-12'!#REF!)))</xm:f>
            <x14:dxf>
              <font>
                <b/>
                <i val="0"/>
              </font>
              <fill>
                <patternFill>
                  <bgColor rgb="FF00B050"/>
                </patternFill>
              </fill>
            </x14:dxf>
          </x14:cfRule>
          <x14:cfRule type="containsText" priority="89" stopIfTrue="1" operator="containsText" text="En ejecución" id="{0C6667FA-C278-40B2-9879-16345AE4ED17}">
            <xm:f>NOT(ISERROR(SEARCH("En ejecución",'GT-12'!#REF!)))</xm:f>
            <x14:dxf>
              <font>
                <b/>
                <i val="0"/>
              </font>
              <fill>
                <patternFill>
                  <bgColor rgb="FFFFFF00"/>
                </patternFill>
              </fill>
            </x14:dxf>
          </x14:cfRule>
          <x14:cfRule type="containsText" priority="90"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91" stopIfTrue="1" operator="containsText" text="Cerrada" id="{DABD7C9C-D590-4141-A5B8-B94E4AAB29F8}">
            <xm:f>NOT(ISERROR(SEARCH("Cerrada",'GT-12'!#REF!)))</xm:f>
            <x14:dxf>
              <font>
                <b/>
                <i val="0"/>
              </font>
              <fill>
                <patternFill>
                  <bgColor rgb="FF00B050"/>
                </patternFill>
              </fill>
            </x14:dxf>
          </x14:cfRule>
          <x14:cfRule type="containsText" priority="92" stopIfTrue="1" operator="containsText" text="En ejecución" id="{D628FF48-FD0F-4198-B98C-DDC8CE59F137}">
            <xm:f>NOT(ISERROR(SEARCH("En ejecución",'GT-12'!#REF!)))</xm:f>
            <x14:dxf>
              <font>
                <b/>
                <i val="0"/>
              </font>
              <fill>
                <patternFill>
                  <bgColor rgb="FFFFFF00"/>
                </patternFill>
              </fill>
            </x14:dxf>
          </x14:cfRule>
          <x14:cfRule type="containsText" priority="93"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94" stopIfTrue="1" operator="containsText" text="Cerrada" id="{C75A3D75-F5AF-408F-B342-7F0508F2145E}">
            <xm:f>NOT(ISERROR(SEARCH("Cerrada",'GT-12'!#REF!)))</xm:f>
            <x14:dxf>
              <font>
                <b/>
                <i val="0"/>
              </font>
              <fill>
                <patternFill>
                  <bgColor rgb="FF00B050"/>
                </patternFill>
              </fill>
            </x14:dxf>
          </x14:cfRule>
          <x14:cfRule type="containsText" priority="95" stopIfTrue="1" operator="containsText" text="En ejecución" id="{440A7D92-CCF2-4146-94CA-62BD0337E552}">
            <xm:f>NOT(ISERROR(SEARCH("En ejecución",'GT-12'!#REF!)))</xm:f>
            <x14:dxf>
              <font>
                <b/>
                <i val="0"/>
              </font>
              <fill>
                <patternFill>
                  <bgColor rgb="FFFFFF00"/>
                </patternFill>
              </fill>
            </x14:dxf>
          </x14:cfRule>
          <x14:cfRule type="containsText" priority="96"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97" stopIfTrue="1" operator="containsText" text="Cerrada" id="{C7F73668-5414-4E4E-986F-B696BD1435E4}">
            <xm:f>NOT(ISERROR(SEARCH("Cerrada",'GT-12'!#REF!)))</xm:f>
            <x14:dxf>
              <font>
                <b/>
                <i val="0"/>
              </font>
              <fill>
                <patternFill>
                  <bgColor rgb="FF00B050"/>
                </patternFill>
              </fill>
            </x14:dxf>
          </x14:cfRule>
          <x14:cfRule type="containsText" priority="98" stopIfTrue="1" operator="containsText" text="En ejecución" id="{9737680E-C9C1-46AE-869D-0C862395E30E}">
            <xm:f>NOT(ISERROR(SEARCH("En ejecución",'GT-12'!#REF!)))</xm:f>
            <x14:dxf>
              <font>
                <b/>
                <i val="0"/>
              </font>
              <fill>
                <patternFill>
                  <bgColor rgb="FFFFFF00"/>
                </patternFill>
              </fill>
            </x14:dxf>
          </x14:cfRule>
          <x14:cfRule type="containsText" priority="99"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100" stopIfTrue="1" operator="containsText" text="Cerrada" id="{6BF70FF2-C09C-47C8-AF19-CF6951BE2B8E}">
            <xm:f>NOT(ISERROR(SEARCH("Cerrada",'GT-12'!#REF!)))</xm:f>
            <x14:dxf>
              <font>
                <b/>
                <i val="0"/>
              </font>
              <fill>
                <patternFill>
                  <bgColor rgb="FF00B050"/>
                </patternFill>
              </fill>
            </x14:dxf>
          </x14:cfRule>
          <x14:cfRule type="containsText" priority="101" stopIfTrue="1" operator="containsText" text="En ejecución" id="{3FB4B808-2CE2-40D1-9A32-FD0C1D9F2EED}">
            <xm:f>NOT(ISERROR(SEARCH("En ejecución",'GT-12'!#REF!)))</xm:f>
            <x14:dxf>
              <font>
                <b/>
                <i val="0"/>
              </font>
              <fill>
                <patternFill>
                  <bgColor rgb="FFFFFF00"/>
                </patternFill>
              </fill>
            </x14:dxf>
          </x14:cfRule>
          <x14:cfRule type="containsText" priority="102"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103" stopIfTrue="1" operator="containsText" text="Cerrada" id="{0CA0AC3D-05DD-4335-88CF-1C51B6100164}">
            <xm:f>NOT(ISERROR(SEARCH("Cerrada",'GT-12'!#REF!)))</xm:f>
            <x14:dxf>
              <font>
                <b/>
                <i val="0"/>
              </font>
              <fill>
                <patternFill>
                  <bgColor rgb="FF00B050"/>
                </patternFill>
              </fill>
            </x14:dxf>
          </x14:cfRule>
          <x14:cfRule type="containsText" priority="104" stopIfTrue="1" operator="containsText" text="En ejecución" id="{4081937E-AB74-4D72-A3D2-1BA61776ED34}">
            <xm:f>NOT(ISERROR(SEARCH("En ejecución",'GT-12'!#REF!)))</xm:f>
            <x14:dxf>
              <font>
                <b/>
                <i val="0"/>
              </font>
              <fill>
                <patternFill>
                  <bgColor rgb="FFFFFF00"/>
                </patternFill>
              </fill>
            </x14:dxf>
          </x14:cfRule>
          <x14:cfRule type="containsText" priority="105"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106" stopIfTrue="1" operator="containsText" text="Cerrada" id="{AB77CF87-D56B-40A5-A7FF-551C6B589F7F}">
            <xm:f>NOT(ISERROR(SEARCH("Cerrada",'GT-12'!#REF!)))</xm:f>
            <x14:dxf>
              <font>
                <b/>
                <i val="0"/>
              </font>
              <fill>
                <patternFill>
                  <bgColor rgb="FF00B050"/>
                </patternFill>
              </fill>
            </x14:dxf>
          </x14:cfRule>
          <x14:cfRule type="containsText" priority="107" stopIfTrue="1" operator="containsText" text="En ejecución" id="{3C1D0583-60CF-48B8-AE3D-4358E260E1FC}">
            <xm:f>NOT(ISERROR(SEARCH("En ejecución",'GT-12'!#REF!)))</xm:f>
            <x14:dxf>
              <font>
                <b/>
                <i val="0"/>
              </font>
              <fill>
                <patternFill>
                  <bgColor rgb="FFFFFF00"/>
                </patternFill>
              </fill>
            </x14:dxf>
          </x14:cfRule>
          <x14:cfRule type="containsText" priority="108"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736" stopIfTrue="1" operator="containsText" text="Cerrada" id="{011C220C-1753-410D-8C7E-42573B5E9475}">
            <xm:f>NOT(ISERROR(SEARCH("Cerrada",'AC-10'!W32)))</xm:f>
            <x14:dxf>
              <font>
                <b/>
                <i val="0"/>
              </font>
              <fill>
                <patternFill>
                  <bgColor rgb="FF00B050"/>
                </patternFill>
              </fill>
            </x14:dxf>
          </x14:cfRule>
          <x14:cfRule type="containsText" priority="737" stopIfTrue="1" operator="containsText" text="En ejecución" id="{7BC076D5-D6E5-472B-BE66-F56ADC008090}">
            <xm:f>NOT(ISERROR(SEARCH("En ejecución",'AC-10'!W32)))</xm:f>
            <x14:dxf>
              <font>
                <b/>
                <i val="0"/>
              </font>
              <fill>
                <patternFill>
                  <bgColor rgb="FFFFFF00"/>
                </patternFill>
              </fill>
            </x14:dxf>
          </x14:cfRule>
          <x14:cfRule type="containsText" priority="738"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739" stopIfTrue="1" operator="containsText" text="Cerrada" id="{38E2C443-C571-4E80-888C-B31105942B17}">
            <xm:f>NOT(ISERROR(SEARCH("Cerrada",'IDP-04'!W37)))</xm:f>
            <x14:dxf>
              <font>
                <b/>
                <i val="0"/>
              </font>
              <fill>
                <patternFill>
                  <bgColor rgb="FF00B050"/>
                </patternFill>
              </fill>
            </x14:dxf>
          </x14:cfRule>
          <x14:cfRule type="containsText" priority="740" stopIfTrue="1" operator="containsText" text="En ejecución" id="{51E5E6A0-6EB1-4DF3-85F2-09CC29365613}">
            <xm:f>NOT(ISERROR(SEARCH("En ejecución",'IDP-04'!W37)))</xm:f>
            <x14:dxf>
              <font>
                <b/>
                <i val="0"/>
              </font>
              <fill>
                <patternFill>
                  <bgColor rgb="FFFFFF00"/>
                </patternFill>
              </fill>
            </x14:dxf>
          </x14:cfRule>
          <x14:cfRule type="containsText" priority="741"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751" stopIfTrue="1" operator="containsText" text="Cerrada" id="{03E2CEC6-9AB3-4187-AC67-0AD2749E20EB}">
            <xm:f>NOT(ISERROR(SEARCH("Cerrada",'GT-12'!U40)))</xm:f>
            <x14:dxf>
              <font>
                <b/>
                <i val="0"/>
              </font>
              <fill>
                <patternFill>
                  <bgColor rgb="FF00B050"/>
                </patternFill>
              </fill>
            </x14:dxf>
          </x14:cfRule>
          <x14:cfRule type="containsText" priority="752" stopIfTrue="1" operator="containsText" text="En ejecución" id="{B3688E80-D4DD-4072-ACDF-5D19296AA93D}">
            <xm:f>NOT(ISERROR(SEARCH("En ejecución",'GT-12'!U40)))</xm:f>
            <x14:dxf>
              <font>
                <b/>
                <i val="0"/>
              </font>
              <fill>
                <patternFill>
                  <bgColor rgb="FFFFFF00"/>
                </patternFill>
              </fill>
            </x14:dxf>
          </x14:cfRule>
          <x14:cfRule type="containsText" priority="753" stopIfTrue="1" operator="containsText" text="Vencida" id="{67710A21-7EEE-4473-A7AC-2E0526FDDD38}">
            <xm:f>NOT(ISERROR(SEARCH("Vencida",'GT-12'!U40)))</xm:f>
            <x14:dxf>
              <font>
                <b/>
                <i val="0"/>
              </font>
              <fill>
                <patternFill>
                  <bgColor rgb="FFFF0000"/>
                </patternFill>
              </fill>
            </x14:dxf>
          </x14:cfRule>
          <xm:sqref>W127</xm:sqref>
        </x14:conditionalFormatting>
        <x14:conditionalFormatting xmlns:xm="http://schemas.microsoft.com/office/excel/2006/main">
          <x14:cfRule type="containsText" priority="754" stopIfTrue="1" operator="containsText" text="Cerrada" id="{CD438462-1288-4CE9-B741-A4742550DD29}">
            <xm:f>NOT(ISERROR(SEARCH("Cerrada",'GTH-13'!W67)))</xm:f>
            <x14:dxf>
              <font>
                <b/>
                <i val="0"/>
              </font>
              <fill>
                <patternFill>
                  <bgColor rgb="FF00B050"/>
                </patternFill>
              </fill>
            </x14:dxf>
          </x14:cfRule>
          <x14:cfRule type="containsText" priority="755" stopIfTrue="1" operator="containsText" text="En ejecución" id="{0FA71F7C-EF62-48EA-9D62-00196BCB1C38}">
            <xm:f>NOT(ISERROR(SEARCH("En ejecución",'GTH-13'!W67)))</xm:f>
            <x14:dxf>
              <font>
                <b/>
                <i val="0"/>
              </font>
              <fill>
                <patternFill>
                  <bgColor rgb="FFFFFF00"/>
                </patternFill>
              </fill>
            </x14:dxf>
          </x14:cfRule>
          <x14:cfRule type="containsText" priority="756" stopIfTrue="1" operator="containsText" text="Vencida" id="{9A95AB2C-68D3-4658-A6AB-B3C64B833602}">
            <xm:f>NOT(ISERROR(SEARCH("Vencida",'GTH-13'!W67)))</xm:f>
            <x14:dxf>
              <font>
                <b/>
                <i val="0"/>
              </font>
              <fill>
                <patternFill>
                  <bgColor rgb="FFFF0000"/>
                </patternFill>
              </fill>
            </x14:dxf>
          </x14:cfRule>
          <xm:sqref>W128:W130</xm:sqref>
        </x14:conditionalFormatting>
        <x14:conditionalFormatting xmlns:xm="http://schemas.microsoft.com/office/excel/2006/main">
          <x14:cfRule type="containsText" priority="757" stopIfTrue="1" operator="containsText" text="Cerrada" id="{CD8AAF02-6C07-46C7-814C-ADF05D8A5A24}">
            <xm:f>NOT(ISERROR(SEARCH("Cerrada",'MIC-03'!W76)))</xm:f>
            <x14:dxf>
              <font>
                <b/>
                <i val="0"/>
              </font>
              <fill>
                <patternFill>
                  <bgColor rgb="FF00B050"/>
                </patternFill>
              </fill>
            </x14:dxf>
          </x14:cfRule>
          <x14:cfRule type="containsText" priority="758" stopIfTrue="1" operator="containsText" text="En ejecución" id="{7E756C2F-6FC1-4882-BDDE-9C94DBA6BD67}">
            <xm:f>NOT(ISERROR(SEARCH("En ejecución",'MIC-03'!W76)))</xm:f>
            <x14:dxf>
              <font>
                <b/>
                <i val="0"/>
              </font>
              <fill>
                <patternFill>
                  <bgColor rgb="FFFFFF00"/>
                </patternFill>
              </fill>
            </x14:dxf>
          </x14:cfRule>
          <x14:cfRule type="containsText" priority="759"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78" stopIfTrue="1" operator="containsText" text="Cerrada" id="{AF77D9D2-AE90-4F5A-8E28-5E14F9DFB46A}">
            <xm:f>NOT(ISERROR(SEARCH("Cerrada",'GT-12'!#REF!)))</xm:f>
            <x14:dxf>
              <font>
                <b/>
                <i val="0"/>
              </font>
              <fill>
                <patternFill>
                  <bgColor rgb="FF00B050"/>
                </patternFill>
              </fill>
            </x14:dxf>
          </x14:cfRule>
          <x14:cfRule type="containsText" priority="779" stopIfTrue="1" operator="containsText" text="En ejecución" id="{C5C6D08B-9BA3-467B-A24A-E03422841D1E}">
            <xm:f>NOT(ISERROR(SEARCH("En ejecución",'GT-12'!#REF!)))</xm:f>
            <x14:dxf>
              <font>
                <b/>
                <i val="0"/>
              </font>
              <fill>
                <patternFill>
                  <bgColor rgb="FFFFFF00"/>
                </patternFill>
              </fill>
            </x14:dxf>
          </x14:cfRule>
          <x14:cfRule type="containsText" priority="780"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 xmlns:xm="http://schemas.microsoft.com/office/excel/2006/main">
          <x14:cfRule type="containsText" priority="799" stopIfTrue="1" operator="containsText" text="Cerrada" id="{B27FA0FA-D163-4CBF-B186-99EE3EF59A50}">
            <xm:f>NOT(ISERROR(SEARCH("Cerrada",'GT-12'!#REF!)))</xm:f>
            <x14:dxf>
              <font>
                <b/>
                <i val="0"/>
              </font>
              <fill>
                <patternFill>
                  <bgColor rgb="FF00B050"/>
                </patternFill>
              </fill>
            </x14:dxf>
          </x14:cfRule>
          <x14:cfRule type="containsText" priority="800" stopIfTrue="1" operator="containsText" text="En ejecución" id="{A413ADF0-320C-41F9-B0A6-DBD4B385E829}">
            <xm:f>NOT(ISERROR(SEARCH("En ejecución",'GT-12'!#REF!)))</xm:f>
            <x14:dxf>
              <font>
                <b/>
                <i val="0"/>
              </font>
              <fill>
                <patternFill>
                  <bgColor rgb="FFFFFF00"/>
                </patternFill>
              </fill>
            </x14:dxf>
          </x14:cfRule>
          <x14:cfRule type="containsText" priority="801" stopIfTrue="1" operator="containsText" text="Vencida" id="{1DB3BA26-9DB8-48F0-B67F-2404016771A6}">
            <xm:f>NOT(ISERROR(SEARCH("Vencida",'GT-12'!#REF!)))</xm:f>
            <x14:dxf>
              <font>
                <b/>
                <i val="0"/>
              </font>
              <fill>
                <patternFill>
                  <bgColor rgb="FFFF0000"/>
                </patternFill>
              </fill>
            </x14:dxf>
          </x14:cfRule>
          <xm:sqref>W123:W126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R27" zoomScale="68" zoomScaleNormal="68" workbookViewId="0">
      <selection activeCell="U33" sqref="U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8554687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575"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76"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2" t="s">
        <v>1003</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GESTIÓN CONTRACTUAL</v>
      </c>
      <c r="F22" s="1112"/>
      <c r="G22" s="21"/>
      <c r="H22" s="1103" t="s">
        <v>60</v>
      </c>
      <c r="I22" s="1104"/>
      <c r="J22" s="1105"/>
      <c r="K22" s="83"/>
      <c r="L22" s="84"/>
      <c r="M22" s="84"/>
      <c r="N22" s="84"/>
      <c r="O22" s="84"/>
      <c r="P22" s="84"/>
      <c r="Q22" s="84"/>
      <c r="R22" s="87"/>
      <c r="S22" s="87"/>
      <c r="T22" s="87"/>
      <c r="U22" s="87"/>
      <c r="V22" s="87"/>
      <c r="W22" s="87"/>
      <c r="X22" s="86"/>
    </row>
    <row r="23" spans="1:27" ht="53.25" customHeight="1" thickBot="1" x14ac:dyDescent="0.3">
      <c r="A23" s="1124" t="s">
        <v>42</v>
      </c>
      <c r="B23" s="1125"/>
      <c r="C23" s="1126"/>
      <c r="D23" s="23"/>
      <c r="E23" s="93" t="s">
        <v>144</v>
      </c>
      <c r="F23" s="94">
        <f>COUNTA(E31:E40)</f>
        <v>2</v>
      </c>
      <c r="G23" s="21"/>
      <c r="H23" s="1106" t="s">
        <v>66</v>
      </c>
      <c r="I23" s="1107"/>
      <c r="J23" s="94">
        <f>COUNTIF(I31:I40,"Acción correctiva")</f>
        <v>1</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COUNTA(H31:H40)</f>
        <v>2</v>
      </c>
      <c r="G24" s="24"/>
      <c r="H24" s="1108" t="s">
        <v>149</v>
      </c>
      <c r="I24" s="1109"/>
      <c r="J24" s="99">
        <f>COUNTIF(I31:I40,"Acción Preventiva y/o de mejora")</f>
        <v>1</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COUNTIF(W31:W35, "Vencida")</f>
        <v>0</v>
      </c>
      <c r="G25" s="24"/>
      <c r="H25" s="1110"/>
      <c r="I25" s="1110"/>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8">
        <f>COUNTIF(W31:W40, "En ejecución")</f>
        <v>1</v>
      </c>
      <c r="G26" s="24"/>
      <c r="H26" s="1110"/>
      <c r="I26" s="1110"/>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COUNTIF(W31:W40,"Cerrada")</f>
        <v>1</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585" t="s">
        <v>147</v>
      </c>
      <c r="B30" s="586" t="s">
        <v>3</v>
      </c>
      <c r="C30" s="586" t="s">
        <v>77</v>
      </c>
      <c r="D30" s="586" t="s">
        <v>133</v>
      </c>
      <c r="E30" s="586" t="s">
        <v>134</v>
      </c>
      <c r="F30" s="586" t="s">
        <v>135</v>
      </c>
      <c r="G30" s="587" t="s">
        <v>136</v>
      </c>
      <c r="H30" s="588" t="s">
        <v>139</v>
      </c>
      <c r="I30" s="586" t="s">
        <v>5</v>
      </c>
      <c r="J30" s="586" t="s">
        <v>78</v>
      </c>
      <c r="K30" s="589" t="s">
        <v>79</v>
      </c>
      <c r="L30" s="589" t="s">
        <v>81</v>
      </c>
      <c r="M30" s="589" t="s">
        <v>82</v>
      </c>
      <c r="N30" s="536" t="s">
        <v>83</v>
      </c>
      <c r="O30" s="1121" t="s">
        <v>84</v>
      </c>
      <c r="P30" s="1122"/>
      <c r="Q30" s="1122"/>
      <c r="R30" s="1123"/>
      <c r="S30" s="536" t="s">
        <v>85</v>
      </c>
      <c r="T30" s="159" t="s">
        <v>84</v>
      </c>
      <c r="U30" s="157" t="s">
        <v>85</v>
      </c>
      <c r="V30" s="157" t="s">
        <v>158</v>
      </c>
      <c r="W30" s="157" t="s">
        <v>86</v>
      </c>
      <c r="X30" s="158" t="s">
        <v>155</v>
      </c>
      <c r="Y30" s="74"/>
      <c r="Z30" s="78"/>
      <c r="AA30" s="78"/>
    </row>
    <row r="31" spans="1:27" s="55" customFormat="1" ht="138.75" customHeight="1" x14ac:dyDescent="0.2">
      <c r="A31" s="814">
        <v>1</v>
      </c>
      <c r="B31" s="779" t="s">
        <v>130</v>
      </c>
      <c r="C31" s="779" t="s">
        <v>22</v>
      </c>
      <c r="D31" s="775">
        <v>44082</v>
      </c>
      <c r="E31" s="774" t="s">
        <v>1541</v>
      </c>
      <c r="F31" s="779" t="s">
        <v>138</v>
      </c>
      <c r="G31" s="779" t="s">
        <v>1542</v>
      </c>
      <c r="H31" s="779" t="s">
        <v>1543</v>
      </c>
      <c r="I31" s="774" t="s">
        <v>24</v>
      </c>
      <c r="J31" s="774" t="s">
        <v>1544</v>
      </c>
      <c r="K31" s="779" t="s">
        <v>1545</v>
      </c>
      <c r="L31" s="775">
        <v>44082</v>
      </c>
      <c r="M31" s="775">
        <v>44082</v>
      </c>
      <c r="N31" s="775">
        <v>44196</v>
      </c>
      <c r="O31" s="883" t="s">
        <v>1549</v>
      </c>
      <c r="P31" s="883"/>
      <c r="Q31" s="883"/>
      <c r="R31" s="883"/>
      <c r="S31" s="774" t="s">
        <v>1550</v>
      </c>
      <c r="T31" s="815" t="s">
        <v>1623</v>
      </c>
      <c r="U31" s="774" t="s">
        <v>1550</v>
      </c>
      <c r="V31" s="816" t="s">
        <v>156</v>
      </c>
      <c r="W31" s="736" t="s">
        <v>30</v>
      </c>
      <c r="X31" s="846" t="s">
        <v>1622</v>
      </c>
      <c r="Y31" s="53"/>
      <c r="Z31" s="51"/>
    </row>
    <row r="32" spans="1:27" s="55" customFormat="1" ht="37.5" customHeight="1" x14ac:dyDescent="0.2">
      <c r="A32" s="716">
        <v>2</v>
      </c>
      <c r="B32" s="237" t="s">
        <v>130</v>
      </c>
      <c r="C32" s="237" t="s">
        <v>22</v>
      </c>
      <c r="D32" s="228">
        <v>44082</v>
      </c>
      <c r="E32" s="680" t="s">
        <v>1541</v>
      </c>
      <c r="F32" s="237" t="s">
        <v>138</v>
      </c>
      <c r="G32" s="237" t="s">
        <v>1542</v>
      </c>
      <c r="H32" s="237" t="s">
        <v>1546</v>
      </c>
      <c r="I32" s="680" t="s">
        <v>140</v>
      </c>
      <c r="J32" s="680" t="s">
        <v>1547</v>
      </c>
      <c r="K32" s="237" t="s">
        <v>1545</v>
      </c>
      <c r="L32" s="228">
        <v>44180</v>
      </c>
      <c r="M32" s="228">
        <v>44214</v>
      </c>
      <c r="N32" s="228">
        <v>44286</v>
      </c>
      <c r="O32" s="1132" t="s">
        <v>1548</v>
      </c>
      <c r="P32" s="1132"/>
      <c r="Q32" s="1132"/>
      <c r="R32" s="1132"/>
      <c r="S32" s="237"/>
      <c r="T32" s="735" t="s">
        <v>1673</v>
      </c>
      <c r="U32" s="130"/>
      <c r="V32" s="130"/>
      <c r="W32" s="250" t="s">
        <v>143</v>
      </c>
      <c r="X32" s="717" t="s">
        <v>1622</v>
      </c>
      <c r="Y32" s="53"/>
      <c r="Z32" s="51"/>
    </row>
    <row r="33" spans="1:26" s="55" customFormat="1" ht="37.5" customHeight="1" x14ac:dyDescent="0.2">
      <c r="A33" s="144"/>
      <c r="B33" s="144"/>
      <c r="C33" s="144"/>
      <c r="D33" s="144"/>
      <c r="E33" s="711"/>
      <c r="F33" s="144"/>
      <c r="G33" s="160"/>
      <c r="H33" s="160"/>
      <c r="I33" s="711"/>
      <c r="J33" s="144"/>
      <c r="K33" s="144"/>
      <c r="L33" s="711"/>
      <c r="M33" s="144"/>
      <c r="N33" s="144"/>
      <c r="O33" s="1133"/>
      <c r="P33" s="1134"/>
      <c r="Q33" s="1134"/>
      <c r="R33" s="1135"/>
      <c r="S33" s="144"/>
      <c r="T33" s="130"/>
      <c r="U33" s="130"/>
      <c r="V33" s="130"/>
      <c r="W33" s="250"/>
      <c r="X33" s="717"/>
      <c r="Y33" s="53"/>
      <c r="Z33" s="5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65" priority="1" stopIfTrue="1" operator="containsText" text="Cerrada">
      <formula>NOT(ISERROR(SEARCH("Cerrada",W31)))</formula>
    </cfRule>
    <cfRule type="containsText" dxfId="64" priority="2" stopIfTrue="1" operator="containsText" text="En ejecución">
      <formula>NOT(ISERROR(SEARCH("En ejecución",W31)))</formula>
    </cfRule>
    <cfRule type="containsText" dxfId="6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3">
      <formula1>$H$2:$H$3</formula1>
    </dataValidation>
    <dataValidation type="list" allowBlank="1" showInputMessage="1" showErrorMessage="1" sqref="F33">
      <formula1>$G$2:$G$5</formula1>
    </dataValidation>
    <dataValidation type="list" allowBlank="1" showInputMessage="1" showErrorMessage="1" sqref="C33">
      <formula1>$D$2:$D$13</formula1>
    </dataValidation>
    <dataValidation type="list" allowBlank="1" showInputMessage="1" showErrorMessage="1" sqref="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7" zoomScale="80" zoomScaleNormal="80" workbookViewId="0">
      <selection activeCell="F39" sqref="F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575"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76"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2"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GESTIÓN JURÍDICA</v>
      </c>
      <c r="F22" s="1112"/>
      <c r="G22" s="21"/>
      <c r="H22" s="1103" t="s">
        <v>60</v>
      </c>
      <c r="I22" s="1104"/>
      <c r="J22" s="1105"/>
      <c r="K22" s="89"/>
      <c r="L22" s="89"/>
      <c r="M22" s="89"/>
      <c r="N22" s="89"/>
      <c r="O22" s="89"/>
      <c r="P22" s="89"/>
      <c r="Q22" s="87"/>
      <c r="R22" s="87"/>
      <c r="S22" s="87"/>
      <c r="T22" s="87"/>
      <c r="U22" s="87"/>
      <c r="V22" s="87"/>
      <c r="W22" s="87"/>
      <c r="X22" s="86"/>
    </row>
    <row r="23" spans="1:27" ht="53.25" customHeight="1" thickBot="1" x14ac:dyDescent="0.3">
      <c r="A23" s="1124" t="s">
        <v>45</v>
      </c>
      <c r="B23" s="1125"/>
      <c r="C23" s="1126"/>
      <c r="D23" s="23"/>
      <c r="E23" s="93" t="s">
        <v>144</v>
      </c>
      <c r="F23" s="94">
        <f>COUNTA(E31:E40)</f>
        <v>0</v>
      </c>
      <c r="G23" s="21"/>
      <c r="H23" s="1106" t="s">
        <v>66</v>
      </c>
      <c r="I23" s="1107"/>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108" t="s">
        <v>149</v>
      </c>
      <c r="I24" s="1109"/>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1110"/>
      <c r="I25" s="1110"/>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110"/>
      <c r="I26" s="1110"/>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96" t="s">
        <v>84</v>
      </c>
      <c r="P30" s="997"/>
      <c r="Q30" s="997"/>
      <c r="R30" s="99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136"/>
      <c r="P31" s="1137"/>
      <c r="Q31" s="1137"/>
      <c r="R31" s="1138"/>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139"/>
      <c r="P32" s="1140"/>
      <c r="Q32" s="1140"/>
      <c r="R32" s="1141"/>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142"/>
      <c r="P33" s="1143"/>
      <c r="Q33" s="1143"/>
      <c r="R33" s="1144"/>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62" priority="1" stopIfTrue="1" operator="containsText" text="Cerrada">
      <formula>NOT(ISERROR(SEARCH("Cerrada",W31)))</formula>
    </cfRule>
    <cfRule type="containsText" dxfId="61" priority="2" stopIfTrue="1" operator="containsText" text="En ejecución">
      <formula>NOT(ISERROR(SEARCH("En ejecución",W31)))</formula>
    </cfRule>
    <cfRule type="containsText" dxfId="6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07"/>
  <sheetViews>
    <sheetView showGridLines="0" topLeftCell="R31" zoomScale="62" zoomScaleNormal="62" workbookViewId="0">
      <selection activeCell="X31" sqref="X31"/>
    </sheetView>
  </sheetViews>
  <sheetFormatPr baseColWidth="10" defaultColWidth="14.42578125" defaultRowHeight="15" customHeight="1" x14ac:dyDescent="0.25"/>
  <cols>
    <col min="1" max="1" width="7.42578125" style="199" customWidth="1"/>
    <col min="2" max="2" width="10.7109375" style="199" customWidth="1"/>
    <col min="3" max="3" width="17.5703125" style="199" customWidth="1"/>
    <col min="4" max="4" width="21.5703125" style="199" customWidth="1"/>
    <col min="5" max="5" width="60.42578125" style="199" customWidth="1"/>
    <col min="6" max="6" width="24.140625" style="199" customWidth="1"/>
    <col min="7" max="7" width="47.85546875" style="199" customWidth="1"/>
    <col min="8" max="8" width="84.85546875" style="199" customWidth="1"/>
    <col min="9" max="9" width="14" style="199" customWidth="1"/>
    <col min="10" max="10" width="18" style="199" customWidth="1"/>
    <col min="11" max="11" width="18.5703125" style="199" customWidth="1"/>
    <col min="12" max="12" width="20" style="199" customWidth="1"/>
    <col min="13" max="13" width="18.28515625" style="199" customWidth="1"/>
    <col min="14" max="15" width="18" style="199" customWidth="1"/>
    <col min="16" max="16" width="26.28515625" style="199" customWidth="1"/>
    <col min="17" max="17" width="24.85546875" style="199" customWidth="1"/>
    <col min="18" max="18" width="19.42578125" style="199" customWidth="1"/>
    <col min="19" max="19" width="28.140625" style="199" customWidth="1"/>
    <col min="20" max="20" width="89" style="199" customWidth="1"/>
    <col min="21" max="21" width="40.140625" style="199" customWidth="1"/>
    <col min="22" max="22" width="18.42578125" style="172" customWidth="1"/>
    <col min="23" max="23" width="19.42578125" style="199" customWidth="1"/>
    <col min="24" max="24" width="80.28515625" style="199" customWidth="1"/>
    <col min="25" max="25" width="31.140625" style="199" customWidth="1"/>
    <col min="26" max="26" width="14.42578125" style="199" customWidth="1"/>
    <col min="27" max="28" width="11" style="199" customWidth="1"/>
    <col min="29" max="256" width="14.42578125" style="199"/>
    <col min="257" max="257" width="6.5703125" style="199" customWidth="1"/>
    <col min="258" max="258" width="10.7109375" style="199" customWidth="1"/>
    <col min="259" max="259" width="17.5703125" style="199" customWidth="1"/>
    <col min="260" max="260" width="21.5703125" style="199" customWidth="1"/>
    <col min="261" max="261" width="52.28515625" style="199" customWidth="1"/>
    <col min="262" max="262" width="24.140625" style="199" customWidth="1"/>
    <col min="263" max="263" width="26.5703125" style="199" customWidth="1"/>
    <col min="264" max="264" width="25.85546875" style="199" customWidth="1"/>
    <col min="265" max="265" width="14" style="199" customWidth="1"/>
    <col min="266" max="266" width="18" style="199" customWidth="1"/>
    <col min="267" max="267" width="18.5703125" style="199" customWidth="1"/>
    <col min="268" max="268" width="20" style="199" customWidth="1"/>
    <col min="269" max="269" width="18.28515625" style="199" customWidth="1"/>
    <col min="270" max="271" width="18" style="199" customWidth="1"/>
    <col min="272" max="272" width="26.28515625" style="199" customWidth="1"/>
    <col min="273" max="273" width="24.85546875" style="199" customWidth="1"/>
    <col min="274" max="274" width="19.42578125" style="199" customWidth="1"/>
    <col min="275" max="275" width="28.140625" style="199" customWidth="1"/>
    <col min="276" max="276" width="89.140625" style="199" customWidth="1"/>
    <col min="277" max="277" width="40.140625" style="199" customWidth="1"/>
    <col min="278" max="278" width="18.42578125" style="199" customWidth="1"/>
    <col min="279" max="279" width="19.42578125" style="199" customWidth="1"/>
    <col min="280" max="280" width="80.28515625" style="199" customWidth="1"/>
    <col min="281" max="281" width="31.140625" style="199" customWidth="1"/>
    <col min="282" max="282" width="14.42578125" style="199" customWidth="1"/>
    <col min="283" max="284" width="11" style="199" customWidth="1"/>
    <col min="285" max="512" width="14.42578125" style="199"/>
    <col min="513" max="513" width="6.5703125" style="199" customWidth="1"/>
    <col min="514" max="514" width="10.7109375" style="199" customWidth="1"/>
    <col min="515" max="515" width="17.5703125" style="199" customWidth="1"/>
    <col min="516" max="516" width="21.5703125" style="199" customWidth="1"/>
    <col min="517" max="517" width="52.28515625" style="199" customWidth="1"/>
    <col min="518" max="518" width="24.140625" style="199" customWidth="1"/>
    <col min="519" max="519" width="26.5703125" style="199" customWidth="1"/>
    <col min="520" max="520" width="25.85546875" style="199" customWidth="1"/>
    <col min="521" max="521" width="14" style="199" customWidth="1"/>
    <col min="522" max="522" width="18" style="199" customWidth="1"/>
    <col min="523" max="523" width="18.5703125" style="199" customWidth="1"/>
    <col min="524" max="524" width="20" style="199" customWidth="1"/>
    <col min="525" max="525" width="18.28515625" style="199" customWidth="1"/>
    <col min="526" max="527" width="18" style="199" customWidth="1"/>
    <col min="528" max="528" width="26.28515625" style="199" customWidth="1"/>
    <col min="529" max="529" width="24.85546875" style="199" customWidth="1"/>
    <col min="530" max="530" width="19.42578125" style="199" customWidth="1"/>
    <col min="531" max="531" width="28.140625" style="199" customWidth="1"/>
    <col min="532" max="532" width="89.140625" style="199" customWidth="1"/>
    <col min="533" max="533" width="40.140625" style="199" customWidth="1"/>
    <col min="534" max="534" width="18.42578125" style="199" customWidth="1"/>
    <col min="535" max="535" width="19.42578125" style="199" customWidth="1"/>
    <col min="536" max="536" width="80.28515625" style="199" customWidth="1"/>
    <col min="537" max="537" width="31.140625" style="199" customWidth="1"/>
    <col min="538" max="538" width="14.42578125" style="199" customWidth="1"/>
    <col min="539" max="540" width="11" style="199" customWidth="1"/>
    <col min="541" max="768" width="14.42578125" style="199"/>
    <col min="769" max="769" width="6.5703125" style="199" customWidth="1"/>
    <col min="770" max="770" width="10.7109375" style="199" customWidth="1"/>
    <col min="771" max="771" width="17.5703125" style="199" customWidth="1"/>
    <col min="772" max="772" width="21.5703125" style="199" customWidth="1"/>
    <col min="773" max="773" width="52.28515625" style="199" customWidth="1"/>
    <col min="774" max="774" width="24.140625" style="199" customWidth="1"/>
    <col min="775" max="775" width="26.5703125" style="199" customWidth="1"/>
    <col min="776" max="776" width="25.85546875" style="199" customWidth="1"/>
    <col min="777" max="777" width="14" style="199" customWidth="1"/>
    <col min="778" max="778" width="18" style="199" customWidth="1"/>
    <col min="779" max="779" width="18.5703125" style="199" customWidth="1"/>
    <col min="780" max="780" width="20" style="199" customWidth="1"/>
    <col min="781" max="781" width="18.28515625" style="199" customWidth="1"/>
    <col min="782" max="783" width="18" style="199" customWidth="1"/>
    <col min="784" max="784" width="26.28515625" style="199" customWidth="1"/>
    <col min="785" max="785" width="24.85546875" style="199" customWidth="1"/>
    <col min="786" max="786" width="19.42578125" style="199" customWidth="1"/>
    <col min="787" max="787" width="28.140625" style="199" customWidth="1"/>
    <col min="788" max="788" width="89.140625" style="199" customWidth="1"/>
    <col min="789" max="789" width="40.140625" style="199" customWidth="1"/>
    <col min="790" max="790" width="18.42578125" style="199" customWidth="1"/>
    <col min="791" max="791" width="19.42578125" style="199" customWidth="1"/>
    <col min="792" max="792" width="80.28515625" style="199" customWidth="1"/>
    <col min="793" max="793" width="31.140625" style="199" customWidth="1"/>
    <col min="794" max="794" width="14.42578125" style="199" customWidth="1"/>
    <col min="795" max="796" width="11" style="199" customWidth="1"/>
    <col min="797" max="1024" width="14.42578125" style="199"/>
    <col min="1025" max="1025" width="6.5703125" style="199" customWidth="1"/>
    <col min="1026" max="1026" width="10.7109375" style="199" customWidth="1"/>
    <col min="1027" max="1027" width="17.5703125" style="199" customWidth="1"/>
    <col min="1028" max="1028" width="21.5703125" style="199" customWidth="1"/>
    <col min="1029" max="1029" width="52.28515625" style="199" customWidth="1"/>
    <col min="1030" max="1030" width="24.140625" style="199" customWidth="1"/>
    <col min="1031" max="1031" width="26.5703125" style="199" customWidth="1"/>
    <col min="1032" max="1032" width="25.85546875" style="199" customWidth="1"/>
    <col min="1033" max="1033" width="14" style="199" customWidth="1"/>
    <col min="1034" max="1034" width="18" style="199" customWidth="1"/>
    <col min="1035" max="1035" width="18.5703125" style="199" customWidth="1"/>
    <col min="1036" max="1036" width="20" style="199" customWidth="1"/>
    <col min="1037" max="1037" width="18.28515625" style="199" customWidth="1"/>
    <col min="1038" max="1039" width="18" style="199" customWidth="1"/>
    <col min="1040" max="1040" width="26.28515625" style="199" customWidth="1"/>
    <col min="1041" max="1041" width="24.85546875" style="199" customWidth="1"/>
    <col min="1042" max="1042" width="19.42578125" style="199" customWidth="1"/>
    <col min="1043" max="1043" width="28.140625" style="199" customWidth="1"/>
    <col min="1044" max="1044" width="89.140625" style="199" customWidth="1"/>
    <col min="1045" max="1045" width="40.140625" style="199" customWidth="1"/>
    <col min="1046" max="1046" width="18.42578125" style="199" customWidth="1"/>
    <col min="1047" max="1047" width="19.42578125" style="199" customWidth="1"/>
    <col min="1048" max="1048" width="80.28515625" style="199" customWidth="1"/>
    <col min="1049" max="1049" width="31.140625" style="199" customWidth="1"/>
    <col min="1050" max="1050" width="14.42578125" style="199" customWidth="1"/>
    <col min="1051" max="1052" width="11" style="199" customWidth="1"/>
    <col min="1053" max="1280" width="14.42578125" style="199"/>
    <col min="1281" max="1281" width="6.5703125" style="199" customWidth="1"/>
    <col min="1282" max="1282" width="10.7109375" style="199" customWidth="1"/>
    <col min="1283" max="1283" width="17.5703125" style="199" customWidth="1"/>
    <col min="1284" max="1284" width="21.5703125" style="199" customWidth="1"/>
    <col min="1285" max="1285" width="52.28515625" style="199" customWidth="1"/>
    <col min="1286" max="1286" width="24.140625" style="199" customWidth="1"/>
    <col min="1287" max="1287" width="26.5703125" style="199" customWidth="1"/>
    <col min="1288" max="1288" width="25.85546875" style="199" customWidth="1"/>
    <col min="1289" max="1289" width="14" style="199" customWidth="1"/>
    <col min="1290" max="1290" width="18" style="199" customWidth="1"/>
    <col min="1291" max="1291" width="18.5703125" style="199" customWidth="1"/>
    <col min="1292" max="1292" width="20" style="199" customWidth="1"/>
    <col min="1293" max="1293" width="18.28515625" style="199" customWidth="1"/>
    <col min="1294" max="1295" width="18" style="199" customWidth="1"/>
    <col min="1296" max="1296" width="26.28515625" style="199" customWidth="1"/>
    <col min="1297" max="1297" width="24.85546875" style="199" customWidth="1"/>
    <col min="1298" max="1298" width="19.42578125" style="199" customWidth="1"/>
    <col min="1299" max="1299" width="28.140625" style="199" customWidth="1"/>
    <col min="1300" max="1300" width="89.140625" style="199" customWidth="1"/>
    <col min="1301" max="1301" width="40.140625" style="199" customWidth="1"/>
    <col min="1302" max="1302" width="18.42578125" style="199" customWidth="1"/>
    <col min="1303" max="1303" width="19.42578125" style="199" customWidth="1"/>
    <col min="1304" max="1304" width="80.28515625" style="199" customWidth="1"/>
    <col min="1305" max="1305" width="31.140625" style="199" customWidth="1"/>
    <col min="1306" max="1306" width="14.42578125" style="199" customWidth="1"/>
    <col min="1307" max="1308" width="11" style="199" customWidth="1"/>
    <col min="1309" max="1536" width="14.42578125" style="199"/>
    <col min="1537" max="1537" width="6.5703125" style="199" customWidth="1"/>
    <col min="1538" max="1538" width="10.7109375" style="199" customWidth="1"/>
    <col min="1539" max="1539" width="17.5703125" style="199" customWidth="1"/>
    <col min="1540" max="1540" width="21.5703125" style="199" customWidth="1"/>
    <col min="1541" max="1541" width="52.28515625" style="199" customWidth="1"/>
    <col min="1542" max="1542" width="24.140625" style="199" customWidth="1"/>
    <col min="1543" max="1543" width="26.5703125" style="199" customWidth="1"/>
    <col min="1544" max="1544" width="25.85546875" style="199" customWidth="1"/>
    <col min="1545" max="1545" width="14" style="199" customWidth="1"/>
    <col min="1546" max="1546" width="18" style="199" customWidth="1"/>
    <col min="1547" max="1547" width="18.5703125" style="199" customWidth="1"/>
    <col min="1548" max="1548" width="20" style="199" customWidth="1"/>
    <col min="1549" max="1549" width="18.28515625" style="199" customWidth="1"/>
    <col min="1550" max="1551" width="18" style="199" customWidth="1"/>
    <col min="1552" max="1552" width="26.28515625" style="199" customWidth="1"/>
    <col min="1553" max="1553" width="24.85546875" style="199" customWidth="1"/>
    <col min="1554" max="1554" width="19.42578125" style="199" customWidth="1"/>
    <col min="1555" max="1555" width="28.140625" style="199" customWidth="1"/>
    <col min="1556" max="1556" width="89.140625" style="199" customWidth="1"/>
    <col min="1557" max="1557" width="40.140625" style="199" customWidth="1"/>
    <col min="1558" max="1558" width="18.42578125" style="199" customWidth="1"/>
    <col min="1559" max="1559" width="19.42578125" style="199" customWidth="1"/>
    <col min="1560" max="1560" width="80.28515625" style="199" customWidth="1"/>
    <col min="1561" max="1561" width="31.140625" style="199" customWidth="1"/>
    <col min="1562" max="1562" width="14.42578125" style="199" customWidth="1"/>
    <col min="1563" max="1564" width="11" style="199" customWidth="1"/>
    <col min="1565" max="1792" width="14.42578125" style="199"/>
    <col min="1793" max="1793" width="6.5703125" style="199" customWidth="1"/>
    <col min="1794" max="1794" width="10.7109375" style="199" customWidth="1"/>
    <col min="1795" max="1795" width="17.5703125" style="199" customWidth="1"/>
    <col min="1796" max="1796" width="21.5703125" style="199" customWidth="1"/>
    <col min="1797" max="1797" width="52.28515625" style="199" customWidth="1"/>
    <col min="1798" max="1798" width="24.140625" style="199" customWidth="1"/>
    <col min="1799" max="1799" width="26.5703125" style="199" customWidth="1"/>
    <col min="1800" max="1800" width="25.85546875" style="199" customWidth="1"/>
    <col min="1801" max="1801" width="14" style="199" customWidth="1"/>
    <col min="1802" max="1802" width="18" style="199" customWidth="1"/>
    <col min="1803" max="1803" width="18.5703125" style="199" customWidth="1"/>
    <col min="1804" max="1804" width="20" style="199" customWidth="1"/>
    <col min="1805" max="1805" width="18.28515625" style="199" customWidth="1"/>
    <col min="1806" max="1807" width="18" style="199" customWidth="1"/>
    <col min="1808" max="1808" width="26.28515625" style="199" customWidth="1"/>
    <col min="1809" max="1809" width="24.85546875" style="199" customWidth="1"/>
    <col min="1810" max="1810" width="19.42578125" style="199" customWidth="1"/>
    <col min="1811" max="1811" width="28.140625" style="199" customWidth="1"/>
    <col min="1812" max="1812" width="89.140625" style="199" customWidth="1"/>
    <col min="1813" max="1813" width="40.140625" style="199" customWidth="1"/>
    <col min="1814" max="1814" width="18.42578125" style="199" customWidth="1"/>
    <col min="1815" max="1815" width="19.42578125" style="199" customWidth="1"/>
    <col min="1816" max="1816" width="80.28515625" style="199" customWidth="1"/>
    <col min="1817" max="1817" width="31.140625" style="199" customWidth="1"/>
    <col min="1818" max="1818" width="14.42578125" style="199" customWidth="1"/>
    <col min="1819" max="1820" width="11" style="199" customWidth="1"/>
    <col min="1821" max="2048" width="14.42578125" style="199"/>
    <col min="2049" max="2049" width="6.5703125" style="199" customWidth="1"/>
    <col min="2050" max="2050" width="10.7109375" style="199" customWidth="1"/>
    <col min="2051" max="2051" width="17.5703125" style="199" customWidth="1"/>
    <col min="2052" max="2052" width="21.5703125" style="199" customWidth="1"/>
    <col min="2053" max="2053" width="52.28515625" style="199" customWidth="1"/>
    <col min="2054" max="2054" width="24.140625" style="199" customWidth="1"/>
    <col min="2055" max="2055" width="26.5703125" style="199" customWidth="1"/>
    <col min="2056" max="2056" width="25.85546875" style="199" customWidth="1"/>
    <col min="2057" max="2057" width="14" style="199" customWidth="1"/>
    <col min="2058" max="2058" width="18" style="199" customWidth="1"/>
    <col min="2059" max="2059" width="18.5703125" style="199" customWidth="1"/>
    <col min="2060" max="2060" width="20" style="199" customWidth="1"/>
    <col min="2061" max="2061" width="18.28515625" style="199" customWidth="1"/>
    <col min="2062" max="2063" width="18" style="199" customWidth="1"/>
    <col min="2064" max="2064" width="26.28515625" style="199" customWidth="1"/>
    <col min="2065" max="2065" width="24.85546875" style="199" customWidth="1"/>
    <col min="2066" max="2066" width="19.42578125" style="199" customWidth="1"/>
    <col min="2067" max="2067" width="28.140625" style="199" customWidth="1"/>
    <col min="2068" max="2068" width="89.140625" style="199" customWidth="1"/>
    <col min="2069" max="2069" width="40.140625" style="199" customWidth="1"/>
    <col min="2070" max="2070" width="18.42578125" style="199" customWidth="1"/>
    <col min="2071" max="2071" width="19.42578125" style="199" customWidth="1"/>
    <col min="2072" max="2072" width="80.28515625" style="199" customWidth="1"/>
    <col min="2073" max="2073" width="31.140625" style="199" customWidth="1"/>
    <col min="2074" max="2074" width="14.42578125" style="199" customWidth="1"/>
    <col min="2075" max="2076" width="11" style="199" customWidth="1"/>
    <col min="2077" max="2304" width="14.42578125" style="199"/>
    <col min="2305" max="2305" width="6.5703125" style="199" customWidth="1"/>
    <col min="2306" max="2306" width="10.7109375" style="199" customWidth="1"/>
    <col min="2307" max="2307" width="17.5703125" style="199" customWidth="1"/>
    <col min="2308" max="2308" width="21.5703125" style="199" customWidth="1"/>
    <col min="2309" max="2309" width="52.28515625" style="199" customWidth="1"/>
    <col min="2310" max="2310" width="24.140625" style="199" customWidth="1"/>
    <col min="2311" max="2311" width="26.5703125" style="199" customWidth="1"/>
    <col min="2312" max="2312" width="25.85546875" style="199" customWidth="1"/>
    <col min="2313" max="2313" width="14" style="199" customWidth="1"/>
    <col min="2314" max="2314" width="18" style="199" customWidth="1"/>
    <col min="2315" max="2315" width="18.5703125" style="199" customWidth="1"/>
    <col min="2316" max="2316" width="20" style="199" customWidth="1"/>
    <col min="2317" max="2317" width="18.28515625" style="199" customWidth="1"/>
    <col min="2318" max="2319" width="18" style="199" customWidth="1"/>
    <col min="2320" max="2320" width="26.28515625" style="199" customWidth="1"/>
    <col min="2321" max="2321" width="24.85546875" style="199" customWidth="1"/>
    <col min="2322" max="2322" width="19.42578125" style="199" customWidth="1"/>
    <col min="2323" max="2323" width="28.140625" style="199" customWidth="1"/>
    <col min="2324" max="2324" width="89.140625" style="199" customWidth="1"/>
    <col min="2325" max="2325" width="40.140625" style="199" customWidth="1"/>
    <col min="2326" max="2326" width="18.42578125" style="199" customWidth="1"/>
    <col min="2327" max="2327" width="19.42578125" style="199" customWidth="1"/>
    <col min="2328" max="2328" width="80.28515625" style="199" customWidth="1"/>
    <col min="2329" max="2329" width="31.140625" style="199" customWidth="1"/>
    <col min="2330" max="2330" width="14.42578125" style="199" customWidth="1"/>
    <col min="2331" max="2332" width="11" style="199" customWidth="1"/>
    <col min="2333" max="2560" width="14.42578125" style="199"/>
    <col min="2561" max="2561" width="6.5703125" style="199" customWidth="1"/>
    <col min="2562" max="2562" width="10.7109375" style="199" customWidth="1"/>
    <col min="2563" max="2563" width="17.5703125" style="199" customWidth="1"/>
    <col min="2564" max="2564" width="21.5703125" style="199" customWidth="1"/>
    <col min="2565" max="2565" width="52.28515625" style="199" customWidth="1"/>
    <col min="2566" max="2566" width="24.140625" style="199" customWidth="1"/>
    <col min="2567" max="2567" width="26.5703125" style="199" customWidth="1"/>
    <col min="2568" max="2568" width="25.85546875" style="199" customWidth="1"/>
    <col min="2569" max="2569" width="14" style="199" customWidth="1"/>
    <col min="2570" max="2570" width="18" style="199" customWidth="1"/>
    <col min="2571" max="2571" width="18.5703125" style="199" customWidth="1"/>
    <col min="2572" max="2572" width="20" style="199" customWidth="1"/>
    <col min="2573" max="2573" width="18.28515625" style="199" customWidth="1"/>
    <col min="2574" max="2575" width="18" style="199" customWidth="1"/>
    <col min="2576" max="2576" width="26.28515625" style="199" customWidth="1"/>
    <col min="2577" max="2577" width="24.85546875" style="199" customWidth="1"/>
    <col min="2578" max="2578" width="19.42578125" style="199" customWidth="1"/>
    <col min="2579" max="2579" width="28.140625" style="199" customWidth="1"/>
    <col min="2580" max="2580" width="89.140625" style="199" customWidth="1"/>
    <col min="2581" max="2581" width="40.140625" style="199" customWidth="1"/>
    <col min="2582" max="2582" width="18.42578125" style="199" customWidth="1"/>
    <col min="2583" max="2583" width="19.42578125" style="199" customWidth="1"/>
    <col min="2584" max="2584" width="80.28515625" style="199" customWidth="1"/>
    <col min="2585" max="2585" width="31.140625" style="199" customWidth="1"/>
    <col min="2586" max="2586" width="14.42578125" style="199" customWidth="1"/>
    <col min="2587" max="2588" width="11" style="199" customWidth="1"/>
    <col min="2589" max="2816" width="14.42578125" style="199"/>
    <col min="2817" max="2817" width="6.5703125" style="199" customWidth="1"/>
    <col min="2818" max="2818" width="10.7109375" style="199" customWidth="1"/>
    <col min="2819" max="2819" width="17.5703125" style="199" customWidth="1"/>
    <col min="2820" max="2820" width="21.5703125" style="199" customWidth="1"/>
    <col min="2821" max="2821" width="52.28515625" style="199" customWidth="1"/>
    <col min="2822" max="2822" width="24.140625" style="199" customWidth="1"/>
    <col min="2823" max="2823" width="26.5703125" style="199" customWidth="1"/>
    <col min="2824" max="2824" width="25.85546875" style="199" customWidth="1"/>
    <col min="2825" max="2825" width="14" style="199" customWidth="1"/>
    <col min="2826" max="2826" width="18" style="199" customWidth="1"/>
    <col min="2827" max="2827" width="18.5703125" style="199" customWidth="1"/>
    <col min="2828" max="2828" width="20" style="199" customWidth="1"/>
    <col min="2829" max="2829" width="18.28515625" style="199" customWidth="1"/>
    <col min="2830" max="2831" width="18" style="199" customWidth="1"/>
    <col min="2832" max="2832" width="26.28515625" style="199" customWidth="1"/>
    <col min="2833" max="2833" width="24.85546875" style="199" customWidth="1"/>
    <col min="2834" max="2834" width="19.42578125" style="199" customWidth="1"/>
    <col min="2835" max="2835" width="28.140625" style="199" customWidth="1"/>
    <col min="2836" max="2836" width="89.140625" style="199" customWidth="1"/>
    <col min="2837" max="2837" width="40.140625" style="199" customWidth="1"/>
    <col min="2838" max="2838" width="18.42578125" style="199" customWidth="1"/>
    <col min="2839" max="2839" width="19.42578125" style="199" customWidth="1"/>
    <col min="2840" max="2840" width="80.28515625" style="199" customWidth="1"/>
    <col min="2841" max="2841" width="31.140625" style="199" customWidth="1"/>
    <col min="2842" max="2842" width="14.42578125" style="199" customWidth="1"/>
    <col min="2843" max="2844" width="11" style="199" customWidth="1"/>
    <col min="2845" max="3072" width="14.42578125" style="199"/>
    <col min="3073" max="3073" width="6.5703125" style="199" customWidth="1"/>
    <col min="3074" max="3074" width="10.7109375" style="199" customWidth="1"/>
    <col min="3075" max="3075" width="17.5703125" style="199" customWidth="1"/>
    <col min="3076" max="3076" width="21.5703125" style="199" customWidth="1"/>
    <col min="3077" max="3077" width="52.28515625" style="199" customWidth="1"/>
    <col min="3078" max="3078" width="24.140625" style="199" customWidth="1"/>
    <col min="3079" max="3079" width="26.5703125" style="199" customWidth="1"/>
    <col min="3080" max="3080" width="25.85546875" style="199" customWidth="1"/>
    <col min="3081" max="3081" width="14" style="199" customWidth="1"/>
    <col min="3082" max="3082" width="18" style="199" customWidth="1"/>
    <col min="3083" max="3083" width="18.5703125" style="199" customWidth="1"/>
    <col min="3084" max="3084" width="20" style="199" customWidth="1"/>
    <col min="3085" max="3085" width="18.28515625" style="199" customWidth="1"/>
    <col min="3086" max="3087" width="18" style="199" customWidth="1"/>
    <col min="3088" max="3088" width="26.28515625" style="199" customWidth="1"/>
    <col min="3089" max="3089" width="24.85546875" style="199" customWidth="1"/>
    <col min="3090" max="3090" width="19.42578125" style="199" customWidth="1"/>
    <col min="3091" max="3091" width="28.140625" style="199" customWidth="1"/>
    <col min="3092" max="3092" width="89.140625" style="199" customWidth="1"/>
    <col min="3093" max="3093" width="40.140625" style="199" customWidth="1"/>
    <col min="3094" max="3094" width="18.42578125" style="199" customWidth="1"/>
    <col min="3095" max="3095" width="19.42578125" style="199" customWidth="1"/>
    <col min="3096" max="3096" width="80.28515625" style="199" customWidth="1"/>
    <col min="3097" max="3097" width="31.140625" style="199" customWidth="1"/>
    <col min="3098" max="3098" width="14.42578125" style="199" customWidth="1"/>
    <col min="3099" max="3100" width="11" style="199" customWidth="1"/>
    <col min="3101" max="3328" width="14.42578125" style="199"/>
    <col min="3329" max="3329" width="6.5703125" style="199" customWidth="1"/>
    <col min="3330" max="3330" width="10.7109375" style="199" customWidth="1"/>
    <col min="3331" max="3331" width="17.5703125" style="199" customWidth="1"/>
    <col min="3332" max="3332" width="21.5703125" style="199" customWidth="1"/>
    <col min="3333" max="3333" width="52.28515625" style="199" customWidth="1"/>
    <col min="3334" max="3334" width="24.140625" style="199" customWidth="1"/>
    <col min="3335" max="3335" width="26.5703125" style="199" customWidth="1"/>
    <col min="3336" max="3336" width="25.85546875" style="199" customWidth="1"/>
    <col min="3337" max="3337" width="14" style="199" customWidth="1"/>
    <col min="3338" max="3338" width="18" style="199" customWidth="1"/>
    <col min="3339" max="3339" width="18.5703125" style="199" customWidth="1"/>
    <col min="3340" max="3340" width="20" style="199" customWidth="1"/>
    <col min="3341" max="3341" width="18.28515625" style="199" customWidth="1"/>
    <col min="3342" max="3343" width="18" style="199" customWidth="1"/>
    <col min="3344" max="3344" width="26.28515625" style="199" customWidth="1"/>
    <col min="3345" max="3345" width="24.85546875" style="199" customWidth="1"/>
    <col min="3346" max="3346" width="19.42578125" style="199" customWidth="1"/>
    <col min="3347" max="3347" width="28.140625" style="199" customWidth="1"/>
    <col min="3348" max="3348" width="89.140625" style="199" customWidth="1"/>
    <col min="3349" max="3349" width="40.140625" style="199" customWidth="1"/>
    <col min="3350" max="3350" width="18.42578125" style="199" customWidth="1"/>
    <col min="3351" max="3351" width="19.42578125" style="199" customWidth="1"/>
    <col min="3352" max="3352" width="80.28515625" style="199" customWidth="1"/>
    <col min="3353" max="3353" width="31.140625" style="199" customWidth="1"/>
    <col min="3354" max="3354" width="14.42578125" style="199" customWidth="1"/>
    <col min="3355" max="3356" width="11" style="199" customWidth="1"/>
    <col min="3357" max="3584" width="14.42578125" style="199"/>
    <col min="3585" max="3585" width="6.5703125" style="199" customWidth="1"/>
    <col min="3586" max="3586" width="10.7109375" style="199" customWidth="1"/>
    <col min="3587" max="3587" width="17.5703125" style="199" customWidth="1"/>
    <col min="3588" max="3588" width="21.5703125" style="199" customWidth="1"/>
    <col min="3589" max="3589" width="52.28515625" style="199" customWidth="1"/>
    <col min="3590" max="3590" width="24.140625" style="199" customWidth="1"/>
    <col min="3591" max="3591" width="26.5703125" style="199" customWidth="1"/>
    <col min="3592" max="3592" width="25.85546875" style="199" customWidth="1"/>
    <col min="3593" max="3593" width="14" style="199" customWidth="1"/>
    <col min="3594" max="3594" width="18" style="199" customWidth="1"/>
    <col min="3595" max="3595" width="18.5703125" style="199" customWidth="1"/>
    <col min="3596" max="3596" width="20" style="199" customWidth="1"/>
    <col min="3597" max="3597" width="18.28515625" style="199" customWidth="1"/>
    <col min="3598" max="3599" width="18" style="199" customWidth="1"/>
    <col min="3600" max="3600" width="26.28515625" style="199" customWidth="1"/>
    <col min="3601" max="3601" width="24.85546875" style="199" customWidth="1"/>
    <col min="3602" max="3602" width="19.42578125" style="199" customWidth="1"/>
    <col min="3603" max="3603" width="28.140625" style="199" customWidth="1"/>
    <col min="3604" max="3604" width="89.140625" style="199" customWidth="1"/>
    <col min="3605" max="3605" width="40.140625" style="199" customWidth="1"/>
    <col min="3606" max="3606" width="18.42578125" style="199" customWidth="1"/>
    <col min="3607" max="3607" width="19.42578125" style="199" customWidth="1"/>
    <col min="3608" max="3608" width="80.28515625" style="199" customWidth="1"/>
    <col min="3609" max="3609" width="31.140625" style="199" customWidth="1"/>
    <col min="3610" max="3610" width="14.42578125" style="199" customWidth="1"/>
    <col min="3611" max="3612" width="11" style="199" customWidth="1"/>
    <col min="3613" max="3840" width="14.42578125" style="199"/>
    <col min="3841" max="3841" width="6.5703125" style="199" customWidth="1"/>
    <col min="3842" max="3842" width="10.7109375" style="199" customWidth="1"/>
    <col min="3843" max="3843" width="17.5703125" style="199" customWidth="1"/>
    <col min="3844" max="3844" width="21.5703125" style="199" customWidth="1"/>
    <col min="3845" max="3845" width="52.28515625" style="199" customWidth="1"/>
    <col min="3846" max="3846" width="24.140625" style="199" customWidth="1"/>
    <col min="3847" max="3847" width="26.5703125" style="199" customWidth="1"/>
    <col min="3848" max="3848" width="25.85546875" style="199" customWidth="1"/>
    <col min="3849" max="3849" width="14" style="199" customWidth="1"/>
    <col min="3850" max="3850" width="18" style="199" customWidth="1"/>
    <col min="3851" max="3851" width="18.5703125" style="199" customWidth="1"/>
    <col min="3852" max="3852" width="20" style="199" customWidth="1"/>
    <col min="3853" max="3853" width="18.28515625" style="199" customWidth="1"/>
    <col min="3854" max="3855" width="18" style="199" customWidth="1"/>
    <col min="3856" max="3856" width="26.28515625" style="199" customWidth="1"/>
    <col min="3857" max="3857" width="24.85546875" style="199" customWidth="1"/>
    <col min="3858" max="3858" width="19.42578125" style="199" customWidth="1"/>
    <col min="3859" max="3859" width="28.140625" style="199" customWidth="1"/>
    <col min="3860" max="3860" width="89.140625" style="199" customWidth="1"/>
    <col min="3861" max="3861" width="40.140625" style="199" customWidth="1"/>
    <col min="3862" max="3862" width="18.42578125" style="199" customWidth="1"/>
    <col min="3863" max="3863" width="19.42578125" style="199" customWidth="1"/>
    <col min="3864" max="3864" width="80.28515625" style="199" customWidth="1"/>
    <col min="3865" max="3865" width="31.140625" style="199" customWidth="1"/>
    <col min="3866" max="3866" width="14.42578125" style="199" customWidth="1"/>
    <col min="3867" max="3868" width="11" style="199" customWidth="1"/>
    <col min="3869" max="4096" width="14.42578125" style="199"/>
    <col min="4097" max="4097" width="6.5703125" style="199" customWidth="1"/>
    <col min="4098" max="4098" width="10.7109375" style="199" customWidth="1"/>
    <col min="4099" max="4099" width="17.5703125" style="199" customWidth="1"/>
    <col min="4100" max="4100" width="21.5703125" style="199" customWidth="1"/>
    <col min="4101" max="4101" width="52.28515625" style="199" customWidth="1"/>
    <col min="4102" max="4102" width="24.140625" style="199" customWidth="1"/>
    <col min="4103" max="4103" width="26.5703125" style="199" customWidth="1"/>
    <col min="4104" max="4104" width="25.85546875" style="199" customWidth="1"/>
    <col min="4105" max="4105" width="14" style="199" customWidth="1"/>
    <col min="4106" max="4106" width="18" style="199" customWidth="1"/>
    <col min="4107" max="4107" width="18.5703125" style="199" customWidth="1"/>
    <col min="4108" max="4108" width="20" style="199" customWidth="1"/>
    <col min="4109" max="4109" width="18.28515625" style="199" customWidth="1"/>
    <col min="4110" max="4111" width="18" style="199" customWidth="1"/>
    <col min="4112" max="4112" width="26.28515625" style="199" customWidth="1"/>
    <col min="4113" max="4113" width="24.85546875" style="199" customWidth="1"/>
    <col min="4114" max="4114" width="19.42578125" style="199" customWidth="1"/>
    <col min="4115" max="4115" width="28.140625" style="199" customWidth="1"/>
    <col min="4116" max="4116" width="89.140625" style="199" customWidth="1"/>
    <col min="4117" max="4117" width="40.140625" style="199" customWidth="1"/>
    <col min="4118" max="4118" width="18.42578125" style="199" customWidth="1"/>
    <col min="4119" max="4119" width="19.42578125" style="199" customWidth="1"/>
    <col min="4120" max="4120" width="80.28515625" style="199" customWidth="1"/>
    <col min="4121" max="4121" width="31.140625" style="199" customWidth="1"/>
    <col min="4122" max="4122" width="14.42578125" style="199" customWidth="1"/>
    <col min="4123" max="4124" width="11" style="199" customWidth="1"/>
    <col min="4125" max="4352" width="14.42578125" style="199"/>
    <col min="4353" max="4353" width="6.5703125" style="199" customWidth="1"/>
    <col min="4354" max="4354" width="10.7109375" style="199" customWidth="1"/>
    <col min="4355" max="4355" width="17.5703125" style="199" customWidth="1"/>
    <col min="4356" max="4356" width="21.5703125" style="199" customWidth="1"/>
    <col min="4357" max="4357" width="52.28515625" style="199" customWidth="1"/>
    <col min="4358" max="4358" width="24.140625" style="199" customWidth="1"/>
    <col min="4359" max="4359" width="26.5703125" style="199" customWidth="1"/>
    <col min="4360" max="4360" width="25.85546875" style="199" customWidth="1"/>
    <col min="4361" max="4361" width="14" style="199" customWidth="1"/>
    <col min="4362" max="4362" width="18" style="199" customWidth="1"/>
    <col min="4363" max="4363" width="18.5703125" style="199" customWidth="1"/>
    <col min="4364" max="4364" width="20" style="199" customWidth="1"/>
    <col min="4365" max="4365" width="18.28515625" style="199" customWidth="1"/>
    <col min="4366" max="4367" width="18" style="199" customWidth="1"/>
    <col min="4368" max="4368" width="26.28515625" style="199" customWidth="1"/>
    <col min="4369" max="4369" width="24.85546875" style="199" customWidth="1"/>
    <col min="4370" max="4370" width="19.42578125" style="199" customWidth="1"/>
    <col min="4371" max="4371" width="28.140625" style="199" customWidth="1"/>
    <col min="4372" max="4372" width="89.140625" style="199" customWidth="1"/>
    <col min="4373" max="4373" width="40.140625" style="199" customWidth="1"/>
    <col min="4374" max="4374" width="18.42578125" style="199" customWidth="1"/>
    <col min="4375" max="4375" width="19.42578125" style="199" customWidth="1"/>
    <col min="4376" max="4376" width="80.28515625" style="199" customWidth="1"/>
    <col min="4377" max="4377" width="31.140625" style="199" customWidth="1"/>
    <col min="4378" max="4378" width="14.42578125" style="199" customWidth="1"/>
    <col min="4379" max="4380" width="11" style="199" customWidth="1"/>
    <col min="4381" max="4608" width="14.42578125" style="199"/>
    <col min="4609" max="4609" width="6.5703125" style="199" customWidth="1"/>
    <col min="4610" max="4610" width="10.7109375" style="199" customWidth="1"/>
    <col min="4611" max="4611" width="17.5703125" style="199" customWidth="1"/>
    <col min="4612" max="4612" width="21.5703125" style="199" customWidth="1"/>
    <col min="4613" max="4613" width="52.28515625" style="199" customWidth="1"/>
    <col min="4614" max="4614" width="24.140625" style="199" customWidth="1"/>
    <col min="4615" max="4615" width="26.5703125" style="199" customWidth="1"/>
    <col min="4616" max="4616" width="25.85546875" style="199" customWidth="1"/>
    <col min="4617" max="4617" width="14" style="199" customWidth="1"/>
    <col min="4618" max="4618" width="18" style="199" customWidth="1"/>
    <col min="4619" max="4619" width="18.5703125" style="199" customWidth="1"/>
    <col min="4620" max="4620" width="20" style="199" customWidth="1"/>
    <col min="4621" max="4621" width="18.28515625" style="199" customWidth="1"/>
    <col min="4622" max="4623" width="18" style="199" customWidth="1"/>
    <col min="4624" max="4624" width="26.28515625" style="199" customWidth="1"/>
    <col min="4625" max="4625" width="24.85546875" style="199" customWidth="1"/>
    <col min="4626" max="4626" width="19.42578125" style="199" customWidth="1"/>
    <col min="4627" max="4627" width="28.140625" style="199" customWidth="1"/>
    <col min="4628" max="4628" width="89.140625" style="199" customWidth="1"/>
    <col min="4629" max="4629" width="40.140625" style="199" customWidth="1"/>
    <col min="4630" max="4630" width="18.42578125" style="199" customWidth="1"/>
    <col min="4631" max="4631" width="19.42578125" style="199" customWidth="1"/>
    <col min="4632" max="4632" width="80.28515625" style="199" customWidth="1"/>
    <col min="4633" max="4633" width="31.140625" style="199" customWidth="1"/>
    <col min="4634" max="4634" width="14.42578125" style="199" customWidth="1"/>
    <col min="4635" max="4636" width="11" style="199" customWidth="1"/>
    <col min="4637" max="4864" width="14.42578125" style="199"/>
    <col min="4865" max="4865" width="6.5703125" style="199" customWidth="1"/>
    <col min="4866" max="4866" width="10.7109375" style="199" customWidth="1"/>
    <col min="4867" max="4867" width="17.5703125" style="199" customWidth="1"/>
    <col min="4868" max="4868" width="21.5703125" style="199" customWidth="1"/>
    <col min="4869" max="4869" width="52.28515625" style="199" customWidth="1"/>
    <col min="4870" max="4870" width="24.140625" style="199" customWidth="1"/>
    <col min="4871" max="4871" width="26.5703125" style="199" customWidth="1"/>
    <col min="4872" max="4872" width="25.85546875" style="199" customWidth="1"/>
    <col min="4873" max="4873" width="14" style="199" customWidth="1"/>
    <col min="4874" max="4874" width="18" style="199" customWidth="1"/>
    <col min="4875" max="4875" width="18.5703125" style="199" customWidth="1"/>
    <col min="4876" max="4876" width="20" style="199" customWidth="1"/>
    <col min="4877" max="4877" width="18.28515625" style="199" customWidth="1"/>
    <col min="4878" max="4879" width="18" style="199" customWidth="1"/>
    <col min="4880" max="4880" width="26.28515625" style="199" customWidth="1"/>
    <col min="4881" max="4881" width="24.85546875" style="199" customWidth="1"/>
    <col min="4882" max="4882" width="19.42578125" style="199" customWidth="1"/>
    <col min="4883" max="4883" width="28.140625" style="199" customWidth="1"/>
    <col min="4884" max="4884" width="89.140625" style="199" customWidth="1"/>
    <col min="4885" max="4885" width="40.140625" style="199" customWidth="1"/>
    <col min="4886" max="4886" width="18.42578125" style="199" customWidth="1"/>
    <col min="4887" max="4887" width="19.42578125" style="199" customWidth="1"/>
    <col min="4888" max="4888" width="80.28515625" style="199" customWidth="1"/>
    <col min="4889" max="4889" width="31.140625" style="199" customWidth="1"/>
    <col min="4890" max="4890" width="14.42578125" style="199" customWidth="1"/>
    <col min="4891" max="4892" width="11" style="199" customWidth="1"/>
    <col min="4893" max="5120" width="14.42578125" style="199"/>
    <col min="5121" max="5121" width="6.5703125" style="199" customWidth="1"/>
    <col min="5122" max="5122" width="10.7109375" style="199" customWidth="1"/>
    <col min="5123" max="5123" width="17.5703125" style="199" customWidth="1"/>
    <col min="5124" max="5124" width="21.5703125" style="199" customWidth="1"/>
    <col min="5125" max="5125" width="52.28515625" style="199" customWidth="1"/>
    <col min="5126" max="5126" width="24.140625" style="199" customWidth="1"/>
    <col min="5127" max="5127" width="26.5703125" style="199" customWidth="1"/>
    <col min="5128" max="5128" width="25.85546875" style="199" customWidth="1"/>
    <col min="5129" max="5129" width="14" style="199" customWidth="1"/>
    <col min="5130" max="5130" width="18" style="199" customWidth="1"/>
    <col min="5131" max="5131" width="18.5703125" style="199" customWidth="1"/>
    <col min="5132" max="5132" width="20" style="199" customWidth="1"/>
    <col min="5133" max="5133" width="18.28515625" style="199" customWidth="1"/>
    <col min="5134" max="5135" width="18" style="199" customWidth="1"/>
    <col min="5136" max="5136" width="26.28515625" style="199" customWidth="1"/>
    <col min="5137" max="5137" width="24.85546875" style="199" customWidth="1"/>
    <col min="5138" max="5138" width="19.42578125" style="199" customWidth="1"/>
    <col min="5139" max="5139" width="28.140625" style="199" customWidth="1"/>
    <col min="5140" max="5140" width="89.140625" style="199" customWidth="1"/>
    <col min="5141" max="5141" width="40.140625" style="199" customWidth="1"/>
    <col min="5142" max="5142" width="18.42578125" style="199" customWidth="1"/>
    <col min="5143" max="5143" width="19.42578125" style="199" customWidth="1"/>
    <col min="5144" max="5144" width="80.28515625" style="199" customWidth="1"/>
    <col min="5145" max="5145" width="31.140625" style="199" customWidth="1"/>
    <col min="5146" max="5146" width="14.42578125" style="199" customWidth="1"/>
    <col min="5147" max="5148" width="11" style="199" customWidth="1"/>
    <col min="5149" max="5376" width="14.42578125" style="199"/>
    <col min="5377" max="5377" width="6.5703125" style="199" customWidth="1"/>
    <col min="5378" max="5378" width="10.7109375" style="199" customWidth="1"/>
    <col min="5379" max="5379" width="17.5703125" style="199" customWidth="1"/>
    <col min="5380" max="5380" width="21.5703125" style="199" customWidth="1"/>
    <col min="5381" max="5381" width="52.28515625" style="199" customWidth="1"/>
    <col min="5382" max="5382" width="24.140625" style="199" customWidth="1"/>
    <col min="5383" max="5383" width="26.5703125" style="199" customWidth="1"/>
    <col min="5384" max="5384" width="25.85546875" style="199" customWidth="1"/>
    <col min="5385" max="5385" width="14" style="199" customWidth="1"/>
    <col min="5386" max="5386" width="18" style="199" customWidth="1"/>
    <col min="5387" max="5387" width="18.5703125" style="199" customWidth="1"/>
    <col min="5388" max="5388" width="20" style="199" customWidth="1"/>
    <col min="5389" max="5389" width="18.28515625" style="199" customWidth="1"/>
    <col min="5390" max="5391" width="18" style="199" customWidth="1"/>
    <col min="5392" max="5392" width="26.28515625" style="199" customWidth="1"/>
    <col min="5393" max="5393" width="24.85546875" style="199" customWidth="1"/>
    <col min="5394" max="5394" width="19.42578125" style="199" customWidth="1"/>
    <col min="5395" max="5395" width="28.140625" style="199" customWidth="1"/>
    <col min="5396" max="5396" width="89.140625" style="199" customWidth="1"/>
    <col min="5397" max="5397" width="40.140625" style="199" customWidth="1"/>
    <col min="5398" max="5398" width="18.42578125" style="199" customWidth="1"/>
    <col min="5399" max="5399" width="19.42578125" style="199" customWidth="1"/>
    <col min="5400" max="5400" width="80.28515625" style="199" customWidth="1"/>
    <col min="5401" max="5401" width="31.140625" style="199" customWidth="1"/>
    <col min="5402" max="5402" width="14.42578125" style="199" customWidth="1"/>
    <col min="5403" max="5404" width="11" style="199" customWidth="1"/>
    <col min="5405" max="5632" width="14.42578125" style="199"/>
    <col min="5633" max="5633" width="6.5703125" style="199" customWidth="1"/>
    <col min="5634" max="5634" width="10.7109375" style="199" customWidth="1"/>
    <col min="5635" max="5635" width="17.5703125" style="199" customWidth="1"/>
    <col min="5636" max="5636" width="21.5703125" style="199" customWidth="1"/>
    <col min="5637" max="5637" width="52.28515625" style="199" customWidth="1"/>
    <col min="5638" max="5638" width="24.140625" style="199" customWidth="1"/>
    <col min="5639" max="5639" width="26.5703125" style="199" customWidth="1"/>
    <col min="5640" max="5640" width="25.85546875" style="199" customWidth="1"/>
    <col min="5641" max="5641" width="14" style="199" customWidth="1"/>
    <col min="5642" max="5642" width="18" style="199" customWidth="1"/>
    <col min="5643" max="5643" width="18.5703125" style="199" customWidth="1"/>
    <col min="5644" max="5644" width="20" style="199" customWidth="1"/>
    <col min="5645" max="5645" width="18.28515625" style="199" customWidth="1"/>
    <col min="5646" max="5647" width="18" style="199" customWidth="1"/>
    <col min="5648" max="5648" width="26.28515625" style="199" customWidth="1"/>
    <col min="5649" max="5649" width="24.85546875" style="199" customWidth="1"/>
    <col min="5650" max="5650" width="19.42578125" style="199" customWidth="1"/>
    <col min="5651" max="5651" width="28.140625" style="199" customWidth="1"/>
    <col min="5652" max="5652" width="89.140625" style="199" customWidth="1"/>
    <col min="5653" max="5653" width="40.140625" style="199" customWidth="1"/>
    <col min="5654" max="5654" width="18.42578125" style="199" customWidth="1"/>
    <col min="5655" max="5655" width="19.42578125" style="199" customWidth="1"/>
    <col min="5656" max="5656" width="80.28515625" style="199" customWidth="1"/>
    <col min="5657" max="5657" width="31.140625" style="199" customWidth="1"/>
    <col min="5658" max="5658" width="14.42578125" style="199" customWidth="1"/>
    <col min="5659" max="5660" width="11" style="199" customWidth="1"/>
    <col min="5661" max="5888" width="14.42578125" style="199"/>
    <col min="5889" max="5889" width="6.5703125" style="199" customWidth="1"/>
    <col min="5890" max="5890" width="10.7109375" style="199" customWidth="1"/>
    <col min="5891" max="5891" width="17.5703125" style="199" customWidth="1"/>
    <col min="5892" max="5892" width="21.5703125" style="199" customWidth="1"/>
    <col min="5893" max="5893" width="52.28515625" style="199" customWidth="1"/>
    <col min="5894" max="5894" width="24.140625" style="199" customWidth="1"/>
    <col min="5895" max="5895" width="26.5703125" style="199" customWidth="1"/>
    <col min="5896" max="5896" width="25.85546875" style="199" customWidth="1"/>
    <col min="5897" max="5897" width="14" style="199" customWidth="1"/>
    <col min="5898" max="5898" width="18" style="199" customWidth="1"/>
    <col min="5899" max="5899" width="18.5703125" style="199" customWidth="1"/>
    <col min="5900" max="5900" width="20" style="199" customWidth="1"/>
    <col min="5901" max="5901" width="18.28515625" style="199" customWidth="1"/>
    <col min="5902" max="5903" width="18" style="199" customWidth="1"/>
    <col min="5904" max="5904" width="26.28515625" style="199" customWidth="1"/>
    <col min="5905" max="5905" width="24.85546875" style="199" customWidth="1"/>
    <col min="5906" max="5906" width="19.42578125" style="199" customWidth="1"/>
    <col min="5907" max="5907" width="28.140625" style="199" customWidth="1"/>
    <col min="5908" max="5908" width="89.140625" style="199" customWidth="1"/>
    <col min="5909" max="5909" width="40.140625" style="199" customWidth="1"/>
    <col min="5910" max="5910" width="18.42578125" style="199" customWidth="1"/>
    <col min="5911" max="5911" width="19.42578125" style="199" customWidth="1"/>
    <col min="5912" max="5912" width="80.28515625" style="199" customWidth="1"/>
    <col min="5913" max="5913" width="31.140625" style="199" customWidth="1"/>
    <col min="5914" max="5914" width="14.42578125" style="199" customWidth="1"/>
    <col min="5915" max="5916" width="11" style="199" customWidth="1"/>
    <col min="5917" max="6144" width="14.42578125" style="199"/>
    <col min="6145" max="6145" width="6.5703125" style="199" customWidth="1"/>
    <col min="6146" max="6146" width="10.7109375" style="199" customWidth="1"/>
    <col min="6147" max="6147" width="17.5703125" style="199" customWidth="1"/>
    <col min="6148" max="6148" width="21.5703125" style="199" customWidth="1"/>
    <col min="6149" max="6149" width="52.28515625" style="199" customWidth="1"/>
    <col min="6150" max="6150" width="24.140625" style="199" customWidth="1"/>
    <col min="6151" max="6151" width="26.5703125" style="199" customWidth="1"/>
    <col min="6152" max="6152" width="25.85546875" style="199" customWidth="1"/>
    <col min="6153" max="6153" width="14" style="199" customWidth="1"/>
    <col min="6154" max="6154" width="18" style="199" customWidth="1"/>
    <col min="6155" max="6155" width="18.5703125" style="199" customWidth="1"/>
    <col min="6156" max="6156" width="20" style="199" customWidth="1"/>
    <col min="6157" max="6157" width="18.28515625" style="199" customWidth="1"/>
    <col min="6158" max="6159" width="18" style="199" customWidth="1"/>
    <col min="6160" max="6160" width="26.28515625" style="199" customWidth="1"/>
    <col min="6161" max="6161" width="24.85546875" style="199" customWidth="1"/>
    <col min="6162" max="6162" width="19.42578125" style="199" customWidth="1"/>
    <col min="6163" max="6163" width="28.140625" style="199" customWidth="1"/>
    <col min="6164" max="6164" width="89.140625" style="199" customWidth="1"/>
    <col min="6165" max="6165" width="40.140625" style="199" customWidth="1"/>
    <col min="6166" max="6166" width="18.42578125" style="199" customWidth="1"/>
    <col min="6167" max="6167" width="19.42578125" style="199" customWidth="1"/>
    <col min="6168" max="6168" width="80.28515625" style="199" customWidth="1"/>
    <col min="6169" max="6169" width="31.140625" style="199" customWidth="1"/>
    <col min="6170" max="6170" width="14.42578125" style="199" customWidth="1"/>
    <col min="6171" max="6172" width="11" style="199" customWidth="1"/>
    <col min="6173" max="6400" width="14.42578125" style="199"/>
    <col min="6401" max="6401" width="6.5703125" style="199" customWidth="1"/>
    <col min="6402" max="6402" width="10.7109375" style="199" customWidth="1"/>
    <col min="6403" max="6403" width="17.5703125" style="199" customWidth="1"/>
    <col min="6404" max="6404" width="21.5703125" style="199" customWidth="1"/>
    <col min="6405" max="6405" width="52.28515625" style="199" customWidth="1"/>
    <col min="6406" max="6406" width="24.140625" style="199" customWidth="1"/>
    <col min="6407" max="6407" width="26.5703125" style="199" customWidth="1"/>
    <col min="6408" max="6408" width="25.85546875" style="199" customWidth="1"/>
    <col min="6409" max="6409" width="14" style="199" customWidth="1"/>
    <col min="6410" max="6410" width="18" style="199" customWidth="1"/>
    <col min="6411" max="6411" width="18.5703125" style="199" customWidth="1"/>
    <col min="6412" max="6412" width="20" style="199" customWidth="1"/>
    <col min="6413" max="6413" width="18.28515625" style="199" customWidth="1"/>
    <col min="6414" max="6415" width="18" style="199" customWidth="1"/>
    <col min="6416" max="6416" width="26.28515625" style="199" customWidth="1"/>
    <col min="6417" max="6417" width="24.85546875" style="199" customWidth="1"/>
    <col min="6418" max="6418" width="19.42578125" style="199" customWidth="1"/>
    <col min="6419" max="6419" width="28.140625" style="199" customWidth="1"/>
    <col min="6420" max="6420" width="89.140625" style="199" customWidth="1"/>
    <col min="6421" max="6421" width="40.140625" style="199" customWidth="1"/>
    <col min="6422" max="6422" width="18.42578125" style="199" customWidth="1"/>
    <col min="6423" max="6423" width="19.42578125" style="199" customWidth="1"/>
    <col min="6424" max="6424" width="80.28515625" style="199" customWidth="1"/>
    <col min="6425" max="6425" width="31.140625" style="199" customWidth="1"/>
    <col min="6426" max="6426" width="14.42578125" style="199" customWidth="1"/>
    <col min="6427" max="6428" width="11" style="199" customWidth="1"/>
    <col min="6429" max="6656" width="14.42578125" style="199"/>
    <col min="6657" max="6657" width="6.5703125" style="199" customWidth="1"/>
    <col min="6658" max="6658" width="10.7109375" style="199" customWidth="1"/>
    <col min="6659" max="6659" width="17.5703125" style="199" customWidth="1"/>
    <col min="6660" max="6660" width="21.5703125" style="199" customWidth="1"/>
    <col min="6661" max="6661" width="52.28515625" style="199" customWidth="1"/>
    <col min="6662" max="6662" width="24.140625" style="199" customWidth="1"/>
    <col min="6663" max="6663" width="26.5703125" style="199" customWidth="1"/>
    <col min="6664" max="6664" width="25.85546875" style="199" customWidth="1"/>
    <col min="6665" max="6665" width="14" style="199" customWidth="1"/>
    <col min="6666" max="6666" width="18" style="199" customWidth="1"/>
    <col min="6667" max="6667" width="18.5703125" style="199" customWidth="1"/>
    <col min="6668" max="6668" width="20" style="199" customWidth="1"/>
    <col min="6669" max="6669" width="18.28515625" style="199" customWidth="1"/>
    <col min="6670" max="6671" width="18" style="199" customWidth="1"/>
    <col min="6672" max="6672" width="26.28515625" style="199" customWidth="1"/>
    <col min="6673" max="6673" width="24.85546875" style="199" customWidth="1"/>
    <col min="6674" max="6674" width="19.42578125" style="199" customWidth="1"/>
    <col min="6675" max="6675" width="28.140625" style="199" customWidth="1"/>
    <col min="6676" max="6676" width="89.140625" style="199" customWidth="1"/>
    <col min="6677" max="6677" width="40.140625" style="199" customWidth="1"/>
    <col min="6678" max="6678" width="18.42578125" style="199" customWidth="1"/>
    <col min="6679" max="6679" width="19.42578125" style="199" customWidth="1"/>
    <col min="6680" max="6680" width="80.28515625" style="199" customWidth="1"/>
    <col min="6681" max="6681" width="31.140625" style="199" customWidth="1"/>
    <col min="6682" max="6682" width="14.42578125" style="199" customWidth="1"/>
    <col min="6683" max="6684" width="11" style="199" customWidth="1"/>
    <col min="6685" max="6912" width="14.42578125" style="199"/>
    <col min="6913" max="6913" width="6.5703125" style="199" customWidth="1"/>
    <col min="6914" max="6914" width="10.7109375" style="199" customWidth="1"/>
    <col min="6915" max="6915" width="17.5703125" style="199" customWidth="1"/>
    <col min="6916" max="6916" width="21.5703125" style="199" customWidth="1"/>
    <col min="6917" max="6917" width="52.28515625" style="199" customWidth="1"/>
    <col min="6918" max="6918" width="24.140625" style="199" customWidth="1"/>
    <col min="6919" max="6919" width="26.5703125" style="199" customWidth="1"/>
    <col min="6920" max="6920" width="25.85546875" style="199" customWidth="1"/>
    <col min="6921" max="6921" width="14" style="199" customWidth="1"/>
    <col min="6922" max="6922" width="18" style="199" customWidth="1"/>
    <col min="6923" max="6923" width="18.5703125" style="199" customWidth="1"/>
    <col min="6924" max="6924" width="20" style="199" customWidth="1"/>
    <col min="6925" max="6925" width="18.28515625" style="199" customWidth="1"/>
    <col min="6926" max="6927" width="18" style="199" customWidth="1"/>
    <col min="6928" max="6928" width="26.28515625" style="199" customWidth="1"/>
    <col min="6929" max="6929" width="24.85546875" style="199" customWidth="1"/>
    <col min="6930" max="6930" width="19.42578125" style="199" customWidth="1"/>
    <col min="6931" max="6931" width="28.140625" style="199" customWidth="1"/>
    <col min="6932" max="6932" width="89.140625" style="199" customWidth="1"/>
    <col min="6933" max="6933" width="40.140625" style="199" customWidth="1"/>
    <col min="6934" max="6934" width="18.42578125" style="199" customWidth="1"/>
    <col min="6935" max="6935" width="19.42578125" style="199" customWidth="1"/>
    <col min="6936" max="6936" width="80.28515625" style="199" customWidth="1"/>
    <col min="6937" max="6937" width="31.140625" style="199" customWidth="1"/>
    <col min="6938" max="6938" width="14.42578125" style="199" customWidth="1"/>
    <col min="6939" max="6940" width="11" style="199" customWidth="1"/>
    <col min="6941" max="7168" width="14.42578125" style="199"/>
    <col min="7169" max="7169" width="6.5703125" style="199" customWidth="1"/>
    <col min="7170" max="7170" width="10.7109375" style="199" customWidth="1"/>
    <col min="7171" max="7171" width="17.5703125" style="199" customWidth="1"/>
    <col min="7172" max="7172" width="21.5703125" style="199" customWidth="1"/>
    <col min="7173" max="7173" width="52.28515625" style="199" customWidth="1"/>
    <col min="7174" max="7174" width="24.140625" style="199" customWidth="1"/>
    <col min="7175" max="7175" width="26.5703125" style="199" customWidth="1"/>
    <col min="7176" max="7176" width="25.85546875" style="199" customWidth="1"/>
    <col min="7177" max="7177" width="14" style="199" customWidth="1"/>
    <col min="7178" max="7178" width="18" style="199" customWidth="1"/>
    <col min="7179" max="7179" width="18.5703125" style="199" customWidth="1"/>
    <col min="7180" max="7180" width="20" style="199" customWidth="1"/>
    <col min="7181" max="7181" width="18.28515625" style="199" customWidth="1"/>
    <col min="7182" max="7183" width="18" style="199" customWidth="1"/>
    <col min="7184" max="7184" width="26.28515625" style="199" customWidth="1"/>
    <col min="7185" max="7185" width="24.85546875" style="199" customWidth="1"/>
    <col min="7186" max="7186" width="19.42578125" style="199" customWidth="1"/>
    <col min="7187" max="7187" width="28.140625" style="199" customWidth="1"/>
    <col min="7188" max="7188" width="89.140625" style="199" customWidth="1"/>
    <col min="7189" max="7189" width="40.140625" style="199" customWidth="1"/>
    <col min="7190" max="7190" width="18.42578125" style="199" customWidth="1"/>
    <col min="7191" max="7191" width="19.42578125" style="199" customWidth="1"/>
    <col min="7192" max="7192" width="80.28515625" style="199" customWidth="1"/>
    <col min="7193" max="7193" width="31.140625" style="199" customWidth="1"/>
    <col min="7194" max="7194" width="14.42578125" style="199" customWidth="1"/>
    <col min="7195" max="7196" width="11" style="199" customWidth="1"/>
    <col min="7197" max="7424" width="14.42578125" style="199"/>
    <col min="7425" max="7425" width="6.5703125" style="199" customWidth="1"/>
    <col min="7426" max="7426" width="10.7109375" style="199" customWidth="1"/>
    <col min="7427" max="7427" width="17.5703125" style="199" customWidth="1"/>
    <col min="7428" max="7428" width="21.5703125" style="199" customWidth="1"/>
    <col min="7429" max="7429" width="52.28515625" style="199" customWidth="1"/>
    <col min="7430" max="7430" width="24.140625" style="199" customWidth="1"/>
    <col min="7431" max="7431" width="26.5703125" style="199" customWidth="1"/>
    <col min="7432" max="7432" width="25.85546875" style="199" customWidth="1"/>
    <col min="7433" max="7433" width="14" style="199" customWidth="1"/>
    <col min="7434" max="7434" width="18" style="199" customWidth="1"/>
    <col min="7435" max="7435" width="18.5703125" style="199" customWidth="1"/>
    <col min="7436" max="7436" width="20" style="199" customWidth="1"/>
    <col min="7437" max="7437" width="18.28515625" style="199" customWidth="1"/>
    <col min="7438" max="7439" width="18" style="199" customWidth="1"/>
    <col min="7440" max="7440" width="26.28515625" style="199" customWidth="1"/>
    <col min="7441" max="7441" width="24.85546875" style="199" customWidth="1"/>
    <col min="7442" max="7442" width="19.42578125" style="199" customWidth="1"/>
    <col min="7443" max="7443" width="28.140625" style="199" customWidth="1"/>
    <col min="7444" max="7444" width="89.140625" style="199" customWidth="1"/>
    <col min="7445" max="7445" width="40.140625" style="199" customWidth="1"/>
    <col min="7446" max="7446" width="18.42578125" style="199" customWidth="1"/>
    <col min="7447" max="7447" width="19.42578125" style="199" customWidth="1"/>
    <col min="7448" max="7448" width="80.28515625" style="199" customWidth="1"/>
    <col min="7449" max="7449" width="31.140625" style="199" customWidth="1"/>
    <col min="7450" max="7450" width="14.42578125" style="199" customWidth="1"/>
    <col min="7451" max="7452" width="11" style="199" customWidth="1"/>
    <col min="7453" max="7680" width="14.42578125" style="199"/>
    <col min="7681" max="7681" width="6.5703125" style="199" customWidth="1"/>
    <col min="7682" max="7682" width="10.7109375" style="199" customWidth="1"/>
    <col min="7683" max="7683" width="17.5703125" style="199" customWidth="1"/>
    <col min="7684" max="7684" width="21.5703125" style="199" customWidth="1"/>
    <col min="7685" max="7685" width="52.28515625" style="199" customWidth="1"/>
    <col min="7686" max="7686" width="24.140625" style="199" customWidth="1"/>
    <col min="7687" max="7687" width="26.5703125" style="199" customWidth="1"/>
    <col min="7688" max="7688" width="25.85546875" style="199" customWidth="1"/>
    <col min="7689" max="7689" width="14" style="199" customWidth="1"/>
    <col min="7690" max="7690" width="18" style="199" customWidth="1"/>
    <col min="7691" max="7691" width="18.5703125" style="199" customWidth="1"/>
    <col min="7692" max="7692" width="20" style="199" customWidth="1"/>
    <col min="7693" max="7693" width="18.28515625" style="199" customWidth="1"/>
    <col min="7694" max="7695" width="18" style="199" customWidth="1"/>
    <col min="7696" max="7696" width="26.28515625" style="199" customWidth="1"/>
    <col min="7697" max="7697" width="24.85546875" style="199" customWidth="1"/>
    <col min="7698" max="7698" width="19.42578125" style="199" customWidth="1"/>
    <col min="7699" max="7699" width="28.140625" style="199" customWidth="1"/>
    <col min="7700" max="7700" width="89.140625" style="199" customWidth="1"/>
    <col min="7701" max="7701" width="40.140625" style="199" customWidth="1"/>
    <col min="7702" max="7702" width="18.42578125" style="199" customWidth="1"/>
    <col min="7703" max="7703" width="19.42578125" style="199" customWidth="1"/>
    <col min="7704" max="7704" width="80.28515625" style="199" customWidth="1"/>
    <col min="7705" max="7705" width="31.140625" style="199" customWidth="1"/>
    <col min="7706" max="7706" width="14.42578125" style="199" customWidth="1"/>
    <col min="7707" max="7708" width="11" style="199" customWidth="1"/>
    <col min="7709" max="7936" width="14.42578125" style="199"/>
    <col min="7937" max="7937" width="6.5703125" style="199" customWidth="1"/>
    <col min="7938" max="7938" width="10.7109375" style="199" customWidth="1"/>
    <col min="7939" max="7939" width="17.5703125" style="199" customWidth="1"/>
    <col min="7940" max="7940" width="21.5703125" style="199" customWidth="1"/>
    <col min="7941" max="7941" width="52.28515625" style="199" customWidth="1"/>
    <col min="7942" max="7942" width="24.140625" style="199" customWidth="1"/>
    <col min="7943" max="7943" width="26.5703125" style="199" customWidth="1"/>
    <col min="7944" max="7944" width="25.85546875" style="199" customWidth="1"/>
    <col min="7945" max="7945" width="14" style="199" customWidth="1"/>
    <col min="7946" max="7946" width="18" style="199" customWidth="1"/>
    <col min="7947" max="7947" width="18.5703125" style="199" customWidth="1"/>
    <col min="7948" max="7948" width="20" style="199" customWidth="1"/>
    <col min="7949" max="7949" width="18.28515625" style="199" customWidth="1"/>
    <col min="7950" max="7951" width="18" style="199" customWidth="1"/>
    <col min="7952" max="7952" width="26.28515625" style="199" customWidth="1"/>
    <col min="7953" max="7953" width="24.85546875" style="199" customWidth="1"/>
    <col min="7954" max="7954" width="19.42578125" style="199" customWidth="1"/>
    <col min="7955" max="7955" width="28.140625" style="199" customWidth="1"/>
    <col min="7956" max="7956" width="89.140625" style="199" customWidth="1"/>
    <col min="7957" max="7957" width="40.140625" style="199" customWidth="1"/>
    <col min="7958" max="7958" width="18.42578125" style="199" customWidth="1"/>
    <col min="7959" max="7959" width="19.42578125" style="199" customWidth="1"/>
    <col min="7960" max="7960" width="80.28515625" style="199" customWidth="1"/>
    <col min="7961" max="7961" width="31.140625" style="199" customWidth="1"/>
    <col min="7962" max="7962" width="14.42578125" style="199" customWidth="1"/>
    <col min="7963" max="7964" width="11" style="199" customWidth="1"/>
    <col min="7965" max="8192" width="14.42578125" style="199"/>
    <col min="8193" max="8193" width="6.5703125" style="199" customWidth="1"/>
    <col min="8194" max="8194" width="10.7109375" style="199" customWidth="1"/>
    <col min="8195" max="8195" width="17.5703125" style="199" customWidth="1"/>
    <col min="8196" max="8196" width="21.5703125" style="199" customWidth="1"/>
    <col min="8197" max="8197" width="52.28515625" style="199" customWidth="1"/>
    <col min="8198" max="8198" width="24.140625" style="199" customWidth="1"/>
    <col min="8199" max="8199" width="26.5703125" style="199" customWidth="1"/>
    <col min="8200" max="8200" width="25.85546875" style="199" customWidth="1"/>
    <col min="8201" max="8201" width="14" style="199" customWidth="1"/>
    <col min="8202" max="8202" width="18" style="199" customWidth="1"/>
    <col min="8203" max="8203" width="18.5703125" style="199" customWidth="1"/>
    <col min="8204" max="8204" width="20" style="199" customWidth="1"/>
    <col min="8205" max="8205" width="18.28515625" style="199" customWidth="1"/>
    <col min="8206" max="8207" width="18" style="199" customWidth="1"/>
    <col min="8208" max="8208" width="26.28515625" style="199" customWidth="1"/>
    <col min="8209" max="8209" width="24.85546875" style="199" customWidth="1"/>
    <col min="8210" max="8210" width="19.42578125" style="199" customWidth="1"/>
    <col min="8211" max="8211" width="28.140625" style="199" customWidth="1"/>
    <col min="8212" max="8212" width="89.140625" style="199" customWidth="1"/>
    <col min="8213" max="8213" width="40.140625" style="199" customWidth="1"/>
    <col min="8214" max="8214" width="18.42578125" style="199" customWidth="1"/>
    <col min="8215" max="8215" width="19.42578125" style="199" customWidth="1"/>
    <col min="8216" max="8216" width="80.28515625" style="199" customWidth="1"/>
    <col min="8217" max="8217" width="31.140625" style="199" customWidth="1"/>
    <col min="8218" max="8218" width="14.42578125" style="199" customWidth="1"/>
    <col min="8219" max="8220" width="11" style="199" customWidth="1"/>
    <col min="8221" max="8448" width="14.42578125" style="199"/>
    <col min="8449" max="8449" width="6.5703125" style="199" customWidth="1"/>
    <col min="8450" max="8450" width="10.7109375" style="199" customWidth="1"/>
    <col min="8451" max="8451" width="17.5703125" style="199" customWidth="1"/>
    <col min="8452" max="8452" width="21.5703125" style="199" customWidth="1"/>
    <col min="8453" max="8453" width="52.28515625" style="199" customWidth="1"/>
    <col min="8454" max="8454" width="24.140625" style="199" customWidth="1"/>
    <col min="8455" max="8455" width="26.5703125" style="199" customWidth="1"/>
    <col min="8456" max="8456" width="25.85546875" style="199" customWidth="1"/>
    <col min="8457" max="8457" width="14" style="199" customWidth="1"/>
    <col min="8458" max="8458" width="18" style="199" customWidth="1"/>
    <col min="8459" max="8459" width="18.5703125" style="199" customWidth="1"/>
    <col min="8460" max="8460" width="20" style="199" customWidth="1"/>
    <col min="8461" max="8461" width="18.28515625" style="199" customWidth="1"/>
    <col min="8462" max="8463" width="18" style="199" customWidth="1"/>
    <col min="8464" max="8464" width="26.28515625" style="199" customWidth="1"/>
    <col min="8465" max="8465" width="24.85546875" style="199" customWidth="1"/>
    <col min="8466" max="8466" width="19.42578125" style="199" customWidth="1"/>
    <col min="8467" max="8467" width="28.140625" style="199" customWidth="1"/>
    <col min="8468" max="8468" width="89.140625" style="199" customWidth="1"/>
    <col min="8469" max="8469" width="40.140625" style="199" customWidth="1"/>
    <col min="8470" max="8470" width="18.42578125" style="199" customWidth="1"/>
    <col min="8471" max="8471" width="19.42578125" style="199" customWidth="1"/>
    <col min="8472" max="8472" width="80.28515625" style="199" customWidth="1"/>
    <col min="8473" max="8473" width="31.140625" style="199" customWidth="1"/>
    <col min="8474" max="8474" width="14.42578125" style="199" customWidth="1"/>
    <col min="8475" max="8476" width="11" style="199" customWidth="1"/>
    <col min="8477" max="8704" width="14.42578125" style="199"/>
    <col min="8705" max="8705" width="6.5703125" style="199" customWidth="1"/>
    <col min="8706" max="8706" width="10.7109375" style="199" customWidth="1"/>
    <col min="8707" max="8707" width="17.5703125" style="199" customWidth="1"/>
    <col min="8708" max="8708" width="21.5703125" style="199" customWidth="1"/>
    <col min="8709" max="8709" width="52.28515625" style="199" customWidth="1"/>
    <col min="8710" max="8710" width="24.140625" style="199" customWidth="1"/>
    <col min="8711" max="8711" width="26.5703125" style="199" customWidth="1"/>
    <col min="8712" max="8712" width="25.85546875" style="199" customWidth="1"/>
    <col min="8713" max="8713" width="14" style="199" customWidth="1"/>
    <col min="8714" max="8714" width="18" style="199" customWidth="1"/>
    <col min="8715" max="8715" width="18.5703125" style="199" customWidth="1"/>
    <col min="8716" max="8716" width="20" style="199" customWidth="1"/>
    <col min="8717" max="8717" width="18.28515625" style="199" customWidth="1"/>
    <col min="8718" max="8719" width="18" style="199" customWidth="1"/>
    <col min="8720" max="8720" width="26.28515625" style="199" customWidth="1"/>
    <col min="8721" max="8721" width="24.85546875" style="199" customWidth="1"/>
    <col min="8722" max="8722" width="19.42578125" style="199" customWidth="1"/>
    <col min="8723" max="8723" width="28.140625" style="199" customWidth="1"/>
    <col min="8724" max="8724" width="89.140625" style="199" customWidth="1"/>
    <col min="8725" max="8725" width="40.140625" style="199" customWidth="1"/>
    <col min="8726" max="8726" width="18.42578125" style="199" customWidth="1"/>
    <col min="8727" max="8727" width="19.42578125" style="199" customWidth="1"/>
    <col min="8728" max="8728" width="80.28515625" style="199" customWidth="1"/>
    <col min="8729" max="8729" width="31.140625" style="199" customWidth="1"/>
    <col min="8730" max="8730" width="14.42578125" style="199" customWidth="1"/>
    <col min="8731" max="8732" width="11" style="199" customWidth="1"/>
    <col min="8733" max="8960" width="14.42578125" style="199"/>
    <col min="8961" max="8961" width="6.5703125" style="199" customWidth="1"/>
    <col min="8962" max="8962" width="10.7109375" style="199" customWidth="1"/>
    <col min="8963" max="8963" width="17.5703125" style="199" customWidth="1"/>
    <col min="8964" max="8964" width="21.5703125" style="199" customWidth="1"/>
    <col min="8965" max="8965" width="52.28515625" style="199" customWidth="1"/>
    <col min="8966" max="8966" width="24.140625" style="199" customWidth="1"/>
    <col min="8967" max="8967" width="26.5703125" style="199" customWidth="1"/>
    <col min="8968" max="8968" width="25.85546875" style="199" customWidth="1"/>
    <col min="8969" max="8969" width="14" style="199" customWidth="1"/>
    <col min="8970" max="8970" width="18" style="199" customWidth="1"/>
    <col min="8971" max="8971" width="18.5703125" style="199" customWidth="1"/>
    <col min="8972" max="8972" width="20" style="199" customWidth="1"/>
    <col min="8973" max="8973" width="18.28515625" style="199" customWidth="1"/>
    <col min="8974" max="8975" width="18" style="199" customWidth="1"/>
    <col min="8976" max="8976" width="26.28515625" style="199" customWidth="1"/>
    <col min="8977" max="8977" width="24.85546875" style="199" customWidth="1"/>
    <col min="8978" max="8978" width="19.42578125" style="199" customWidth="1"/>
    <col min="8979" max="8979" width="28.140625" style="199" customWidth="1"/>
    <col min="8980" max="8980" width="89.140625" style="199" customWidth="1"/>
    <col min="8981" max="8981" width="40.140625" style="199" customWidth="1"/>
    <col min="8982" max="8982" width="18.42578125" style="199" customWidth="1"/>
    <col min="8983" max="8983" width="19.42578125" style="199" customWidth="1"/>
    <col min="8984" max="8984" width="80.28515625" style="199" customWidth="1"/>
    <col min="8985" max="8985" width="31.140625" style="199" customWidth="1"/>
    <col min="8986" max="8986" width="14.42578125" style="199" customWidth="1"/>
    <col min="8987" max="8988" width="11" style="199" customWidth="1"/>
    <col min="8989" max="9216" width="14.42578125" style="199"/>
    <col min="9217" max="9217" width="6.5703125" style="199" customWidth="1"/>
    <col min="9218" max="9218" width="10.7109375" style="199" customWidth="1"/>
    <col min="9219" max="9219" width="17.5703125" style="199" customWidth="1"/>
    <col min="9220" max="9220" width="21.5703125" style="199" customWidth="1"/>
    <col min="9221" max="9221" width="52.28515625" style="199" customWidth="1"/>
    <col min="9222" max="9222" width="24.140625" style="199" customWidth="1"/>
    <col min="9223" max="9223" width="26.5703125" style="199" customWidth="1"/>
    <col min="9224" max="9224" width="25.85546875" style="199" customWidth="1"/>
    <col min="9225" max="9225" width="14" style="199" customWidth="1"/>
    <col min="9226" max="9226" width="18" style="199" customWidth="1"/>
    <col min="9227" max="9227" width="18.5703125" style="199" customWidth="1"/>
    <col min="9228" max="9228" width="20" style="199" customWidth="1"/>
    <col min="9229" max="9229" width="18.28515625" style="199" customWidth="1"/>
    <col min="9230" max="9231" width="18" style="199" customWidth="1"/>
    <col min="9232" max="9232" width="26.28515625" style="199" customWidth="1"/>
    <col min="9233" max="9233" width="24.85546875" style="199" customWidth="1"/>
    <col min="9234" max="9234" width="19.42578125" style="199" customWidth="1"/>
    <col min="9235" max="9235" width="28.140625" style="199" customWidth="1"/>
    <col min="9236" max="9236" width="89.140625" style="199" customWidth="1"/>
    <col min="9237" max="9237" width="40.140625" style="199" customWidth="1"/>
    <col min="9238" max="9238" width="18.42578125" style="199" customWidth="1"/>
    <col min="9239" max="9239" width="19.42578125" style="199" customWidth="1"/>
    <col min="9240" max="9240" width="80.28515625" style="199" customWidth="1"/>
    <col min="9241" max="9241" width="31.140625" style="199" customWidth="1"/>
    <col min="9242" max="9242" width="14.42578125" style="199" customWidth="1"/>
    <col min="9243" max="9244" width="11" style="199" customWidth="1"/>
    <col min="9245" max="9472" width="14.42578125" style="199"/>
    <col min="9473" max="9473" width="6.5703125" style="199" customWidth="1"/>
    <col min="9474" max="9474" width="10.7109375" style="199" customWidth="1"/>
    <col min="9475" max="9475" width="17.5703125" style="199" customWidth="1"/>
    <col min="9476" max="9476" width="21.5703125" style="199" customWidth="1"/>
    <col min="9477" max="9477" width="52.28515625" style="199" customWidth="1"/>
    <col min="9478" max="9478" width="24.140625" style="199" customWidth="1"/>
    <col min="9479" max="9479" width="26.5703125" style="199" customWidth="1"/>
    <col min="9480" max="9480" width="25.85546875" style="199" customWidth="1"/>
    <col min="9481" max="9481" width="14" style="199" customWidth="1"/>
    <col min="9482" max="9482" width="18" style="199" customWidth="1"/>
    <col min="9483" max="9483" width="18.5703125" style="199" customWidth="1"/>
    <col min="9484" max="9484" width="20" style="199" customWidth="1"/>
    <col min="9485" max="9485" width="18.28515625" style="199" customWidth="1"/>
    <col min="9486" max="9487" width="18" style="199" customWidth="1"/>
    <col min="9488" max="9488" width="26.28515625" style="199" customWidth="1"/>
    <col min="9489" max="9489" width="24.85546875" style="199" customWidth="1"/>
    <col min="9490" max="9490" width="19.42578125" style="199" customWidth="1"/>
    <col min="9491" max="9491" width="28.140625" style="199" customWidth="1"/>
    <col min="9492" max="9492" width="89.140625" style="199" customWidth="1"/>
    <col min="9493" max="9493" width="40.140625" style="199" customWidth="1"/>
    <col min="9494" max="9494" width="18.42578125" style="199" customWidth="1"/>
    <col min="9495" max="9495" width="19.42578125" style="199" customWidth="1"/>
    <col min="9496" max="9496" width="80.28515625" style="199" customWidth="1"/>
    <col min="9497" max="9497" width="31.140625" style="199" customWidth="1"/>
    <col min="9498" max="9498" width="14.42578125" style="199" customWidth="1"/>
    <col min="9499" max="9500" width="11" style="199" customWidth="1"/>
    <col min="9501" max="9728" width="14.42578125" style="199"/>
    <col min="9729" max="9729" width="6.5703125" style="199" customWidth="1"/>
    <col min="9730" max="9730" width="10.7109375" style="199" customWidth="1"/>
    <col min="9731" max="9731" width="17.5703125" style="199" customWidth="1"/>
    <col min="9732" max="9732" width="21.5703125" style="199" customWidth="1"/>
    <col min="9733" max="9733" width="52.28515625" style="199" customWidth="1"/>
    <col min="9734" max="9734" width="24.140625" style="199" customWidth="1"/>
    <col min="9735" max="9735" width="26.5703125" style="199" customWidth="1"/>
    <col min="9736" max="9736" width="25.85546875" style="199" customWidth="1"/>
    <col min="9737" max="9737" width="14" style="199" customWidth="1"/>
    <col min="9738" max="9738" width="18" style="199" customWidth="1"/>
    <col min="9739" max="9739" width="18.5703125" style="199" customWidth="1"/>
    <col min="9740" max="9740" width="20" style="199" customWidth="1"/>
    <col min="9741" max="9741" width="18.28515625" style="199" customWidth="1"/>
    <col min="9742" max="9743" width="18" style="199" customWidth="1"/>
    <col min="9744" max="9744" width="26.28515625" style="199" customWidth="1"/>
    <col min="9745" max="9745" width="24.85546875" style="199" customWidth="1"/>
    <col min="9746" max="9746" width="19.42578125" style="199" customWidth="1"/>
    <col min="9747" max="9747" width="28.140625" style="199" customWidth="1"/>
    <col min="9748" max="9748" width="89.140625" style="199" customWidth="1"/>
    <col min="9749" max="9749" width="40.140625" style="199" customWidth="1"/>
    <col min="9750" max="9750" width="18.42578125" style="199" customWidth="1"/>
    <col min="9751" max="9751" width="19.42578125" style="199" customWidth="1"/>
    <col min="9752" max="9752" width="80.28515625" style="199" customWidth="1"/>
    <col min="9753" max="9753" width="31.140625" style="199" customWidth="1"/>
    <col min="9754" max="9754" width="14.42578125" style="199" customWidth="1"/>
    <col min="9755" max="9756" width="11" style="199" customWidth="1"/>
    <col min="9757" max="9984" width="14.42578125" style="199"/>
    <col min="9985" max="9985" width="6.5703125" style="199" customWidth="1"/>
    <col min="9986" max="9986" width="10.7109375" style="199" customWidth="1"/>
    <col min="9987" max="9987" width="17.5703125" style="199" customWidth="1"/>
    <col min="9988" max="9988" width="21.5703125" style="199" customWidth="1"/>
    <col min="9989" max="9989" width="52.28515625" style="199" customWidth="1"/>
    <col min="9990" max="9990" width="24.140625" style="199" customWidth="1"/>
    <col min="9991" max="9991" width="26.5703125" style="199" customWidth="1"/>
    <col min="9992" max="9992" width="25.85546875" style="199" customWidth="1"/>
    <col min="9993" max="9993" width="14" style="199" customWidth="1"/>
    <col min="9994" max="9994" width="18" style="199" customWidth="1"/>
    <col min="9995" max="9995" width="18.5703125" style="199" customWidth="1"/>
    <col min="9996" max="9996" width="20" style="199" customWidth="1"/>
    <col min="9997" max="9997" width="18.28515625" style="199" customWidth="1"/>
    <col min="9998" max="9999" width="18" style="199" customWidth="1"/>
    <col min="10000" max="10000" width="26.28515625" style="199" customWidth="1"/>
    <col min="10001" max="10001" width="24.85546875" style="199" customWidth="1"/>
    <col min="10002" max="10002" width="19.42578125" style="199" customWidth="1"/>
    <col min="10003" max="10003" width="28.140625" style="199" customWidth="1"/>
    <col min="10004" max="10004" width="89.140625" style="199" customWidth="1"/>
    <col min="10005" max="10005" width="40.140625" style="199" customWidth="1"/>
    <col min="10006" max="10006" width="18.42578125" style="199" customWidth="1"/>
    <col min="10007" max="10007" width="19.42578125" style="199" customWidth="1"/>
    <col min="10008" max="10008" width="80.28515625" style="199" customWidth="1"/>
    <col min="10009" max="10009" width="31.140625" style="199" customWidth="1"/>
    <col min="10010" max="10010" width="14.42578125" style="199" customWidth="1"/>
    <col min="10011" max="10012" width="11" style="199" customWidth="1"/>
    <col min="10013" max="10240" width="14.42578125" style="199"/>
    <col min="10241" max="10241" width="6.5703125" style="199" customWidth="1"/>
    <col min="10242" max="10242" width="10.7109375" style="199" customWidth="1"/>
    <col min="10243" max="10243" width="17.5703125" style="199" customWidth="1"/>
    <col min="10244" max="10244" width="21.5703125" style="199" customWidth="1"/>
    <col min="10245" max="10245" width="52.28515625" style="199" customWidth="1"/>
    <col min="10246" max="10246" width="24.140625" style="199" customWidth="1"/>
    <col min="10247" max="10247" width="26.5703125" style="199" customWidth="1"/>
    <col min="10248" max="10248" width="25.85546875" style="199" customWidth="1"/>
    <col min="10249" max="10249" width="14" style="199" customWidth="1"/>
    <col min="10250" max="10250" width="18" style="199" customWidth="1"/>
    <col min="10251" max="10251" width="18.5703125" style="199" customWidth="1"/>
    <col min="10252" max="10252" width="20" style="199" customWidth="1"/>
    <col min="10253" max="10253" width="18.28515625" style="199" customWidth="1"/>
    <col min="10254" max="10255" width="18" style="199" customWidth="1"/>
    <col min="10256" max="10256" width="26.28515625" style="199" customWidth="1"/>
    <col min="10257" max="10257" width="24.85546875" style="199" customWidth="1"/>
    <col min="10258" max="10258" width="19.42578125" style="199" customWidth="1"/>
    <col min="10259" max="10259" width="28.140625" style="199" customWidth="1"/>
    <col min="10260" max="10260" width="89.140625" style="199" customWidth="1"/>
    <col min="10261" max="10261" width="40.140625" style="199" customWidth="1"/>
    <col min="10262" max="10262" width="18.42578125" style="199" customWidth="1"/>
    <col min="10263" max="10263" width="19.42578125" style="199" customWidth="1"/>
    <col min="10264" max="10264" width="80.28515625" style="199" customWidth="1"/>
    <col min="10265" max="10265" width="31.140625" style="199" customWidth="1"/>
    <col min="10266" max="10266" width="14.42578125" style="199" customWidth="1"/>
    <col min="10267" max="10268" width="11" style="199" customWidth="1"/>
    <col min="10269" max="10496" width="14.42578125" style="199"/>
    <col min="10497" max="10497" width="6.5703125" style="199" customWidth="1"/>
    <col min="10498" max="10498" width="10.7109375" style="199" customWidth="1"/>
    <col min="10499" max="10499" width="17.5703125" style="199" customWidth="1"/>
    <col min="10500" max="10500" width="21.5703125" style="199" customWidth="1"/>
    <col min="10501" max="10501" width="52.28515625" style="199" customWidth="1"/>
    <col min="10502" max="10502" width="24.140625" style="199" customWidth="1"/>
    <col min="10503" max="10503" width="26.5703125" style="199" customWidth="1"/>
    <col min="10504" max="10504" width="25.85546875" style="199" customWidth="1"/>
    <col min="10505" max="10505" width="14" style="199" customWidth="1"/>
    <col min="10506" max="10506" width="18" style="199" customWidth="1"/>
    <col min="10507" max="10507" width="18.5703125" style="199" customWidth="1"/>
    <col min="10508" max="10508" width="20" style="199" customWidth="1"/>
    <col min="10509" max="10509" width="18.28515625" style="199" customWidth="1"/>
    <col min="10510" max="10511" width="18" style="199" customWidth="1"/>
    <col min="10512" max="10512" width="26.28515625" style="199" customWidth="1"/>
    <col min="10513" max="10513" width="24.85546875" style="199" customWidth="1"/>
    <col min="10514" max="10514" width="19.42578125" style="199" customWidth="1"/>
    <col min="10515" max="10515" width="28.140625" style="199" customWidth="1"/>
    <col min="10516" max="10516" width="89.140625" style="199" customWidth="1"/>
    <col min="10517" max="10517" width="40.140625" style="199" customWidth="1"/>
    <col min="10518" max="10518" width="18.42578125" style="199" customWidth="1"/>
    <col min="10519" max="10519" width="19.42578125" style="199" customWidth="1"/>
    <col min="10520" max="10520" width="80.28515625" style="199" customWidth="1"/>
    <col min="10521" max="10521" width="31.140625" style="199" customWidth="1"/>
    <col min="10522" max="10522" width="14.42578125" style="199" customWidth="1"/>
    <col min="10523" max="10524" width="11" style="199" customWidth="1"/>
    <col min="10525" max="10752" width="14.42578125" style="199"/>
    <col min="10753" max="10753" width="6.5703125" style="199" customWidth="1"/>
    <col min="10754" max="10754" width="10.7109375" style="199" customWidth="1"/>
    <col min="10755" max="10755" width="17.5703125" style="199" customWidth="1"/>
    <col min="10756" max="10756" width="21.5703125" style="199" customWidth="1"/>
    <col min="10757" max="10757" width="52.28515625" style="199" customWidth="1"/>
    <col min="10758" max="10758" width="24.140625" style="199" customWidth="1"/>
    <col min="10759" max="10759" width="26.5703125" style="199" customWidth="1"/>
    <col min="10760" max="10760" width="25.85546875" style="199" customWidth="1"/>
    <col min="10761" max="10761" width="14" style="199" customWidth="1"/>
    <col min="10762" max="10762" width="18" style="199" customWidth="1"/>
    <col min="10763" max="10763" width="18.5703125" style="199" customWidth="1"/>
    <col min="10764" max="10764" width="20" style="199" customWidth="1"/>
    <col min="10765" max="10765" width="18.28515625" style="199" customWidth="1"/>
    <col min="10766" max="10767" width="18" style="199" customWidth="1"/>
    <col min="10768" max="10768" width="26.28515625" style="199" customWidth="1"/>
    <col min="10769" max="10769" width="24.85546875" style="199" customWidth="1"/>
    <col min="10770" max="10770" width="19.42578125" style="199" customWidth="1"/>
    <col min="10771" max="10771" width="28.140625" style="199" customWidth="1"/>
    <col min="10772" max="10772" width="89.140625" style="199" customWidth="1"/>
    <col min="10773" max="10773" width="40.140625" style="199" customWidth="1"/>
    <col min="10774" max="10774" width="18.42578125" style="199" customWidth="1"/>
    <col min="10775" max="10775" width="19.42578125" style="199" customWidth="1"/>
    <col min="10776" max="10776" width="80.28515625" style="199" customWidth="1"/>
    <col min="10777" max="10777" width="31.140625" style="199" customWidth="1"/>
    <col min="10778" max="10778" width="14.42578125" style="199" customWidth="1"/>
    <col min="10779" max="10780" width="11" style="199" customWidth="1"/>
    <col min="10781" max="11008" width="14.42578125" style="199"/>
    <col min="11009" max="11009" width="6.5703125" style="199" customWidth="1"/>
    <col min="11010" max="11010" width="10.7109375" style="199" customWidth="1"/>
    <col min="11011" max="11011" width="17.5703125" style="199" customWidth="1"/>
    <col min="11012" max="11012" width="21.5703125" style="199" customWidth="1"/>
    <col min="11013" max="11013" width="52.28515625" style="199" customWidth="1"/>
    <col min="11014" max="11014" width="24.140625" style="199" customWidth="1"/>
    <col min="11015" max="11015" width="26.5703125" style="199" customWidth="1"/>
    <col min="11016" max="11016" width="25.85546875" style="199" customWidth="1"/>
    <col min="11017" max="11017" width="14" style="199" customWidth="1"/>
    <col min="11018" max="11018" width="18" style="199" customWidth="1"/>
    <col min="11019" max="11019" width="18.5703125" style="199" customWidth="1"/>
    <col min="11020" max="11020" width="20" style="199" customWidth="1"/>
    <col min="11021" max="11021" width="18.28515625" style="199" customWidth="1"/>
    <col min="11022" max="11023" width="18" style="199" customWidth="1"/>
    <col min="11024" max="11024" width="26.28515625" style="199" customWidth="1"/>
    <col min="11025" max="11025" width="24.85546875" style="199" customWidth="1"/>
    <col min="11026" max="11026" width="19.42578125" style="199" customWidth="1"/>
    <col min="11027" max="11027" width="28.140625" style="199" customWidth="1"/>
    <col min="11028" max="11028" width="89.140625" style="199" customWidth="1"/>
    <col min="11029" max="11029" width="40.140625" style="199" customWidth="1"/>
    <col min="11030" max="11030" width="18.42578125" style="199" customWidth="1"/>
    <col min="11031" max="11031" width="19.42578125" style="199" customWidth="1"/>
    <col min="11032" max="11032" width="80.28515625" style="199" customWidth="1"/>
    <col min="11033" max="11033" width="31.140625" style="199" customWidth="1"/>
    <col min="11034" max="11034" width="14.42578125" style="199" customWidth="1"/>
    <col min="11035" max="11036" width="11" style="199" customWidth="1"/>
    <col min="11037" max="11264" width="14.42578125" style="199"/>
    <col min="11265" max="11265" width="6.5703125" style="199" customWidth="1"/>
    <col min="11266" max="11266" width="10.7109375" style="199" customWidth="1"/>
    <col min="11267" max="11267" width="17.5703125" style="199" customWidth="1"/>
    <col min="11268" max="11268" width="21.5703125" style="199" customWidth="1"/>
    <col min="11269" max="11269" width="52.28515625" style="199" customWidth="1"/>
    <col min="11270" max="11270" width="24.140625" style="199" customWidth="1"/>
    <col min="11271" max="11271" width="26.5703125" style="199" customWidth="1"/>
    <col min="11272" max="11272" width="25.85546875" style="199" customWidth="1"/>
    <col min="11273" max="11273" width="14" style="199" customWidth="1"/>
    <col min="11274" max="11274" width="18" style="199" customWidth="1"/>
    <col min="11275" max="11275" width="18.5703125" style="199" customWidth="1"/>
    <col min="11276" max="11276" width="20" style="199" customWidth="1"/>
    <col min="11277" max="11277" width="18.28515625" style="199" customWidth="1"/>
    <col min="11278" max="11279" width="18" style="199" customWidth="1"/>
    <col min="11280" max="11280" width="26.28515625" style="199" customWidth="1"/>
    <col min="11281" max="11281" width="24.85546875" style="199" customWidth="1"/>
    <col min="11282" max="11282" width="19.42578125" style="199" customWidth="1"/>
    <col min="11283" max="11283" width="28.140625" style="199" customWidth="1"/>
    <col min="11284" max="11284" width="89.140625" style="199" customWidth="1"/>
    <col min="11285" max="11285" width="40.140625" style="199" customWidth="1"/>
    <col min="11286" max="11286" width="18.42578125" style="199" customWidth="1"/>
    <col min="11287" max="11287" width="19.42578125" style="199" customWidth="1"/>
    <col min="11288" max="11288" width="80.28515625" style="199" customWidth="1"/>
    <col min="11289" max="11289" width="31.140625" style="199" customWidth="1"/>
    <col min="11290" max="11290" width="14.42578125" style="199" customWidth="1"/>
    <col min="11291" max="11292" width="11" style="199" customWidth="1"/>
    <col min="11293" max="11520" width="14.42578125" style="199"/>
    <col min="11521" max="11521" width="6.5703125" style="199" customWidth="1"/>
    <col min="11522" max="11522" width="10.7109375" style="199" customWidth="1"/>
    <col min="11523" max="11523" width="17.5703125" style="199" customWidth="1"/>
    <col min="11524" max="11524" width="21.5703125" style="199" customWidth="1"/>
    <col min="11525" max="11525" width="52.28515625" style="199" customWidth="1"/>
    <col min="11526" max="11526" width="24.140625" style="199" customWidth="1"/>
    <col min="11527" max="11527" width="26.5703125" style="199" customWidth="1"/>
    <col min="11528" max="11528" width="25.85546875" style="199" customWidth="1"/>
    <col min="11529" max="11529" width="14" style="199" customWidth="1"/>
    <col min="11530" max="11530" width="18" style="199" customWidth="1"/>
    <col min="11531" max="11531" width="18.5703125" style="199" customWidth="1"/>
    <col min="11532" max="11532" width="20" style="199" customWidth="1"/>
    <col min="11533" max="11533" width="18.28515625" style="199" customWidth="1"/>
    <col min="11534" max="11535" width="18" style="199" customWidth="1"/>
    <col min="11536" max="11536" width="26.28515625" style="199" customWidth="1"/>
    <col min="11537" max="11537" width="24.85546875" style="199" customWidth="1"/>
    <col min="11538" max="11538" width="19.42578125" style="199" customWidth="1"/>
    <col min="11539" max="11539" width="28.140625" style="199" customWidth="1"/>
    <col min="11540" max="11540" width="89.140625" style="199" customWidth="1"/>
    <col min="11541" max="11541" width="40.140625" style="199" customWidth="1"/>
    <col min="11542" max="11542" width="18.42578125" style="199" customWidth="1"/>
    <col min="11543" max="11543" width="19.42578125" style="199" customWidth="1"/>
    <col min="11544" max="11544" width="80.28515625" style="199" customWidth="1"/>
    <col min="11545" max="11545" width="31.140625" style="199" customWidth="1"/>
    <col min="11546" max="11546" width="14.42578125" style="199" customWidth="1"/>
    <col min="11547" max="11548" width="11" style="199" customWidth="1"/>
    <col min="11549" max="11776" width="14.42578125" style="199"/>
    <col min="11777" max="11777" width="6.5703125" style="199" customWidth="1"/>
    <col min="11778" max="11778" width="10.7109375" style="199" customWidth="1"/>
    <col min="11779" max="11779" width="17.5703125" style="199" customWidth="1"/>
    <col min="11780" max="11780" width="21.5703125" style="199" customWidth="1"/>
    <col min="11781" max="11781" width="52.28515625" style="199" customWidth="1"/>
    <col min="11782" max="11782" width="24.140625" style="199" customWidth="1"/>
    <col min="11783" max="11783" width="26.5703125" style="199" customWidth="1"/>
    <col min="11784" max="11784" width="25.85546875" style="199" customWidth="1"/>
    <col min="11785" max="11785" width="14" style="199" customWidth="1"/>
    <col min="11786" max="11786" width="18" style="199" customWidth="1"/>
    <col min="11787" max="11787" width="18.5703125" style="199" customWidth="1"/>
    <col min="11788" max="11788" width="20" style="199" customWidth="1"/>
    <col min="11789" max="11789" width="18.28515625" style="199" customWidth="1"/>
    <col min="11790" max="11791" width="18" style="199" customWidth="1"/>
    <col min="11792" max="11792" width="26.28515625" style="199" customWidth="1"/>
    <col min="11793" max="11793" width="24.85546875" style="199" customWidth="1"/>
    <col min="11794" max="11794" width="19.42578125" style="199" customWidth="1"/>
    <col min="11795" max="11795" width="28.140625" style="199" customWidth="1"/>
    <col min="11796" max="11796" width="89.140625" style="199" customWidth="1"/>
    <col min="11797" max="11797" width="40.140625" style="199" customWidth="1"/>
    <col min="11798" max="11798" width="18.42578125" style="199" customWidth="1"/>
    <col min="11799" max="11799" width="19.42578125" style="199" customWidth="1"/>
    <col min="11800" max="11800" width="80.28515625" style="199" customWidth="1"/>
    <col min="11801" max="11801" width="31.140625" style="199" customWidth="1"/>
    <col min="11802" max="11802" width="14.42578125" style="199" customWidth="1"/>
    <col min="11803" max="11804" width="11" style="199" customWidth="1"/>
    <col min="11805" max="12032" width="14.42578125" style="199"/>
    <col min="12033" max="12033" width="6.5703125" style="199" customWidth="1"/>
    <col min="12034" max="12034" width="10.7109375" style="199" customWidth="1"/>
    <col min="12035" max="12035" width="17.5703125" style="199" customWidth="1"/>
    <col min="12036" max="12036" width="21.5703125" style="199" customWidth="1"/>
    <col min="12037" max="12037" width="52.28515625" style="199" customWidth="1"/>
    <col min="12038" max="12038" width="24.140625" style="199" customWidth="1"/>
    <col min="12039" max="12039" width="26.5703125" style="199" customWidth="1"/>
    <col min="12040" max="12040" width="25.85546875" style="199" customWidth="1"/>
    <col min="12041" max="12041" width="14" style="199" customWidth="1"/>
    <col min="12042" max="12042" width="18" style="199" customWidth="1"/>
    <col min="12043" max="12043" width="18.5703125" style="199" customWidth="1"/>
    <col min="12044" max="12044" width="20" style="199" customWidth="1"/>
    <col min="12045" max="12045" width="18.28515625" style="199" customWidth="1"/>
    <col min="12046" max="12047" width="18" style="199" customWidth="1"/>
    <col min="12048" max="12048" width="26.28515625" style="199" customWidth="1"/>
    <col min="12049" max="12049" width="24.85546875" style="199" customWidth="1"/>
    <col min="12050" max="12050" width="19.42578125" style="199" customWidth="1"/>
    <col min="12051" max="12051" width="28.140625" style="199" customWidth="1"/>
    <col min="12052" max="12052" width="89.140625" style="199" customWidth="1"/>
    <col min="12053" max="12053" width="40.140625" style="199" customWidth="1"/>
    <col min="12054" max="12054" width="18.42578125" style="199" customWidth="1"/>
    <col min="12055" max="12055" width="19.42578125" style="199" customWidth="1"/>
    <col min="12056" max="12056" width="80.28515625" style="199" customWidth="1"/>
    <col min="12057" max="12057" width="31.140625" style="199" customWidth="1"/>
    <col min="12058" max="12058" width="14.42578125" style="199" customWidth="1"/>
    <col min="12059" max="12060" width="11" style="199" customWidth="1"/>
    <col min="12061" max="12288" width="14.42578125" style="199"/>
    <col min="12289" max="12289" width="6.5703125" style="199" customWidth="1"/>
    <col min="12290" max="12290" width="10.7109375" style="199" customWidth="1"/>
    <col min="12291" max="12291" width="17.5703125" style="199" customWidth="1"/>
    <col min="12292" max="12292" width="21.5703125" style="199" customWidth="1"/>
    <col min="12293" max="12293" width="52.28515625" style="199" customWidth="1"/>
    <col min="12294" max="12294" width="24.140625" style="199" customWidth="1"/>
    <col min="12295" max="12295" width="26.5703125" style="199" customWidth="1"/>
    <col min="12296" max="12296" width="25.85546875" style="199" customWidth="1"/>
    <col min="12297" max="12297" width="14" style="199" customWidth="1"/>
    <col min="12298" max="12298" width="18" style="199" customWidth="1"/>
    <col min="12299" max="12299" width="18.5703125" style="199" customWidth="1"/>
    <col min="12300" max="12300" width="20" style="199" customWidth="1"/>
    <col min="12301" max="12301" width="18.28515625" style="199" customWidth="1"/>
    <col min="12302" max="12303" width="18" style="199" customWidth="1"/>
    <col min="12304" max="12304" width="26.28515625" style="199" customWidth="1"/>
    <col min="12305" max="12305" width="24.85546875" style="199" customWidth="1"/>
    <col min="12306" max="12306" width="19.42578125" style="199" customWidth="1"/>
    <col min="12307" max="12307" width="28.140625" style="199" customWidth="1"/>
    <col min="12308" max="12308" width="89.140625" style="199" customWidth="1"/>
    <col min="12309" max="12309" width="40.140625" style="199" customWidth="1"/>
    <col min="12310" max="12310" width="18.42578125" style="199" customWidth="1"/>
    <col min="12311" max="12311" width="19.42578125" style="199" customWidth="1"/>
    <col min="12312" max="12312" width="80.28515625" style="199" customWidth="1"/>
    <col min="12313" max="12313" width="31.140625" style="199" customWidth="1"/>
    <col min="12314" max="12314" width="14.42578125" style="199" customWidth="1"/>
    <col min="12315" max="12316" width="11" style="199" customWidth="1"/>
    <col min="12317" max="12544" width="14.42578125" style="199"/>
    <col min="12545" max="12545" width="6.5703125" style="199" customWidth="1"/>
    <col min="12546" max="12546" width="10.7109375" style="199" customWidth="1"/>
    <col min="12547" max="12547" width="17.5703125" style="199" customWidth="1"/>
    <col min="12548" max="12548" width="21.5703125" style="199" customWidth="1"/>
    <col min="12549" max="12549" width="52.28515625" style="199" customWidth="1"/>
    <col min="12550" max="12550" width="24.140625" style="199" customWidth="1"/>
    <col min="12551" max="12551" width="26.5703125" style="199" customWidth="1"/>
    <col min="12552" max="12552" width="25.85546875" style="199" customWidth="1"/>
    <col min="12553" max="12553" width="14" style="199" customWidth="1"/>
    <col min="12554" max="12554" width="18" style="199" customWidth="1"/>
    <col min="12555" max="12555" width="18.5703125" style="199" customWidth="1"/>
    <col min="12556" max="12556" width="20" style="199" customWidth="1"/>
    <col min="12557" max="12557" width="18.28515625" style="199" customWidth="1"/>
    <col min="12558" max="12559" width="18" style="199" customWidth="1"/>
    <col min="12560" max="12560" width="26.28515625" style="199" customWidth="1"/>
    <col min="12561" max="12561" width="24.85546875" style="199" customWidth="1"/>
    <col min="12562" max="12562" width="19.42578125" style="199" customWidth="1"/>
    <col min="12563" max="12563" width="28.140625" style="199" customWidth="1"/>
    <col min="12564" max="12564" width="89.140625" style="199" customWidth="1"/>
    <col min="12565" max="12565" width="40.140625" style="199" customWidth="1"/>
    <col min="12566" max="12566" width="18.42578125" style="199" customWidth="1"/>
    <col min="12567" max="12567" width="19.42578125" style="199" customWidth="1"/>
    <col min="12568" max="12568" width="80.28515625" style="199" customWidth="1"/>
    <col min="12569" max="12569" width="31.140625" style="199" customWidth="1"/>
    <col min="12570" max="12570" width="14.42578125" style="199" customWidth="1"/>
    <col min="12571" max="12572" width="11" style="199" customWidth="1"/>
    <col min="12573" max="12800" width="14.42578125" style="199"/>
    <col min="12801" max="12801" width="6.5703125" style="199" customWidth="1"/>
    <col min="12802" max="12802" width="10.7109375" style="199" customWidth="1"/>
    <col min="12803" max="12803" width="17.5703125" style="199" customWidth="1"/>
    <col min="12804" max="12804" width="21.5703125" style="199" customWidth="1"/>
    <col min="12805" max="12805" width="52.28515625" style="199" customWidth="1"/>
    <col min="12806" max="12806" width="24.140625" style="199" customWidth="1"/>
    <col min="12807" max="12807" width="26.5703125" style="199" customWidth="1"/>
    <col min="12808" max="12808" width="25.85546875" style="199" customWidth="1"/>
    <col min="12809" max="12809" width="14" style="199" customWidth="1"/>
    <col min="12810" max="12810" width="18" style="199" customWidth="1"/>
    <col min="12811" max="12811" width="18.5703125" style="199" customWidth="1"/>
    <col min="12812" max="12812" width="20" style="199" customWidth="1"/>
    <col min="12813" max="12813" width="18.28515625" style="199" customWidth="1"/>
    <col min="12814" max="12815" width="18" style="199" customWidth="1"/>
    <col min="12816" max="12816" width="26.28515625" style="199" customWidth="1"/>
    <col min="12817" max="12817" width="24.85546875" style="199" customWidth="1"/>
    <col min="12818" max="12818" width="19.42578125" style="199" customWidth="1"/>
    <col min="12819" max="12819" width="28.140625" style="199" customWidth="1"/>
    <col min="12820" max="12820" width="89.140625" style="199" customWidth="1"/>
    <col min="12821" max="12821" width="40.140625" style="199" customWidth="1"/>
    <col min="12822" max="12822" width="18.42578125" style="199" customWidth="1"/>
    <col min="12823" max="12823" width="19.42578125" style="199" customWidth="1"/>
    <col min="12824" max="12824" width="80.28515625" style="199" customWidth="1"/>
    <col min="12825" max="12825" width="31.140625" style="199" customWidth="1"/>
    <col min="12826" max="12826" width="14.42578125" style="199" customWidth="1"/>
    <col min="12827" max="12828" width="11" style="199" customWidth="1"/>
    <col min="12829" max="13056" width="14.42578125" style="199"/>
    <col min="13057" max="13057" width="6.5703125" style="199" customWidth="1"/>
    <col min="13058" max="13058" width="10.7109375" style="199" customWidth="1"/>
    <col min="13059" max="13059" width="17.5703125" style="199" customWidth="1"/>
    <col min="13060" max="13060" width="21.5703125" style="199" customWidth="1"/>
    <col min="13061" max="13061" width="52.28515625" style="199" customWidth="1"/>
    <col min="13062" max="13062" width="24.140625" style="199" customWidth="1"/>
    <col min="13063" max="13063" width="26.5703125" style="199" customWidth="1"/>
    <col min="13064" max="13064" width="25.85546875" style="199" customWidth="1"/>
    <col min="13065" max="13065" width="14" style="199" customWidth="1"/>
    <col min="13066" max="13066" width="18" style="199" customWidth="1"/>
    <col min="13067" max="13067" width="18.5703125" style="199" customWidth="1"/>
    <col min="13068" max="13068" width="20" style="199" customWidth="1"/>
    <col min="13069" max="13069" width="18.28515625" style="199" customWidth="1"/>
    <col min="13070" max="13071" width="18" style="199" customWidth="1"/>
    <col min="13072" max="13072" width="26.28515625" style="199" customWidth="1"/>
    <col min="13073" max="13073" width="24.85546875" style="199" customWidth="1"/>
    <col min="13074" max="13074" width="19.42578125" style="199" customWidth="1"/>
    <col min="13075" max="13075" width="28.140625" style="199" customWidth="1"/>
    <col min="13076" max="13076" width="89.140625" style="199" customWidth="1"/>
    <col min="13077" max="13077" width="40.140625" style="199" customWidth="1"/>
    <col min="13078" max="13078" width="18.42578125" style="199" customWidth="1"/>
    <col min="13079" max="13079" width="19.42578125" style="199" customWidth="1"/>
    <col min="13080" max="13080" width="80.28515625" style="199" customWidth="1"/>
    <col min="13081" max="13081" width="31.140625" style="199" customWidth="1"/>
    <col min="13082" max="13082" width="14.42578125" style="199" customWidth="1"/>
    <col min="13083" max="13084" width="11" style="199" customWidth="1"/>
    <col min="13085" max="13312" width="14.42578125" style="199"/>
    <col min="13313" max="13313" width="6.5703125" style="199" customWidth="1"/>
    <col min="13314" max="13314" width="10.7109375" style="199" customWidth="1"/>
    <col min="13315" max="13315" width="17.5703125" style="199" customWidth="1"/>
    <col min="13316" max="13316" width="21.5703125" style="199" customWidth="1"/>
    <col min="13317" max="13317" width="52.28515625" style="199" customWidth="1"/>
    <col min="13318" max="13318" width="24.140625" style="199" customWidth="1"/>
    <col min="13319" max="13319" width="26.5703125" style="199" customWidth="1"/>
    <col min="13320" max="13320" width="25.85546875" style="199" customWidth="1"/>
    <col min="13321" max="13321" width="14" style="199" customWidth="1"/>
    <col min="13322" max="13322" width="18" style="199" customWidth="1"/>
    <col min="13323" max="13323" width="18.5703125" style="199" customWidth="1"/>
    <col min="13324" max="13324" width="20" style="199" customWidth="1"/>
    <col min="13325" max="13325" width="18.28515625" style="199" customWidth="1"/>
    <col min="13326" max="13327" width="18" style="199" customWidth="1"/>
    <col min="13328" max="13328" width="26.28515625" style="199" customWidth="1"/>
    <col min="13329" max="13329" width="24.85546875" style="199" customWidth="1"/>
    <col min="13330" max="13330" width="19.42578125" style="199" customWidth="1"/>
    <col min="13331" max="13331" width="28.140625" style="199" customWidth="1"/>
    <col min="13332" max="13332" width="89.140625" style="199" customWidth="1"/>
    <col min="13333" max="13333" width="40.140625" style="199" customWidth="1"/>
    <col min="13334" max="13334" width="18.42578125" style="199" customWidth="1"/>
    <col min="13335" max="13335" width="19.42578125" style="199" customWidth="1"/>
    <col min="13336" max="13336" width="80.28515625" style="199" customWidth="1"/>
    <col min="13337" max="13337" width="31.140625" style="199" customWidth="1"/>
    <col min="13338" max="13338" width="14.42578125" style="199" customWidth="1"/>
    <col min="13339" max="13340" width="11" style="199" customWidth="1"/>
    <col min="13341" max="13568" width="14.42578125" style="199"/>
    <col min="13569" max="13569" width="6.5703125" style="199" customWidth="1"/>
    <col min="13570" max="13570" width="10.7109375" style="199" customWidth="1"/>
    <col min="13571" max="13571" width="17.5703125" style="199" customWidth="1"/>
    <col min="13572" max="13572" width="21.5703125" style="199" customWidth="1"/>
    <col min="13573" max="13573" width="52.28515625" style="199" customWidth="1"/>
    <col min="13574" max="13574" width="24.140625" style="199" customWidth="1"/>
    <col min="13575" max="13575" width="26.5703125" style="199" customWidth="1"/>
    <col min="13576" max="13576" width="25.85546875" style="199" customWidth="1"/>
    <col min="13577" max="13577" width="14" style="199" customWidth="1"/>
    <col min="13578" max="13578" width="18" style="199" customWidth="1"/>
    <col min="13579" max="13579" width="18.5703125" style="199" customWidth="1"/>
    <col min="13580" max="13580" width="20" style="199" customWidth="1"/>
    <col min="13581" max="13581" width="18.28515625" style="199" customWidth="1"/>
    <col min="13582" max="13583" width="18" style="199" customWidth="1"/>
    <col min="13584" max="13584" width="26.28515625" style="199" customWidth="1"/>
    <col min="13585" max="13585" width="24.85546875" style="199" customWidth="1"/>
    <col min="13586" max="13586" width="19.42578125" style="199" customWidth="1"/>
    <col min="13587" max="13587" width="28.140625" style="199" customWidth="1"/>
    <col min="13588" max="13588" width="89.140625" style="199" customWidth="1"/>
    <col min="13589" max="13589" width="40.140625" style="199" customWidth="1"/>
    <col min="13590" max="13590" width="18.42578125" style="199" customWidth="1"/>
    <col min="13591" max="13591" width="19.42578125" style="199" customWidth="1"/>
    <col min="13592" max="13592" width="80.28515625" style="199" customWidth="1"/>
    <col min="13593" max="13593" width="31.140625" style="199" customWidth="1"/>
    <col min="13594" max="13594" width="14.42578125" style="199" customWidth="1"/>
    <col min="13595" max="13596" width="11" style="199" customWidth="1"/>
    <col min="13597" max="13824" width="14.42578125" style="199"/>
    <col min="13825" max="13825" width="6.5703125" style="199" customWidth="1"/>
    <col min="13826" max="13826" width="10.7109375" style="199" customWidth="1"/>
    <col min="13827" max="13827" width="17.5703125" style="199" customWidth="1"/>
    <col min="13828" max="13828" width="21.5703125" style="199" customWidth="1"/>
    <col min="13829" max="13829" width="52.28515625" style="199" customWidth="1"/>
    <col min="13830" max="13830" width="24.140625" style="199" customWidth="1"/>
    <col min="13831" max="13831" width="26.5703125" style="199" customWidth="1"/>
    <col min="13832" max="13832" width="25.85546875" style="199" customWidth="1"/>
    <col min="13833" max="13833" width="14" style="199" customWidth="1"/>
    <col min="13834" max="13834" width="18" style="199" customWidth="1"/>
    <col min="13835" max="13835" width="18.5703125" style="199" customWidth="1"/>
    <col min="13836" max="13836" width="20" style="199" customWidth="1"/>
    <col min="13837" max="13837" width="18.28515625" style="199" customWidth="1"/>
    <col min="13838" max="13839" width="18" style="199" customWidth="1"/>
    <col min="13840" max="13840" width="26.28515625" style="199" customWidth="1"/>
    <col min="13841" max="13841" width="24.85546875" style="199" customWidth="1"/>
    <col min="13842" max="13842" width="19.42578125" style="199" customWidth="1"/>
    <col min="13843" max="13843" width="28.140625" style="199" customWidth="1"/>
    <col min="13844" max="13844" width="89.140625" style="199" customWidth="1"/>
    <col min="13845" max="13845" width="40.140625" style="199" customWidth="1"/>
    <col min="13846" max="13846" width="18.42578125" style="199" customWidth="1"/>
    <col min="13847" max="13847" width="19.42578125" style="199" customWidth="1"/>
    <col min="13848" max="13848" width="80.28515625" style="199" customWidth="1"/>
    <col min="13849" max="13849" width="31.140625" style="199" customWidth="1"/>
    <col min="13850" max="13850" width="14.42578125" style="199" customWidth="1"/>
    <col min="13851" max="13852" width="11" style="199" customWidth="1"/>
    <col min="13853" max="14080" width="14.42578125" style="199"/>
    <col min="14081" max="14081" width="6.5703125" style="199" customWidth="1"/>
    <col min="14082" max="14082" width="10.7109375" style="199" customWidth="1"/>
    <col min="14083" max="14083" width="17.5703125" style="199" customWidth="1"/>
    <col min="14084" max="14084" width="21.5703125" style="199" customWidth="1"/>
    <col min="14085" max="14085" width="52.28515625" style="199" customWidth="1"/>
    <col min="14086" max="14086" width="24.140625" style="199" customWidth="1"/>
    <col min="14087" max="14087" width="26.5703125" style="199" customWidth="1"/>
    <col min="14088" max="14088" width="25.85546875" style="199" customWidth="1"/>
    <col min="14089" max="14089" width="14" style="199" customWidth="1"/>
    <col min="14090" max="14090" width="18" style="199" customWidth="1"/>
    <col min="14091" max="14091" width="18.5703125" style="199" customWidth="1"/>
    <col min="14092" max="14092" width="20" style="199" customWidth="1"/>
    <col min="14093" max="14093" width="18.28515625" style="199" customWidth="1"/>
    <col min="14094" max="14095" width="18" style="199" customWidth="1"/>
    <col min="14096" max="14096" width="26.28515625" style="199" customWidth="1"/>
    <col min="14097" max="14097" width="24.85546875" style="199" customWidth="1"/>
    <col min="14098" max="14098" width="19.42578125" style="199" customWidth="1"/>
    <col min="14099" max="14099" width="28.140625" style="199" customWidth="1"/>
    <col min="14100" max="14100" width="89.140625" style="199" customWidth="1"/>
    <col min="14101" max="14101" width="40.140625" style="199" customWidth="1"/>
    <col min="14102" max="14102" width="18.42578125" style="199" customWidth="1"/>
    <col min="14103" max="14103" width="19.42578125" style="199" customWidth="1"/>
    <col min="14104" max="14104" width="80.28515625" style="199" customWidth="1"/>
    <col min="14105" max="14105" width="31.140625" style="199" customWidth="1"/>
    <col min="14106" max="14106" width="14.42578125" style="199" customWidth="1"/>
    <col min="14107" max="14108" width="11" style="199" customWidth="1"/>
    <col min="14109" max="14336" width="14.42578125" style="199"/>
    <col min="14337" max="14337" width="6.5703125" style="199" customWidth="1"/>
    <col min="14338" max="14338" width="10.7109375" style="199" customWidth="1"/>
    <col min="14339" max="14339" width="17.5703125" style="199" customWidth="1"/>
    <col min="14340" max="14340" width="21.5703125" style="199" customWidth="1"/>
    <col min="14341" max="14341" width="52.28515625" style="199" customWidth="1"/>
    <col min="14342" max="14342" width="24.140625" style="199" customWidth="1"/>
    <col min="14343" max="14343" width="26.5703125" style="199" customWidth="1"/>
    <col min="14344" max="14344" width="25.85546875" style="199" customWidth="1"/>
    <col min="14345" max="14345" width="14" style="199" customWidth="1"/>
    <col min="14346" max="14346" width="18" style="199" customWidth="1"/>
    <col min="14347" max="14347" width="18.5703125" style="199" customWidth="1"/>
    <col min="14348" max="14348" width="20" style="199" customWidth="1"/>
    <col min="14349" max="14349" width="18.28515625" style="199" customWidth="1"/>
    <col min="14350" max="14351" width="18" style="199" customWidth="1"/>
    <col min="14352" max="14352" width="26.28515625" style="199" customWidth="1"/>
    <col min="14353" max="14353" width="24.85546875" style="199" customWidth="1"/>
    <col min="14354" max="14354" width="19.42578125" style="199" customWidth="1"/>
    <col min="14355" max="14355" width="28.140625" style="199" customWidth="1"/>
    <col min="14356" max="14356" width="89.140625" style="199" customWidth="1"/>
    <col min="14357" max="14357" width="40.140625" style="199" customWidth="1"/>
    <col min="14358" max="14358" width="18.42578125" style="199" customWidth="1"/>
    <col min="14359" max="14359" width="19.42578125" style="199" customWidth="1"/>
    <col min="14360" max="14360" width="80.28515625" style="199" customWidth="1"/>
    <col min="14361" max="14361" width="31.140625" style="199" customWidth="1"/>
    <col min="14362" max="14362" width="14.42578125" style="199" customWidth="1"/>
    <col min="14363" max="14364" width="11" style="199" customWidth="1"/>
    <col min="14365" max="14592" width="14.42578125" style="199"/>
    <col min="14593" max="14593" width="6.5703125" style="199" customWidth="1"/>
    <col min="14594" max="14594" width="10.7109375" style="199" customWidth="1"/>
    <col min="14595" max="14595" width="17.5703125" style="199" customWidth="1"/>
    <col min="14596" max="14596" width="21.5703125" style="199" customWidth="1"/>
    <col min="14597" max="14597" width="52.28515625" style="199" customWidth="1"/>
    <col min="14598" max="14598" width="24.140625" style="199" customWidth="1"/>
    <col min="14599" max="14599" width="26.5703125" style="199" customWidth="1"/>
    <col min="14600" max="14600" width="25.85546875" style="199" customWidth="1"/>
    <col min="14601" max="14601" width="14" style="199" customWidth="1"/>
    <col min="14602" max="14602" width="18" style="199" customWidth="1"/>
    <col min="14603" max="14603" width="18.5703125" style="199" customWidth="1"/>
    <col min="14604" max="14604" width="20" style="199" customWidth="1"/>
    <col min="14605" max="14605" width="18.28515625" style="199" customWidth="1"/>
    <col min="14606" max="14607" width="18" style="199" customWidth="1"/>
    <col min="14608" max="14608" width="26.28515625" style="199" customWidth="1"/>
    <col min="14609" max="14609" width="24.85546875" style="199" customWidth="1"/>
    <col min="14610" max="14610" width="19.42578125" style="199" customWidth="1"/>
    <col min="14611" max="14611" width="28.140625" style="199" customWidth="1"/>
    <col min="14612" max="14612" width="89.140625" style="199" customWidth="1"/>
    <col min="14613" max="14613" width="40.140625" style="199" customWidth="1"/>
    <col min="14614" max="14614" width="18.42578125" style="199" customWidth="1"/>
    <col min="14615" max="14615" width="19.42578125" style="199" customWidth="1"/>
    <col min="14616" max="14616" width="80.28515625" style="199" customWidth="1"/>
    <col min="14617" max="14617" width="31.140625" style="199" customWidth="1"/>
    <col min="14618" max="14618" width="14.42578125" style="199" customWidth="1"/>
    <col min="14619" max="14620" width="11" style="199" customWidth="1"/>
    <col min="14621" max="14848" width="14.42578125" style="199"/>
    <col min="14849" max="14849" width="6.5703125" style="199" customWidth="1"/>
    <col min="14850" max="14850" width="10.7109375" style="199" customWidth="1"/>
    <col min="14851" max="14851" width="17.5703125" style="199" customWidth="1"/>
    <col min="14852" max="14852" width="21.5703125" style="199" customWidth="1"/>
    <col min="14853" max="14853" width="52.28515625" style="199" customWidth="1"/>
    <col min="14854" max="14854" width="24.140625" style="199" customWidth="1"/>
    <col min="14855" max="14855" width="26.5703125" style="199" customWidth="1"/>
    <col min="14856" max="14856" width="25.85546875" style="199" customWidth="1"/>
    <col min="14857" max="14857" width="14" style="199" customWidth="1"/>
    <col min="14858" max="14858" width="18" style="199" customWidth="1"/>
    <col min="14859" max="14859" width="18.5703125" style="199" customWidth="1"/>
    <col min="14860" max="14860" width="20" style="199" customWidth="1"/>
    <col min="14861" max="14861" width="18.28515625" style="199" customWidth="1"/>
    <col min="14862" max="14863" width="18" style="199" customWidth="1"/>
    <col min="14864" max="14864" width="26.28515625" style="199" customWidth="1"/>
    <col min="14865" max="14865" width="24.85546875" style="199" customWidth="1"/>
    <col min="14866" max="14866" width="19.42578125" style="199" customWidth="1"/>
    <col min="14867" max="14867" width="28.140625" style="199" customWidth="1"/>
    <col min="14868" max="14868" width="89.140625" style="199" customWidth="1"/>
    <col min="14869" max="14869" width="40.140625" style="199" customWidth="1"/>
    <col min="14870" max="14870" width="18.42578125" style="199" customWidth="1"/>
    <col min="14871" max="14871" width="19.42578125" style="199" customWidth="1"/>
    <col min="14872" max="14872" width="80.28515625" style="199" customWidth="1"/>
    <col min="14873" max="14873" width="31.140625" style="199" customWidth="1"/>
    <col min="14874" max="14874" width="14.42578125" style="199" customWidth="1"/>
    <col min="14875" max="14876" width="11" style="199" customWidth="1"/>
    <col min="14877" max="15104" width="14.42578125" style="199"/>
    <col min="15105" max="15105" width="6.5703125" style="199" customWidth="1"/>
    <col min="15106" max="15106" width="10.7109375" style="199" customWidth="1"/>
    <col min="15107" max="15107" width="17.5703125" style="199" customWidth="1"/>
    <col min="15108" max="15108" width="21.5703125" style="199" customWidth="1"/>
    <col min="15109" max="15109" width="52.28515625" style="199" customWidth="1"/>
    <col min="15110" max="15110" width="24.140625" style="199" customWidth="1"/>
    <col min="15111" max="15111" width="26.5703125" style="199" customWidth="1"/>
    <col min="15112" max="15112" width="25.85546875" style="199" customWidth="1"/>
    <col min="15113" max="15113" width="14" style="199" customWidth="1"/>
    <col min="15114" max="15114" width="18" style="199" customWidth="1"/>
    <col min="15115" max="15115" width="18.5703125" style="199" customWidth="1"/>
    <col min="15116" max="15116" width="20" style="199" customWidth="1"/>
    <col min="15117" max="15117" width="18.28515625" style="199" customWidth="1"/>
    <col min="15118" max="15119" width="18" style="199" customWidth="1"/>
    <col min="15120" max="15120" width="26.28515625" style="199" customWidth="1"/>
    <col min="15121" max="15121" width="24.85546875" style="199" customWidth="1"/>
    <col min="15122" max="15122" width="19.42578125" style="199" customWidth="1"/>
    <col min="15123" max="15123" width="28.140625" style="199" customWidth="1"/>
    <col min="15124" max="15124" width="89.140625" style="199" customWidth="1"/>
    <col min="15125" max="15125" width="40.140625" style="199" customWidth="1"/>
    <col min="15126" max="15126" width="18.42578125" style="199" customWidth="1"/>
    <col min="15127" max="15127" width="19.42578125" style="199" customWidth="1"/>
    <col min="15128" max="15128" width="80.28515625" style="199" customWidth="1"/>
    <col min="15129" max="15129" width="31.140625" style="199" customWidth="1"/>
    <col min="15130" max="15130" width="14.42578125" style="199" customWidth="1"/>
    <col min="15131" max="15132" width="11" style="199" customWidth="1"/>
    <col min="15133" max="15360" width="14.42578125" style="199"/>
    <col min="15361" max="15361" width="6.5703125" style="199" customWidth="1"/>
    <col min="15362" max="15362" width="10.7109375" style="199" customWidth="1"/>
    <col min="15363" max="15363" width="17.5703125" style="199" customWidth="1"/>
    <col min="15364" max="15364" width="21.5703125" style="199" customWidth="1"/>
    <col min="15365" max="15365" width="52.28515625" style="199" customWidth="1"/>
    <col min="15366" max="15366" width="24.140625" style="199" customWidth="1"/>
    <col min="15367" max="15367" width="26.5703125" style="199" customWidth="1"/>
    <col min="15368" max="15368" width="25.85546875" style="199" customWidth="1"/>
    <col min="15369" max="15369" width="14" style="199" customWidth="1"/>
    <col min="15370" max="15370" width="18" style="199" customWidth="1"/>
    <col min="15371" max="15371" width="18.5703125" style="199" customWidth="1"/>
    <col min="15372" max="15372" width="20" style="199" customWidth="1"/>
    <col min="15373" max="15373" width="18.28515625" style="199" customWidth="1"/>
    <col min="15374" max="15375" width="18" style="199" customWidth="1"/>
    <col min="15376" max="15376" width="26.28515625" style="199" customWidth="1"/>
    <col min="15377" max="15377" width="24.85546875" style="199" customWidth="1"/>
    <col min="15378" max="15378" width="19.42578125" style="199" customWidth="1"/>
    <col min="15379" max="15379" width="28.140625" style="199" customWidth="1"/>
    <col min="15380" max="15380" width="89.140625" style="199" customWidth="1"/>
    <col min="15381" max="15381" width="40.140625" style="199" customWidth="1"/>
    <col min="15382" max="15382" width="18.42578125" style="199" customWidth="1"/>
    <col min="15383" max="15383" width="19.42578125" style="199" customWidth="1"/>
    <col min="15384" max="15384" width="80.28515625" style="199" customWidth="1"/>
    <col min="15385" max="15385" width="31.140625" style="199" customWidth="1"/>
    <col min="15386" max="15386" width="14.42578125" style="199" customWidth="1"/>
    <col min="15387" max="15388" width="11" style="199" customWidth="1"/>
    <col min="15389" max="15616" width="14.42578125" style="199"/>
    <col min="15617" max="15617" width="6.5703125" style="199" customWidth="1"/>
    <col min="15618" max="15618" width="10.7109375" style="199" customWidth="1"/>
    <col min="15619" max="15619" width="17.5703125" style="199" customWidth="1"/>
    <col min="15620" max="15620" width="21.5703125" style="199" customWidth="1"/>
    <col min="15621" max="15621" width="52.28515625" style="199" customWidth="1"/>
    <col min="15622" max="15622" width="24.140625" style="199" customWidth="1"/>
    <col min="15623" max="15623" width="26.5703125" style="199" customWidth="1"/>
    <col min="15624" max="15624" width="25.85546875" style="199" customWidth="1"/>
    <col min="15625" max="15625" width="14" style="199" customWidth="1"/>
    <col min="15626" max="15626" width="18" style="199" customWidth="1"/>
    <col min="15627" max="15627" width="18.5703125" style="199" customWidth="1"/>
    <col min="15628" max="15628" width="20" style="199" customWidth="1"/>
    <col min="15629" max="15629" width="18.28515625" style="199" customWidth="1"/>
    <col min="15630" max="15631" width="18" style="199" customWidth="1"/>
    <col min="15632" max="15632" width="26.28515625" style="199" customWidth="1"/>
    <col min="15633" max="15633" width="24.85546875" style="199" customWidth="1"/>
    <col min="15634" max="15634" width="19.42578125" style="199" customWidth="1"/>
    <col min="15635" max="15635" width="28.140625" style="199" customWidth="1"/>
    <col min="15636" max="15636" width="89.140625" style="199" customWidth="1"/>
    <col min="15637" max="15637" width="40.140625" style="199" customWidth="1"/>
    <col min="15638" max="15638" width="18.42578125" style="199" customWidth="1"/>
    <col min="15639" max="15639" width="19.42578125" style="199" customWidth="1"/>
    <col min="15640" max="15640" width="80.28515625" style="199" customWidth="1"/>
    <col min="15641" max="15641" width="31.140625" style="199" customWidth="1"/>
    <col min="15642" max="15642" width="14.42578125" style="199" customWidth="1"/>
    <col min="15643" max="15644" width="11" style="199" customWidth="1"/>
    <col min="15645" max="15872" width="14.42578125" style="199"/>
    <col min="15873" max="15873" width="6.5703125" style="199" customWidth="1"/>
    <col min="15874" max="15874" width="10.7109375" style="199" customWidth="1"/>
    <col min="15875" max="15875" width="17.5703125" style="199" customWidth="1"/>
    <col min="15876" max="15876" width="21.5703125" style="199" customWidth="1"/>
    <col min="15877" max="15877" width="52.28515625" style="199" customWidth="1"/>
    <col min="15878" max="15878" width="24.140625" style="199" customWidth="1"/>
    <col min="15879" max="15879" width="26.5703125" style="199" customWidth="1"/>
    <col min="15880" max="15880" width="25.85546875" style="199" customWidth="1"/>
    <col min="15881" max="15881" width="14" style="199" customWidth="1"/>
    <col min="15882" max="15882" width="18" style="199" customWidth="1"/>
    <col min="15883" max="15883" width="18.5703125" style="199" customWidth="1"/>
    <col min="15884" max="15884" width="20" style="199" customWidth="1"/>
    <col min="15885" max="15885" width="18.28515625" style="199" customWidth="1"/>
    <col min="15886" max="15887" width="18" style="199" customWidth="1"/>
    <col min="15888" max="15888" width="26.28515625" style="199" customWidth="1"/>
    <col min="15889" max="15889" width="24.85546875" style="199" customWidth="1"/>
    <col min="15890" max="15890" width="19.42578125" style="199" customWidth="1"/>
    <col min="15891" max="15891" width="28.140625" style="199" customWidth="1"/>
    <col min="15892" max="15892" width="89.140625" style="199" customWidth="1"/>
    <col min="15893" max="15893" width="40.140625" style="199" customWidth="1"/>
    <col min="15894" max="15894" width="18.42578125" style="199" customWidth="1"/>
    <col min="15895" max="15895" width="19.42578125" style="199" customWidth="1"/>
    <col min="15896" max="15896" width="80.28515625" style="199" customWidth="1"/>
    <col min="15897" max="15897" width="31.140625" style="199" customWidth="1"/>
    <col min="15898" max="15898" width="14.42578125" style="199" customWidth="1"/>
    <col min="15899" max="15900" width="11" style="199" customWidth="1"/>
    <col min="15901" max="16128" width="14.42578125" style="199"/>
    <col min="16129" max="16129" width="6.5703125" style="199" customWidth="1"/>
    <col min="16130" max="16130" width="10.7109375" style="199" customWidth="1"/>
    <col min="16131" max="16131" width="17.5703125" style="199" customWidth="1"/>
    <col min="16132" max="16132" width="21.5703125" style="199" customWidth="1"/>
    <col min="16133" max="16133" width="52.28515625" style="199" customWidth="1"/>
    <col min="16134" max="16134" width="24.140625" style="199" customWidth="1"/>
    <col min="16135" max="16135" width="26.5703125" style="199" customWidth="1"/>
    <col min="16136" max="16136" width="25.85546875" style="199" customWidth="1"/>
    <col min="16137" max="16137" width="14" style="199" customWidth="1"/>
    <col min="16138" max="16138" width="18" style="199" customWidth="1"/>
    <col min="16139" max="16139" width="18.5703125" style="199" customWidth="1"/>
    <col min="16140" max="16140" width="20" style="199" customWidth="1"/>
    <col min="16141" max="16141" width="18.28515625" style="199" customWidth="1"/>
    <col min="16142" max="16143" width="18" style="199" customWidth="1"/>
    <col min="16144" max="16144" width="26.28515625" style="199" customWidth="1"/>
    <col min="16145" max="16145" width="24.85546875" style="199" customWidth="1"/>
    <col min="16146" max="16146" width="19.42578125" style="199" customWidth="1"/>
    <col min="16147" max="16147" width="28.140625" style="199" customWidth="1"/>
    <col min="16148" max="16148" width="89.140625" style="199" customWidth="1"/>
    <col min="16149" max="16149" width="40.140625" style="199" customWidth="1"/>
    <col min="16150" max="16150" width="18.42578125" style="199" customWidth="1"/>
    <col min="16151" max="16151" width="19.42578125" style="199" customWidth="1"/>
    <col min="16152" max="16152" width="80.28515625" style="199" customWidth="1"/>
    <col min="16153" max="16153" width="31.140625" style="199" customWidth="1"/>
    <col min="16154" max="16154" width="14.42578125" style="199" customWidth="1"/>
    <col min="16155" max="16156" width="11" style="199" customWidth="1"/>
    <col min="16157" max="16384" width="14.42578125" style="199"/>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81"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3"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1097" t="s">
        <v>59</v>
      </c>
      <c r="B22" s="1098"/>
      <c r="C22" s="1099"/>
      <c r="D22" s="23"/>
      <c r="E22" s="1111" t="str">
        <f>CONCATENATE("INFORME DE SEGUIMIENTO DEL PROCESO ",A23)</f>
        <v>INFORME DE SEGUIMIENTO DEL PROCESO GESTIÓN DE RECURSOS FÍSICOS Y AMBIENTAL</v>
      </c>
      <c r="F22" s="1112"/>
      <c r="G22" s="21"/>
      <c r="H22" s="1103" t="s">
        <v>60</v>
      </c>
      <c r="I22" s="1104"/>
      <c r="J22" s="1105"/>
      <c r="K22" s="83"/>
      <c r="L22" s="87"/>
      <c r="M22" s="87"/>
      <c r="N22" s="87"/>
      <c r="O22" s="87"/>
      <c r="P22" s="87"/>
      <c r="Q22" s="87"/>
      <c r="R22" s="87"/>
      <c r="S22" s="87"/>
      <c r="T22" s="87"/>
      <c r="U22" s="87"/>
      <c r="V22" s="174"/>
      <c r="W22" s="87"/>
      <c r="X22" s="86"/>
    </row>
    <row r="23" spans="1:27" ht="53.25" customHeight="1" thickBot="1" x14ac:dyDescent="0.3">
      <c r="A23" s="1124" t="s">
        <v>120</v>
      </c>
      <c r="B23" s="1125"/>
      <c r="C23" s="1126"/>
      <c r="D23" s="23"/>
      <c r="E23" s="93" t="s">
        <v>144</v>
      </c>
      <c r="F23" s="94">
        <f>COUNTA(E31:E40)</f>
        <v>4</v>
      </c>
      <c r="G23" s="21"/>
      <c r="H23" s="1106" t="s">
        <v>66</v>
      </c>
      <c r="I23" s="1107"/>
      <c r="J23" s="94">
        <f>COUNTIF(I31:I40, "Acción correctiva")</f>
        <v>4</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COUNTA(H31:H40)</f>
        <v>4</v>
      </c>
      <c r="G24" s="24"/>
      <c r="H24" s="1108" t="s">
        <v>149</v>
      </c>
      <c r="I24" s="1109"/>
      <c r="J24" s="99">
        <f>COUNTIF(I32:I41,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COUNTIF(W31:W40, "Vencida")</f>
        <v>0</v>
      </c>
      <c r="G25" s="24"/>
      <c r="H25" s="1110"/>
      <c r="I25" s="1110"/>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68">
        <f>COUNTIF(W31:W40, "En ejecución")</f>
        <v>4</v>
      </c>
      <c r="G26" s="24"/>
      <c r="H26" s="1110"/>
      <c r="I26" s="1110"/>
      <c r="J26" s="198"/>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121" t="s">
        <v>84</v>
      </c>
      <c r="P30" s="1122"/>
      <c r="Q30" s="1122"/>
      <c r="R30" s="1123"/>
      <c r="S30" s="536" t="s">
        <v>85</v>
      </c>
      <c r="T30" s="159" t="s">
        <v>84</v>
      </c>
      <c r="U30" s="157" t="s">
        <v>85</v>
      </c>
      <c r="V30" s="157" t="s">
        <v>158</v>
      </c>
      <c r="W30" s="157" t="s">
        <v>86</v>
      </c>
      <c r="X30" s="158" t="s">
        <v>155</v>
      </c>
      <c r="Y30" s="74"/>
      <c r="Z30" s="78"/>
      <c r="AA30" s="78"/>
    </row>
    <row r="31" spans="1:27" s="55" customFormat="1" ht="280.5" customHeight="1" x14ac:dyDescent="0.2">
      <c r="A31" s="545">
        <v>1</v>
      </c>
      <c r="B31" s="227" t="s">
        <v>10</v>
      </c>
      <c r="C31" s="227" t="s">
        <v>127</v>
      </c>
      <c r="D31" s="549">
        <v>43679</v>
      </c>
      <c r="E31" s="69" t="s">
        <v>935</v>
      </c>
      <c r="F31" s="129" t="s">
        <v>154</v>
      </c>
      <c r="G31" s="69" t="s">
        <v>977</v>
      </c>
      <c r="H31" s="227" t="s">
        <v>978</v>
      </c>
      <c r="I31" s="227" t="s">
        <v>24</v>
      </c>
      <c r="J31" s="227" t="s">
        <v>936</v>
      </c>
      <c r="K31" s="227" t="s">
        <v>937</v>
      </c>
      <c r="L31" s="549">
        <v>43692</v>
      </c>
      <c r="M31" s="549">
        <v>43692</v>
      </c>
      <c r="N31" s="722">
        <v>43769</v>
      </c>
      <c r="O31" s="1145" t="s">
        <v>1551</v>
      </c>
      <c r="P31" s="1145"/>
      <c r="Q31" s="1145"/>
      <c r="R31" s="1145"/>
      <c r="S31" s="796" t="s">
        <v>967</v>
      </c>
      <c r="T31" s="772" t="s">
        <v>1663</v>
      </c>
      <c r="U31" s="797" t="s">
        <v>967</v>
      </c>
      <c r="V31" s="267" t="s">
        <v>156</v>
      </c>
      <c r="W31" s="537" t="s">
        <v>143</v>
      </c>
      <c r="X31" s="304" t="s">
        <v>1624</v>
      </c>
    </row>
    <row r="32" spans="1:27" s="55" customFormat="1" ht="267.75" customHeight="1" x14ac:dyDescent="0.2">
      <c r="A32" s="545">
        <v>2</v>
      </c>
      <c r="B32" s="227" t="s">
        <v>10</v>
      </c>
      <c r="C32" s="227" t="s">
        <v>127</v>
      </c>
      <c r="D32" s="549">
        <v>43679</v>
      </c>
      <c r="E32" s="69" t="s">
        <v>938</v>
      </c>
      <c r="F32" s="129" t="s">
        <v>154</v>
      </c>
      <c r="G32" s="69" t="s">
        <v>939</v>
      </c>
      <c r="H32" s="227" t="s">
        <v>979</v>
      </c>
      <c r="I32" s="227" t="s">
        <v>24</v>
      </c>
      <c r="J32" s="227" t="s">
        <v>940</v>
      </c>
      <c r="K32" s="227" t="s">
        <v>937</v>
      </c>
      <c r="L32" s="549">
        <v>43692</v>
      </c>
      <c r="M32" s="549">
        <v>43692</v>
      </c>
      <c r="N32" s="722">
        <v>43769</v>
      </c>
      <c r="O32" s="1145" t="s">
        <v>1552</v>
      </c>
      <c r="P32" s="1145"/>
      <c r="Q32" s="1145"/>
      <c r="R32" s="1145"/>
      <c r="S32" s="798" t="s">
        <v>967</v>
      </c>
      <c r="T32" s="772" t="s">
        <v>1662</v>
      </c>
      <c r="U32" s="797" t="s">
        <v>967</v>
      </c>
      <c r="V32" s="267" t="s">
        <v>156</v>
      </c>
      <c r="W32" s="537" t="s">
        <v>143</v>
      </c>
      <c r="X32" s="304" t="s">
        <v>1624</v>
      </c>
    </row>
    <row r="33" spans="1:26" s="55" customFormat="1" ht="229.5" customHeight="1" x14ac:dyDescent="0.2">
      <c r="A33" s="647">
        <v>3</v>
      </c>
      <c r="B33" s="650" t="s">
        <v>10</v>
      </c>
      <c r="C33" s="650" t="s">
        <v>127</v>
      </c>
      <c r="D33" s="652">
        <v>43679</v>
      </c>
      <c r="E33" s="670" t="s">
        <v>941</v>
      </c>
      <c r="F33" s="651" t="s">
        <v>154</v>
      </c>
      <c r="G33" s="650" t="s">
        <v>980</v>
      </c>
      <c r="H33" s="650" t="s">
        <v>981</v>
      </c>
      <c r="I33" s="650" t="s">
        <v>24</v>
      </c>
      <c r="J33" s="650" t="s">
        <v>942</v>
      </c>
      <c r="K33" s="650" t="s">
        <v>937</v>
      </c>
      <c r="L33" s="652">
        <v>43692</v>
      </c>
      <c r="M33" s="652">
        <v>43692</v>
      </c>
      <c r="N33" s="799">
        <v>43830</v>
      </c>
      <c r="O33" s="1145" t="s">
        <v>1553</v>
      </c>
      <c r="P33" s="1145"/>
      <c r="Q33" s="1145"/>
      <c r="R33" s="1145"/>
      <c r="S33" s="798" t="s">
        <v>968</v>
      </c>
      <c r="T33" s="800" t="s">
        <v>1664</v>
      </c>
      <c r="U33" s="801" t="s">
        <v>972</v>
      </c>
      <c r="V33" s="671" t="s">
        <v>156</v>
      </c>
      <c r="W33" s="672" t="s">
        <v>143</v>
      </c>
      <c r="X33" s="673" t="s">
        <v>1624</v>
      </c>
    </row>
    <row r="34" spans="1:26" s="55" customFormat="1" ht="229.5" customHeight="1" x14ac:dyDescent="0.2">
      <c r="A34" s="646">
        <v>4</v>
      </c>
      <c r="B34" s="237" t="s">
        <v>10</v>
      </c>
      <c r="C34" s="237" t="s">
        <v>127</v>
      </c>
      <c r="D34" s="674">
        <v>43679</v>
      </c>
      <c r="E34" s="237" t="s">
        <v>943</v>
      </c>
      <c r="F34" s="614" t="s">
        <v>154</v>
      </c>
      <c r="G34" s="237" t="s">
        <v>944</v>
      </c>
      <c r="H34" s="649" t="s">
        <v>945</v>
      </c>
      <c r="I34" s="649" t="s">
        <v>24</v>
      </c>
      <c r="J34" s="649" t="s">
        <v>942</v>
      </c>
      <c r="K34" s="649" t="s">
        <v>937</v>
      </c>
      <c r="L34" s="653">
        <v>43692</v>
      </c>
      <c r="M34" s="653">
        <v>43692</v>
      </c>
      <c r="N34" s="722">
        <v>43830</v>
      </c>
      <c r="O34" s="1145" t="s">
        <v>1553</v>
      </c>
      <c r="P34" s="1145"/>
      <c r="Q34" s="1145"/>
      <c r="R34" s="1145"/>
      <c r="S34" s="798" t="s">
        <v>968</v>
      </c>
      <c r="T34" s="776" t="s">
        <v>1670</v>
      </c>
      <c r="U34" s="802" t="s">
        <v>972</v>
      </c>
      <c r="V34" s="267" t="s">
        <v>156</v>
      </c>
      <c r="W34" s="250" t="s">
        <v>143</v>
      </c>
      <c r="X34" s="304" t="s">
        <v>1624</v>
      </c>
    </row>
    <row r="35" spans="1:26" s="55" customFormat="1" ht="157.5" customHeight="1" x14ac:dyDescent="0.2"/>
    <row r="36" spans="1:26" s="55" customFormat="1" ht="78.75" customHeight="1" x14ac:dyDescent="0.2"/>
    <row r="37" spans="1:26" s="55" customFormat="1" ht="97.5" customHeight="1" x14ac:dyDescent="0.2"/>
    <row r="38" spans="1:26" s="55" customFormat="1" ht="12.75" x14ac:dyDescent="0.2">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3"/>
      <c r="U39" s="273"/>
      <c r="V39" s="173"/>
      <c r="W39" s="551"/>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3"/>
      <c r="U40" s="273"/>
      <c r="V40" s="173"/>
      <c r="W40" s="551"/>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3"/>
      <c r="U41" s="273"/>
      <c r="V41" s="173"/>
      <c r="W41" s="551"/>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3"/>
      <c r="U42" s="273"/>
      <c r="V42" s="173"/>
      <c r="W42" s="551"/>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3"/>
      <c r="U43" s="273"/>
      <c r="V43" s="173"/>
      <c r="W43" s="551"/>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3"/>
      <c r="U44" s="273"/>
      <c r="V44" s="173"/>
      <c r="W44" s="551"/>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3"/>
      <c r="U45" s="273"/>
      <c r="V45" s="173"/>
      <c r="W45" s="551"/>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3"/>
      <c r="U46" s="273"/>
      <c r="V46" s="173"/>
      <c r="W46" s="551"/>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3"/>
      <c r="U47" s="273"/>
      <c r="V47" s="173"/>
      <c r="W47" s="551"/>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3"/>
      <c r="U48" s="273"/>
      <c r="V48" s="173"/>
      <c r="W48" s="551"/>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3"/>
      <c r="U49" s="273"/>
      <c r="V49" s="173"/>
      <c r="W49" s="551"/>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3"/>
      <c r="U50" s="273"/>
      <c r="V50" s="173"/>
      <c r="W50" s="551"/>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3"/>
      <c r="U51" s="273"/>
      <c r="V51" s="173"/>
      <c r="W51" s="551"/>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3"/>
      <c r="U52" s="273"/>
      <c r="V52" s="173"/>
      <c r="W52" s="551"/>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3"/>
      <c r="U53" s="273"/>
      <c r="V53" s="173"/>
      <c r="W53" s="551"/>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3"/>
      <c r="U54" s="273"/>
      <c r="V54" s="173"/>
      <c r="W54" s="551"/>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3"/>
      <c r="U55" s="273"/>
      <c r="V55" s="173"/>
      <c r="W55" s="551"/>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3"/>
      <c r="U56" s="273"/>
      <c r="V56" s="173"/>
      <c r="W56" s="551"/>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3"/>
      <c r="U57" s="273"/>
      <c r="V57" s="173"/>
      <c r="W57" s="551"/>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3"/>
      <c r="U58" s="273"/>
      <c r="V58" s="173"/>
      <c r="W58" s="551"/>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3"/>
      <c r="U59" s="273"/>
      <c r="V59" s="173"/>
      <c r="W59" s="551"/>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3"/>
      <c r="U60" s="273"/>
      <c r="V60" s="173"/>
      <c r="W60" s="551"/>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3"/>
      <c r="U61" s="273"/>
      <c r="V61" s="173"/>
      <c r="W61" s="551"/>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3"/>
      <c r="U62" s="273"/>
      <c r="V62" s="173"/>
      <c r="W62" s="551"/>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3"/>
      <c r="U63" s="273"/>
      <c r="V63" s="173"/>
      <c r="W63" s="551"/>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3"/>
      <c r="U64" s="273"/>
      <c r="V64" s="173"/>
      <c r="W64" s="551"/>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3"/>
      <c r="U65" s="273"/>
      <c r="V65" s="173"/>
      <c r="W65" s="551"/>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3"/>
      <c r="U66" s="273"/>
      <c r="V66" s="173"/>
      <c r="W66" s="551"/>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3"/>
      <c r="U67" s="273"/>
      <c r="V67" s="173"/>
      <c r="W67" s="551"/>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3"/>
      <c r="U68" s="273"/>
      <c r="V68" s="173"/>
      <c r="W68" s="551"/>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3"/>
      <c r="U69" s="273"/>
      <c r="V69" s="173"/>
      <c r="W69" s="551"/>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3"/>
      <c r="U70" s="273"/>
      <c r="V70" s="173"/>
      <c r="W70" s="551"/>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3"/>
      <c r="U71" s="273"/>
      <c r="V71" s="173"/>
      <c r="W71" s="551"/>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3"/>
      <c r="U72" s="273"/>
      <c r="V72" s="173"/>
      <c r="W72" s="551"/>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3"/>
      <c r="U73" s="273"/>
      <c r="V73" s="173"/>
      <c r="W73" s="551"/>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3"/>
      <c r="U74" s="273"/>
      <c r="V74" s="173"/>
      <c r="W74" s="551"/>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3"/>
      <c r="U75" s="273"/>
      <c r="V75" s="173"/>
      <c r="W75" s="551"/>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3"/>
      <c r="U76" s="273"/>
      <c r="V76" s="173"/>
      <c r="W76" s="551"/>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3"/>
      <c r="U77" s="273"/>
      <c r="V77" s="173"/>
      <c r="W77" s="551"/>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3"/>
      <c r="U78" s="273"/>
      <c r="V78" s="173"/>
      <c r="W78" s="551"/>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3"/>
      <c r="U79" s="273"/>
      <c r="V79" s="173"/>
      <c r="W79" s="551"/>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3"/>
      <c r="U80" s="273"/>
      <c r="V80" s="173"/>
      <c r="W80" s="551"/>
      <c r="X80" s="53"/>
      <c r="Y80" s="51"/>
      <c r="Z80" s="51"/>
    </row>
    <row r="81" spans="1:26" s="55" customFormat="1" ht="12.75" x14ac:dyDescent="0.2">
      <c r="A81" s="51"/>
      <c r="B81" s="51"/>
      <c r="C81" s="51"/>
      <c r="D81" s="51"/>
      <c r="E81" s="51"/>
      <c r="F81" s="51"/>
      <c r="G81" s="51"/>
      <c r="H81" s="51"/>
      <c r="I81" s="51"/>
      <c r="J81" s="51"/>
      <c r="K81" s="51"/>
      <c r="L81" s="51"/>
      <c r="M81" s="51"/>
      <c r="N81" s="51"/>
      <c r="O81" s="51"/>
      <c r="P81" s="51"/>
      <c r="Q81" s="51"/>
      <c r="R81" s="51"/>
      <c r="S81" s="51"/>
      <c r="T81" s="51"/>
      <c r="U81" s="51"/>
      <c r="V81" s="173"/>
      <c r="W81" s="551"/>
      <c r="X81" s="51"/>
      <c r="Y81" s="51"/>
      <c r="Z81" s="51"/>
    </row>
    <row r="82" spans="1:26" s="55" customFormat="1" ht="12.75" x14ac:dyDescent="0.2">
      <c r="V82" s="173"/>
      <c r="W82" s="551"/>
    </row>
    <row r="83" spans="1:26" s="55" customFormat="1" ht="12.75" x14ac:dyDescent="0.2">
      <c r="V83" s="173"/>
      <c r="W83" s="551"/>
    </row>
    <row r="84" spans="1:26" s="55" customFormat="1" ht="12.75" x14ac:dyDescent="0.2">
      <c r="V84" s="173"/>
      <c r="W84" s="551"/>
    </row>
    <row r="85" spans="1:26" s="55" customFormat="1" ht="12.75" x14ac:dyDescent="0.2">
      <c r="V85" s="173"/>
      <c r="W85" s="551"/>
    </row>
    <row r="86" spans="1:26" s="55" customFormat="1" ht="12.75" x14ac:dyDescent="0.2">
      <c r="V86" s="173"/>
      <c r="W86" s="551"/>
    </row>
    <row r="87" spans="1:26" s="55" customFormat="1" ht="12.75" x14ac:dyDescent="0.2">
      <c r="V87" s="173"/>
      <c r="W87" s="551"/>
    </row>
    <row r="88" spans="1:26" s="55" customFormat="1" ht="12.75" x14ac:dyDescent="0.2">
      <c r="V88" s="173"/>
      <c r="W88" s="551"/>
    </row>
    <row r="89" spans="1:26" s="55" customFormat="1" ht="12.75" x14ac:dyDescent="0.2">
      <c r="V89" s="173"/>
      <c r="W89" s="551"/>
    </row>
    <row r="90" spans="1:26" s="55" customFormat="1" ht="12.75" x14ac:dyDescent="0.2">
      <c r="V90" s="173"/>
      <c r="W90" s="551"/>
    </row>
    <row r="91" spans="1:26" s="55" customFormat="1" ht="12.75" x14ac:dyDescent="0.2">
      <c r="V91" s="173"/>
      <c r="W91" s="551"/>
    </row>
    <row r="92" spans="1:26" s="55" customFormat="1" ht="12.75" x14ac:dyDescent="0.2">
      <c r="V92" s="173"/>
      <c r="W92" s="551"/>
    </row>
    <row r="93" spans="1:26" s="55" customFormat="1" ht="12.75" x14ac:dyDescent="0.2">
      <c r="V93" s="173"/>
      <c r="W93" s="551"/>
    </row>
    <row r="94" spans="1:26" s="55" customFormat="1" ht="12.75" x14ac:dyDescent="0.2">
      <c r="V94" s="173"/>
      <c r="W94" s="551"/>
    </row>
    <row r="95" spans="1:26" s="55" customFormat="1" ht="12.75" x14ac:dyDescent="0.2">
      <c r="V95" s="173"/>
      <c r="W95" s="551"/>
    </row>
    <row r="96" spans="1:26" s="55" customFormat="1" ht="12.75" x14ac:dyDescent="0.2">
      <c r="V96" s="173"/>
      <c r="W96" s="551"/>
    </row>
    <row r="97" spans="22:23" s="55" customFormat="1" ht="12.75" x14ac:dyDescent="0.2">
      <c r="V97" s="173"/>
      <c r="W97" s="551"/>
    </row>
    <row r="98" spans="22:23" x14ac:dyDescent="0.25">
      <c r="W98" s="13"/>
    </row>
    <row r="99" spans="22:23" x14ac:dyDescent="0.25">
      <c r="W99" s="13"/>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19">
    <mergeCell ref="O30:R30"/>
    <mergeCell ref="A29:G29"/>
    <mergeCell ref="H29:N29"/>
    <mergeCell ref="O34:R34"/>
    <mergeCell ref="O33:R33"/>
    <mergeCell ref="O31:R31"/>
    <mergeCell ref="O32:R32"/>
    <mergeCell ref="O29:S29"/>
    <mergeCell ref="A17:C20"/>
    <mergeCell ref="D17:W20"/>
    <mergeCell ref="A22:C22"/>
    <mergeCell ref="E22:F22"/>
    <mergeCell ref="H22:J22"/>
    <mergeCell ref="T29:X29"/>
    <mergeCell ref="A23:C23"/>
    <mergeCell ref="H23:I23"/>
    <mergeCell ref="H24:I24"/>
    <mergeCell ref="H25:I25"/>
    <mergeCell ref="H26:I26"/>
  </mergeCells>
  <conditionalFormatting sqref="W31 W33:W34">
    <cfRule type="containsText" dxfId="59" priority="37" stopIfTrue="1" operator="containsText" text="Cerrada">
      <formula>NOT(ISERROR(SEARCH("Cerrada",W31)))</formula>
    </cfRule>
    <cfRule type="containsText" dxfId="58" priority="38" stopIfTrue="1" operator="containsText" text="En ejecución">
      <formula>NOT(ISERROR(SEARCH("En ejecución",W31)))</formula>
    </cfRule>
    <cfRule type="containsText" dxfId="57" priority="39" stopIfTrue="1" operator="containsText" text="Vencida">
      <formula>NOT(ISERROR(SEARCH("Vencida",W31)))</formula>
    </cfRule>
  </conditionalFormatting>
  <conditionalFormatting sqref="W32">
    <cfRule type="containsText" dxfId="56" priority="34" stopIfTrue="1" operator="containsText" text="Cerrada">
      <formula>NOT(ISERROR(SEARCH("Cerrada",W32)))</formula>
    </cfRule>
    <cfRule type="containsText" dxfId="55" priority="35" stopIfTrue="1" operator="containsText" text="En ejecución">
      <formula>NOT(ISERROR(SEARCH("En ejecución",W32)))</formula>
    </cfRule>
    <cfRule type="containsText" dxfId="54" priority="36" stopIfTrue="1" operator="containsText" text="Vencida">
      <formula>NOT(ISERROR(SEARCH("Vencida",W32)))</formula>
    </cfRule>
  </conditionalFormatting>
  <conditionalFormatting sqref="W32">
    <cfRule type="containsText" dxfId="53" priority="31" stopIfTrue="1" operator="containsText" text="Cerrada">
      <formula>NOT(ISERROR(SEARCH("Cerrada",W32)))</formula>
    </cfRule>
    <cfRule type="containsText" dxfId="52" priority="32" stopIfTrue="1" operator="containsText" text="En ejecución">
      <formula>NOT(ISERROR(SEARCH("En ejecución",W32)))</formula>
    </cfRule>
    <cfRule type="containsText" dxfId="51" priority="33" stopIfTrue="1" operator="containsText" text="Vencida">
      <formula>NOT(ISERROR(SEARCH("Vencida",W32)))</formula>
    </cfRule>
  </conditionalFormatting>
  <conditionalFormatting sqref="W33">
    <cfRule type="containsText" dxfId="50" priority="16" stopIfTrue="1" operator="containsText" text="Cerrada">
      <formula>NOT(ISERROR(SEARCH("Cerrada",W33)))</formula>
    </cfRule>
    <cfRule type="containsText" dxfId="49" priority="17" stopIfTrue="1" operator="containsText" text="En ejecución">
      <formula>NOT(ISERROR(SEARCH("En ejecución",W33)))</formula>
    </cfRule>
    <cfRule type="containsText" dxfId="48" priority="18" stopIfTrue="1" operator="containsText" text="Vencida">
      <formula>NOT(ISERROR(SEARCH("Vencida",W33)))</formula>
    </cfRule>
  </conditionalFormatting>
  <conditionalFormatting sqref="W34">
    <cfRule type="containsText" dxfId="47" priority="13" stopIfTrue="1" operator="containsText" text="Cerrada">
      <formula>NOT(ISERROR(SEARCH("Cerrada",W34)))</formula>
    </cfRule>
    <cfRule type="containsText" dxfId="46" priority="14" stopIfTrue="1" operator="containsText" text="En ejecución">
      <formula>NOT(ISERROR(SEARCH("En ejecución",W34)))</formula>
    </cfRule>
    <cfRule type="containsText" dxfId="45" priority="15" stopIfTrue="1" operator="containsText" text="Vencida">
      <formula>NOT(ISERROR(SEARCH("Vencida",W34)))</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formula1>PROCESOS</formula1>
    </dataValidation>
    <dataValidation type="list" allowBlank="1" showInputMessage="1" showErrorMessage="1" sqref="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1:B34">
      <formula1>$F$2:$F$6</formula1>
    </dataValidation>
    <dataValidation type="list" allowBlank="1" showInputMessage="1" showErrorMessage="1" sqref="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1:C34">
      <formula1>$D$2:$D$13</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ormula1>$G$2:$G$5</formula1>
    </dataValidation>
    <dataValidation type="list" allowBlank="1" showInputMessage="1" showErrorMessage="1" sqref="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$H$2:$H$3</formula1>
    </dataValidation>
    <dataValidation type="list" allowBlank="1" showInputMessage="1" showErrorMessage="1" sqref="V65555:V65559 JR65555:JR65559 TN65555:TN65559 ADJ65555:ADJ65559 ANF65555:ANF65559 AXB65555:AXB65559 BGX65555:BGX65559 BQT65555:BQT65559 CAP65555:CAP65559 CKL65555:CKL65559 CUH65555:CUH65559 DED65555:DED65559 DNZ65555:DNZ65559 DXV65555:DXV65559 EHR65555:EHR65559 ERN65555:ERN65559 FBJ65555:FBJ65559 FLF65555:FLF65559 FVB65555:FVB65559 GEX65555:GEX65559 GOT65555:GOT65559 GYP65555:GYP65559 HIL65555:HIL65559 HSH65555:HSH65559 ICD65555:ICD65559 ILZ65555:ILZ65559 IVV65555:IVV65559 JFR65555:JFR65559 JPN65555:JPN65559 JZJ65555:JZJ65559 KJF65555:KJF65559 KTB65555:KTB65559 LCX65555:LCX65559 LMT65555:LMT65559 LWP65555:LWP65559 MGL65555:MGL65559 MQH65555:MQH65559 NAD65555:NAD65559 NJZ65555:NJZ65559 NTV65555:NTV65559 ODR65555:ODR65559 ONN65555:ONN65559 OXJ65555:OXJ65559 PHF65555:PHF65559 PRB65555:PRB65559 QAX65555:QAX65559 QKT65555:QKT65559 QUP65555:QUP65559 REL65555:REL65559 ROH65555:ROH65559 RYD65555:RYD65559 SHZ65555:SHZ65559 SRV65555:SRV65559 TBR65555:TBR65559 TLN65555:TLN65559 TVJ65555:TVJ65559 UFF65555:UFF65559 UPB65555:UPB65559 UYX65555:UYX65559 VIT65555:VIT65559 VSP65555:VSP65559 WCL65555:WCL65559 WMH65555:WMH65559 WWD65555:WWD65559 V131091:V131095 JR131091:JR131095 TN131091:TN131095 ADJ131091:ADJ131095 ANF131091:ANF131095 AXB131091:AXB131095 BGX131091:BGX131095 BQT131091:BQT131095 CAP131091:CAP131095 CKL131091:CKL131095 CUH131091:CUH131095 DED131091:DED131095 DNZ131091:DNZ131095 DXV131091:DXV131095 EHR131091:EHR131095 ERN131091:ERN131095 FBJ131091:FBJ131095 FLF131091:FLF131095 FVB131091:FVB131095 GEX131091:GEX131095 GOT131091:GOT131095 GYP131091:GYP131095 HIL131091:HIL131095 HSH131091:HSH131095 ICD131091:ICD131095 ILZ131091:ILZ131095 IVV131091:IVV131095 JFR131091:JFR131095 JPN131091:JPN131095 JZJ131091:JZJ131095 KJF131091:KJF131095 KTB131091:KTB131095 LCX131091:LCX131095 LMT131091:LMT131095 LWP131091:LWP131095 MGL131091:MGL131095 MQH131091:MQH131095 NAD131091:NAD131095 NJZ131091:NJZ131095 NTV131091:NTV131095 ODR131091:ODR131095 ONN131091:ONN131095 OXJ131091:OXJ131095 PHF131091:PHF131095 PRB131091:PRB131095 QAX131091:QAX131095 QKT131091:QKT131095 QUP131091:QUP131095 REL131091:REL131095 ROH131091:ROH131095 RYD131091:RYD131095 SHZ131091:SHZ131095 SRV131091:SRV131095 TBR131091:TBR131095 TLN131091:TLN131095 TVJ131091:TVJ131095 UFF131091:UFF131095 UPB131091:UPB131095 UYX131091:UYX131095 VIT131091:VIT131095 VSP131091:VSP131095 WCL131091:WCL131095 WMH131091:WMH131095 WWD131091:WWD131095 V196627:V196631 JR196627:JR196631 TN196627:TN196631 ADJ196627:ADJ196631 ANF196627:ANF196631 AXB196627:AXB196631 BGX196627:BGX196631 BQT196627:BQT196631 CAP196627:CAP196631 CKL196627:CKL196631 CUH196627:CUH196631 DED196627:DED196631 DNZ196627:DNZ196631 DXV196627:DXV196631 EHR196627:EHR196631 ERN196627:ERN196631 FBJ196627:FBJ196631 FLF196627:FLF196631 FVB196627:FVB196631 GEX196627:GEX196631 GOT196627:GOT196631 GYP196627:GYP196631 HIL196627:HIL196631 HSH196627:HSH196631 ICD196627:ICD196631 ILZ196627:ILZ196631 IVV196627:IVV196631 JFR196627:JFR196631 JPN196627:JPN196631 JZJ196627:JZJ196631 KJF196627:KJF196631 KTB196627:KTB196631 LCX196627:LCX196631 LMT196627:LMT196631 LWP196627:LWP196631 MGL196627:MGL196631 MQH196627:MQH196631 NAD196627:NAD196631 NJZ196627:NJZ196631 NTV196627:NTV196631 ODR196627:ODR196631 ONN196627:ONN196631 OXJ196627:OXJ196631 PHF196627:PHF196631 PRB196627:PRB196631 QAX196627:QAX196631 QKT196627:QKT196631 QUP196627:QUP196631 REL196627:REL196631 ROH196627:ROH196631 RYD196627:RYD196631 SHZ196627:SHZ196631 SRV196627:SRV196631 TBR196627:TBR196631 TLN196627:TLN196631 TVJ196627:TVJ196631 UFF196627:UFF196631 UPB196627:UPB196631 UYX196627:UYX196631 VIT196627:VIT196631 VSP196627:VSP196631 WCL196627:WCL196631 WMH196627:WMH196631 WWD196627:WWD196631 V262163:V262167 JR262163:JR262167 TN262163:TN262167 ADJ262163:ADJ262167 ANF262163:ANF262167 AXB262163:AXB262167 BGX262163:BGX262167 BQT262163:BQT262167 CAP262163:CAP262167 CKL262163:CKL262167 CUH262163:CUH262167 DED262163:DED262167 DNZ262163:DNZ262167 DXV262163:DXV262167 EHR262163:EHR262167 ERN262163:ERN262167 FBJ262163:FBJ262167 FLF262163:FLF262167 FVB262163:FVB262167 GEX262163:GEX262167 GOT262163:GOT262167 GYP262163:GYP262167 HIL262163:HIL262167 HSH262163:HSH262167 ICD262163:ICD262167 ILZ262163:ILZ262167 IVV262163:IVV262167 JFR262163:JFR262167 JPN262163:JPN262167 JZJ262163:JZJ262167 KJF262163:KJF262167 KTB262163:KTB262167 LCX262163:LCX262167 LMT262163:LMT262167 LWP262163:LWP262167 MGL262163:MGL262167 MQH262163:MQH262167 NAD262163:NAD262167 NJZ262163:NJZ262167 NTV262163:NTV262167 ODR262163:ODR262167 ONN262163:ONN262167 OXJ262163:OXJ262167 PHF262163:PHF262167 PRB262163:PRB262167 QAX262163:QAX262167 QKT262163:QKT262167 QUP262163:QUP262167 REL262163:REL262167 ROH262163:ROH262167 RYD262163:RYD262167 SHZ262163:SHZ262167 SRV262163:SRV262167 TBR262163:TBR262167 TLN262163:TLN262167 TVJ262163:TVJ262167 UFF262163:UFF262167 UPB262163:UPB262167 UYX262163:UYX262167 VIT262163:VIT262167 VSP262163:VSP262167 WCL262163:WCL262167 WMH262163:WMH262167 WWD262163:WWD262167 V327699:V327703 JR327699:JR327703 TN327699:TN327703 ADJ327699:ADJ327703 ANF327699:ANF327703 AXB327699:AXB327703 BGX327699:BGX327703 BQT327699:BQT327703 CAP327699:CAP327703 CKL327699:CKL327703 CUH327699:CUH327703 DED327699:DED327703 DNZ327699:DNZ327703 DXV327699:DXV327703 EHR327699:EHR327703 ERN327699:ERN327703 FBJ327699:FBJ327703 FLF327699:FLF327703 FVB327699:FVB327703 GEX327699:GEX327703 GOT327699:GOT327703 GYP327699:GYP327703 HIL327699:HIL327703 HSH327699:HSH327703 ICD327699:ICD327703 ILZ327699:ILZ327703 IVV327699:IVV327703 JFR327699:JFR327703 JPN327699:JPN327703 JZJ327699:JZJ327703 KJF327699:KJF327703 KTB327699:KTB327703 LCX327699:LCX327703 LMT327699:LMT327703 LWP327699:LWP327703 MGL327699:MGL327703 MQH327699:MQH327703 NAD327699:NAD327703 NJZ327699:NJZ327703 NTV327699:NTV327703 ODR327699:ODR327703 ONN327699:ONN327703 OXJ327699:OXJ327703 PHF327699:PHF327703 PRB327699:PRB327703 QAX327699:QAX327703 QKT327699:QKT327703 QUP327699:QUP327703 REL327699:REL327703 ROH327699:ROH327703 RYD327699:RYD327703 SHZ327699:SHZ327703 SRV327699:SRV327703 TBR327699:TBR327703 TLN327699:TLN327703 TVJ327699:TVJ327703 UFF327699:UFF327703 UPB327699:UPB327703 UYX327699:UYX327703 VIT327699:VIT327703 VSP327699:VSP327703 WCL327699:WCL327703 WMH327699:WMH327703 WWD327699:WWD327703 V393235:V393239 JR393235:JR393239 TN393235:TN393239 ADJ393235:ADJ393239 ANF393235:ANF393239 AXB393235:AXB393239 BGX393235:BGX393239 BQT393235:BQT393239 CAP393235:CAP393239 CKL393235:CKL393239 CUH393235:CUH393239 DED393235:DED393239 DNZ393235:DNZ393239 DXV393235:DXV393239 EHR393235:EHR393239 ERN393235:ERN393239 FBJ393235:FBJ393239 FLF393235:FLF393239 FVB393235:FVB393239 GEX393235:GEX393239 GOT393235:GOT393239 GYP393235:GYP393239 HIL393235:HIL393239 HSH393235:HSH393239 ICD393235:ICD393239 ILZ393235:ILZ393239 IVV393235:IVV393239 JFR393235:JFR393239 JPN393235:JPN393239 JZJ393235:JZJ393239 KJF393235:KJF393239 KTB393235:KTB393239 LCX393235:LCX393239 LMT393235:LMT393239 LWP393235:LWP393239 MGL393235:MGL393239 MQH393235:MQH393239 NAD393235:NAD393239 NJZ393235:NJZ393239 NTV393235:NTV393239 ODR393235:ODR393239 ONN393235:ONN393239 OXJ393235:OXJ393239 PHF393235:PHF393239 PRB393235:PRB393239 QAX393235:QAX393239 QKT393235:QKT393239 QUP393235:QUP393239 REL393235:REL393239 ROH393235:ROH393239 RYD393235:RYD393239 SHZ393235:SHZ393239 SRV393235:SRV393239 TBR393235:TBR393239 TLN393235:TLN393239 TVJ393235:TVJ393239 UFF393235:UFF393239 UPB393235:UPB393239 UYX393235:UYX393239 VIT393235:VIT393239 VSP393235:VSP393239 WCL393235:WCL393239 WMH393235:WMH393239 WWD393235:WWD393239 V458771:V458775 JR458771:JR458775 TN458771:TN458775 ADJ458771:ADJ458775 ANF458771:ANF458775 AXB458771:AXB458775 BGX458771:BGX458775 BQT458771:BQT458775 CAP458771:CAP458775 CKL458771:CKL458775 CUH458771:CUH458775 DED458771:DED458775 DNZ458771:DNZ458775 DXV458771:DXV458775 EHR458771:EHR458775 ERN458771:ERN458775 FBJ458771:FBJ458775 FLF458771:FLF458775 FVB458771:FVB458775 GEX458771:GEX458775 GOT458771:GOT458775 GYP458771:GYP458775 HIL458771:HIL458775 HSH458771:HSH458775 ICD458771:ICD458775 ILZ458771:ILZ458775 IVV458771:IVV458775 JFR458771:JFR458775 JPN458771:JPN458775 JZJ458771:JZJ458775 KJF458771:KJF458775 KTB458771:KTB458775 LCX458771:LCX458775 LMT458771:LMT458775 LWP458771:LWP458775 MGL458771:MGL458775 MQH458771:MQH458775 NAD458771:NAD458775 NJZ458771:NJZ458775 NTV458771:NTV458775 ODR458771:ODR458775 ONN458771:ONN458775 OXJ458771:OXJ458775 PHF458771:PHF458775 PRB458771:PRB458775 QAX458771:QAX458775 QKT458771:QKT458775 QUP458771:QUP458775 REL458771:REL458775 ROH458771:ROH458775 RYD458771:RYD458775 SHZ458771:SHZ458775 SRV458771:SRV458775 TBR458771:TBR458775 TLN458771:TLN458775 TVJ458771:TVJ458775 UFF458771:UFF458775 UPB458771:UPB458775 UYX458771:UYX458775 VIT458771:VIT458775 VSP458771:VSP458775 WCL458771:WCL458775 WMH458771:WMH458775 WWD458771:WWD458775 V524307:V524311 JR524307:JR524311 TN524307:TN524311 ADJ524307:ADJ524311 ANF524307:ANF524311 AXB524307:AXB524311 BGX524307:BGX524311 BQT524307:BQT524311 CAP524307:CAP524311 CKL524307:CKL524311 CUH524307:CUH524311 DED524307:DED524311 DNZ524307:DNZ524311 DXV524307:DXV524311 EHR524307:EHR524311 ERN524307:ERN524311 FBJ524307:FBJ524311 FLF524307:FLF524311 FVB524307:FVB524311 GEX524307:GEX524311 GOT524307:GOT524311 GYP524307:GYP524311 HIL524307:HIL524311 HSH524307:HSH524311 ICD524307:ICD524311 ILZ524307:ILZ524311 IVV524307:IVV524311 JFR524307:JFR524311 JPN524307:JPN524311 JZJ524307:JZJ524311 KJF524307:KJF524311 KTB524307:KTB524311 LCX524307:LCX524311 LMT524307:LMT524311 LWP524307:LWP524311 MGL524307:MGL524311 MQH524307:MQH524311 NAD524307:NAD524311 NJZ524307:NJZ524311 NTV524307:NTV524311 ODR524307:ODR524311 ONN524307:ONN524311 OXJ524307:OXJ524311 PHF524307:PHF524311 PRB524307:PRB524311 QAX524307:QAX524311 QKT524307:QKT524311 QUP524307:QUP524311 REL524307:REL524311 ROH524307:ROH524311 RYD524307:RYD524311 SHZ524307:SHZ524311 SRV524307:SRV524311 TBR524307:TBR524311 TLN524307:TLN524311 TVJ524307:TVJ524311 UFF524307:UFF524311 UPB524307:UPB524311 UYX524307:UYX524311 VIT524307:VIT524311 VSP524307:VSP524311 WCL524307:WCL524311 WMH524307:WMH524311 WWD524307:WWD524311 V589843:V589847 JR589843:JR589847 TN589843:TN589847 ADJ589843:ADJ589847 ANF589843:ANF589847 AXB589843:AXB589847 BGX589843:BGX589847 BQT589843:BQT589847 CAP589843:CAP589847 CKL589843:CKL589847 CUH589843:CUH589847 DED589843:DED589847 DNZ589843:DNZ589847 DXV589843:DXV589847 EHR589843:EHR589847 ERN589843:ERN589847 FBJ589843:FBJ589847 FLF589843:FLF589847 FVB589843:FVB589847 GEX589843:GEX589847 GOT589843:GOT589847 GYP589843:GYP589847 HIL589843:HIL589847 HSH589843:HSH589847 ICD589843:ICD589847 ILZ589843:ILZ589847 IVV589843:IVV589847 JFR589843:JFR589847 JPN589843:JPN589847 JZJ589843:JZJ589847 KJF589843:KJF589847 KTB589843:KTB589847 LCX589843:LCX589847 LMT589843:LMT589847 LWP589843:LWP589847 MGL589843:MGL589847 MQH589843:MQH589847 NAD589843:NAD589847 NJZ589843:NJZ589847 NTV589843:NTV589847 ODR589843:ODR589847 ONN589843:ONN589847 OXJ589843:OXJ589847 PHF589843:PHF589847 PRB589843:PRB589847 QAX589843:QAX589847 QKT589843:QKT589847 QUP589843:QUP589847 REL589843:REL589847 ROH589843:ROH589847 RYD589843:RYD589847 SHZ589843:SHZ589847 SRV589843:SRV589847 TBR589843:TBR589847 TLN589843:TLN589847 TVJ589843:TVJ589847 UFF589843:UFF589847 UPB589843:UPB589847 UYX589843:UYX589847 VIT589843:VIT589847 VSP589843:VSP589847 WCL589843:WCL589847 WMH589843:WMH589847 WWD589843:WWD589847 V655379:V655383 JR655379:JR655383 TN655379:TN655383 ADJ655379:ADJ655383 ANF655379:ANF655383 AXB655379:AXB655383 BGX655379:BGX655383 BQT655379:BQT655383 CAP655379:CAP655383 CKL655379:CKL655383 CUH655379:CUH655383 DED655379:DED655383 DNZ655379:DNZ655383 DXV655379:DXV655383 EHR655379:EHR655383 ERN655379:ERN655383 FBJ655379:FBJ655383 FLF655379:FLF655383 FVB655379:FVB655383 GEX655379:GEX655383 GOT655379:GOT655383 GYP655379:GYP655383 HIL655379:HIL655383 HSH655379:HSH655383 ICD655379:ICD655383 ILZ655379:ILZ655383 IVV655379:IVV655383 JFR655379:JFR655383 JPN655379:JPN655383 JZJ655379:JZJ655383 KJF655379:KJF655383 KTB655379:KTB655383 LCX655379:LCX655383 LMT655379:LMT655383 LWP655379:LWP655383 MGL655379:MGL655383 MQH655379:MQH655383 NAD655379:NAD655383 NJZ655379:NJZ655383 NTV655379:NTV655383 ODR655379:ODR655383 ONN655379:ONN655383 OXJ655379:OXJ655383 PHF655379:PHF655383 PRB655379:PRB655383 QAX655379:QAX655383 QKT655379:QKT655383 QUP655379:QUP655383 REL655379:REL655383 ROH655379:ROH655383 RYD655379:RYD655383 SHZ655379:SHZ655383 SRV655379:SRV655383 TBR655379:TBR655383 TLN655379:TLN655383 TVJ655379:TVJ655383 UFF655379:UFF655383 UPB655379:UPB655383 UYX655379:UYX655383 VIT655379:VIT655383 VSP655379:VSP655383 WCL655379:WCL655383 WMH655379:WMH655383 WWD655379:WWD655383 V720915:V720919 JR720915:JR720919 TN720915:TN720919 ADJ720915:ADJ720919 ANF720915:ANF720919 AXB720915:AXB720919 BGX720915:BGX720919 BQT720915:BQT720919 CAP720915:CAP720919 CKL720915:CKL720919 CUH720915:CUH720919 DED720915:DED720919 DNZ720915:DNZ720919 DXV720915:DXV720919 EHR720915:EHR720919 ERN720915:ERN720919 FBJ720915:FBJ720919 FLF720915:FLF720919 FVB720915:FVB720919 GEX720915:GEX720919 GOT720915:GOT720919 GYP720915:GYP720919 HIL720915:HIL720919 HSH720915:HSH720919 ICD720915:ICD720919 ILZ720915:ILZ720919 IVV720915:IVV720919 JFR720915:JFR720919 JPN720915:JPN720919 JZJ720915:JZJ720919 KJF720915:KJF720919 KTB720915:KTB720919 LCX720915:LCX720919 LMT720915:LMT720919 LWP720915:LWP720919 MGL720915:MGL720919 MQH720915:MQH720919 NAD720915:NAD720919 NJZ720915:NJZ720919 NTV720915:NTV720919 ODR720915:ODR720919 ONN720915:ONN720919 OXJ720915:OXJ720919 PHF720915:PHF720919 PRB720915:PRB720919 QAX720915:QAX720919 QKT720915:QKT720919 QUP720915:QUP720919 REL720915:REL720919 ROH720915:ROH720919 RYD720915:RYD720919 SHZ720915:SHZ720919 SRV720915:SRV720919 TBR720915:TBR720919 TLN720915:TLN720919 TVJ720915:TVJ720919 UFF720915:UFF720919 UPB720915:UPB720919 UYX720915:UYX720919 VIT720915:VIT720919 VSP720915:VSP720919 WCL720915:WCL720919 WMH720915:WMH720919 WWD720915:WWD720919 V786451:V786455 JR786451:JR786455 TN786451:TN786455 ADJ786451:ADJ786455 ANF786451:ANF786455 AXB786451:AXB786455 BGX786451:BGX786455 BQT786451:BQT786455 CAP786451:CAP786455 CKL786451:CKL786455 CUH786451:CUH786455 DED786451:DED786455 DNZ786451:DNZ786455 DXV786451:DXV786455 EHR786451:EHR786455 ERN786451:ERN786455 FBJ786451:FBJ786455 FLF786451:FLF786455 FVB786451:FVB786455 GEX786451:GEX786455 GOT786451:GOT786455 GYP786451:GYP786455 HIL786451:HIL786455 HSH786451:HSH786455 ICD786451:ICD786455 ILZ786451:ILZ786455 IVV786451:IVV786455 JFR786451:JFR786455 JPN786451:JPN786455 JZJ786451:JZJ786455 KJF786451:KJF786455 KTB786451:KTB786455 LCX786451:LCX786455 LMT786451:LMT786455 LWP786451:LWP786455 MGL786451:MGL786455 MQH786451:MQH786455 NAD786451:NAD786455 NJZ786451:NJZ786455 NTV786451:NTV786455 ODR786451:ODR786455 ONN786451:ONN786455 OXJ786451:OXJ786455 PHF786451:PHF786455 PRB786451:PRB786455 QAX786451:QAX786455 QKT786451:QKT786455 QUP786451:QUP786455 REL786451:REL786455 ROH786451:ROH786455 RYD786451:RYD786455 SHZ786451:SHZ786455 SRV786451:SRV786455 TBR786451:TBR786455 TLN786451:TLN786455 TVJ786451:TVJ786455 UFF786451:UFF786455 UPB786451:UPB786455 UYX786451:UYX786455 VIT786451:VIT786455 VSP786451:VSP786455 WCL786451:WCL786455 WMH786451:WMH786455 WWD786451:WWD786455 V851987:V851991 JR851987:JR851991 TN851987:TN851991 ADJ851987:ADJ851991 ANF851987:ANF851991 AXB851987:AXB851991 BGX851987:BGX851991 BQT851987:BQT851991 CAP851987:CAP851991 CKL851987:CKL851991 CUH851987:CUH851991 DED851987:DED851991 DNZ851987:DNZ851991 DXV851987:DXV851991 EHR851987:EHR851991 ERN851987:ERN851991 FBJ851987:FBJ851991 FLF851987:FLF851991 FVB851987:FVB851991 GEX851987:GEX851991 GOT851987:GOT851991 GYP851987:GYP851991 HIL851987:HIL851991 HSH851987:HSH851991 ICD851987:ICD851991 ILZ851987:ILZ851991 IVV851987:IVV851991 JFR851987:JFR851991 JPN851987:JPN851991 JZJ851987:JZJ851991 KJF851987:KJF851991 KTB851987:KTB851991 LCX851987:LCX851991 LMT851987:LMT851991 LWP851987:LWP851991 MGL851987:MGL851991 MQH851987:MQH851991 NAD851987:NAD851991 NJZ851987:NJZ851991 NTV851987:NTV851991 ODR851987:ODR851991 ONN851987:ONN851991 OXJ851987:OXJ851991 PHF851987:PHF851991 PRB851987:PRB851991 QAX851987:QAX851991 QKT851987:QKT851991 QUP851987:QUP851991 REL851987:REL851991 ROH851987:ROH851991 RYD851987:RYD851991 SHZ851987:SHZ851991 SRV851987:SRV851991 TBR851987:TBR851991 TLN851987:TLN851991 TVJ851987:TVJ851991 UFF851987:UFF851991 UPB851987:UPB851991 UYX851987:UYX851991 VIT851987:VIT851991 VSP851987:VSP851991 WCL851987:WCL851991 WMH851987:WMH851991 WWD851987:WWD851991 V917523:V917527 JR917523:JR917527 TN917523:TN917527 ADJ917523:ADJ917527 ANF917523:ANF917527 AXB917523:AXB917527 BGX917523:BGX917527 BQT917523:BQT917527 CAP917523:CAP917527 CKL917523:CKL917527 CUH917523:CUH917527 DED917523:DED917527 DNZ917523:DNZ917527 DXV917523:DXV917527 EHR917523:EHR917527 ERN917523:ERN917527 FBJ917523:FBJ917527 FLF917523:FLF917527 FVB917523:FVB917527 GEX917523:GEX917527 GOT917523:GOT917527 GYP917523:GYP917527 HIL917523:HIL917527 HSH917523:HSH917527 ICD917523:ICD917527 ILZ917523:ILZ917527 IVV917523:IVV917527 JFR917523:JFR917527 JPN917523:JPN917527 JZJ917523:JZJ917527 KJF917523:KJF917527 KTB917523:KTB917527 LCX917523:LCX917527 LMT917523:LMT917527 LWP917523:LWP917527 MGL917523:MGL917527 MQH917523:MQH917527 NAD917523:NAD917527 NJZ917523:NJZ917527 NTV917523:NTV917527 ODR917523:ODR917527 ONN917523:ONN917527 OXJ917523:OXJ917527 PHF917523:PHF917527 PRB917523:PRB917527 QAX917523:QAX917527 QKT917523:QKT917527 QUP917523:QUP917527 REL917523:REL917527 ROH917523:ROH917527 RYD917523:RYD917527 SHZ917523:SHZ917527 SRV917523:SRV917527 TBR917523:TBR917527 TLN917523:TLN917527 TVJ917523:TVJ917527 UFF917523:UFF917527 UPB917523:UPB917527 UYX917523:UYX917527 VIT917523:VIT917527 VSP917523:VSP917527 WCL917523:WCL917527 WMH917523:WMH917527 WWD917523:WWD917527 V983059:V983063 JR983059:JR983063 TN983059:TN983063 ADJ983059:ADJ983063 ANF983059:ANF983063 AXB983059:AXB983063 BGX983059:BGX983063 BQT983059:BQT983063 CAP983059:CAP983063 CKL983059:CKL983063 CUH983059:CUH983063 DED983059:DED983063 DNZ983059:DNZ983063 DXV983059:DXV983063 EHR983059:EHR983063 ERN983059:ERN983063 FBJ983059:FBJ983063 FLF983059:FLF983063 FVB983059:FVB983063 GEX983059:GEX983063 GOT983059:GOT983063 GYP983059:GYP983063 HIL983059:HIL983063 HSH983059:HSH983063 ICD983059:ICD983063 ILZ983059:ILZ983063 IVV983059:IVV983063 JFR983059:JFR983063 JPN983059:JPN983063 JZJ983059:JZJ983063 KJF983059:KJF983063 KTB983059:KTB983063 LCX983059:LCX983063 LMT983059:LMT983063 LWP983059:LWP983063 MGL983059:MGL983063 MQH983059:MQH983063 NAD983059:NAD983063 NJZ983059:NJZ983063 NTV983059:NTV983063 ODR983059:ODR983063 ONN983059:ONN983063 OXJ983059:OXJ983063 PHF983059:PHF983063 PRB983059:PRB983063 QAX983059:QAX983063 QKT983059:QKT983063 QUP983059:QUP983063 REL983059:REL983063 ROH983059:ROH983063 RYD983059:RYD983063 SHZ983059:SHZ983063 SRV983059:SRV983063 TBR983059:TBR983063 TLN983059:TLN983063 TVJ983059:TVJ983063 UFF983059:UFF983063 UPB983059:UPB983063 UYX983059:UYX983063 VIT983059:VIT983063 VSP983059:VSP983063 WCL983059:WCL983063 WMH983059:WMH983063 WWD983059:WWD983063 V31:V34">
      <formula1>$J$2:$J$4</formula1>
    </dataValidation>
    <dataValidation type="list" allowBlank="1" showInputMessage="1" showErrorMessage="1" sqref="W65555:W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W131091:W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W196627:W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W262163:W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W327699:W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W393235:W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W458771:W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W524307:W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W589843:W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W655379:W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W720915:W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W786451:W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W851987:W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W917523:W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W983059:W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983059:WWE983063 W31:W34">
      <formula1>$I$2:$I$4</formula1>
    </dataValidation>
  </dataValidations>
  <hyperlinks>
    <hyperlink ref="U31" r:id="rId1"/>
    <hyperlink ref="U32" r:id="rId2"/>
    <hyperlink ref="U33" r:id="rId3"/>
    <hyperlink ref="S33" r:id="rId4"/>
    <hyperlink ref="S32" r:id="rId5"/>
    <hyperlink ref="S31" r:id="rId6"/>
  </hyperlinks>
  <pageMargins left="0.7" right="0.7" top="0.75" bottom="0.75" header="0.3" footer="0.3"/>
  <pageSetup orientation="portrait"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048571"/>
  <sheetViews>
    <sheetView showGridLines="0" topLeftCell="A30" zoomScale="59" zoomScaleNormal="59" workbookViewId="0">
      <selection activeCell="A30" sqref="A30:G30"/>
    </sheetView>
  </sheetViews>
  <sheetFormatPr baseColWidth="10" defaultColWidth="14.42578125" defaultRowHeight="15" customHeight="1" x14ac:dyDescent="0.25"/>
  <cols>
    <col min="1" max="1" width="6.42578125" style="389" customWidth="1"/>
    <col min="2" max="2" width="14.42578125" style="408" customWidth="1"/>
    <col min="3" max="3" width="17.42578125" style="408" customWidth="1"/>
    <col min="4" max="4" width="21.42578125" style="408" customWidth="1"/>
    <col min="5" max="5" width="53.42578125" style="55" customWidth="1"/>
    <col min="6" max="6" width="15.7109375" style="408" customWidth="1"/>
    <col min="7" max="7" width="37.7109375" style="408" customWidth="1"/>
    <col min="8" max="8" width="63.85546875" style="240" customWidth="1"/>
    <col min="9" max="9" width="12.42578125" style="408" customWidth="1"/>
    <col min="10" max="10" width="20.28515625" style="408" customWidth="1"/>
    <col min="11" max="11" width="26.85546875" style="408" customWidth="1"/>
    <col min="12" max="12" width="13.85546875" style="408" customWidth="1"/>
    <col min="13" max="13" width="15.42578125" style="408" customWidth="1"/>
    <col min="14" max="14" width="17.85546875" style="408" customWidth="1"/>
    <col min="15" max="15" width="18" style="408" customWidth="1"/>
    <col min="16" max="16" width="79" style="408" customWidth="1"/>
    <col min="17" max="17" width="52.42578125" style="408" customWidth="1"/>
    <col min="18" max="18" width="85" style="408" customWidth="1"/>
    <col min="19" max="19" width="29" style="408" customWidth="1"/>
    <col min="20" max="20" width="18.42578125" style="408" customWidth="1"/>
    <col min="21" max="21" width="19.42578125" style="408" customWidth="1"/>
    <col min="22" max="22" width="39.5703125" style="408" customWidth="1"/>
    <col min="23" max="23" width="31.140625" style="408" customWidth="1"/>
    <col min="24" max="24" width="14.42578125" style="408" customWidth="1"/>
    <col min="25" max="26" width="11" style="408" customWidth="1"/>
    <col min="27" max="16384" width="14.42578125" style="408"/>
  </cols>
  <sheetData>
    <row r="1" spans="1:24" ht="26.25" hidden="1" thickBot="1" x14ac:dyDescent="0.3">
      <c r="A1" s="317"/>
      <c r="B1" s="64"/>
      <c r="C1" s="65" t="s">
        <v>1</v>
      </c>
      <c r="D1" s="65" t="s">
        <v>2</v>
      </c>
      <c r="E1" s="173"/>
      <c r="F1" s="6" t="s">
        <v>3</v>
      </c>
      <c r="G1" s="6" t="s">
        <v>137</v>
      </c>
      <c r="H1" s="6" t="s">
        <v>5</v>
      </c>
      <c r="I1" s="6" t="s">
        <v>7</v>
      </c>
      <c r="J1" s="6" t="s">
        <v>158</v>
      </c>
      <c r="K1" s="1"/>
      <c r="L1" s="8"/>
      <c r="M1" s="7"/>
      <c r="N1" s="7"/>
      <c r="O1" s="7"/>
      <c r="P1" s="7"/>
      <c r="Q1" s="1"/>
      <c r="R1" s="1"/>
      <c r="S1" s="1"/>
      <c r="T1" s="1"/>
      <c r="U1" s="1"/>
      <c r="V1" s="1"/>
      <c r="W1" s="1"/>
    </row>
    <row r="2" spans="1:24"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39" hidden="1" thickBot="1" x14ac:dyDescent="0.25">
      <c r="A5" s="51"/>
      <c r="B5" s="63"/>
      <c r="C5" s="67" t="s">
        <v>117</v>
      </c>
      <c r="D5" s="67" t="s">
        <v>125</v>
      </c>
      <c r="E5" s="58"/>
      <c r="F5" s="71" t="s">
        <v>130</v>
      </c>
      <c r="G5" s="71" t="s">
        <v>17</v>
      </c>
      <c r="H5" s="57"/>
      <c r="I5" s="266" t="s">
        <v>541</v>
      </c>
      <c r="J5" s="56"/>
      <c r="K5" s="51"/>
      <c r="L5" s="52"/>
      <c r="M5" s="54"/>
      <c r="N5" s="54"/>
      <c r="O5" s="54"/>
      <c r="P5" s="54"/>
      <c r="Q5" s="51"/>
      <c r="R5" s="51"/>
      <c r="S5" s="51"/>
      <c r="T5" s="51"/>
      <c r="U5" s="51"/>
      <c r="V5" s="51"/>
      <c r="W5" s="51"/>
    </row>
    <row r="6" spans="1:24" s="55" customFormat="1" ht="39" hidden="1" thickBot="1" x14ac:dyDescent="0.25">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6.25" hidden="1" thickBot="1" x14ac:dyDescent="0.25">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t="26.25" hidden="1" thickBot="1" x14ac:dyDescent="0.25">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1.75" hidden="1" thickBot="1" x14ac:dyDescent="0.25">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6.25" hidden="1" thickBot="1" x14ac:dyDescent="0.25">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39" hidden="1" thickBot="1" x14ac:dyDescent="0.25">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6.25" hidden="1" thickBot="1" x14ac:dyDescent="0.25">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39" hidden="1" thickBot="1" x14ac:dyDescent="0.25">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6.25" hidden="1" thickBot="1" x14ac:dyDescent="0.25">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39" hidden="1" thickBot="1" x14ac:dyDescent="0.25">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5.75" hidden="1" thickBot="1" x14ac:dyDescent="0.3">
      <c r="A16" s="317"/>
      <c r="B16" s="1"/>
      <c r="C16" s="1"/>
      <c r="D16" s="1"/>
      <c r="E16" s="687"/>
      <c r="F16" s="1"/>
      <c r="G16" s="14"/>
      <c r="H16" s="242"/>
      <c r="I16" s="7"/>
      <c r="J16" s="7"/>
      <c r="K16" s="7"/>
      <c r="L16" s="7"/>
      <c r="M16" s="8"/>
      <c r="N16" s="7"/>
      <c r="O16" s="7"/>
      <c r="P16" s="7"/>
      <c r="Q16" s="7"/>
      <c r="R16" s="15"/>
      <c r="S16" s="15"/>
      <c r="T16" s="15"/>
      <c r="U16" s="1"/>
      <c r="V16" s="16"/>
      <c r="W16" s="16"/>
      <c r="X16" s="1"/>
    </row>
    <row r="17" spans="1:25" x14ac:dyDescent="0.25">
      <c r="A17" s="917"/>
      <c r="B17" s="918"/>
      <c r="C17" s="919"/>
      <c r="D17" s="926" t="s">
        <v>56</v>
      </c>
      <c r="E17" s="927"/>
      <c r="F17" s="927"/>
      <c r="G17" s="927"/>
      <c r="H17" s="927"/>
      <c r="I17" s="927"/>
      <c r="J17" s="927"/>
      <c r="K17" s="927"/>
      <c r="L17" s="927"/>
      <c r="M17" s="927"/>
      <c r="N17" s="927"/>
      <c r="O17" s="927"/>
      <c r="P17" s="927"/>
      <c r="Q17" s="927"/>
      <c r="R17" s="927"/>
      <c r="S17" s="927"/>
      <c r="T17" s="927"/>
      <c r="U17" s="928"/>
      <c r="V17" s="579" t="s">
        <v>57</v>
      </c>
      <c r="X17" s="1"/>
    </row>
    <row r="18" spans="1:25" x14ac:dyDescent="0.25">
      <c r="A18" s="920"/>
      <c r="B18" s="921"/>
      <c r="C18" s="922"/>
      <c r="D18" s="929"/>
      <c r="E18" s="930"/>
      <c r="F18" s="930"/>
      <c r="G18" s="930"/>
      <c r="H18" s="930"/>
      <c r="I18" s="930"/>
      <c r="J18" s="930"/>
      <c r="K18" s="930"/>
      <c r="L18" s="930"/>
      <c r="M18" s="930"/>
      <c r="N18" s="930"/>
      <c r="O18" s="930"/>
      <c r="P18" s="930"/>
      <c r="Q18" s="930"/>
      <c r="R18" s="930"/>
      <c r="S18" s="930"/>
      <c r="T18" s="930"/>
      <c r="U18" s="931"/>
      <c r="V18" s="581" t="s">
        <v>1000</v>
      </c>
      <c r="X18" s="1"/>
    </row>
    <row r="19" spans="1:25" x14ac:dyDescent="0.25">
      <c r="A19" s="920"/>
      <c r="B19" s="921"/>
      <c r="C19" s="922"/>
      <c r="D19" s="929"/>
      <c r="E19" s="930"/>
      <c r="F19" s="930"/>
      <c r="G19" s="930"/>
      <c r="H19" s="930"/>
      <c r="I19" s="930"/>
      <c r="J19" s="930"/>
      <c r="K19" s="930"/>
      <c r="L19" s="930"/>
      <c r="M19" s="930"/>
      <c r="N19" s="930"/>
      <c r="O19" s="930"/>
      <c r="P19" s="930"/>
      <c r="Q19" s="930"/>
      <c r="R19" s="930"/>
      <c r="S19" s="930"/>
      <c r="T19" s="930"/>
      <c r="U19" s="931"/>
      <c r="V19" s="583" t="s">
        <v>1001</v>
      </c>
      <c r="X19" s="1"/>
    </row>
    <row r="20" spans="1:25" ht="15.75" thickBot="1" x14ac:dyDescent="0.3">
      <c r="A20" s="923"/>
      <c r="B20" s="924"/>
      <c r="C20" s="925"/>
      <c r="D20" s="932"/>
      <c r="E20" s="933"/>
      <c r="F20" s="933"/>
      <c r="G20" s="933"/>
      <c r="H20" s="933"/>
      <c r="I20" s="933"/>
      <c r="J20" s="933"/>
      <c r="K20" s="933"/>
      <c r="L20" s="933"/>
      <c r="M20" s="933"/>
      <c r="N20" s="933"/>
      <c r="O20" s="933"/>
      <c r="P20" s="933"/>
      <c r="Q20" s="933"/>
      <c r="R20" s="933"/>
      <c r="S20" s="933"/>
      <c r="T20" s="933"/>
      <c r="U20" s="934"/>
      <c r="V20" s="578" t="s">
        <v>58</v>
      </c>
      <c r="X20" s="1"/>
    </row>
    <row r="21" spans="1:25" ht="16.5" thickBot="1" x14ac:dyDescent="0.3">
      <c r="A21" s="387"/>
      <c r="B21" s="18"/>
      <c r="C21" s="18"/>
      <c r="D21" s="18"/>
      <c r="E21" s="688"/>
      <c r="F21" s="20"/>
      <c r="G21" s="21"/>
      <c r="H21" s="21"/>
      <c r="I21" s="20"/>
      <c r="J21" s="20"/>
      <c r="K21" s="20"/>
      <c r="L21" s="20"/>
      <c r="M21" s="20"/>
      <c r="N21" s="20"/>
      <c r="O21" s="20"/>
      <c r="P21" s="20"/>
      <c r="Q21" s="20"/>
      <c r="R21" s="22"/>
      <c r="S21" s="22"/>
      <c r="T21" s="22"/>
      <c r="U21" s="20"/>
      <c r="V21" s="21"/>
    </row>
    <row r="22" spans="1:25" ht="21" thickBot="1" x14ac:dyDescent="0.3">
      <c r="A22" s="1097" t="s">
        <v>59</v>
      </c>
      <c r="B22" s="1098"/>
      <c r="C22" s="1099"/>
      <c r="D22" s="23"/>
      <c r="E22" s="1111" t="str">
        <f>CONCATENATE("INFORME DE SEGUIMIENTO DEL PROCESO ",A23)</f>
        <v>INFORME DE SEGUIMIENTO DEL PROCESO GESTIÓN TECNOLÓGICA</v>
      </c>
      <c r="F22" s="1112"/>
      <c r="G22" s="21"/>
      <c r="H22" s="1103" t="s">
        <v>60</v>
      </c>
      <c r="I22" s="1104"/>
      <c r="J22" s="1105"/>
      <c r="K22" s="83"/>
      <c r="L22" s="87"/>
      <c r="M22" s="87"/>
      <c r="N22" s="87"/>
      <c r="O22" s="87"/>
      <c r="P22" s="87"/>
      <c r="Q22" s="87"/>
      <c r="R22" s="87"/>
      <c r="S22" s="87"/>
      <c r="T22" s="87"/>
      <c r="U22" s="87"/>
      <c r="V22" s="86"/>
    </row>
    <row r="23" spans="1:25" ht="26.25" thickBot="1" x14ac:dyDescent="0.3">
      <c r="A23" s="1124" t="s">
        <v>50</v>
      </c>
      <c r="B23" s="1125"/>
      <c r="C23" s="1126"/>
      <c r="D23" s="23"/>
      <c r="E23" s="689" t="s">
        <v>144</v>
      </c>
      <c r="F23" s="525">
        <f>COUNTA(E32:E139)</f>
        <v>93</v>
      </c>
      <c r="G23" s="21"/>
      <c r="H23" s="1106" t="s">
        <v>66</v>
      </c>
      <c r="I23" s="1107"/>
      <c r="J23" s="94">
        <f>COUNTIF(I32:I139,"Acción Correctiva")</f>
        <v>0</v>
      </c>
      <c r="K23" s="88"/>
      <c r="L23" s="87"/>
      <c r="M23" s="87"/>
      <c r="N23" s="87"/>
      <c r="O23" s="87"/>
      <c r="P23" s="87"/>
      <c r="Q23" s="87"/>
      <c r="R23" s="87"/>
      <c r="S23" s="86"/>
      <c r="T23" s="86"/>
      <c r="U23" s="23"/>
      <c r="V23" s="86"/>
    </row>
    <row r="24" spans="1:25" ht="24.75" thickBot="1" x14ac:dyDescent="0.3">
      <c r="A24" s="388"/>
      <c r="B24" s="23"/>
      <c r="C24" s="23"/>
      <c r="D24" s="28"/>
      <c r="E24" s="689" t="s">
        <v>61</v>
      </c>
      <c r="F24" s="525">
        <f>COUNTA(H32:H139)</f>
        <v>55</v>
      </c>
      <c r="G24" s="24"/>
      <c r="H24" s="1108" t="s">
        <v>149</v>
      </c>
      <c r="I24" s="1109"/>
      <c r="J24" s="99">
        <f>COUNTIF(I32:I139,"Acción Preventiva y/o de mejora")</f>
        <v>55</v>
      </c>
      <c r="K24" s="88"/>
      <c r="L24" s="87"/>
      <c r="M24" s="87"/>
      <c r="N24" s="87"/>
      <c r="O24" s="87"/>
      <c r="P24" s="87"/>
      <c r="Q24" s="88"/>
      <c r="R24" s="88"/>
      <c r="S24" s="86"/>
      <c r="T24" s="86"/>
      <c r="U24" s="23"/>
      <c r="V24" s="86"/>
    </row>
    <row r="25" spans="1:25" ht="24" x14ac:dyDescent="0.25">
      <c r="A25" s="388"/>
      <c r="B25" s="23"/>
      <c r="C25" s="23"/>
      <c r="D25" s="33"/>
      <c r="E25" s="690" t="s">
        <v>145</v>
      </c>
      <c r="F25" s="525">
        <f>COUNTIF(U32:U139, "Vencida")</f>
        <v>0</v>
      </c>
      <c r="G25" s="24"/>
      <c r="H25" s="1110"/>
      <c r="I25" s="1110"/>
      <c r="J25" s="89"/>
      <c r="K25" s="88"/>
      <c r="L25" s="87"/>
      <c r="M25" s="87"/>
      <c r="N25" s="87"/>
      <c r="O25" s="87"/>
      <c r="P25" s="87"/>
      <c r="Q25" s="88"/>
      <c r="R25" s="88"/>
      <c r="S25" s="86"/>
      <c r="T25" s="86"/>
      <c r="U25" s="23"/>
      <c r="V25" s="47"/>
    </row>
    <row r="26" spans="1:25" ht="24" x14ac:dyDescent="0.25">
      <c r="A26" s="388"/>
      <c r="B26" s="23"/>
      <c r="C26" s="23"/>
      <c r="D26" s="28"/>
      <c r="E26" s="690" t="s">
        <v>146</v>
      </c>
      <c r="F26" s="526">
        <f>COUNTIF(U32:U139, "En ejecución")</f>
        <v>48</v>
      </c>
      <c r="G26" s="24"/>
      <c r="H26" s="1110"/>
      <c r="I26" s="1110"/>
      <c r="J26" s="409"/>
      <c r="K26" s="89"/>
      <c r="L26" s="87"/>
      <c r="M26" s="87"/>
      <c r="N26" s="87"/>
      <c r="O26" s="87"/>
      <c r="P26" s="87"/>
      <c r="Q26" s="88"/>
      <c r="R26" s="88"/>
      <c r="S26" s="86"/>
      <c r="T26" s="86"/>
      <c r="U26" s="23"/>
      <c r="V26" s="47"/>
    </row>
    <row r="27" spans="1:25" ht="24" x14ac:dyDescent="0.25">
      <c r="A27" s="388"/>
      <c r="B27" s="23"/>
      <c r="C27" s="23"/>
      <c r="D27" s="33"/>
      <c r="E27" s="690" t="s">
        <v>148</v>
      </c>
      <c r="F27" s="525">
        <f>COUNTIF(U32:U139,"Cerrada")</f>
        <v>7</v>
      </c>
      <c r="G27" s="24"/>
      <c r="H27" s="25"/>
      <c r="I27" s="85"/>
      <c r="J27" s="84"/>
      <c r="K27" s="84"/>
      <c r="L27" s="87"/>
      <c r="M27" s="87"/>
      <c r="N27" s="87"/>
      <c r="O27" s="87"/>
      <c r="P27" s="87"/>
      <c r="Q27" s="88"/>
      <c r="R27" s="88"/>
      <c r="S27" s="86"/>
      <c r="T27" s="86"/>
      <c r="U27" s="23"/>
      <c r="V27" s="47"/>
    </row>
    <row r="28" spans="1:25" ht="24" x14ac:dyDescent="0.25">
      <c r="A28" s="388"/>
      <c r="B28" s="23"/>
      <c r="C28" s="23"/>
      <c r="D28" s="33"/>
      <c r="E28" s="690" t="s">
        <v>540</v>
      </c>
      <c r="F28" s="525">
        <f>COUNTIF(U32:U139,"Eliminada")</f>
        <v>0</v>
      </c>
      <c r="G28" s="24"/>
      <c r="H28" s="25"/>
      <c r="I28" s="85"/>
      <c r="J28" s="84"/>
      <c r="K28" s="84"/>
      <c r="L28" s="87"/>
      <c r="M28" s="87"/>
      <c r="N28" s="87"/>
      <c r="O28" s="87"/>
      <c r="P28" s="87"/>
      <c r="Q28" s="88"/>
      <c r="R28" s="88"/>
      <c r="S28" s="86"/>
      <c r="T28" s="86"/>
      <c r="U28" s="23"/>
      <c r="V28" s="47"/>
    </row>
    <row r="29" spans="1:25" ht="24.75" thickBot="1" x14ac:dyDescent="0.3">
      <c r="A29" s="388"/>
      <c r="B29" s="23"/>
      <c r="C29" s="23"/>
      <c r="D29" s="23"/>
      <c r="E29" s="691"/>
      <c r="F29" s="80"/>
      <c r="G29" s="24"/>
      <c r="H29" s="25"/>
      <c r="I29" s="81"/>
      <c r="J29" s="82"/>
      <c r="K29" s="81"/>
      <c r="L29" s="82"/>
      <c r="M29" s="92"/>
      <c r="N29" s="26"/>
      <c r="O29" s="26"/>
      <c r="P29" s="26"/>
      <c r="Q29" s="20"/>
      <c r="R29" s="20"/>
      <c r="S29" s="20"/>
      <c r="T29" s="20"/>
      <c r="U29" s="20"/>
      <c r="V29" s="20"/>
    </row>
    <row r="30" spans="1:25" s="73" customFormat="1" ht="24" thickBot="1" x14ac:dyDescent="0.25">
      <c r="A30" s="1159" t="s">
        <v>73</v>
      </c>
      <c r="B30" s="1160"/>
      <c r="C30" s="1160"/>
      <c r="D30" s="1160"/>
      <c r="E30" s="1160"/>
      <c r="F30" s="1160"/>
      <c r="G30" s="1161"/>
      <c r="H30" s="1148" t="s">
        <v>74</v>
      </c>
      <c r="I30" s="1149"/>
      <c r="J30" s="1149"/>
      <c r="K30" s="1149"/>
      <c r="L30" s="1149"/>
      <c r="M30" s="1149"/>
      <c r="N30" s="1150"/>
      <c r="O30" s="1151" t="s">
        <v>75</v>
      </c>
      <c r="P30" s="1152"/>
      <c r="Q30" s="1153"/>
      <c r="R30" s="1154" t="s">
        <v>141</v>
      </c>
      <c r="S30" s="1155"/>
      <c r="T30" s="1155"/>
      <c r="U30" s="1155"/>
      <c r="V30" s="1156"/>
      <c r="W30" s="75"/>
      <c r="X30" s="76"/>
      <c r="Y30" s="77"/>
    </row>
    <row r="31" spans="1:25" s="679" customFormat="1" ht="63" customHeight="1" thickBot="1" x14ac:dyDescent="0.3">
      <c r="A31" s="681" t="s">
        <v>147</v>
      </c>
      <c r="B31" s="682" t="s">
        <v>3</v>
      </c>
      <c r="C31" s="682" t="s">
        <v>77</v>
      </c>
      <c r="D31" s="682" t="s">
        <v>133</v>
      </c>
      <c r="E31" s="682" t="s">
        <v>134</v>
      </c>
      <c r="F31" s="682" t="s">
        <v>135</v>
      </c>
      <c r="G31" s="683" t="s">
        <v>136</v>
      </c>
      <c r="H31" s="588" t="s">
        <v>139</v>
      </c>
      <c r="I31" s="682" t="s">
        <v>5</v>
      </c>
      <c r="J31" s="684" t="s">
        <v>78</v>
      </c>
      <c r="K31" s="685" t="s">
        <v>79</v>
      </c>
      <c r="L31" s="686" t="s">
        <v>81</v>
      </c>
      <c r="M31" s="686" t="s">
        <v>82</v>
      </c>
      <c r="N31" s="720" t="s">
        <v>83</v>
      </c>
      <c r="O31" s="1157" t="s">
        <v>84</v>
      </c>
      <c r="P31" s="1158"/>
      <c r="Q31" s="720" t="s">
        <v>85</v>
      </c>
      <c r="R31" s="721" t="s">
        <v>84</v>
      </c>
      <c r="S31" s="685" t="s">
        <v>85</v>
      </c>
      <c r="T31" s="685" t="s">
        <v>158</v>
      </c>
      <c r="U31" s="685" t="s">
        <v>86</v>
      </c>
      <c r="V31" s="720" t="s">
        <v>155</v>
      </c>
      <c r="W31" s="74"/>
      <c r="X31" s="78"/>
      <c r="Y31" s="78"/>
    </row>
    <row r="32" spans="1:25" s="197" customFormat="1" ht="178.5" customHeight="1" x14ac:dyDescent="0.25">
      <c r="A32" s="664">
        <v>1</v>
      </c>
      <c r="B32" s="664" t="s">
        <v>130</v>
      </c>
      <c r="C32" s="258" t="s">
        <v>1036</v>
      </c>
      <c r="D32" s="675">
        <v>43892</v>
      </c>
      <c r="E32" s="676" t="s">
        <v>1032</v>
      </c>
      <c r="F32" s="664" t="s">
        <v>11</v>
      </c>
      <c r="G32" s="258" t="s">
        <v>1045</v>
      </c>
      <c r="H32" s="678" t="s">
        <v>1037</v>
      </c>
      <c r="I32" s="618" t="s">
        <v>140</v>
      </c>
      <c r="J32" s="618" t="s">
        <v>1040</v>
      </c>
      <c r="K32" s="411" t="s">
        <v>1034</v>
      </c>
      <c r="L32" s="619">
        <v>43892</v>
      </c>
      <c r="M32" s="619">
        <v>43892</v>
      </c>
      <c r="N32" s="713">
        <v>44377</v>
      </c>
      <c r="O32" s="1162" t="s">
        <v>1597</v>
      </c>
      <c r="P32" s="1162"/>
      <c r="Q32" s="718" t="s">
        <v>1559</v>
      </c>
      <c r="R32" s="719" t="s">
        <v>1626</v>
      </c>
      <c r="S32" s="639"/>
      <c r="T32" s="267"/>
      <c r="U32" s="250" t="s">
        <v>143</v>
      </c>
      <c r="V32" s="237" t="s">
        <v>1622</v>
      </c>
      <c r="W32" s="311"/>
      <c r="X32" s="196"/>
    </row>
    <row r="33" spans="1:23" ht="380.25" customHeight="1" x14ac:dyDescent="0.25">
      <c r="A33" s="865">
        <v>2</v>
      </c>
      <c r="B33" s="858" t="s">
        <v>129</v>
      </c>
      <c r="C33" s="867" t="s">
        <v>1036</v>
      </c>
      <c r="D33" s="869" t="s">
        <v>1044</v>
      </c>
      <c r="E33" s="871" t="s">
        <v>1046</v>
      </c>
      <c r="F33" s="858" t="s">
        <v>138</v>
      </c>
      <c r="G33" s="858" t="s">
        <v>1041</v>
      </c>
      <c r="H33" s="678" t="s">
        <v>1042</v>
      </c>
      <c r="I33" s="618" t="s">
        <v>140</v>
      </c>
      <c r="J33" s="618" t="s">
        <v>1043</v>
      </c>
      <c r="K33" s="411" t="s">
        <v>1034</v>
      </c>
      <c r="L33" s="619">
        <v>43909</v>
      </c>
      <c r="M33" s="775">
        <v>43953</v>
      </c>
      <c r="N33" s="775">
        <v>44180</v>
      </c>
      <c r="O33" s="1163" t="s">
        <v>1594</v>
      </c>
      <c r="P33" s="1163"/>
      <c r="Q33" s="779" t="s">
        <v>1595</v>
      </c>
      <c r="R33" s="803" t="s">
        <v>1660</v>
      </c>
      <c r="S33" s="640"/>
      <c r="T33" s="267" t="s">
        <v>156</v>
      </c>
      <c r="U33" s="250" t="s">
        <v>30</v>
      </c>
      <c r="V33" s="237" t="s">
        <v>1627</v>
      </c>
    </row>
    <row r="34" spans="1:23" ht="256.5" customHeight="1" thickBot="1" x14ac:dyDescent="0.3">
      <c r="A34" s="866"/>
      <c r="B34" s="859"/>
      <c r="C34" s="868"/>
      <c r="D34" s="870"/>
      <c r="E34" s="872"/>
      <c r="F34" s="859"/>
      <c r="G34" s="859"/>
      <c r="H34" s="237" t="s">
        <v>1047</v>
      </c>
      <c r="I34" s="618" t="s">
        <v>140</v>
      </c>
      <c r="J34" s="620" t="s">
        <v>1048</v>
      </c>
      <c r="K34" s="411" t="s">
        <v>1034</v>
      </c>
      <c r="L34" s="619">
        <v>43909</v>
      </c>
      <c r="M34" s="775">
        <v>43953</v>
      </c>
      <c r="N34" s="729">
        <v>44180</v>
      </c>
      <c r="O34" s="1164" t="s">
        <v>1598</v>
      </c>
      <c r="P34" s="1165"/>
      <c r="Q34" s="804" t="s">
        <v>1560</v>
      </c>
      <c r="R34" s="805" t="s">
        <v>1669</v>
      </c>
      <c r="S34" s="422" t="s">
        <v>291</v>
      </c>
      <c r="T34" s="267" t="s">
        <v>156</v>
      </c>
      <c r="U34" s="250" t="s">
        <v>143</v>
      </c>
      <c r="V34" s="237" t="s">
        <v>1628</v>
      </c>
    </row>
    <row r="35" spans="1:23" ht="164.25" customHeight="1" x14ac:dyDescent="0.25">
      <c r="A35" s="614">
        <v>3</v>
      </c>
      <c r="B35" s="664" t="s">
        <v>130</v>
      </c>
      <c r="C35" s="237" t="s">
        <v>1036</v>
      </c>
      <c r="D35" s="674">
        <v>43936</v>
      </c>
      <c r="E35" s="677" t="s">
        <v>1055</v>
      </c>
      <c r="F35" s="237" t="s">
        <v>11</v>
      </c>
      <c r="G35" s="237" t="s">
        <v>1054</v>
      </c>
      <c r="H35" s="641" t="s">
        <v>1129</v>
      </c>
      <c r="I35" s="621" t="s">
        <v>140</v>
      </c>
      <c r="J35" s="637" t="s">
        <v>1128</v>
      </c>
      <c r="K35" s="637" t="s">
        <v>1034</v>
      </c>
      <c r="L35" s="642">
        <v>44105</v>
      </c>
      <c r="M35" s="806">
        <v>44196</v>
      </c>
      <c r="N35" s="807">
        <v>44196</v>
      </c>
      <c r="O35" s="1145" t="s">
        <v>1599</v>
      </c>
      <c r="P35" s="1147"/>
      <c r="Q35" s="779" t="s">
        <v>1596</v>
      </c>
      <c r="R35" s="803" t="s">
        <v>1667</v>
      </c>
      <c r="S35" s="559"/>
      <c r="T35" s="267" t="s">
        <v>156</v>
      </c>
      <c r="U35" s="250" t="s">
        <v>30</v>
      </c>
      <c r="V35" s="778" t="s">
        <v>1668</v>
      </c>
    </row>
    <row r="36" spans="1:23" s="7" customFormat="1" ht="163.5" customHeight="1" x14ac:dyDescent="0.25">
      <c r="A36" s="620">
        <v>4</v>
      </c>
      <c r="B36" s="620" t="s">
        <v>129</v>
      </c>
      <c r="C36" s="620" t="s">
        <v>15</v>
      </c>
      <c r="D36" s="228">
        <v>44104</v>
      </c>
      <c r="E36" s="680" t="s">
        <v>1600</v>
      </c>
      <c r="F36" s="237" t="s">
        <v>138</v>
      </c>
      <c r="G36" s="620" t="s">
        <v>1601</v>
      </c>
      <c r="H36" s="680" t="s">
        <v>1139</v>
      </c>
      <c r="I36" s="620" t="s">
        <v>140</v>
      </c>
      <c r="J36" s="620" t="s">
        <v>1140</v>
      </c>
      <c r="K36" s="620" t="s">
        <v>1141</v>
      </c>
      <c r="L36" s="228">
        <v>44118</v>
      </c>
      <c r="M36" s="775">
        <v>44196</v>
      </c>
      <c r="N36" s="750">
        <v>44196</v>
      </c>
      <c r="O36" s="1145" t="s">
        <v>1555</v>
      </c>
      <c r="P36" s="1147"/>
      <c r="Q36" s="808" t="s">
        <v>1561</v>
      </c>
      <c r="R36" s="809" t="s">
        <v>1629</v>
      </c>
      <c r="S36" s="648"/>
      <c r="T36" s="267" t="s">
        <v>156</v>
      </c>
      <c r="U36" s="250" t="s">
        <v>30</v>
      </c>
      <c r="V36" s="712" t="s">
        <v>1622</v>
      </c>
    </row>
    <row r="37" spans="1:23" ht="176.25" customHeight="1" x14ac:dyDescent="0.25">
      <c r="A37" s="389">
        <v>5</v>
      </c>
      <c r="B37" s="214" t="s">
        <v>10</v>
      </c>
      <c r="C37" s="214" t="s">
        <v>15</v>
      </c>
      <c r="D37" s="215">
        <v>44146</v>
      </c>
      <c r="E37" s="214" t="s">
        <v>1153</v>
      </c>
      <c r="F37" s="214" t="s">
        <v>17</v>
      </c>
      <c r="G37" s="214" t="s">
        <v>1354</v>
      </c>
      <c r="H37" s="214" t="s">
        <v>1355</v>
      </c>
      <c r="I37" s="214" t="s">
        <v>140</v>
      </c>
      <c r="J37" s="214" t="s">
        <v>1156</v>
      </c>
      <c r="K37" s="708" t="s">
        <v>1356</v>
      </c>
      <c r="L37" s="709">
        <v>44146</v>
      </c>
      <c r="M37" s="780">
        <v>44146</v>
      </c>
      <c r="N37" s="781">
        <v>44180</v>
      </c>
      <c r="O37" s="1145" t="s">
        <v>1602</v>
      </c>
      <c r="P37" s="1147"/>
      <c r="Q37" s="779" t="s">
        <v>1562</v>
      </c>
      <c r="R37" s="810" t="s">
        <v>1665</v>
      </c>
      <c r="S37" s="593"/>
      <c r="T37" s="267" t="s">
        <v>156</v>
      </c>
      <c r="U37" s="250" t="s">
        <v>30</v>
      </c>
      <c r="V37" s="473" t="s">
        <v>1632</v>
      </c>
    </row>
    <row r="38" spans="1:23" s="593" customFormat="1" ht="56.25" customHeight="1" x14ac:dyDescent="0.25">
      <c r="A38" s="389">
        <v>6</v>
      </c>
      <c r="B38" s="214" t="s">
        <v>10</v>
      </c>
      <c r="C38" s="214" t="s">
        <v>15</v>
      </c>
      <c r="D38" s="215">
        <v>44146</v>
      </c>
      <c r="E38" s="214" t="s">
        <v>1209</v>
      </c>
      <c r="F38" s="214" t="s">
        <v>17</v>
      </c>
      <c r="G38" s="1167" t="s">
        <v>1357</v>
      </c>
      <c r="H38" s="1167" t="s">
        <v>1358</v>
      </c>
      <c r="I38" s="1167" t="s">
        <v>140</v>
      </c>
      <c r="J38" s="1173" t="s">
        <v>1359</v>
      </c>
      <c r="K38" s="1167" t="s">
        <v>1356</v>
      </c>
      <c r="L38" s="1176">
        <v>44146</v>
      </c>
      <c r="M38" s="1168">
        <v>44146</v>
      </c>
      <c r="N38" s="1166">
        <v>44377</v>
      </c>
      <c r="O38" s="1163" t="s">
        <v>1556</v>
      </c>
      <c r="P38" s="1179"/>
      <c r="Q38" s="1181" t="s">
        <v>1563</v>
      </c>
      <c r="R38" s="958" t="s">
        <v>1630</v>
      </c>
      <c r="S38" s="1186"/>
      <c r="T38" s="1189" t="s">
        <v>156</v>
      </c>
      <c r="U38" s="1183" t="s">
        <v>143</v>
      </c>
      <c r="V38" s="953" t="s">
        <v>1631</v>
      </c>
      <c r="W38" s="692"/>
    </row>
    <row r="39" spans="1:23" s="593" customFormat="1" ht="63.75" customHeight="1" x14ac:dyDescent="0.25">
      <c r="A39" s="389">
        <v>7</v>
      </c>
      <c r="B39" s="214" t="s">
        <v>10</v>
      </c>
      <c r="C39" s="214" t="s">
        <v>15</v>
      </c>
      <c r="D39" s="215">
        <v>44146</v>
      </c>
      <c r="E39" s="214" t="s">
        <v>1210</v>
      </c>
      <c r="F39" s="214" t="s">
        <v>17</v>
      </c>
      <c r="G39" s="1167"/>
      <c r="H39" s="1167"/>
      <c r="I39" s="1167"/>
      <c r="J39" s="1174"/>
      <c r="K39" s="1167"/>
      <c r="L39" s="1177"/>
      <c r="M39" s="1168"/>
      <c r="N39" s="1166"/>
      <c r="O39" s="1163"/>
      <c r="P39" s="1179"/>
      <c r="Q39" s="1181"/>
      <c r="R39" s="959"/>
      <c r="S39" s="1187"/>
      <c r="T39" s="1190"/>
      <c r="U39" s="1184"/>
      <c r="V39" s="960"/>
      <c r="W39" s="692"/>
    </row>
    <row r="40" spans="1:23" ht="76.5" x14ac:dyDescent="0.25">
      <c r="A40" s="389">
        <v>8</v>
      </c>
      <c r="B40" s="214" t="s">
        <v>10</v>
      </c>
      <c r="C40" s="214" t="s">
        <v>15</v>
      </c>
      <c r="D40" s="215">
        <v>44146</v>
      </c>
      <c r="E40" s="214" t="s">
        <v>1211</v>
      </c>
      <c r="F40" s="214" t="s">
        <v>17</v>
      </c>
      <c r="G40" s="1167"/>
      <c r="H40" s="1167"/>
      <c r="I40" s="1167"/>
      <c r="J40" s="1175"/>
      <c r="K40" s="1167"/>
      <c r="L40" s="1178"/>
      <c r="M40" s="1168"/>
      <c r="N40" s="1166"/>
      <c r="O40" s="1163"/>
      <c r="P40" s="1179"/>
      <c r="Q40" s="1181"/>
      <c r="R40" s="1182"/>
      <c r="S40" s="1188"/>
      <c r="T40" s="1191"/>
      <c r="U40" s="1185"/>
      <c r="V40" s="954"/>
    </row>
    <row r="41" spans="1:23" ht="160.5" customHeight="1" x14ac:dyDescent="0.25">
      <c r="A41" s="389">
        <v>9</v>
      </c>
      <c r="B41" s="214" t="s">
        <v>10</v>
      </c>
      <c r="C41" s="214" t="s">
        <v>15</v>
      </c>
      <c r="D41" s="215">
        <v>44146</v>
      </c>
      <c r="E41" s="214" t="s">
        <v>1212</v>
      </c>
      <c r="F41" s="214" t="s">
        <v>17</v>
      </c>
      <c r="G41" s="214" t="s">
        <v>1360</v>
      </c>
      <c r="H41" s="214" t="s">
        <v>1361</v>
      </c>
      <c r="I41" s="214" t="s">
        <v>140</v>
      </c>
      <c r="J41" s="214" t="s">
        <v>1362</v>
      </c>
      <c r="K41" s="558" t="s">
        <v>730</v>
      </c>
      <c r="L41" s="709">
        <v>44146</v>
      </c>
      <c r="M41" s="780">
        <v>44146</v>
      </c>
      <c r="N41" s="781">
        <v>44155</v>
      </c>
      <c r="O41" s="1163" t="s">
        <v>1557</v>
      </c>
      <c r="P41" s="1179"/>
      <c r="Q41" s="754" t="s">
        <v>1564</v>
      </c>
      <c r="R41" s="811" t="s">
        <v>1666</v>
      </c>
      <c r="S41" s="593"/>
      <c r="T41" s="671" t="s">
        <v>156</v>
      </c>
      <c r="U41" s="500" t="s">
        <v>30</v>
      </c>
      <c r="V41" s="473" t="s">
        <v>1632</v>
      </c>
    </row>
    <row r="42" spans="1:23" ht="163.5" customHeight="1" x14ac:dyDescent="0.25">
      <c r="A42" s="389">
        <v>10</v>
      </c>
      <c r="B42" s="214" t="s">
        <v>10</v>
      </c>
      <c r="C42" s="214" t="s">
        <v>15</v>
      </c>
      <c r="D42" s="215">
        <v>44146</v>
      </c>
      <c r="E42" s="214" t="s">
        <v>1213</v>
      </c>
      <c r="F42" s="214" t="s">
        <v>17</v>
      </c>
      <c r="G42" s="214" t="s">
        <v>1363</v>
      </c>
      <c r="H42" s="215" t="s">
        <v>1364</v>
      </c>
      <c r="I42" s="214" t="s">
        <v>140</v>
      </c>
      <c r="J42" s="214" t="s">
        <v>1365</v>
      </c>
      <c r="K42" s="214" t="s">
        <v>1366</v>
      </c>
      <c r="L42" s="709">
        <v>44146</v>
      </c>
      <c r="M42" s="780">
        <v>44146</v>
      </c>
      <c r="N42" s="781">
        <v>44346</v>
      </c>
      <c r="O42" s="1163" t="s">
        <v>1603</v>
      </c>
      <c r="P42" s="1179"/>
      <c r="Q42" s="779"/>
      <c r="R42" s="811" t="s">
        <v>1630</v>
      </c>
      <c r="S42" s="593"/>
      <c r="T42" s="671" t="s">
        <v>156</v>
      </c>
      <c r="U42" s="500" t="s">
        <v>143</v>
      </c>
      <c r="V42" s="473" t="s">
        <v>1632</v>
      </c>
    </row>
    <row r="43" spans="1:23" ht="267.75" x14ac:dyDescent="0.25">
      <c r="A43" s="389">
        <v>11</v>
      </c>
      <c r="B43" s="214" t="s">
        <v>10</v>
      </c>
      <c r="C43" s="214" t="s">
        <v>15</v>
      </c>
      <c r="D43" s="215">
        <v>44146</v>
      </c>
      <c r="E43" s="214" t="s">
        <v>1216</v>
      </c>
      <c r="F43" s="214" t="s">
        <v>17</v>
      </c>
      <c r="G43" s="214" t="s">
        <v>1367</v>
      </c>
      <c r="H43" s="215" t="s">
        <v>1368</v>
      </c>
      <c r="I43" s="214" t="s">
        <v>140</v>
      </c>
      <c r="J43" s="214" t="s">
        <v>1369</v>
      </c>
      <c r="K43" s="763" t="s">
        <v>1356</v>
      </c>
      <c r="L43" s="413">
        <v>44146</v>
      </c>
      <c r="M43" s="780">
        <v>44146</v>
      </c>
      <c r="N43" s="781">
        <v>44180</v>
      </c>
      <c r="O43" s="1163" t="s">
        <v>1604</v>
      </c>
      <c r="P43" s="1179"/>
      <c r="Q43" s="779" t="s">
        <v>1565</v>
      </c>
      <c r="R43" s="811" t="s">
        <v>1674</v>
      </c>
      <c r="S43" s="593"/>
      <c r="T43" s="671" t="s">
        <v>156</v>
      </c>
      <c r="U43" s="500" t="s">
        <v>30</v>
      </c>
      <c r="V43" s="473" t="s">
        <v>1632</v>
      </c>
    </row>
    <row r="44" spans="1:23" ht="198" customHeight="1" x14ac:dyDescent="0.25">
      <c r="A44" s="389">
        <v>12</v>
      </c>
      <c r="B44" s="214" t="s">
        <v>10</v>
      </c>
      <c r="C44" s="214" t="s">
        <v>15</v>
      </c>
      <c r="D44" s="215">
        <v>44146</v>
      </c>
      <c r="E44" s="214" t="s">
        <v>1217</v>
      </c>
      <c r="F44" s="214" t="s">
        <v>17</v>
      </c>
      <c r="G44" s="214" t="s">
        <v>1370</v>
      </c>
      <c r="H44" s="215" t="s">
        <v>1371</v>
      </c>
      <c r="I44" s="214" t="s">
        <v>140</v>
      </c>
      <c r="J44" s="214" t="s">
        <v>1372</v>
      </c>
      <c r="K44" s="763" t="s">
        <v>1356</v>
      </c>
      <c r="L44" s="413">
        <v>44146</v>
      </c>
      <c r="M44" s="780">
        <v>44153</v>
      </c>
      <c r="N44" s="781">
        <v>44180</v>
      </c>
      <c r="O44" s="1145" t="s">
        <v>1558</v>
      </c>
      <c r="P44" s="1147"/>
      <c r="Q44" s="779" t="s">
        <v>1566</v>
      </c>
      <c r="R44" s="811" t="s">
        <v>1674</v>
      </c>
      <c r="S44" s="593"/>
      <c r="T44" s="671" t="s">
        <v>156</v>
      </c>
      <c r="U44" s="500" t="s">
        <v>30</v>
      </c>
      <c r="V44" s="473" t="s">
        <v>1632</v>
      </c>
    </row>
    <row r="45" spans="1:23" ht="38.25" x14ac:dyDescent="0.25">
      <c r="A45" s="389">
        <v>13</v>
      </c>
      <c r="B45" s="214" t="s">
        <v>10</v>
      </c>
      <c r="C45" s="214" t="s">
        <v>15</v>
      </c>
      <c r="D45" s="215">
        <v>44146</v>
      </c>
      <c r="E45" s="1167" t="s">
        <v>1373</v>
      </c>
      <c r="F45" s="1167" t="s">
        <v>17</v>
      </c>
      <c r="G45" s="1167" t="s">
        <v>1374</v>
      </c>
      <c r="H45" s="214" t="s">
        <v>1375</v>
      </c>
      <c r="I45" s="214" t="s">
        <v>140</v>
      </c>
      <c r="J45" s="558" t="s">
        <v>1376</v>
      </c>
      <c r="K45" s="763" t="s">
        <v>1356</v>
      </c>
      <c r="L45" s="413">
        <v>44146</v>
      </c>
      <c r="M45" s="780">
        <v>44397</v>
      </c>
      <c r="N45" s="781">
        <v>44454</v>
      </c>
      <c r="O45" s="1145" t="s">
        <v>1548</v>
      </c>
      <c r="P45" s="1145"/>
      <c r="Q45" s="765"/>
      <c r="R45" s="752"/>
      <c r="S45" s="593"/>
      <c r="T45" s="593"/>
      <c r="U45" s="500" t="s">
        <v>143</v>
      </c>
      <c r="V45" s="593"/>
    </row>
    <row r="46" spans="1:23" ht="38.25" x14ac:dyDescent="0.25">
      <c r="A46" s="389">
        <v>14</v>
      </c>
      <c r="B46" s="214" t="s">
        <v>10</v>
      </c>
      <c r="C46" s="214" t="s">
        <v>15</v>
      </c>
      <c r="D46" s="215">
        <v>44146</v>
      </c>
      <c r="E46" s="1167"/>
      <c r="F46" s="1167"/>
      <c r="G46" s="1167"/>
      <c r="H46" s="214" t="s">
        <v>1377</v>
      </c>
      <c r="I46" s="214" t="s">
        <v>140</v>
      </c>
      <c r="J46" s="558" t="s">
        <v>1378</v>
      </c>
      <c r="K46" s="744" t="s">
        <v>1356</v>
      </c>
      <c r="L46" s="413">
        <v>44146</v>
      </c>
      <c r="M46" s="780">
        <v>44242</v>
      </c>
      <c r="N46" s="781">
        <v>44377</v>
      </c>
      <c r="O46" s="1145" t="s">
        <v>1548</v>
      </c>
      <c r="P46" s="1145"/>
      <c r="Q46" s="752"/>
      <c r="R46" s="752"/>
      <c r="S46" s="593"/>
      <c r="T46" s="593"/>
      <c r="U46" s="500" t="s">
        <v>143</v>
      </c>
      <c r="V46" s="593"/>
    </row>
    <row r="47" spans="1:23" ht="38.25" x14ac:dyDescent="0.25">
      <c r="A47" s="389">
        <v>15</v>
      </c>
      <c r="B47" s="214" t="s">
        <v>10</v>
      </c>
      <c r="C47" s="214" t="s">
        <v>15</v>
      </c>
      <c r="D47" s="215">
        <v>44146</v>
      </c>
      <c r="E47" s="1167"/>
      <c r="F47" s="1167"/>
      <c r="G47" s="1167"/>
      <c r="H47" s="214" t="s">
        <v>1379</v>
      </c>
      <c r="I47" s="214" t="s">
        <v>140</v>
      </c>
      <c r="J47" s="558" t="s">
        <v>1380</v>
      </c>
      <c r="K47" s="744" t="s">
        <v>1356</v>
      </c>
      <c r="L47" s="413">
        <v>44146</v>
      </c>
      <c r="M47" s="780">
        <v>44228</v>
      </c>
      <c r="N47" s="781">
        <v>44287</v>
      </c>
      <c r="O47" s="1145" t="s">
        <v>1548</v>
      </c>
      <c r="P47" s="1145"/>
      <c r="Q47" s="752"/>
      <c r="R47" s="752"/>
      <c r="S47" s="593"/>
      <c r="T47" s="593"/>
      <c r="U47" s="500" t="s">
        <v>143</v>
      </c>
      <c r="V47" s="593"/>
    </row>
    <row r="48" spans="1:23" ht="114.75" x14ac:dyDescent="0.25">
      <c r="A48" s="389">
        <v>16</v>
      </c>
      <c r="B48" s="214" t="s">
        <v>10</v>
      </c>
      <c r="C48" s="214" t="s">
        <v>15</v>
      </c>
      <c r="D48" s="215">
        <v>44146</v>
      </c>
      <c r="E48" s="214" t="s">
        <v>1155</v>
      </c>
      <c r="F48" s="214" t="s">
        <v>17</v>
      </c>
      <c r="G48" s="214" t="s">
        <v>1381</v>
      </c>
      <c r="H48" s="214" t="s">
        <v>1382</v>
      </c>
      <c r="I48" s="214" t="s">
        <v>140</v>
      </c>
      <c r="J48" s="214" t="s">
        <v>1383</v>
      </c>
      <c r="K48" s="763" t="s">
        <v>1356</v>
      </c>
      <c r="L48" s="413">
        <v>44146</v>
      </c>
      <c r="M48" s="780">
        <v>44242</v>
      </c>
      <c r="N48" s="781">
        <v>44377</v>
      </c>
      <c r="O48" s="1145" t="s">
        <v>1548</v>
      </c>
      <c r="P48" s="1145"/>
      <c r="Q48" s="752"/>
      <c r="R48" s="752"/>
      <c r="S48" s="593"/>
      <c r="T48" s="593"/>
      <c r="U48" s="500" t="s">
        <v>143</v>
      </c>
      <c r="V48" s="593"/>
    </row>
    <row r="49" spans="1:22" ht="204" x14ac:dyDescent="0.25">
      <c r="A49" s="389">
        <v>17</v>
      </c>
      <c r="B49" s="214" t="s">
        <v>10</v>
      </c>
      <c r="C49" s="214" t="s">
        <v>15</v>
      </c>
      <c r="D49" s="215">
        <v>44146</v>
      </c>
      <c r="E49" s="214" t="s">
        <v>1162</v>
      </c>
      <c r="F49" s="214" t="s">
        <v>17</v>
      </c>
      <c r="G49" s="214" t="s">
        <v>1384</v>
      </c>
      <c r="H49" s="214" t="s">
        <v>1385</v>
      </c>
      <c r="I49" s="214" t="s">
        <v>140</v>
      </c>
      <c r="J49" s="214" t="s">
        <v>1386</v>
      </c>
      <c r="K49" s="744" t="s">
        <v>1356</v>
      </c>
      <c r="L49" s="413">
        <v>44146</v>
      </c>
      <c r="M49" s="780">
        <v>44256</v>
      </c>
      <c r="N49" s="781">
        <v>44545</v>
      </c>
      <c r="O49" s="1145" t="s">
        <v>1548</v>
      </c>
      <c r="P49" s="1145"/>
      <c r="Q49" s="752"/>
      <c r="R49" s="752"/>
      <c r="S49" s="593"/>
      <c r="T49" s="593"/>
      <c r="U49" s="500" t="s">
        <v>143</v>
      </c>
      <c r="V49" s="593"/>
    </row>
    <row r="50" spans="1:22" ht="51" x14ac:dyDescent="0.25">
      <c r="A50" s="389">
        <v>18</v>
      </c>
      <c r="B50" s="214" t="s">
        <v>10</v>
      </c>
      <c r="C50" s="214" t="s">
        <v>15</v>
      </c>
      <c r="D50" s="215">
        <v>44146</v>
      </c>
      <c r="E50" s="214" t="s">
        <v>1175</v>
      </c>
      <c r="F50" s="214" t="s">
        <v>17</v>
      </c>
      <c r="G50" s="214" t="s">
        <v>1387</v>
      </c>
      <c r="H50" s="1167" t="s">
        <v>1388</v>
      </c>
      <c r="I50" s="1167" t="s">
        <v>140</v>
      </c>
      <c r="J50" s="1167" t="s">
        <v>1389</v>
      </c>
      <c r="K50" s="887" t="s">
        <v>1356</v>
      </c>
      <c r="L50" s="1168">
        <v>44146</v>
      </c>
      <c r="M50" s="1168">
        <v>44301</v>
      </c>
      <c r="N50" s="1166">
        <v>44392</v>
      </c>
      <c r="O50" s="1145" t="s">
        <v>1548</v>
      </c>
      <c r="P50" s="1145"/>
      <c r="Q50" s="752"/>
      <c r="R50" s="752"/>
      <c r="S50" s="593"/>
      <c r="T50" s="593"/>
      <c r="U50" s="1183" t="s">
        <v>143</v>
      </c>
      <c r="V50" s="593"/>
    </row>
    <row r="51" spans="1:22" ht="89.25" x14ac:dyDescent="0.25">
      <c r="A51" s="389">
        <v>19</v>
      </c>
      <c r="B51" s="214" t="s">
        <v>10</v>
      </c>
      <c r="C51" s="214" t="s">
        <v>15</v>
      </c>
      <c r="D51" s="215">
        <v>44146</v>
      </c>
      <c r="E51" s="214" t="s">
        <v>1176</v>
      </c>
      <c r="F51" s="214" t="s">
        <v>17</v>
      </c>
      <c r="G51" s="214" t="s">
        <v>1387</v>
      </c>
      <c r="H51" s="1167"/>
      <c r="I51" s="1167"/>
      <c r="J51" s="1167"/>
      <c r="K51" s="887"/>
      <c r="L51" s="1168"/>
      <c r="M51" s="1168"/>
      <c r="N51" s="1166"/>
      <c r="O51" s="1145"/>
      <c r="P51" s="1145"/>
      <c r="Q51" s="752"/>
      <c r="R51" s="752"/>
      <c r="S51" s="593"/>
      <c r="T51" s="593"/>
      <c r="U51" s="1185"/>
      <c r="V51" s="593"/>
    </row>
    <row r="52" spans="1:22" ht="89.25" x14ac:dyDescent="0.25">
      <c r="A52" s="389">
        <v>20</v>
      </c>
      <c r="B52" s="214" t="s">
        <v>10</v>
      </c>
      <c r="C52" s="214" t="s">
        <v>15</v>
      </c>
      <c r="D52" s="215">
        <v>44146</v>
      </c>
      <c r="E52" s="214" t="s">
        <v>1183</v>
      </c>
      <c r="F52" s="214" t="s">
        <v>17</v>
      </c>
      <c r="G52" s="214" t="s">
        <v>1390</v>
      </c>
      <c r="H52" s="214" t="s">
        <v>1391</v>
      </c>
      <c r="I52" s="214" t="s">
        <v>140</v>
      </c>
      <c r="J52" s="214" t="s">
        <v>1392</v>
      </c>
      <c r="K52" s="744" t="s">
        <v>1393</v>
      </c>
      <c r="L52" s="413">
        <v>44146</v>
      </c>
      <c r="M52" s="780">
        <v>44228</v>
      </c>
      <c r="N52" s="781">
        <v>44409</v>
      </c>
      <c r="O52" s="1145" t="s">
        <v>1548</v>
      </c>
      <c r="P52" s="1145"/>
      <c r="Q52" s="752"/>
      <c r="R52" s="752"/>
      <c r="S52" s="593"/>
      <c r="T52" s="593"/>
      <c r="U52" s="500" t="s">
        <v>143</v>
      </c>
      <c r="V52" s="593"/>
    </row>
    <row r="53" spans="1:22" ht="114.75" x14ac:dyDescent="0.25">
      <c r="A53" s="389">
        <v>21</v>
      </c>
      <c r="B53" s="214" t="s">
        <v>10</v>
      </c>
      <c r="C53" s="214" t="s">
        <v>15</v>
      </c>
      <c r="D53" s="215">
        <v>44146</v>
      </c>
      <c r="E53" s="214" t="s">
        <v>1394</v>
      </c>
      <c r="F53" s="214" t="s">
        <v>17</v>
      </c>
      <c r="G53" s="214" t="s">
        <v>1395</v>
      </c>
      <c r="H53" s="215" t="s">
        <v>1396</v>
      </c>
      <c r="I53" s="214" t="s">
        <v>140</v>
      </c>
      <c r="J53" s="214" t="s">
        <v>1397</v>
      </c>
      <c r="K53" s="744" t="s">
        <v>1356</v>
      </c>
      <c r="L53" s="413">
        <v>44146</v>
      </c>
      <c r="M53" s="780">
        <v>44228</v>
      </c>
      <c r="N53" s="781">
        <v>44530</v>
      </c>
      <c r="O53" s="1145" t="s">
        <v>1548</v>
      </c>
      <c r="P53" s="1145"/>
      <c r="Q53" s="752"/>
      <c r="R53" s="752"/>
      <c r="S53" s="593"/>
      <c r="T53" s="593"/>
      <c r="U53" s="500" t="s">
        <v>143</v>
      </c>
      <c r="V53" s="593"/>
    </row>
    <row r="54" spans="1:22" ht="51" x14ac:dyDescent="0.25">
      <c r="A54" s="389">
        <v>22</v>
      </c>
      <c r="B54" s="214" t="s">
        <v>10</v>
      </c>
      <c r="C54" s="214" t="s">
        <v>15</v>
      </c>
      <c r="D54" s="215">
        <v>44146</v>
      </c>
      <c r="E54" s="214" t="s">
        <v>1187</v>
      </c>
      <c r="F54" s="214" t="s">
        <v>17</v>
      </c>
      <c r="G54" s="214" t="s">
        <v>1398</v>
      </c>
      <c r="H54" s="215" t="s">
        <v>1399</v>
      </c>
      <c r="I54" s="214" t="s">
        <v>140</v>
      </c>
      <c r="J54" s="214" t="s">
        <v>1400</v>
      </c>
      <c r="K54" s="744" t="s">
        <v>1356</v>
      </c>
      <c r="L54" s="413">
        <v>44146</v>
      </c>
      <c r="M54" s="780">
        <v>44378</v>
      </c>
      <c r="N54" s="781">
        <v>44531</v>
      </c>
      <c r="O54" s="1145" t="s">
        <v>1548</v>
      </c>
      <c r="P54" s="1145"/>
      <c r="Q54" s="752"/>
      <c r="R54" s="752"/>
      <c r="S54" s="593"/>
      <c r="T54" s="593"/>
      <c r="U54" s="500" t="s">
        <v>143</v>
      </c>
      <c r="V54" s="593"/>
    </row>
    <row r="55" spans="1:22" ht="102" x14ac:dyDescent="0.25">
      <c r="A55" s="389">
        <v>23</v>
      </c>
      <c r="B55" s="214" t="s">
        <v>10</v>
      </c>
      <c r="C55" s="214" t="s">
        <v>15</v>
      </c>
      <c r="D55" s="215">
        <v>44146</v>
      </c>
      <c r="E55" s="214" t="s">
        <v>1401</v>
      </c>
      <c r="F55" s="214" t="s">
        <v>17</v>
      </c>
      <c r="G55" s="214" t="s">
        <v>1402</v>
      </c>
      <c r="H55" s="215" t="s">
        <v>1403</v>
      </c>
      <c r="I55" s="214" t="s">
        <v>140</v>
      </c>
      <c r="J55" s="558" t="s">
        <v>1404</v>
      </c>
      <c r="K55" s="744" t="s">
        <v>1356</v>
      </c>
      <c r="L55" s="413">
        <v>44146</v>
      </c>
      <c r="M55" s="780">
        <v>44228</v>
      </c>
      <c r="N55" s="781">
        <v>44561</v>
      </c>
      <c r="O55" s="1145" t="s">
        <v>1548</v>
      </c>
      <c r="P55" s="1145"/>
      <c r="Q55" s="752"/>
      <c r="R55" s="752"/>
      <c r="S55" s="593"/>
      <c r="T55" s="593"/>
      <c r="U55" s="500" t="s">
        <v>143</v>
      </c>
      <c r="V55" s="593"/>
    </row>
    <row r="56" spans="1:22" ht="127.5" x14ac:dyDescent="0.25">
      <c r="A56" s="389">
        <v>24</v>
      </c>
      <c r="B56" s="214" t="s">
        <v>10</v>
      </c>
      <c r="C56" s="214" t="s">
        <v>15</v>
      </c>
      <c r="D56" s="215">
        <v>44146</v>
      </c>
      <c r="E56" s="214" t="s">
        <v>1193</v>
      </c>
      <c r="F56" s="214" t="s">
        <v>17</v>
      </c>
      <c r="G56" s="214" t="s">
        <v>1405</v>
      </c>
      <c r="H56" s="214" t="s">
        <v>1406</v>
      </c>
      <c r="I56" s="214" t="s">
        <v>140</v>
      </c>
      <c r="J56" s="214" t="s">
        <v>1407</v>
      </c>
      <c r="K56" s="744" t="s">
        <v>1356</v>
      </c>
      <c r="L56" s="413">
        <v>44146</v>
      </c>
      <c r="M56" s="780">
        <v>44287</v>
      </c>
      <c r="N56" s="781">
        <v>44560</v>
      </c>
      <c r="O56" s="1145" t="s">
        <v>1548</v>
      </c>
      <c r="P56" s="1145"/>
      <c r="Q56" s="752"/>
      <c r="R56" s="752"/>
      <c r="S56" s="593"/>
      <c r="T56" s="593"/>
      <c r="U56" s="500" t="s">
        <v>143</v>
      </c>
      <c r="V56" s="593"/>
    </row>
    <row r="57" spans="1:22" ht="140.25" x14ac:dyDescent="0.25">
      <c r="A57" s="389">
        <v>25</v>
      </c>
      <c r="B57" s="214" t="s">
        <v>10</v>
      </c>
      <c r="C57" s="214" t="s">
        <v>15</v>
      </c>
      <c r="D57" s="215">
        <v>44146</v>
      </c>
      <c r="E57" s="214" t="s">
        <v>1408</v>
      </c>
      <c r="F57" s="214" t="s">
        <v>17</v>
      </c>
      <c r="G57" s="214" t="s">
        <v>1409</v>
      </c>
      <c r="H57" s="214" t="s">
        <v>1410</v>
      </c>
      <c r="I57" s="214" t="s">
        <v>140</v>
      </c>
      <c r="J57" s="558" t="s">
        <v>1411</v>
      </c>
      <c r="K57" s="744" t="s">
        <v>1412</v>
      </c>
      <c r="L57" s="413">
        <v>44146</v>
      </c>
      <c r="M57" s="780">
        <v>44242</v>
      </c>
      <c r="N57" s="781">
        <v>44377</v>
      </c>
      <c r="O57" s="1145" t="s">
        <v>1548</v>
      </c>
      <c r="P57" s="1145"/>
      <c r="Q57" s="752"/>
      <c r="R57" s="752"/>
      <c r="S57" s="593"/>
      <c r="T57" s="593"/>
      <c r="U57" s="500" t="s">
        <v>143</v>
      </c>
      <c r="V57" s="593"/>
    </row>
    <row r="58" spans="1:22" ht="102" x14ac:dyDescent="0.25">
      <c r="A58" s="389">
        <v>26</v>
      </c>
      <c r="B58" s="214" t="s">
        <v>10</v>
      </c>
      <c r="C58" s="214" t="s">
        <v>15</v>
      </c>
      <c r="D58" s="215">
        <v>44146</v>
      </c>
      <c r="E58" s="214" t="s">
        <v>1195</v>
      </c>
      <c r="F58" s="214" t="s">
        <v>17</v>
      </c>
      <c r="G58" s="214" t="s">
        <v>1413</v>
      </c>
      <c r="H58" s="214" t="s">
        <v>1414</v>
      </c>
      <c r="I58" s="214" t="s">
        <v>140</v>
      </c>
      <c r="J58" s="214" t="s">
        <v>1415</v>
      </c>
      <c r="K58" s="214" t="s">
        <v>1416</v>
      </c>
      <c r="L58" s="709">
        <v>44146</v>
      </c>
      <c r="M58" s="780">
        <v>44242</v>
      </c>
      <c r="N58" s="781">
        <v>44377</v>
      </c>
      <c r="O58" s="1145" t="s">
        <v>1548</v>
      </c>
      <c r="P58" s="1145"/>
      <c r="Q58" s="752"/>
      <c r="R58" s="752"/>
      <c r="S58" s="593"/>
      <c r="T58" s="593"/>
      <c r="U58" s="500" t="s">
        <v>143</v>
      </c>
      <c r="V58" s="593"/>
    </row>
    <row r="59" spans="1:22" ht="216.75" x14ac:dyDescent="0.25">
      <c r="A59" s="389">
        <v>27</v>
      </c>
      <c r="B59" s="214" t="s">
        <v>10</v>
      </c>
      <c r="C59" s="214" t="s">
        <v>15</v>
      </c>
      <c r="D59" s="215">
        <v>44146</v>
      </c>
      <c r="E59" s="214" t="s">
        <v>1197</v>
      </c>
      <c r="F59" s="214" t="s">
        <v>17</v>
      </c>
      <c r="G59" s="214" t="s">
        <v>1417</v>
      </c>
      <c r="H59" s="215" t="s">
        <v>1418</v>
      </c>
      <c r="I59" s="214" t="s">
        <v>140</v>
      </c>
      <c r="J59" s="214" t="s">
        <v>1419</v>
      </c>
      <c r="K59" s="214" t="s">
        <v>1420</v>
      </c>
      <c r="L59" s="709">
        <v>44146</v>
      </c>
      <c r="M59" s="780">
        <v>44228</v>
      </c>
      <c r="N59" s="781">
        <v>44377</v>
      </c>
      <c r="O59" s="1145" t="s">
        <v>1548</v>
      </c>
      <c r="P59" s="1145"/>
      <c r="Q59" s="752"/>
      <c r="R59" s="752"/>
      <c r="S59" s="593"/>
      <c r="T59" s="593"/>
      <c r="U59" s="500" t="s">
        <v>143</v>
      </c>
      <c r="V59" s="593"/>
    </row>
    <row r="60" spans="1:22" ht="140.25" x14ac:dyDescent="0.25">
      <c r="A60" s="389">
        <v>28</v>
      </c>
      <c r="B60" s="214" t="s">
        <v>10</v>
      </c>
      <c r="C60" s="214" t="s">
        <v>15</v>
      </c>
      <c r="D60" s="215">
        <v>44146</v>
      </c>
      <c r="E60" s="214" t="s">
        <v>1198</v>
      </c>
      <c r="F60" s="214" t="s">
        <v>17</v>
      </c>
      <c r="G60" s="214" t="s">
        <v>1421</v>
      </c>
      <c r="H60" s="214" t="s">
        <v>1422</v>
      </c>
      <c r="I60" s="214" t="s">
        <v>140</v>
      </c>
      <c r="J60" s="214" t="s">
        <v>1423</v>
      </c>
      <c r="K60" s="214" t="s">
        <v>1356</v>
      </c>
      <c r="L60" s="709">
        <v>44146</v>
      </c>
      <c r="M60" s="780">
        <v>44228</v>
      </c>
      <c r="N60" s="781">
        <v>44392</v>
      </c>
      <c r="O60" s="1145" t="s">
        <v>1548</v>
      </c>
      <c r="P60" s="1145"/>
      <c r="Q60" s="752"/>
      <c r="R60" s="752"/>
      <c r="S60" s="593"/>
      <c r="T60" s="593"/>
      <c r="U60" s="500" t="s">
        <v>143</v>
      </c>
      <c r="V60" s="593"/>
    </row>
    <row r="61" spans="1:22" ht="114.75" x14ac:dyDescent="0.25">
      <c r="A61" s="389">
        <v>29</v>
      </c>
      <c r="B61" s="214" t="s">
        <v>10</v>
      </c>
      <c r="C61" s="214" t="s">
        <v>15</v>
      </c>
      <c r="D61" s="215">
        <v>44146</v>
      </c>
      <c r="E61" s="214" t="s">
        <v>1200</v>
      </c>
      <c r="F61" s="214" t="s">
        <v>17</v>
      </c>
      <c r="G61" s="214" t="s">
        <v>1424</v>
      </c>
      <c r="H61" s="214" t="s">
        <v>1425</v>
      </c>
      <c r="I61" s="214" t="s">
        <v>140</v>
      </c>
      <c r="J61" s="214" t="s">
        <v>1426</v>
      </c>
      <c r="K61" s="214" t="s">
        <v>1356</v>
      </c>
      <c r="L61" s="709">
        <v>44146</v>
      </c>
      <c r="M61" s="780">
        <v>44256</v>
      </c>
      <c r="N61" s="781">
        <v>44379</v>
      </c>
      <c r="O61" s="1145" t="s">
        <v>1548</v>
      </c>
      <c r="P61" s="1145"/>
      <c r="Q61" s="752"/>
      <c r="R61" s="752"/>
      <c r="S61" s="593"/>
      <c r="T61" s="593"/>
      <c r="U61" s="500" t="s">
        <v>143</v>
      </c>
      <c r="V61" s="593"/>
    </row>
    <row r="62" spans="1:22" ht="102" x14ac:dyDescent="0.25">
      <c r="A62" s="389">
        <v>30</v>
      </c>
      <c r="B62" s="214" t="s">
        <v>10</v>
      </c>
      <c r="C62" s="214" t="s">
        <v>15</v>
      </c>
      <c r="D62" s="215">
        <v>44146</v>
      </c>
      <c r="E62" s="214" t="s">
        <v>1202</v>
      </c>
      <c r="F62" s="214" t="s">
        <v>17</v>
      </c>
      <c r="G62" s="214" t="s">
        <v>1427</v>
      </c>
      <c r="H62" s="214" t="s">
        <v>1428</v>
      </c>
      <c r="I62" s="214" t="s">
        <v>140</v>
      </c>
      <c r="J62" s="214" t="s">
        <v>1429</v>
      </c>
      <c r="K62" s="214" t="s">
        <v>1356</v>
      </c>
      <c r="L62" s="709">
        <v>44146</v>
      </c>
      <c r="M62" s="780">
        <v>44409</v>
      </c>
      <c r="N62" s="781">
        <v>44560</v>
      </c>
      <c r="O62" s="1145" t="s">
        <v>1548</v>
      </c>
      <c r="P62" s="1145"/>
      <c r="Q62" s="752"/>
      <c r="R62" s="752"/>
      <c r="S62" s="593"/>
      <c r="T62" s="593"/>
      <c r="U62" s="500" t="s">
        <v>143</v>
      </c>
      <c r="V62" s="593"/>
    </row>
    <row r="63" spans="1:22" ht="51" x14ac:dyDescent="0.25">
      <c r="A63" s="389">
        <v>31</v>
      </c>
      <c r="B63" s="214" t="s">
        <v>10</v>
      </c>
      <c r="C63" s="214" t="s">
        <v>15</v>
      </c>
      <c r="D63" s="215">
        <v>44146</v>
      </c>
      <c r="E63" s="214" t="s">
        <v>1203</v>
      </c>
      <c r="F63" s="214" t="s">
        <v>17</v>
      </c>
      <c r="G63" s="214" t="s">
        <v>1430</v>
      </c>
      <c r="H63" s="214" t="s">
        <v>1431</v>
      </c>
      <c r="I63" s="214" t="s">
        <v>140</v>
      </c>
      <c r="J63" s="214" t="s">
        <v>1432</v>
      </c>
      <c r="K63" s="214" t="s">
        <v>1356</v>
      </c>
      <c r="L63" s="709">
        <v>44146</v>
      </c>
      <c r="M63" s="780">
        <v>44301</v>
      </c>
      <c r="N63" s="781">
        <v>44423</v>
      </c>
      <c r="O63" s="1145" t="s">
        <v>1548</v>
      </c>
      <c r="P63" s="1145"/>
      <c r="Q63" s="752"/>
      <c r="R63" s="752"/>
      <c r="S63" s="593"/>
      <c r="T63" s="593"/>
      <c r="U63" s="500" t="s">
        <v>143</v>
      </c>
      <c r="V63" s="593"/>
    </row>
    <row r="64" spans="1:22" ht="67.5" customHeight="1" x14ac:dyDescent="0.25">
      <c r="A64" s="389">
        <v>32</v>
      </c>
      <c r="B64" s="214" t="s">
        <v>10</v>
      </c>
      <c r="C64" s="214" t="s">
        <v>15</v>
      </c>
      <c r="D64" s="215">
        <v>44146</v>
      </c>
      <c r="E64" s="214" t="s">
        <v>1207</v>
      </c>
      <c r="F64" s="214" t="s">
        <v>17</v>
      </c>
      <c r="G64" s="214" t="s">
        <v>1433</v>
      </c>
      <c r="H64" s="214" t="s">
        <v>1434</v>
      </c>
      <c r="I64" s="214" t="s">
        <v>140</v>
      </c>
      <c r="J64" s="214" t="s">
        <v>1435</v>
      </c>
      <c r="K64" s="214" t="s">
        <v>1356</v>
      </c>
      <c r="L64" s="709">
        <v>44146</v>
      </c>
      <c r="M64" s="780">
        <v>44270</v>
      </c>
      <c r="N64" s="781">
        <v>44423</v>
      </c>
      <c r="O64" s="1145" t="s">
        <v>1548</v>
      </c>
      <c r="P64" s="1145"/>
      <c r="Q64" s="752"/>
      <c r="R64" s="752"/>
      <c r="S64" s="593"/>
      <c r="T64" s="593"/>
      <c r="U64" s="500" t="s">
        <v>143</v>
      </c>
      <c r="V64" s="593"/>
    </row>
    <row r="65" spans="1:22" ht="84" customHeight="1" x14ac:dyDescent="0.25">
      <c r="A65" s="389">
        <v>33</v>
      </c>
      <c r="B65" s="214" t="s">
        <v>10</v>
      </c>
      <c r="C65" s="214" t="s">
        <v>15</v>
      </c>
      <c r="D65" s="215">
        <v>44146</v>
      </c>
      <c r="E65" s="214" t="s">
        <v>1436</v>
      </c>
      <c r="F65" s="214" t="s">
        <v>17</v>
      </c>
      <c r="G65" s="214" t="s">
        <v>1437</v>
      </c>
      <c r="H65" s="214" t="s">
        <v>1438</v>
      </c>
      <c r="I65" s="214" t="s">
        <v>140</v>
      </c>
      <c r="J65" s="214" t="s">
        <v>1439</v>
      </c>
      <c r="K65" s="214" t="s">
        <v>1356</v>
      </c>
      <c r="L65" s="709">
        <v>44146</v>
      </c>
      <c r="M65" s="780">
        <v>44256</v>
      </c>
      <c r="N65" s="781">
        <v>44378</v>
      </c>
      <c r="O65" s="1145" t="s">
        <v>1548</v>
      </c>
      <c r="P65" s="1145"/>
      <c r="Q65" s="752"/>
      <c r="R65" s="752"/>
      <c r="S65" s="593"/>
      <c r="T65" s="593"/>
      <c r="U65" s="500" t="s">
        <v>143</v>
      </c>
      <c r="V65" s="593"/>
    </row>
    <row r="66" spans="1:22" ht="63.75" x14ac:dyDescent="0.25">
      <c r="A66" s="389">
        <v>34</v>
      </c>
      <c r="B66" s="214" t="s">
        <v>10</v>
      </c>
      <c r="C66" s="214" t="s">
        <v>15</v>
      </c>
      <c r="D66" s="215">
        <v>44146</v>
      </c>
      <c r="E66" s="214" t="s">
        <v>1214</v>
      </c>
      <c r="F66" s="214" t="s">
        <v>17</v>
      </c>
      <c r="G66" s="214" t="s">
        <v>1440</v>
      </c>
      <c r="H66" s="214" t="s">
        <v>1441</v>
      </c>
      <c r="I66" s="214" t="s">
        <v>140</v>
      </c>
      <c r="J66" s="214" t="s">
        <v>1442</v>
      </c>
      <c r="K66" s="214" t="s">
        <v>1356</v>
      </c>
      <c r="L66" s="709">
        <v>44146</v>
      </c>
      <c r="M66" s="780">
        <v>44166</v>
      </c>
      <c r="N66" s="781">
        <v>44227</v>
      </c>
      <c r="O66" s="1145" t="s">
        <v>1548</v>
      </c>
      <c r="P66" s="1145"/>
      <c r="Q66" s="752"/>
      <c r="R66" s="812" t="s">
        <v>1633</v>
      </c>
      <c r="S66" s="593"/>
      <c r="T66" s="593"/>
      <c r="U66" s="500" t="s">
        <v>143</v>
      </c>
      <c r="V66" s="473" t="s">
        <v>1625</v>
      </c>
    </row>
    <row r="67" spans="1:22" ht="51" x14ac:dyDescent="0.25">
      <c r="A67" s="389">
        <v>35</v>
      </c>
      <c r="B67" s="214" t="s">
        <v>10</v>
      </c>
      <c r="C67" s="214" t="s">
        <v>15</v>
      </c>
      <c r="D67" s="215">
        <v>44146</v>
      </c>
      <c r="E67" s="214" t="s">
        <v>1215</v>
      </c>
      <c r="F67" s="214" t="s">
        <v>17</v>
      </c>
      <c r="G67" s="214" t="s">
        <v>1443</v>
      </c>
      <c r="H67" s="214" t="s">
        <v>1444</v>
      </c>
      <c r="I67" s="214" t="s">
        <v>140</v>
      </c>
      <c r="J67" s="214" t="s">
        <v>1445</v>
      </c>
      <c r="K67" s="214" t="s">
        <v>1356</v>
      </c>
      <c r="L67" s="709">
        <v>44146</v>
      </c>
      <c r="M67" s="780">
        <v>43891</v>
      </c>
      <c r="N67" s="781">
        <v>44499</v>
      </c>
      <c r="O67" s="1145" t="s">
        <v>1548</v>
      </c>
      <c r="P67" s="1145"/>
      <c r="Q67" s="752"/>
      <c r="R67" s="812" t="s">
        <v>1634</v>
      </c>
      <c r="S67" s="593"/>
      <c r="T67" s="593"/>
      <c r="U67" s="500" t="s">
        <v>143</v>
      </c>
      <c r="V67" s="473" t="s">
        <v>1625</v>
      </c>
    </row>
    <row r="68" spans="1:22" ht="51" x14ac:dyDescent="0.25">
      <c r="A68" s="389">
        <v>36</v>
      </c>
      <c r="B68" s="214" t="s">
        <v>10</v>
      </c>
      <c r="C68" s="214" t="s">
        <v>15</v>
      </c>
      <c r="D68" s="215">
        <v>44146</v>
      </c>
      <c r="E68" s="214" t="s">
        <v>1218</v>
      </c>
      <c r="F68" s="214" t="s">
        <v>17</v>
      </c>
      <c r="G68" s="214" t="s">
        <v>1446</v>
      </c>
      <c r="H68" s="215" t="s">
        <v>1447</v>
      </c>
      <c r="I68" s="214" t="s">
        <v>140</v>
      </c>
      <c r="J68" s="214" t="s">
        <v>1448</v>
      </c>
      <c r="K68" s="214" t="s">
        <v>1356</v>
      </c>
      <c r="L68" s="709">
        <v>44146</v>
      </c>
      <c r="M68" s="780">
        <v>44229</v>
      </c>
      <c r="N68" s="781">
        <v>44316</v>
      </c>
      <c r="O68" s="1145" t="s">
        <v>1548</v>
      </c>
      <c r="P68" s="1145"/>
      <c r="Q68" s="752"/>
      <c r="R68" s="752"/>
      <c r="S68" s="593"/>
      <c r="T68" s="593"/>
      <c r="U68" s="500" t="s">
        <v>143</v>
      </c>
      <c r="V68" s="593"/>
    </row>
    <row r="69" spans="1:22" ht="76.5" x14ac:dyDescent="0.25">
      <c r="A69" s="389">
        <v>37</v>
      </c>
      <c r="B69" s="214" t="s">
        <v>10</v>
      </c>
      <c r="C69" s="214" t="s">
        <v>15</v>
      </c>
      <c r="D69" s="215">
        <v>44146</v>
      </c>
      <c r="E69" s="214" t="s">
        <v>1219</v>
      </c>
      <c r="F69" s="214" t="s">
        <v>17</v>
      </c>
      <c r="G69" s="214" t="s">
        <v>1449</v>
      </c>
      <c r="H69" s="214" t="s">
        <v>1450</v>
      </c>
      <c r="I69" s="214" t="s">
        <v>140</v>
      </c>
      <c r="J69" s="214" t="s">
        <v>1451</v>
      </c>
      <c r="K69" s="214" t="s">
        <v>1356</v>
      </c>
      <c r="L69" s="709">
        <v>44146</v>
      </c>
      <c r="M69" s="780">
        <v>44228</v>
      </c>
      <c r="N69" s="781">
        <v>44287</v>
      </c>
      <c r="O69" s="1145" t="s">
        <v>1548</v>
      </c>
      <c r="P69" s="1145"/>
      <c r="Q69" s="752"/>
      <c r="R69" s="752"/>
      <c r="S69" s="593"/>
      <c r="T69" s="593"/>
      <c r="U69" s="500" t="s">
        <v>143</v>
      </c>
      <c r="V69" s="593"/>
    </row>
    <row r="70" spans="1:22" ht="76.5" x14ac:dyDescent="0.25">
      <c r="A70" s="389">
        <v>38</v>
      </c>
      <c r="B70" s="214" t="s">
        <v>10</v>
      </c>
      <c r="C70" s="214" t="s">
        <v>15</v>
      </c>
      <c r="D70" s="215">
        <v>44146</v>
      </c>
      <c r="E70" s="214" t="s">
        <v>1220</v>
      </c>
      <c r="F70" s="214" t="s">
        <v>17</v>
      </c>
      <c r="G70" s="214" t="s">
        <v>1452</v>
      </c>
      <c r="H70" s="215" t="s">
        <v>1453</v>
      </c>
      <c r="I70" s="214" t="s">
        <v>140</v>
      </c>
      <c r="J70" s="214" t="s">
        <v>1454</v>
      </c>
      <c r="K70" s="214" t="s">
        <v>1356</v>
      </c>
      <c r="L70" s="709">
        <v>44146</v>
      </c>
      <c r="M70" s="780">
        <v>44287</v>
      </c>
      <c r="N70" s="781">
        <v>44407</v>
      </c>
      <c r="O70" s="1145" t="s">
        <v>1548</v>
      </c>
      <c r="P70" s="1145"/>
      <c r="Q70" s="752"/>
      <c r="R70" s="752"/>
      <c r="S70" s="593"/>
      <c r="T70" s="593"/>
      <c r="U70" s="500" t="s">
        <v>143</v>
      </c>
      <c r="V70" s="593"/>
    </row>
    <row r="71" spans="1:22" ht="140.25" x14ac:dyDescent="0.25">
      <c r="A71" s="389">
        <v>39</v>
      </c>
      <c r="B71" s="214" t="s">
        <v>10</v>
      </c>
      <c r="C71" s="214" t="s">
        <v>15</v>
      </c>
      <c r="D71" s="215">
        <v>44146</v>
      </c>
      <c r="E71" s="214" t="s">
        <v>1222</v>
      </c>
      <c r="F71" s="214" t="s">
        <v>17</v>
      </c>
      <c r="G71" s="214" t="s">
        <v>1455</v>
      </c>
      <c r="H71" s="214" t="s">
        <v>1456</v>
      </c>
      <c r="I71" s="214" t="s">
        <v>140</v>
      </c>
      <c r="J71" s="214" t="s">
        <v>1457</v>
      </c>
      <c r="K71" s="558" t="s">
        <v>1458</v>
      </c>
      <c r="L71" s="709">
        <v>44146</v>
      </c>
      <c r="M71" s="780">
        <v>44242</v>
      </c>
      <c r="N71" s="781">
        <v>44362</v>
      </c>
      <c r="O71" s="1145" t="s">
        <v>1548</v>
      </c>
      <c r="P71" s="1145"/>
      <c r="Q71" s="752"/>
      <c r="R71" s="752"/>
      <c r="S71" s="593"/>
      <c r="T71" s="593"/>
      <c r="U71" s="500" t="s">
        <v>143</v>
      </c>
      <c r="V71" s="593"/>
    </row>
    <row r="72" spans="1:22" ht="63.75" x14ac:dyDescent="0.25">
      <c r="A72" s="389">
        <v>40</v>
      </c>
      <c r="B72" s="214" t="s">
        <v>10</v>
      </c>
      <c r="C72" s="214" t="s">
        <v>15</v>
      </c>
      <c r="D72" s="215">
        <v>44146</v>
      </c>
      <c r="E72" s="214" t="s">
        <v>1223</v>
      </c>
      <c r="F72" s="214" t="s">
        <v>17</v>
      </c>
      <c r="G72" s="214" t="s">
        <v>1459</v>
      </c>
      <c r="H72" s="214" t="s">
        <v>1460</v>
      </c>
      <c r="I72" s="214" t="s">
        <v>140</v>
      </c>
      <c r="J72" s="214" t="s">
        <v>1461</v>
      </c>
      <c r="K72" s="214" t="s">
        <v>1356</v>
      </c>
      <c r="L72" s="709">
        <v>44146</v>
      </c>
      <c r="M72" s="780">
        <v>44378</v>
      </c>
      <c r="N72" s="781">
        <v>44469</v>
      </c>
      <c r="O72" s="1145" t="s">
        <v>1548</v>
      </c>
      <c r="P72" s="1145"/>
      <c r="Q72" s="752"/>
      <c r="R72" s="752"/>
      <c r="S72" s="593"/>
      <c r="T72" s="593"/>
      <c r="U72" s="500" t="s">
        <v>143</v>
      </c>
      <c r="V72" s="593"/>
    </row>
    <row r="73" spans="1:22" ht="63.75" x14ac:dyDescent="0.25">
      <c r="A73" s="389">
        <v>41</v>
      </c>
      <c r="B73" s="214" t="s">
        <v>10</v>
      </c>
      <c r="C73" s="214" t="s">
        <v>15</v>
      </c>
      <c r="D73" s="215">
        <v>44146</v>
      </c>
      <c r="E73" s="214" t="s">
        <v>1224</v>
      </c>
      <c r="F73" s="214" t="s">
        <v>17</v>
      </c>
      <c r="G73" s="214" t="s">
        <v>1462</v>
      </c>
      <c r="H73" s="214" t="s">
        <v>1463</v>
      </c>
      <c r="I73" s="214" t="s">
        <v>140</v>
      </c>
      <c r="J73" s="214" t="s">
        <v>1464</v>
      </c>
      <c r="K73" s="214" t="s">
        <v>1356</v>
      </c>
      <c r="L73" s="709">
        <v>44146</v>
      </c>
      <c r="M73" s="780">
        <v>44242</v>
      </c>
      <c r="N73" s="781">
        <v>44392</v>
      </c>
      <c r="O73" s="1145" t="s">
        <v>1548</v>
      </c>
      <c r="P73" s="1145"/>
      <c r="Q73" s="752"/>
      <c r="R73" s="752"/>
      <c r="S73" s="593"/>
      <c r="T73" s="593"/>
      <c r="U73" s="500" t="s">
        <v>143</v>
      </c>
      <c r="V73" s="593"/>
    </row>
    <row r="74" spans="1:22" ht="51" x14ac:dyDescent="0.25">
      <c r="A74" s="389">
        <v>42</v>
      </c>
      <c r="B74" s="214" t="s">
        <v>10</v>
      </c>
      <c r="C74" s="214" t="s">
        <v>15</v>
      </c>
      <c r="D74" s="215">
        <v>44146</v>
      </c>
      <c r="E74" s="214" t="s">
        <v>1225</v>
      </c>
      <c r="F74" s="214" t="s">
        <v>17</v>
      </c>
      <c r="G74" s="214" t="s">
        <v>1465</v>
      </c>
      <c r="H74" s="214" t="s">
        <v>1466</v>
      </c>
      <c r="I74" s="214" t="s">
        <v>140</v>
      </c>
      <c r="J74" s="214" t="s">
        <v>1467</v>
      </c>
      <c r="K74" s="214" t="s">
        <v>1356</v>
      </c>
      <c r="L74" s="709">
        <v>44146</v>
      </c>
      <c r="M74" s="780">
        <v>44228</v>
      </c>
      <c r="N74" s="781">
        <v>44316</v>
      </c>
      <c r="O74" s="1145" t="s">
        <v>1548</v>
      </c>
      <c r="P74" s="1145"/>
      <c r="Q74" s="752"/>
      <c r="R74" s="752"/>
      <c r="S74" s="593"/>
      <c r="T74" s="593"/>
      <c r="U74" s="500" t="s">
        <v>143</v>
      </c>
      <c r="V74" s="593"/>
    </row>
    <row r="75" spans="1:22" ht="63.75" x14ac:dyDescent="0.25">
      <c r="A75" s="389">
        <v>43</v>
      </c>
      <c r="B75" s="214" t="s">
        <v>10</v>
      </c>
      <c r="C75" s="214" t="s">
        <v>15</v>
      </c>
      <c r="D75" s="215">
        <v>44146</v>
      </c>
      <c r="E75" s="214" t="s">
        <v>1468</v>
      </c>
      <c r="F75" s="214" t="s">
        <v>17</v>
      </c>
      <c r="G75" s="214" t="s">
        <v>1469</v>
      </c>
      <c r="H75" s="214" t="s">
        <v>1470</v>
      </c>
      <c r="I75" s="214" t="s">
        <v>140</v>
      </c>
      <c r="J75" s="214" t="s">
        <v>1471</v>
      </c>
      <c r="K75" s="214" t="s">
        <v>1356</v>
      </c>
      <c r="L75" s="709">
        <v>44146</v>
      </c>
      <c r="M75" s="780">
        <v>44287</v>
      </c>
      <c r="N75" s="781">
        <v>44560</v>
      </c>
      <c r="O75" s="1145" t="s">
        <v>1548</v>
      </c>
      <c r="P75" s="1145"/>
      <c r="Q75" s="752"/>
      <c r="R75" s="752"/>
      <c r="S75" s="593"/>
      <c r="T75" s="593"/>
      <c r="U75" s="500" t="s">
        <v>143</v>
      </c>
      <c r="V75" s="593"/>
    </row>
    <row r="76" spans="1:22" ht="102" x14ac:dyDescent="0.25">
      <c r="A76" s="389">
        <v>44</v>
      </c>
      <c r="B76" s="214" t="s">
        <v>10</v>
      </c>
      <c r="C76" s="214" t="s">
        <v>15</v>
      </c>
      <c r="D76" s="215">
        <v>44146</v>
      </c>
      <c r="E76" s="214" t="s">
        <v>1472</v>
      </c>
      <c r="F76" s="214" t="s">
        <v>17</v>
      </c>
      <c r="G76" s="214" t="s">
        <v>1473</v>
      </c>
      <c r="H76" s="214" t="s">
        <v>1474</v>
      </c>
      <c r="I76" s="214" t="s">
        <v>140</v>
      </c>
      <c r="J76" s="214" t="s">
        <v>1475</v>
      </c>
      <c r="K76" s="214" t="s">
        <v>1356</v>
      </c>
      <c r="L76" s="709">
        <v>44146</v>
      </c>
      <c r="M76" s="780">
        <v>44242</v>
      </c>
      <c r="N76" s="781">
        <v>44561</v>
      </c>
      <c r="O76" s="1145" t="s">
        <v>1548</v>
      </c>
      <c r="P76" s="1145"/>
      <c r="Q76" s="752"/>
      <c r="R76" s="752"/>
      <c r="S76" s="593"/>
      <c r="T76" s="593"/>
      <c r="U76" s="500" t="s">
        <v>143</v>
      </c>
      <c r="V76" s="593"/>
    </row>
    <row r="77" spans="1:22" ht="128.25" customHeight="1" x14ac:dyDescent="0.25">
      <c r="A77" s="389">
        <v>45</v>
      </c>
      <c r="B77" s="214" t="s">
        <v>10</v>
      </c>
      <c r="C77" s="214" t="s">
        <v>15</v>
      </c>
      <c r="D77" s="215">
        <v>44146</v>
      </c>
      <c r="E77" s="214" t="s">
        <v>1194</v>
      </c>
      <c r="F77" s="214" t="s">
        <v>17</v>
      </c>
      <c r="G77" s="214" t="s">
        <v>1476</v>
      </c>
      <c r="H77" s="214" t="s">
        <v>1477</v>
      </c>
      <c r="I77" s="214" t="s">
        <v>140</v>
      </c>
      <c r="J77" s="558" t="s">
        <v>1478</v>
      </c>
      <c r="K77" s="214" t="s">
        <v>1356</v>
      </c>
      <c r="L77" s="709">
        <v>44146</v>
      </c>
      <c r="M77" s="780">
        <v>44607</v>
      </c>
      <c r="N77" s="781">
        <v>44910</v>
      </c>
      <c r="O77" s="1145" t="s">
        <v>1554</v>
      </c>
      <c r="P77" s="1145"/>
      <c r="Q77" s="752"/>
      <c r="R77" s="752"/>
      <c r="S77" s="593"/>
      <c r="T77" s="593"/>
      <c r="U77" s="500" t="s">
        <v>143</v>
      </c>
      <c r="V77" s="593"/>
    </row>
    <row r="78" spans="1:22" ht="102" x14ac:dyDescent="0.25">
      <c r="A78" s="389">
        <v>46</v>
      </c>
      <c r="B78" s="214" t="s">
        <v>10</v>
      </c>
      <c r="C78" s="214" t="s">
        <v>15</v>
      </c>
      <c r="D78" s="215">
        <v>44146</v>
      </c>
      <c r="E78" s="214" t="s">
        <v>1205</v>
      </c>
      <c r="F78" s="214" t="s">
        <v>17</v>
      </c>
      <c r="G78" s="214" t="s">
        <v>1479</v>
      </c>
      <c r="H78" s="214" t="s">
        <v>1480</v>
      </c>
      <c r="I78" s="214" t="s">
        <v>140</v>
      </c>
      <c r="J78" s="214" t="s">
        <v>1481</v>
      </c>
      <c r="K78" s="214" t="s">
        <v>1482</v>
      </c>
      <c r="L78" s="709">
        <v>44146</v>
      </c>
      <c r="M78" s="780">
        <v>44621</v>
      </c>
      <c r="N78" s="781">
        <v>44926</v>
      </c>
      <c r="O78" s="1145" t="s">
        <v>1554</v>
      </c>
      <c r="P78" s="1145"/>
      <c r="Q78" s="752"/>
      <c r="R78" s="752"/>
      <c r="S78" s="593"/>
      <c r="T78" s="593"/>
      <c r="U78" s="500" t="s">
        <v>143</v>
      </c>
      <c r="V78" s="593"/>
    </row>
    <row r="79" spans="1:22" ht="69.75" customHeight="1" x14ac:dyDescent="0.25">
      <c r="A79" s="389">
        <v>47</v>
      </c>
      <c r="B79" s="214" t="s">
        <v>10</v>
      </c>
      <c r="C79" s="214" t="s">
        <v>15</v>
      </c>
      <c r="D79" s="215">
        <v>44146</v>
      </c>
      <c r="E79" s="214" t="s">
        <v>1157</v>
      </c>
      <c r="F79" s="214" t="s">
        <v>17</v>
      </c>
      <c r="G79" s="214" t="s">
        <v>1483</v>
      </c>
      <c r="H79" s="1167" t="s">
        <v>1484</v>
      </c>
      <c r="I79" s="1167" t="s">
        <v>140</v>
      </c>
      <c r="J79" s="1167" t="s">
        <v>1485</v>
      </c>
      <c r="K79" s="1171" t="s">
        <v>1356</v>
      </c>
      <c r="L79" s="1170">
        <v>44146</v>
      </c>
      <c r="M79" s="1168">
        <v>44256</v>
      </c>
      <c r="N79" s="1166">
        <v>44561</v>
      </c>
      <c r="O79" s="1145" t="s">
        <v>1548</v>
      </c>
      <c r="P79" s="1145"/>
      <c r="Q79" s="752"/>
      <c r="R79" s="752"/>
      <c r="S79" s="593"/>
      <c r="T79" s="593"/>
      <c r="U79" s="1183" t="s">
        <v>143</v>
      </c>
      <c r="V79" s="593"/>
    </row>
    <row r="80" spans="1:22" ht="65.25" customHeight="1" x14ac:dyDescent="0.25">
      <c r="A80" s="389">
        <v>48</v>
      </c>
      <c r="B80" s="214" t="s">
        <v>10</v>
      </c>
      <c r="C80" s="214" t="s">
        <v>15</v>
      </c>
      <c r="D80" s="215">
        <v>44146</v>
      </c>
      <c r="E80" s="214" t="s">
        <v>1486</v>
      </c>
      <c r="F80" s="214" t="s">
        <v>17</v>
      </c>
      <c r="G80" s="214" t="s">
        <v>1487</v>
      </c>
      <c r="H80" s="1167"/>
      <c r="I80" s="1167"/>
      <c r="J80" s="1167"/>
      <c r="K80" s="1171"/>
      <c r="L80" s="1170"/>
      <c r="M80" s="1168"/>
      <c r="N80" s="1166"/>
      <c r="O80" s="1145"/>
      <c r="P80" s="1145"/>
      <c r="Q80" s="752"/>
      <c r="R80" s="752"/>
      <c r="S80" s="593"/>
      <c r="T80" s="593"/>
      <c r="U80" s="1184"/>
      <c r="V80" s="593"/>
    </row>
    <row r="81" spans="1:22" ht="89.25" x14ac:dyDescent="0.25">
      <c r="A81" s="389">
        <v>49</v>
      </c>
      <c r="B81" s="214" t="s">
        <v>10</v>
      </c>
      <c r="C81" s="214" t="s">
        <v>15</v>
      </c>
      <c r="D81" s="215">
        <v>44146</v>
      </c>
      <c r="E81" s="214" t="s">
        <v>1160</v>
      </c>
      <c r="F81" s="214" t="s">
        <v>17</v>
      </c>
      <c r="G81" s="214" t="s">
        <v>1483</v>
      </c>
      <c r="H81" s="1167"/>
      <c r="I81" s="1167"/>
      <c r="J81" s="1167"/>
      <c r="K81" s="1171"/>
      <c r="L81" s="1170"/>
      <c r="M81" s="1168"/>
      <c r="N81" s="1166"/>
      <c r="O81" s="1145"/>
      <c r="P81" s="1145"/>
      <c r="Q81" s="752"/>
      <c r="R81" s="752"/>
      <c r="S81" s="593"/>
      <c r="T81" s="593"/>
      <c r="U81" s="1185"/>
      <c r="V81" s="593"/>
    </row>
    <row r="82" spans="1:22" ht="51" x14ac:dyDescent="0.25">
      <c r="A82" s="389">
        <v>50</v>
      </c>
      <c r="B82" s="214" t="s">
        <v>10</v>
      </c>
      <c r="C82" s="214" t="s">
        <v>15</v>
      </c>
      <c r="D82" s="215">
        <v>44146</v>
      </c>
      <c r="E82" s="558" t="s">
        <v>1163</v>
      </c>
      <c r="F82" s="214" t="s">
        <v>17</v>
      </c>
      <c r="G82" s="214" t="s">
        <v>1488</v>
      </c>
      <c r="H82" s="1169" t="s">
        <v>1489</v>
      </c>
      <c r="I82" s="1167" t="s">
        <v>140</v>
      </c>
      <c r="J82" s="1167" t="s">
        <v>1490</v>
      </c>
      <c r="K82" s="1167" t="s">
        <v>1491</v>
      </c>
      <c r="L82" s="1170">
        <v>44146</v>
      </c>
      <c r="M82" s="1168">
        <v>44206</v>
      </c>
      <c r="N82" s="1166">
        <v>44255</v>
      </c>
      <c r="O82" s="1145" t="s">
        <v>1548</v>
      </c>
      <c r="P82" s="1145"/>
      <c r="Q82" s="752"/>
      <c r="R82" s="752"/>
      <c r="S82" s="593"/>
      <c r="T82" s="593"/>
      <c r="U82" s="1183" t="s">
        <v>143</v>
      </c>
      <c r="V82" s="593"/>
    </row>
    <row r="83" spans="1:22" ht="51" x14ac:dyDescent="0.25">
      <c r="A83" s="389">
        <v>51</v>
      </c>
      <c r="B83" s="214" t="s">
        <v>10</v>
      </c>
      <c r="C83" s="214" t="s">
        <v>15</v>
      </c>
      <c r="D83" s="215">
        <v>44146</v>
      </c>
      <c r="E83" s="214" t="s">
        <v>1164</v>
      </c>
      <c r="F83" s="214" t="s">
        <v>17</v>
      </c>
      <c r="G83" s="214" t="s">
        <v>1492</v>
      </c>
      <c r="H83" s="1169"/>
      <c r="I83" s="1167"/>
      <c r="J83" s="1167"/>
      <c r="K83" s="1167"/>
      <c r="L83" s="1170"/>
      <c r="M83" s="1168"/>
      <c r="N83" s="1166"/>
      <c r="O83" s="1145"/>
      <c r="P83" s="1145"/>
      <c r="Q83" s="752"/>
      <c r="R83" s="752"/>
      <c r="S83" s="593"/>
      <c r="T83" s="593"/>
      <c r="U83" s="1184"/>
      <c r="V83" s="593"/>
    </row>
    <row r="84" spans="1:22" ht="89.25" x14ac:dyDescent="0.25">
      <c r="A84" s="389">
        <v>52</v>
      </c>
      <c r="B84" s="214" t="s">
        <v>10</v>
      </c>
      <c r="C84" s="214" t="s">
        <v>15</v>
      </c>
      <c r="D84" s="215">
        <v>44146</v>
      </c>
      <c r="E84" s="214" t="s">
        <v>1167</v>
      </c>
      <c r="F84" s="214" t="s">
        <v>17</v>
      </c>
      <c r="G84" s="214" t="s">
        <v>1493</v>
      </c>
      <c r="H84" s="1169"/>
      <c r="I84" s="1167"/>
      <c r="J84" s="1167"/>
      <c r="K84" s="1167"/>
      <c r="L84" s="1170"/>
      <c r="M84" s="1168"/>
      <c r="N84" s="1166"/>
      <c r="O84" s="1145"/>
      <c r="P84" s="1145"/>
      <c r="Q84" s="752"/>
      <c r="R84" s="752"/>
      <c r="S84" s="593"/>
      <c r="T84" s="593"/>
      <c r="U84" s="1185"/>
      <c r="V84" s="593"/>
    </row>
    <row r="85" spans="1:22" ht="55.5" customHeight="1" x14ac:dyDescent="0.25">
      <c r="A85" s="389">
        <v>53</v>
      </c>
      <c r="B85" s="214" t="s">
        <v>10</v>
      </c>
      <c r="C85" s="214" t="s">
        <v>15</v>
      </c>
      <c r="D85" s="215">
        <v>44146</v>
      </c>
      <c r="E85" s="214" t="s">
        <v>1161</v>
      </c>
      <c r="F85" s="214" t="s">
        <v>17</v>
      </c>
      <c r="G85" s="1167" t="s">
        <v>1494</v>
      </c>
      <c r="H85" s="1167" t="s">
        <v>1495</v>
      </c>
      <c r="I85" s="1167" t="s">
        <v>140</v>
      </c>
      <c r="J85" s="1167" t="s">
        <v>1496</v>
      </c>
      <c r="K85" s="1167" t="s">
        <v>1356</v>
      </c>
      <c r="L85" s="1170">
        <v>44146</v>
      </c>
      <c r="M85" s="1168">
        <v>44211</v>
      </c>
      <c r="N85" s="1166">
        <v>44287</v>
      </c>
      <c r="O85" s="1180" t="s">
        <v>1548</v>
      </c>
      <c r="P85" s="1180"/>
      <c r="Q85" s="752"/>
      <c r="R85" s="752"/>
      <c r="S85" s="593"/>
      <c r="T85" s="593"/>
      <c r="U85" s="1183" t="s">
        <v>143</v>
      </c>
      <c r="V85" s="593"/>
    </row>
    <row r="86" spans="1:22" ht="51" x14ac:dyDescent="0.25">
      <c r="A86" s="389">
        <v>54</v>
      </c>
      <c r="B86" s="214" t="s">
        <v>10</v>
      </c>
      <c r="C86" s="214" t="s">
        <v>15</v>
      </c>
      <c r="D86" s="215">
        <v>44146</v>
      </c>
      <c r="E86" s="214" t="s">
        <v>1169</v>
      </c>
      <c r="F86" s="214" t="s">
        <v>17</v>
      </c>
      <c r="G86" s="1167"/>
      <c r="H86" s="1167"/>
      <c r="I86" s="1167"/>
      <c r="J86" s="1167"/>
      <c r="K86" s="1167"/>
      <c r="L86" s="1172"/>
      <c r="M86" s="1168"/>
      <c r="N86" s="1166"/>
      <c r="O86" s="1180"/>
      <c r="P86" s="1180"/>
      <c r="Q86" s="752"/>
      <c r="R86" s="752"/>
      <c r="S86" s="593"/>
      <c r="T86" s="593"/>
      <c r="U86" s="1184"/>
      <c r="V86" s="593"/>
    </row>
    <row r="87" spans="1:22" ht="78" customHeight="1" x14ac:dyDescent="0.25">
      <c r="A87" s="389">
        <v>55</v>
      </c>
      <c r="B87" s="214" t="s">
        <v>10</v>
      </c>
      <c r="C87" s="214" t="s">
        <v>15</v>
      </c>
      <c r="D87" s="215">
        <v>44146</v>
      </c>
      <c r="E87" s="214" t="s">
        <v>1170</v>
      </c>
      <c r="F87" s="214" t="s">
        <v>17</v>
      </c>
      <c r="G87" s="1167"/>
      <c r="H87" s="1167"/>
      <c r="I87" s="1167"/>
      <c r="J87" s="1167"/>
      <c r="K87" s="1167"/>
      <c r="L87" s="1172"/>
      <c r="M87" s="1168"/>
      <c r="N87" s="1166"/>
      <c r="O87" s="1180"/>
      <c r="P87" s="1180"/>
      <c r="Q87" s="752"/>
      <c r="R87" s="752"/>
      <c r="S87" s="593"/>
      <c r="T87" s="593"/>
      <c r="U87" s="1185"/>
      <c r="V87" s="593"/>
    </row>
    <row r="88" spans="1:22" ht="69" customHeight="1" x14ac:dyDescent="0.25">
      <c r="A88" s="389">
        <v>56</v>
      </c>
      <c r="B88" s="214" t="s">
        <v>10</v>
      </c>
      <c r="C88" s="214" t="s">
        <v>15</v>
      </c>
      <c r="D88" s="215">
        <v>44146</v>
      </c>
      <c r="E88" s="214" t="s">
        <v>1173</v>
      </c>
      <c r="F88" s="214" t="s">
        <v>17</v>
      </c>
      <c r="G88" s="1167" t="s">
        <v>1497</v>
      </c>
      <c r="H88" s="1167" t="s">
        <v>1498</v>
      </c>
      <c r="I88" s="1167" t="s">
        <v>140</v>
      </c>
      <c r="J88" s="1167" t="s">
        <v>1499</v>
      </c>
      <c r="K88" s="1167" t="s">
        <v>1356</v>
      </c>
      <c r="L88" s="1170">
        <v>44146</v>
      </c>
      <c r="M88" s="1168">
        <v>44287</v>
      </c>
      <c r="N88" s="1166">
        <v>44377</v>
      </c>
      <c r="O88" s="1145" t="s">
        <v>1548</v>
      </c>
      <c r="P88" s="1145"/>
      <c r="Q88" s="752"/>
      <c r="R88" s="752"/>
      <c r="S88" s="593"/>
      <c r="T88" s="593"/>
      <c r="U88" s="1183" t="s">
        <v>143</v>
      </c>
      <c r="V88" s="593"/>
    </row>
    <row r="89" spans="1:22" ht="50.25" customHeight="1" x14ac:dyDescent="0.25">
      <c r="A89" s="389">
        <v>57</v>
      </c>
      <c r="B89" s="214" t="s">
        <v>10</v>
      </c>
      <c r="C89" s="214" t="s">
        <v>15</v>
      </c>
      <c r="D89" s="215">
        <v>44146</v>
      </c>
      <c r="E89" s="214" t="s">
        <v>1174</v>
      </c>
      <c r="F89" s="214" t="s">
        <v>17</v>
      </c>
      <c r="G89" s="1167"/>
      <c r="H89" s="1167"/>
      <c r="I89" s="1167"/>
      <c r="J89" s="1167"/>
      <c r="K89" s="1167"/>
      <c r="L89" s="1170"/>
      <c r="M89" s="1168"/>
      <c r="N89" s="1166"/>
      <c r="O89" s="1145"/>
      <c r="P89" s="1145"/>
      <c r="Q89" s="752"/>
      <c r="R89" s="752"/>
      <c r="S89" s="593"/>
      <c r="T89" s="593"/>
      <c r="U89" s="1185"/>
      <c r="V89" s="593"/>
    </row>
    <row r="90" spans="1:22" ht="84" customHeight="1" x14ac:dyDescent="0.25">
      <c r="A90" s="389">
        <v>58</v>
      </c>
      <c r="B90" s="214" t="s">
        <v>10</v>
      </c>
      <c r="C90" s="214" t="s">
        <v>15</v>
      </c>
      <c r="D90" s="215">
        <v>44146</v>
      </c>
      <c r="E90" s="214" t="s">
        <v>1177</v>
      </c>
      <c r="F90" s="214" t="s">
        <v>17</v>
      </c>
      <c r="G90" s="1167" t="s">
        <v>1500</v>
      </c>
      <c r="H90" s="1167" t="s">
        <v>1501</v>
      </c>
      <c r="I90" s="1167" t="s">
        <v>140</v>
      </c>
      <c r="J90" s="1167" t="s">
        <v>1502</v>
      </c>
      <c r="K90" s="1167" t="s">
        <v>1356</v>
      </c>
      <c r="L90" s="1170">
        <v>44146</v>
      </c>
      <c r="M90" s="1168">
        <v>44287</v>
      </c>
      <c r="N90" s="1166">
        <v>44347</v>
      </c>
      <c r="O90" s="1145"/>
      <c r="P90" s="1145"/>
      <c r="Q90" s="752"/>
      <c r="R90" s="752"/>
      <c r="S90" s="593"/>
      <c r="T90" s="593"/>
      <c r="U90" s="1183" t="s">
        <v>143</v>
      </c>
      <c r="V90" s="593"/>
    </row>
    <row r="91" spans="1:22" ht="38.25" x14ac:dyDescent="0.25">
      <c r="A91" s="389">
        <v>59</v>
      </c>
      <c r="B91" s="214" t="s">
        <v>10</v>
      </c>
      <c r="C91" s="214" t="s">
        <v>15</v>
      </c>
      <c r="D91" s="215">
        <v>44146</v>
      </c>
      <c r="E91" s="214" t="s">
        <v>1180</v>
      </c>
      <c r="F91" s="214" t="s">
        <v>17</v>
      </c>
      <c r="G91" s="1167"/>
      <c r="H91" s="1167"/>
      <c r="I91" s="1167"/>
      <c r="J91" s="1167"/>
      <c r="K91" s="1167"/>
      <c r="L91" s="1170"/>
      <c r="M91" s="1168"/>
      <c r="N91" s="1166"/>
      <c r="O91" s="1145"/>
      <c r="P91" s="1145"/>
      <c r="Q91" s="752"/>
      <c r="R91" s="752"/>
      <c r="S91" s="593"/>
      <c r="T91" s="593"/>
      <c r="U91" s="1185"/>
      <c r="V91" s="593"/>
    </row>
    <row r="92" spans="1:22" ht="76.5" x14ac:dyDescent="0.25">
      <c r="A92" s="389">
        <v>60</v>
      </c>
      <c r="B92" s="214" t="s">
        <v>10</v>
      </c>
      <c r="C92" s="214" t="s">
        <v>15</v>
      </c>
      <c r="D92" s="215">
        <v>44146</v>
      </c>
      <c r="E92" s="214" t="s">
        <v>1503</v>
      </c>
      <c r="F92" s="214" t="s">
        <v>17</v>
      </c>
      <c r="G92" s="214" t="s">
        <v>1504</v>
      </c>
      <c r="H92" s="1167" t="s">
        <v>1505</v>
      </c>
      <c r="I92" s="1167" t="s">
        <v>140</v>
      </c>
      <c r="J92" s="1167" t="s">
        <v>1506</v>
      </c>
      <c r="K92" s="1167" t="s">
        <v>1507</v>
      </c>
      <c r="L92" s="1170">
        <v>44146</v>
      </c>
      <c r="M92" s="1168">
        <v>44228</v>
      </c>
      <c r="N92" s="1166">
        <v>44561</v>
      </c>
      <c r="O92" s="1145" t="s">
        <v>1548</v>
      </c>
      <c r="P92" s="1145"/>
      <c r="Q92" s="752"/>
      <c r="R92" s="752"/>
      <c r="S92" s="593"/>
      <c r="T92" s="593"/>
      <c r="U92" s="1183" t="s">
        <v>143</v>
      </c>
      <c r="V92" s="593"/>
    </row>
    <row r="93" spans="1:22" ht="76.5" x14ac:dyDescent="0.25">
      <c r="A93" s="389">
        <v>61</v>
      </c>
      <c r="B93" s="214" t="s">
        <v>10</v>
      </c>
      <c r="C93" s="214" t="s">
        <v>15</v>
      </c>
      <c r="D93" s="215">
        <v>44146</v>
      </c>
      <c r="E93" s="214" t="s">
        <v>1182</v>
      </c>
      <c r="F93" s="214" t="s">
        <v>17</v>
      </c>
      <c r="G93" s="214" t="s">
        <v>1508</v>
      </c>
      <c r="H93" s="1167"/>
      <c r="I93" s="1167"/>
      <c r="J93" s="1167"/>
      <c r="K93" s="1167"/>
      <c r="L93" s="1170"/>
      <c r="M93" s="1168"/>
      <c r="N93" s="1166"/>
      <c r="O93" s="1145"/>
      <c r="P93" s="1145"/>
      <c r="Q93" s="752"/>
      <c r="R93" s="752"/>
      <c r="S93" s="593"/>
      <c r="T93" s="593"/>
      <c r="U93" s="1185"/>
      <c r="V93" s="593"/>
    </row>
    <row r="94" spans="1:22" ht="114.75" x14ac:dyDescent="0.25">
      <c r="A94" s="389">
        <v>62</v>
      </c>
      <c r="B94" s="214" t="s">
        <v>10</v>
      </c>
      <c r="C94" s="214" t="s">
        <v>15</v>
      </c>
      <c r="D94" s="215">
        <v>44146</v>
      </c>
      <c r="E94" s="214" t="s">
        <v>1184</v>
      </c>
      <c r="F94" s="214" t="s">
        <v>17</v>
      </c>
      <c r="G94" s="1167" t="s">
        <v>1509</v>
      </c>
      <c r="H94" s="1167" t="s">
        <v>1510</v>
      </c>
      <c r="I94" s="1167" t="s">
        <v>140</v>
      </c>
      <c r="J94" s="1167" t="s">
        <v>1511</v>
      </c>
      <c r="K94" s="1167" t="s">
        <v>1356</v>
      </c>
      <c r="L94" s="1170">
        <v>44146</v>
      </c>
      <c r="M94" s="1168">
        <v>44256</v>
      </c>
      <c r="N94" s="1166">
        <v>44561</v>
      </c>
      <c r="O94" s="1145" t="s">
        <v>1548</v>
      </c>
      <c r="P94" s="1145"/>
      <c r="Q94" s="752"/>
      <c r="R94" s="752"/>
      <c r="S94" s="593"/>
      <c r="T94" s="593"/>
      <c r="U94" s="1183" t="s">
        <v>143</v>
      </c>
      <c r="V94" s="593"/>
    </row>
    <row r="95" spans="1:22" ht="25.5" x14ac:dyDescent="0.25">
      <c r="A95" s="389">
        <v>63</v>
      </c>
      <c r="B95" s="214" t="s">
        <v>10</v>
      </c>
      <c r="C95" s="214" t="s">
        <v>15</v>
      </c>
      <c r="D95" s="215">
        <v>44146</v>
      </c>
      <c r="E95" s="214" t="s">
        <v>1185</v>
      </c>
      <c r="F95" s="214" t="s">
        <v>17</v>
      </c>
      <c r="G95" s="1167"/>
      <c r="H95" s="1167"/>
      <c r="I95" s="1167"/>
      <c r="J95" s="1167"/>
      <c r="K95" s="1167"/>
      <c r="L95" s="1170"/>
      <c r="M95" s="1168"/>
      <c r="N95" s="1166"/>
      <c r="O95" s="1145"/>
      <c r="P95" s="1145"/>
      <c r="Q95" s="752"/>
      <c r="R95" s="752"/>
      <c r="S95" s="593"/>
      <c r="T95" s="593"/>
      <c r="U95" s="1184"/>
      <c r="V95" s="593"/>
    </row>
    <row r="96" spans="1:22" ht="51" customHeight="1" x14ac:dyDescent="0.25">
      <c r="A96" s="389">
        <v>64</v>
      </c>
      <c r="B96" s="214" t="s">
        <v>10</v>
      </c>
      <c r="C96" s="214" t="s">
        <v>15</v>
      </c>
      <c r="D96" s="215">
        <v>44146</v>
      </c>
      <c r="E96" s="214" t="s">
        <v>1186</v>
      </c>
      <c r="F96" s="214" t="s">
        <v>17</v>
      </c>
      <c r="G96" s="1167"/>
      <c r="H96" s="1167"/>
      <c r="I96" s="1167"/>
      <c r="J96" s="1167"/>
      <c r="K96" s="1167"/>
      <c r="L96" s="1170"/>
      <c r="M96" s="1168"/>
      <c r="N96" s="1166"/>
      <c r="O96" s="1145"/>
      <c r="P96" s="1145"/>
      <c r="Q96" s="752"/>
      <c r="R96" s="752"/>
      <c r="S96" s="593"/>
      <c r="T96" s="593"/>
      <c r="U96" s="1184"/>
      <c r="V96" s="593"/>
    </row>
    <row r="97" spans="1:22" ht="83.25" customHeight="1" x14ac:dyDescent="0.25">
      <c r="A97" s="389">
        <v>65</v>
      </c>
      <c r="B97" s="214" t="s">
        <v>10</v>
      </c>
      <c r="C97" s="214" t="s">
        <v>15</v>
      </c>
      <c r="D97" s="215">
        <v>44146</v>
      </c>
      <c r="E97" s="214" t="s">
        <v>1189</v>
      </c>
      <c r="F97" s="214" t="s">
        <v>17</v>
      </c>
      <c r="G97" s="1167"/>
      <c r="H97" s="1167"/>
      <c r="I97" s="1167"/>
      <c r="J97" s="1167"/>
      <c r="K97" s="1167"/>
      <c r="L97" s="1170"/>
      <c r="M97" s="1168"/>
      <c r="N97" s="1166"/>
      <c r="O97" s="1145"/>
      <c r="P97" s="1145"/>
      <c r="Q97" s="752"/>
      <c r="R97" s="752"/>
      <c r="S97" s="593"/>
      <c r="T97" s="593"/>
      <c r="U97" s="1185"/>
      <c r="V97" s="593"/>
    </row>
    <row r="98" spans="1:22" ht="57" customHeight="1" x14ac:dyDescent="0.25">
      <c r="A98" s="389">
        <v>66</v>
      </c>
      <c r="B98" s="214" t="s">
        <v>10</v>
      </c>
      <c r="C98" s="214" t="s">
        <v>15</v>
      </c>
      <c r="D98" s="215">
        <v>44146</v>
      </c>
      <c r="E98" s="214" t="s">
        <v>1196</v>
      </c>
      <c r="F98" s="214" t="s">
        <v>17</v>
      </c>
      <c r="G98" s="1167" t="s">
        <v>1512</v>
      </c>
      <c r="H98" s="1169" t="s">
        <v>1513</v>
      </c>
      <c r="I98" s="1167" t="s">
        <v>140</v>
      </c>
      <c r="J98" s="1167" t="s">
        <v>1514</v>
      </c>
      <c r="K98" s="1167" t="s">
        <v>1356</v>
      </c>
      <c r="L98" s="1170">
        <v>44146</v>
      </c>
      <c r="M98" s="1168">
        <v>44317</v>
      </c>
      <c r="N98" s="1166">
        <v>44408</v>
      </c>
      <c r="O98" s="1145" t="s">
        <v>1548</v>
      </c>
      <c r="P98" s="1145"/>
      <c r="Q98" s="752"/>
      <c r="R98" s="752"/>
      <c r="S98" s="593"/>
      <c r="T98" s="593"/>
      <c r="U98" s="1183" t="s">
        <v>143</v>
      </c>
      <c r="V98" s="593"/>
    </row>
    <row r="99" spans="1:22" ht="51.75" customHeight="1" x14ac:dyDescent="0.25">
      <c r="A99" s="389">
        <v>67</v>
      </c>
      <c r="B99" s="214" t="s">
        <v>10</v>
      </c>
      <c r="C99" s="214" t="s">
        <v>15</v>
      </c>
      <c r="D99" s="215">
        <v>44146</v>
      </c>
      <c r="E99" s="214" t="s">
        <v>1201</v>
      </c>
      <c r="F99" s="214" t="s">
        <v>17</v>
      </c>
      <c r="G99" s="1167"/>
      <c r="H99" s="1169"/>
      <c r="I99" s="1167"/>
      <c r="J99" s="1167"/>
      <c r="K99" s="1167"/>
      <c r="L99" s="1170"/>
      <c r="M99" s="1168"/>
      <c r="N99" s="1166"/>
      <c r="O99" s="1145"/>
      <c r="P99" s="1145"/>
      <c r="Q99" s="752"/>
      <c r="R99" s="752"/>
      <c r="S99" s="593"/>
      <c r="T99" s="593"/>
      <c r="U99" s="1184"/>
      <c r="V99" s="593"/>
    </row>
    <row r="100" spans="1:22" ht="39" customHeight="1" x14ac:dyDescent="0.25">
      <c r="A100" s="389">
        <v>68</v>
      </c>
      <c r="B100" s="214" t="s">
        <v>10</v>
      </c>
      <c r="C100" s="214" t="s">
        <v>15</v>
      </c>
      <c r="D100" s="215">
        <v>44146</v>
      </c>
      <c r="E100" s="214" t="s">
        <v>1206</v>
      </c>
      <c r="F100" s="214" t="s">
        <v>17</v>
      </c>
      <c r="G100" s="1167"/>
      <c r="H100" s="1169"/>
      <c r="I100" s="1167"/>
      <c r="J100" s="1167"/>
      <c r="K100" s="1167"/>
      <c r="L100" s="1170"/>
      <c r="M100" s="1168"/>
      <c r="N100" s="1166"/>
      <c r="O100" s="1145"/>
      <c r="P100" s="1145"/>
      <c r="Q100" s="752"/>
      <c r="R100" s="752"/>
      <c r="S100" s="593"/>
      <c r="T100" s="593"/>
      <c r="U100" s="1185"/>
      <c r="V100" s="593"/>
    </row>
    <row r="101" spans="1:22" ht="165.75" x14ac:dyDescent="0.25">
      <c r="A101" s="389">
        <v>69</v>
      </c>
      <c r="B101" s="214" t="s">
        <v>10</v>
      </c>
      <c r="C101" s="214" t="s">
        <v>15</v>
      </c>
      <c r="D101" s="215">
        <v>44146</v>
      </c>
      <c r="E101" s="214" t="s">
        <v>1199</v>
      </c>
      <c r="F101" s="214" t="s">
        <v>17</v>
      </c>
      <c r="G101" s="1167" t="s">
        <v>1515</v>
      </c>
      <c r="H101" s="1167" t="s">
        <v>1516</v>
      </c>
      <c r="I101" s="1167" t="s">
        <v>140</v>
      </c>
      <c r="J101" s="1167" t="s">
        <v>1517</v>
      </c>
      <c r="K101" s="1167" t="s">
        <v>1356</v>
      </c>
      <c r="L101" s="1170">
        <v>44146</v>
      </c>
      <c r="M101" s="1168">
        <v>44256</v>
      </c>
      <c r="N101" s="1166">
        <v>44377</v>
      </c>
      <c r="O101" s="1145" t="s">
        <v>1548</v>
      </c>
      <c r="P101" s="1145"/>
      <c r="Q101" s="752"/>
      <c r="R101" s="752"/>
      <c r="S101" s="593"/>
      <c r="T101" s="593"/>
      <c r="U101" s="1183" t="s">
        <v>143</v>
      </c>
      <c r="V101" s="593"/>
    </row>
    <row r="102" spans="1:22" ht="38.25" x14ac:dyDescent="0.25">
      <c r="A102" s="389">
        <v>70</v>
      </c>
      <c r="B102" s="214" t="s">
        <v>10</v>
      </c>
      <c r="C102" s="214" t="s">
        <v>15</v>
      </c>
      <c r="D102" s="215">
        <v>44146</v>
      </c>
      <c r="E102" s="214" t="s">
        <v>1204</v>
      </c>
      <c r="F102" s="214" t="s">
        <v>17</v>
      </c>
      <c r="G102" s="1167"/>
      <c r="H102" s="1167"/>
      <c r="I102" s="1167"/>
      <c r="J102" s="1167"/>
      <c r="K102" s="1167"/>
      <c r="L102" s="1172"/>
      <c r="M102" s="1168"/>
      <c r="N102" s="1166"/>
      <c r="O102" s="1145"/>
      <c r="P102" s="1145"/>
      <c r="Q102" s="752"/>
      <c r="R102" s="752"/>
      <c r="S102" s="593"/>
      <c r="T102" s="593"/>
      <c r="U102" s="1184"/>
      <c r="V102" s="593"/>
    </row>
    <row r="103" spans="1:22" ht="51" x14ac:dyDescent="0.25">
      <c r="A103" s="389">
        <v>71</v>
      </c>
      <c r="B103" s="214" t="s">
        <v>10</v>
      </c>
      <c r="C103" s="214" t="s">
        <v>15</v>
      </c>
      <c r="D103" s="215">
        <v>44146</v>
      </c>
      <c r="E103" s="214" t="s">
        <v>1208</v>
      </c>
      <c r="F103" s="214" t="s">
        <v>17</v>
      </c>
      <c r="G103" s="1167"/>
      <c r="H103" s="1167"/>
      <c r="I103" s="1167"/>
      <c r="J103" s="1167"/>
      <c r="K103" s="1167"/>
      <c r="L103" s="1172"/>
      <c r="M103" s="1168"/>
      <c r="N103" s="1166"/>
      <c r="O103" s="1145"/>
      <c r="P103" s="1145"/>
      <c r="Q103" s="752"/>
      <c r="R103" s="752"/>
      <c r="S103" s="593"/>
      <c r="T103" s="593"/>
      <c r="U103" s="1185"/>
      <c r="V103" s="593"/>
    </row>
    <row r="104" spans="1:22" ht="43.5" customHeight="1" x14ac:dyDescent="0.25">
      <c r="A104" s="389">
        <v>72</v>
      </c>
      <c r="B104" s="214" t="s">
        <v>10</v>
      </c>
      <c r="C104" s="214" t="s">
        <v>15</v>
      </c>
      <c r="D104" s="215">
        <v>44146</v>
      </c>
      <c r="E104" s="214" t="s">
        <v>1518</v>
      </c>
      <c r="F104" s="214" t="s">
        <v>17</v>
      </c>
      <c r="G104" s="1167" t="s">
        <v>1519</v>
      </c>
      <c r="H104" s="1169" t="s">
        <v>1520</v>
      </c>
      <c r="I104" s="1167" t="s">
        <v>140</v>
      </c>
      <c r="J104" s="1167" t="s">
        <v>1499</v>
      </c>
      <c r="K104" s="1167" t="s">
        <v>1356</v>
      </c>
      <c r="L104" s="1170">
        <v>44146</v>
      </c>
      <c r="M104" s="1168">
        <v>44287</v>
      </c>
      <c r="N104" s="1166">
        <v>44742</v>
      </c>
      <c r="O104" s="1145" t="s">
        <v>1554</v>
      </c>
      <c r="P104" s="1145"/>
      <c r="Q104" s="752"/>
      <c r="R104" s="752"/>
      <c r="S104" s="593"/>
      <c r="T104" s="593"/>
      <c r="U104" s="1183" t="s">
        <v>143</v>
      </c>
      <c r="V104" s="593"/>
    </row>
    <row r="105" spans="1:22" ht="36.75" customHeight="1" x14ac:dyDescent="0.25">
      <c r="A105" s="389">
        <v>73</v>
      </c>
      <c r="B105" s="214" t="s">
        <v>10</v>
      </c>
      <c r="C105" s="214" t="s">
        <v>15</v>
      </c>
      <c r="D105" s="215">
        <v>44146</v>
      </c>
      <c r="E105" s="214" t="s">
        <v>1166</v>
      </c>
      <c r="F105" s="214" t="s">
        <v>17</v>
      </c>
      <c r="G105" s="1167"/>
      <c r="H105" s="1169"/>
      <c r="I105" s="1167"/>
      <c r="J105" s="1167"/>
      <c r="K105" s="1167"/>
      <c r="L105" s="1170"/>
      <c r="M105" s="1168"/>
      <c r="N105" s="1166"/>
      <c r="O105" s="1145"/>
      <c r="P105" s="1145"/>
      <c r="Q105" s="752"/>
      <c r="R105" s="752"/>
      <c r="S105" s="593"/>
      <c r="T105" s="593"/>
      <c r="U105" s="1184"/>
      <c r="V105" s="593"/>
    </row>
    <row r="106" spans="1:22" ht="54.75" customHeight="1" x14ac:dyDescent="0.25">
      <c r="A106" s="389">
        <v>74</v>
      </c>
      <c r="B106" s="214" t="s">
        <v>10</v>
      </c>
      <c r="C106" s="214" t="s">
        <v>15</v>
      </c>
      <c r="D106" s="215">
        <v>44146</v>
      </c>
      <c r="E106" s="214" t="s">
        <v>1221</v>
      </c>
      <c r="F106" s="214" t="s">
        <v>17</v>
      </c>
      <c r="G106" s="1167"/>
      <c r="H106" s="1169"/>
      <c r="I106" s="1167"/>
      <c r="J106" s="1167"/>
      <c r="K106" s="1167"/>
      <c r="L106" s="1170"/>
      <c r="M106" s="1168"/>
      <c r="N106" s="1166"/>
      <c r="O106" s="1145"/>
      <c r="P106" s="1145"/>
      <c r="Q106" s="752"/>
      <c r="R106" s="752"/>
      <c r="S106" s="593"/>
      <c r="T106" s="593"/>
      <c r="U106" s="1184"/>
      <c r="V106" s="593"/>
    </row>
    <row r="107" spans="1:22" ht="54" customHeight="1" x14ac:dyDescent="0.25">
      <c r="A107" s="389">
        <v>75</v>
      </c>
      <c r="B107" s="214" t="s">
        <v>10</v>
      </c>
      <c r="C107" s="214" t="s">
        <v>15</v>
      </c>
      <c r="D107" s="215">
        <v>44146</v>
      </c>
      <c r="E107" s="214" t="s">
        <v>1226</v>
      </c>
      <c r="F107" s="214" t="s">
        <v>17</v>
      </c>
      <c r="G107" s="1167"/>
      <c r="H107" s="1169"/>
      <c r="I107" s="1167"/>
      <c r="J107" s="1167"/>
      <c r="K107" s="1167"/>
      <c r="L107" s="1170"/>
      <c r="M107" s="1168"/>
      <c r="N107" s="1166"/>
      <c r="O107" s="1145"/>
      <c r="P107" s="1145"/>
      <c r="Q107" s="752"/>
      <c r="R107" s="752"/>
      <c r="S107" s="593"/>
      <c r="T107" s="593"/>
      <c r="U107" s="1184"/>
      <c r="V107" s="593"/>
    </row>
    <row r="108" spans="1:22" ht="54.75" customHeight="1" x14ac:dyDescent="0.25">
      <c r="A108" s="389">
        <v>76</v>
      </c>
      <c r="B108" s="214" t="s">
        <v>10</v>
      </c>
      <c r="C108" s="214" t="s">
        <v>15</v>
      </c>
      <c r="D108" s="215">
        <v>44146</v>
      </c>
      <c r="E108" s="214" t="s">
        <v>1228</v>
      </c>
      <c r="F108" s="214" t="s">
        <v>17</v>
      </c>
      <c r="G108" s="1167"/>
      <c r="H108" s="1169"/>
      <c r="I108" s="1167"/>
      <c r="J108" s="1167"/>
      <c r="K108" s="1167"/>
      <c r="L108" s="1170"/>
      <c r="M108" s="1168"/>
      <c r="N108" s="1166"/>
      <c r="O108" s="1145"/>
      <c r="P108" s="1145"/>
      <c r="Q108" s="752"/>
      <c r="R108" s="752"/>
      <c r="S108" s="593"/>
      <c r="T108" s="593"/>
      <c r="U108" s="1184"/>
      <c r="V108" s="593"/>
    </row>
    <row r="109" spans="1:22" ht="63.75" x14ac:dyDescent="0.25">
      <c r="A109" s="389">
        <v>77</v>
      </c>
      <c r="B109" s="214" t="s">
        <v>10</v>
      </c>
      <c r="C109" s="214" t="s">
        <v>15</v>
      </c>
      <c r="D109" s="215">
        <v>44146</v>
      </c>
      <c r="E109" s="214" t="s">
        <v>1227</v>
      </c>
      <c r="F109" s="214" t="s">
        <v>17</v>
      </c>
      <c r="G109" s="1167"/>
      <c r="H109" s="1169"/>
      <c r="I109" s="1167"/>
      <c r="J109" s="1167"/>
      <c r="K109" s="1167"/>
      <c r="L109" s="1170"/>
      <c r="M109" s="1168"/>
      <c r="N109" s="1166"/>
      <c r="O109" s="1145"/>
      <c r="P109" s="1145"/>
      <c r="Q109" s="752"/>
      <c r="R109" s="752"/>
      <c r="S109" s="593"/>
      <c r="T109" s="593"/>
      <c r="U109" s="1184"/>
      <c r="V109" s="593"/>
    </row>
    <row r="110" spans="1:22" ht="63.75" x14ac:dyDescent="0.25">
      <c r="A110" s="389">
        <v>78</v>
      </c>
      <c r="B110" s="214" t="s">
        <v>10</v>
      </c>
      <c r="C110" s="214" t="s">
        <v>15</v>
      </c>
      <c r="D110" s="215">
        <v>44146</v>
      </c>
      <c r="E110" s="214" t="s">
        <v>1229</v>
      </c>
      <c r="F110" s="214" t="s">
        <v>17</v>
      </c>
      <c r="G110" s="1167"/>
      <c r="H110" s="1169"/>
      <c r="I110" s="1167"/>
      <c r="J110" s="1167"/>
      <c r="K110" s="1167"/>
      <c r="L110" s="1170"/>
      <c r="M110" s="1168"/>
      <c r="N110" s="1166"/>
      <c r="O110" s="1145"/>
      <c r="P110" s="1145"/>
      <c r="Q110" s="752"/>
      <c r="R110" s="752"/>
      <c r="S110" s="593"/>
      <c r="T110" s="593"/>
      <c r="U110" s="1184"/>
      <c r="V110" s="593"/>
    </row>
    <row r="111" spans="1:22" ht="89.25" customHeight="1" x14ac:dyDescent="0.25">
      <c r="A111" s="389">
        <v>79</v>
      </c>
      <c r="B111" s="214" t="s">
        <v>10</v>
      </c>
      <c r="C111" s="214" t="s">
        <v>15</v>
      </c>
      <c r="D111" s="215">
        <v>44146</v>
      </c>
      <c r="E111" s="214" t="s">
        <v>1230</v>
      </c>
      <c r="F111" s="214" t="s">
        <v>17</v>
      </c>
      <c r="G111" s="1167"/>
      <c r="H111" s="1169"/>
      <c r="I111" s="1167"/>
      <c r="J111" s="1167"/>
      <c r="K111" s="1167"/>
      <c r="L111" s="1170"/>
      <c r="M111" s="1168"/>
      <c r="N111" s="1166"/>
      <c r="O111" s="1145"/>
      <c r="P111" s="1145"/>
      <c r="Q111" s="752"/>
      <c r="R111" s="752"/>
      <c r="S111" s="593"/>
      <c r="T111" s="593"/>
      <c r="U111" s="1185"/>
      <c r="V111" s="593"/>
    </row>
    <row r="112" spans="1:22" ht="36.75" customHeight="1" x14ac:dyDescent="0.25">
      <c r="A112" s="389">
        <v>80</v>
      </c>
      <c r="B112" s="214" t="s">
        <v>10</v>
      </c>
      <c r="C112" s="214" t="s">
        <v>15</v>
      </c>
      <c r="D112" s="215">
        <v>44146</v>
      </c>
      <c r="E112" s="214" t="s">
        <v>1521</v>
      </c>
      <c r="F112" s="214" t="s">
        <v>17</v>
      </c>
      <c r="G112" s="1167" t="s">
        <v>1522</v>
      </c>
      <c r="H112" s="1167" t="s">
        <v>1523</v>
      </c>
      <c r="I112" s="1167" t="s">
        <v>140</v>
      </c>
      <c r="J112" s="1167" t="s">
        <v>1499</v>
      </c>
      <c r="K112" s="1167" t="s">
        <v>1356</v>
      </c>
      <c r="L112" s="1170">
        <v>44146</v>
      </c>
      <c r="M112" s="1168">
        <v>44317</v>
      </c>
      <c r="N112" s="1166">
        <v>44865</v>
      </c>
      <c r="O112" s="1145" t="s">
        <v>1554</v>
      </c>
      <c r="P112" s="1145"/>
      <c r="Q112" s="752"/>
      <c r="R112" s="752"/>
      <c r="S112" s="593"/>
      <c r="T112" s="593"/>
      <c r="U112" s="1183" t="s">
        <v>143</v>
      </c>
      <c r="V112" s="593"/>
    </row>
    <row r="113" spans="1:22" ht="36" customHeight="1" x14ac:dyDescent="0.25">
      <c r="A113" s="389">
        <v>81</v>
      </c>
      <c r="B113" s="214" t="s">
        <v>10</v>
      </c>
      <c r="C113" s="214" t="s">
        <v>15</v>
      </c>
      <c r="D113" s="215">
        <v>44146</v>
      </c>
      <c r="E113" s="214" t="s">
        <v>1158</v>
      </c>
      <c r="F113" s="214" t="s">
        <v>17</v>
      </c>
      <c r="G113" s="1167"/>
      <c r="H113" s="1167"/>
      <c r="I113" s="1167"/>
      <c r="J113" s="1167"/>
      <c r="K113" s="1167"/>
      <c r="L113" s="1170"/>
      <c r="M113" s="1168"/>
      <c r="N113" s="1166"/>
      <c r="O113" s="1145"/>
      <c r="P113" s="1145"/>
      <c r="Q113" s="752"/>
      <c r="R113" s="752"/>
      <c r="S113" s="593"/>
      <c r="T113" s="593"/>
      <c r="U113" s="1184"/>
      <c r="V113" s="593"/>
    </row>
    <row r="114" spans="1:22" ht="25.5" x14ac:dyDescent="0.25">
      <c r="A114" s="389">
        <v>82</v>
      </c>
      <c r="B114" s="214" t="s">
        <v>10</v>
      </c>
      <c r="C114" s="214" t="s">
        <v>15</v>
      </c>
      <c r="D114" s="215">
        <v>44147</v>
      </c>
      <c r="E114" s="214" t="s">
        <v>1165</v>
      </c>
      <c r="F114" s="214" t="s">
        <v>17</v>
      </c>
      <c r="G114" s="1167"/>
      <c r="H114" s="1167"/>
      <c r="I114" s="1167"/>
      <c r="J114" s="1167"/>
      <c r="K114" s="1167"/>
      <c r="L114" s="1170"/>
      <c r="M114" s="1168"/>
      <c r="N114" s="1166"/>
      <c r="O114" s="1145"/>
      <c r="P114" s="1145"/>
      <c r="Q114" s="752"/>
      <c r="R114" s="752"/>
      <c r="S114" s="593"/>
      <c r="T114" s="593"/>
      <c r="U114" s="1184"/>
      <c r="V114" s="593"/>
    </row>
    <row r="115" spans="1:22" ht="36.75" customHeight="1" x14ac:dyDescent="0.25">
      <c r="A115" s="389">
        <v>83</v>
      </c>
      <c r="B115" s="214" t="s">
        <v>10</v>
      </c>
      <c r="C115" s="214" t="s">
        <v>15</v>
      </c>
      <c r="D115" s="215">
        <v>44148</v>
      </c>
      <c r="E115" s="214" t="s">
        <v>1168</v>
      </c>
      <c r="F115" s="214" t="s">
        <v>17</v>
      </c>
      <c r="G115" s="1167"/>
      <c r="H115" s="1167"/>
      <c r="I115" s="1167"/>
      <c r="J115" s="1167"/>
      <c r="K115" s="1167"/>
      <c r="L115" s="1170"/>
      <c r="M115" s="1168"/>
      <c r="N115" s="1166"/>
      <c r="O115" s="1145"/>
      <c r="P115" s="1145"/>
      <c r="Q115" s="752"/>
      <c r="R115" s="752"/>
      <c r="S115" s="593"/>
      <c r="T115" s="593"/>
      <c r="U115" s="1184"/>
      <c r="V115" s="593"/>
    </row>
    <row r="116" spans="1:22" ht="45.75" customHeight="1" x14ac:dyDescent="0.25">
      <c r="A116" s="389">
        <v>84</v>
      </c>
      <c r="B116" s="214" t="s">
        <v>10</v>
      </c>
      <c r="C116" s="214" t="s">
        <v>15</v>
      </c>
      <c r="D116" s="215">
        <v>44149</v>
      </c>
      <c r="E116" s="214" t="s">
        <v>1171</v>
      </c>
      <c r="F116" s="214" t="s">
        <v>17</v>
      </c>
      <c r="G116" s="1167"/>
      <c r="H116" s="1167"/>
      <c r="I116" s="1167"/>
      <c r="J116" s="1167"/>
      <c r="K116" s="1167"/>
      <c r="L116" s="1170"/>
      <c r="M116" s="1168"/>
      <c r="N116" s="1166"/>
      <c r="O116" s="1145"/>
      <c r="P116" s="1145"/>
      <c r="Q116" s="752"/>
      <c r="R116" s="752"/>
      <c r="S116" s="593"/>
      <c r="T116" s="593"/>
      <c r="U116" s="1184"/>
      <c r="V116" s="593"/>
    </row>
    <row r="117" spans="1:22" ht="37.5" customHeight="1" x14ac:dyDescent="0.25">
      <c r="A117" s="389">
        <v>85</v>
      </c>
      <c r="B117" s="214" t="s">
        <v>10</v>
      </c>
      <c r="C117" s="214" t="s">
        <v>15</v>
      </c>
      <c r="D117" s="215">
        <v>44150</v>
      </c>
      <c r="E117" s="214" t="s">
        <v>1172</v>
      </c>
      <c r="F117" s="214" t="s">
        <v>17</v>
      </c>
      <c r="G117" s="1167"/>
      <c r="H117" s="1167"/>
      <c r="I117" s="1167"/>
      <c r="J117" s="1167"/>
      <c r="K117" s="1167"/>
      <c r="L117" s="1170"/>
      <c r="M117" s="1168"/>
      <c r="N117" s="1166"/>
      <c r="O117" s="1145"/>
      <c r="P117" s="1145"/>
      <c r="Q117" s="752"/>
      <c r="R117" s="752"/>
      <c r="S117" s="593"/>
      <c r="T117" s="593"/>
      <c r="U117" s="1184"/>
      <c r="V117" s="593"/>
    </row>
    <row r="118" spans="1:22" ht="51" x14ac:dyDescent="0.25">
      <c r="A118" s="389">
        <v>86</v>
      </c>
      <c r="B118" s="214" t="s">
        <v>10</v>
      </c>
      <c r="C118" s="214" t="s">
        <v>15</v>
      </c>
      <c r="D118" s="215">
        <v>44151</v>
      </c>
      <c r="E118" s="214" t="s">
        <v>1178</v>
      </c>
      <c r="F118" s="214" t="s">
        <v>17</v>
      </c>
      <c r="G118" s="1167"/>
      <c r="H118" s="1167"/>
      <c r="I118" s="1167"/>
      <c r="J118" s="1167"/>
      <c r="K118" s="1167"/>
      <c r="L118" s="1170"/>
      <c r="M118" s="1168"/>
      <c r="N118" s="1166"/>
      <c r="O118" s="1145"/>
      <c r="P118" s="1145"/>
      <c r="Q118" s="752"/>
      <c r="R118" s="752"/>
      <c r="S118" s="593"/>
      <c r="T118" s="593"/>
      <c r="U118" s="1184"/>
      <c r="V118" s="593"/>
    </row>
    <row r="119" spans="1:22" ht="57" customHeight="1" x14ac:dyDescent="0.25">
      <c r="A119" s="389">
        <v>87</v>
      </c>
      <c r="B119" s="214" t="s">
        <v>10</v>
      </c>
      <c r="C119" s="214" t="s">
        <v>15</v>
      </c>
      <c r="D119" s="215">
        <v>44152</v>
      </c>
      <c r="E119" s="214" t="s">
        <v>1179</v>
      </c>
      <c r="F119" s="214" t="s">
        <v>17</v>
      </c>
      <c r="G119" s="1167"/>
      <c r="H119" s="1167"/>
      <c r="I119" s="1167"/>
      <c r="J119" s="1167"/>
      <c r="K119" s="1167"/>
      <c r="L119" s="1170"/>
      <c r="M119" s="1168"/>
      <c r="N119" s="1166"/>
      <c r="O119" s="1145"/>
      <c r="P119" s="1145"/>
      <c r="Q119" s="752"/>
      <c r="R119" s="752"/>
      <c r="S119" s="593"/>
      <c r="T119" s="593"/>
      <c r="U119" s="1184"/>
      <c r="V119" s="593"/>
    </row>
    <row r="120" spans="1:22" ht="38.25" x14ac:dyDescent="0.25">
      <c r="A120" s="389">
        <v>88</v>
      </c>
      <c r="B120" s="214" t="s">
        <v>10</v>
      </c>
      <c r="C120" s="214" t="s">
        <v>15</v>
      </c>
      <c r="D120" s="215">
        <v>44153</v>
      </c>
      <c r="E120" s="214" t="s">
        <v>1181</v>
      </c>
      <c r="F120" s="214" t="s">
        <v>17</v>
      </c>
      <c r="G120" s="1167"/>
      <c r="H120" s="1167"/>
      <c r="I120" s="1167"/>
      <c r="J120" s="1167"/>
      <c r="K120" s="1167"/>
      <c r="L120" s="1170"/>
      <c r="M120" s="1168"/>
      <c r="N120" s="1166"/>
      <c r="O120" s="1145"/>
      <c r="P120" s="1145"/>
      <c r="Q120" s="752"/>
      <c r="R120" s="752"/>
      <c r="S120" s="593"/>
      <c r="T120" s="593"/>
      <c r="U120" s="1184"/>
      <c r="V120" s="593"/>
    </row>
    <row r="121" spans="1:22" ht="39.75" customHeight="1" x14ac:dyDescent="0.25">
      <c r="A121" s="389">
        <v>89</v>
      </c>
      <c r="B121" s="214" t="s">
        <v>10</v>
      </c>
      <c r="C121" s="214" t="s">
        <v>15</v>
      </c>
      <c r="D121" s="215">
        <v>44154</v>
      </c>
      <c r="E121" s="214" t="s">
        <v>1188</v>
      </c>
      <c r="F121" s="214" t="s">
        <v>17</v>
      </c>
      <c r="G121" s="1167"/>
      <c r="H121" s="1167"/>
      <c r="I121" s="1167"/>
      <c r="J121" s="1167"/>
      <c r="K121" s="1167"/>
      <c r="L121" s="1170"/>
      <c r="M121" s="1168"/>
      <c r="N121" s="1166"/>
      <c r="O121" s="1145"/>
      <c r="P121" s="1145"/>
      <c r="Q121" s="752"/>
      <c r="R121" s="752"/>
      <c r="S121" s="593"/>
      <c r="T121" s="593"/>
      <c r="U121" s="1184"/>
      <c r="V121" s="593"/>
    </row>
    <row r="122" spans="1:22" ht="38.25" customHeight="1" x14ac:dyDescent="0.25">
      <c r="A122" s="389">
        <v>90</v>
      </c>
      <c r="B122" s="214" t="s">
        <v>10</v>
      </c>
      <c r="C122" s="214" t="s">
        <v>15</v>
      </c>
      <c r="D122" s="215">
        <v>44155</v>
      </c>
      <c r="E122" s="214" t="s">
        <v>1190</v>
      </c>
      <c r="F122" s="214" t="s">
        <v>17</v>
      </c>
      <c r="G122" s="1167"/>
      <c r="H122" s="1167"/>
      <c r="I122" s="1167"/>
      <c r="J122" s="1167"/>
      <c r="K122" s="1167"/>
      <c r="L122" s="1170"/>
      <c r="M122" s="1168"/>
      <c r="N122" s="1166"/>
      <c r="O122" s="1145"/>
      <c r="P122" s="1145"/>
      <c r="Q122" s="752"/>
      <c r="R122" s="752"/>
      <c r="S122" s="593"/>
      <c r="T122" s="593"/>
      <c r="U122" s="1184"/>
      <c r="V122" s="593"/>
    </row>
    <row r="123" spans="1:22" ht="38.25" x14ac:dyDescent="0.25">
      <c r="A123" s="389">
        <v>91</v>
      </c>
      <c r="B123" s="214" t="s">
        <v>10</v>
      </c>
      <c r="C123" s="214" t="s">
        <v>15</v>
      </c>
      <c r="D123" s="215">
        <v>44156</v>
      </c>
      <c r="E123" s="214" t="s">
        <v>1154</v>
      </c>
      <c r="F123" s="214" t="s">
        <v>17</v>
      </c>
      <c r="G123" s="1167"/>
      <c r="H123" s="1167"/>
      <c r="I123" s="1167"/>
      <c r="J123" s="1167"/>
      <c r="K123" s="1167"/>
      <c r="L123" s="1170"/>
      <c r="M123" s="1168"/>
      <c r="N123" s="1166"/>
      <c r="O123" s="1145"/>
      <c r="P123" s="1145"/>
      <c r="Q123" s="752"/>
      <c r="R123" s="752"/>
      <c r="S123" s="593"/>
      <c r="T123" s="593"/>
      <c r="U123" s="1184"/>
      <c r="V123" s="593"/>
    </row>
    <row r="124" spans="1:22" ht="47.25" customHeight="1" x14ac:dyDescent="0.25">
      <c r="A124" s="389">
        <v>92</v>
      </c>
      <c r="B124" s="214" t="s">
        <v>10</v>
      </c>
      <c r="C124" s="214" t="s">
        <v>15</v>
      </c>
      <c r="D124" s="215">
        <v>44157</v>
      </c>
      <c r="E124" s="214" t="s">
        <v>1524</v>
      </c>
      <c r="F124" s="214" t="s">
        <v>17</v>
      </c>
      <c r="G124" s="1167"/>
      <c r="H124" s="1167"/>
      <c r="I124" s="1167"/>
      <c r="J124" s="1167"/>
      <c r="K124" s="1167"/>
      <c r="L124" s="1170"/>
      <c r="M124" s="1168"/>
      <c r="N124" s="1166"/>
      <c r="O124" s="1145"/>
      <c r="P124" s="1145"/>
      <c r="Q124" s="752"/>
      <c r="R124" s="752"/>
      <c r="S124" s="593"/>
      <c r="T124" s="593"/>
      <c r="U124" s="1184"/>
      <c r="V124" s="593"/>
    </row>
    <row r="125" spans="1:22" ht="59.25" customHeight="1" x14ac:dyDescent="0.25">
      <c r="A125" s="389">
        <v>93</v>
      </c>
      <c r="B125" s="214" t="s">
        <v>10</v>
      </c>
      <c r="C125" s="214" t="s">
        <v>15</v>
      </c>
      <c r="D125" s="215">
        <v>44158</v>
      </c>
      <c r="E125" s="214" t="s">
        <v>1159</v>
      </c>
      <c r="F125" s="214" t="s">
        <v>17</v>
      </c>
      <c r="G125" s="1167"/>
      <c r="H125" s="1167"/>
      <c r="I125" s="1167"/>
      <c r="J125" s="1167"/>
      <c r="K125" s="1167"/>
      <c r="L125" s="1170"/>
      <c r="M125" s="1168"/>
      <c r="N125" s="1166"/>
      <c r="O125" s="1145"/>
      <c r="P125" s="1145"/>
      <c r="Q125" s="752"/>
      <c r="R125" s="752"/>
      <c r="S125" s="593"/>
      <c r="T125" s="593"/>
      <c r="U125" s="1184"/>
      <c r="V125" s="593"/>
    </row>
    <row r="126" spans="1:22" ht="66.75" customHeight="1" x14ac:dyDescent="0.25">
      <c r="A126" s="389">
        <v>94</v>
      </c>
      <c r="B126" s="214" t="s">
        <v>10</v>
      </c>
      <c r="C126" s="214" t="s">
        <v>15</v>
      </c>
      <c r="D126" s="215">
        <v>44159</v>
      </c>
      <c r="E126" s="214" t="s">
        <v>1192</v>
      </c>
      <c r="F126" s="214" t="s">
        <v>17</v>
      </c>
      <c r="G126" s="1167"/>
      <c r="H126" s="1167"/>
      <c r="I126" s="1167"/>
      <c r="J126" s="1167"/>
      <c r="K126" s="1167"/>
      <c r="L126" s="1170"/>
      <c r="M126" s="1168"/>
      <c r="N126" s="1166"/>
      <c r="O126" s="1145"/>
      <c r="P126" s="1145"/>
      <c r="Q126" s="752"/>
      <c r="R126" s="752"/>
      <c r="S126" s="593"/>
      <c r="T126" s="593"/>
      <c r="U126" s="1184"/>
      <c r="V126" s="593"/>
    </row>
    <row r="127" spans="1:22" ht="38.25" x14ac:dyDescent="0.25">
      <c r="A127" s="389">
        <v>95</v>
      </c>
      <c r="B127" s="214" t="s">
        <v>10</v>
      </c>
      <c r="C127" s="214" t="s">
        <v>15</v>
      </c>
      <c r="D127" s="215">
        <v>44160</v>
      </c>
      <c r="E127" s="214" t="s">
        <v>1191</v>
      </c>
      <c r="F127" s="214" t="s">
        <v>17</v>
      </c>
      <c r="G127" s="1167"/>
      <c r="H127" s="1167"/>
      <c r="I127" s="1167"/>
      <c r="J127" s="1167"/>
      <c r="K127" s="1167"/>
      <c r="L127" s="1170"/>
      <c r="M127" s="1168"/>
      <c r="N127" s="1166"/>
      <c r="O127" s="1145"/>
      <c r="P127" s="1145"/>
      <c r="Q127" s="752"/>
      <c r="R127" s="752"/>
      <c r="S127" s="593"/>
      <c r="T127" s="593"/>
      <c r="U127" s="1185"/>
      <c r="V127" s="593"/>
    </row>
    <row r="128" spans="1:22" x14ac:dyDescent="0.25">
      <c r="M128" s="197"/>
      <c r="N128" s="197"/>
      <c r="O128" s="197"/>
      <c r="P128" s="197"/>
      <c r="Q128" s="197"/>
      <c r="R128" s="197"/>
      <c r="U128" s="13"/>
    </row>
    <row r="129" spans="13:21" x14ac:dyDescent="0.25">
      <c r="M129" s="197"/>
      <c r="N129" s="197"/>
      <c r="O129" s="197"/>
      <c r="P129" s="197"/>
      <c r="Q129" s="197"/>
      <c r="R129" s="197"/>
      <c r="U129" s="13"/>
    </row>
    <row r="130" spans="13:21" x14ac:dyDescent="0.25">
      <c r="M130" s="197"/>
      <c r="N130" s="197"/>
      <c r="O130" s="197"/>
      <c r="P130" s="197"/>
      <c r="Q130" s="197"/>
      <c r="R130" s="197"/>
      <c r="U130" s="13"/>
    </row>
    <row r="131" spans="13:21" x14ac:dyDescent="0.25">
      <c r="M131" s="197"/>
      <c r="N131" s="197"/>
      <c r="O131" s="197"/>
      <c r="P131" s="197"/>
      <c r="Q131" s="197"/>
      <c r="R131" s="197"/>
      <c r="U131" s="13"/>
    </row>
    <row r="132" spans="13:21" x14ac:dyDescent="0.25">
      <c r="M132" s="197"/>
      <c r="N132" s="197"/>
      <c r="O132" s="197"/>
      <c r="P132" s="197"/>
      <c r="Q132" s="197"/>
      <c r="R132" s="197"/>
      <c r="U132" s="13"/>
    </row>
    <row r="133" spans="13:21" x14ac:dyDescent="0.25">
      <c r="M133" s="197"/>
      <c r="N133" s="197"/>
      <c r="O133" s="197"/>
      <c r="P133" s="197"/>
      <c r="Q133" s="197"/>
      <c r="R133" s="197"/>
      <c r="U133" s="13"/>
    </row>
    <row r="134" spans="13:21" x14ac:dyDescent="0.25">
      <c r="M134" s="197"/>
      <c r="N134" s="197"/>
      <c r="O134" s="197"/>
      <c r="P134" s="197"/>
      <c r="Q134" s="197"/>
      <c r="R134" s="197"/>
      <c r="U134" s="13"/>
    </row>
    <row r="135" spans="13:21" x14ac:dyDescent="0.25">
      <c r="M135" s="197"/>
      <c r="N135" s="197"/>
      <c r="O135" s="197"/>
      <c r="P135" s="197"/>
      <c r="Q135" s="197"/>
      <c r="R135" s="197"/>
      <c r="U135" s="13"/>
    </row>
    <row r="136" spans="13:21" x14ac:dyDescent="0.25">
      <c r="M136" s="197"/>
      <c r="N136" s="197"/>
      <c r="O136" s="197"/>
      <c r="P136" s="197"/>
      <c r="Q136" s="197"/>
      <c r="R136" s="197"/>
      <c r="U136" s="13"/>
    </row>
    <row r="137" spans="13:21" x14ac:dyDescent="0.25">
      <c r="M137" s="197"/>
      <c r="N137" s="197"/>
      <c r="O137" s="197"/>
      <c r="P137" s="197"/>
      <c r="Q137" s="197"/>
      <c r="R137" s="197"/>
      <c r="U137" s="13"/>
    </row>
    <row r="138" spans="13:21" x14ac:dyDescent="0.25">
      <c r="M138" s="197"/>
      <c r="N138" s="197"/>
      <c r="O138" s="197"/>
      <c r="P138" s="197"/>
      <c r="Q138" s="197"/>
      <c r="R138" s="197"/>
      <c r="U138" s="13"/>
    </row>
    <row r="139" spans="13:21" x14ac:dyDescent="0.25">
      <c r="M139" s="197"/>
      <c r="N139" s="197"/>
      <c r="O139" s="197"/>
      <c r="P139" s="197"/>
      <c r="Q139" s="197"/>
      <c r="R139" s="197"/>
      <c r="U139" s="13"/>
    </row>
    <row r="140" spans="13:21" x14ac:dyDescent="0.25">
      <c r="M140" s="197"/>
      <c r="N140" s="197"/>
      <c r="O140" s="197"/>
      <c r="P140" s="197"/>
      <c r="Q140" s="197"/>
      <c r="R140" s="197"/>
      <c r="U140" s="13"/>
    </row>
    <row r="141" spans="13:21" x14ac:dyDescent="0.25">
      <c r="M141" s="197"/>
      <c r="N141" s="197"/>
      <c r="O141" s="197"/>
      <c r="P141" s="197"/>
      <c r="Q141" s="197"/>
      <c r="R141" s="197"/>
      <c r="U141" s="13"/>
    </row>
    <row r="142" spans="13:21" x14ac:dyDescent="0.25">
      <c r="M142" s="197"/>
      <c r="N142" s="197"/>
      <c r="O142" s="197"/>
      <c r="P142" s="197"/>
      <c r="Q142" s="197"/>
      <c r="R142" s="197"/>
      <c r="U142" s="13"/>
    </row>
    <row r="143" spans="13:21" x14ac:dyDescent="0.25">
      <c r="M143" s="197"/>
      <c r="N143" s="197"/>
      <c r="O143" s="197"/>
      <c r="P143" s="197"/>
      <c r="Q143" s="197"/>
      <c r="R143" s="197"/>
      <c r="U143" s="13"/>
    </row>
    <row r="144" spans="13:21" x14ac:dyDescent="0.25">
      <c r="M144" s="197"/>
      <c r="N144" s="197"/>
      <c r="O144" s="197"/>
      <c r="P144" s="197"/>
      <c r="Q144" s="197"/>
      <c r="R144" s="197"/>
      <c r="U144" s="13"/>
    </row>
    <row r="145" spans="13:21" x14ac:dyDescent="0.25">
      <c r="M145" s="197"/>
      <c r="N145" s="197"/>
      <c r="O145" s="197"/>
      <c r="P145" s="197"/>
      <c r="Q145" s="197"/>
      <c r="R145" s="197"/>
      <c r="U145" s="13"/>
    </row>
    <row r="146" spans="13:21" x14ac:dyDescent="0.25">
      <c r="M146" s="197"/>
      <c r="N146" s="197"/>
      <c r="O146" s="197"/>
      <c r="P146" s="197"/>
      <c r="Q146" s="197"/>
      <c r="R146" s="197"/>
      <c r="U146" s="13"/>
    </row>
    <row r="147" spans="13:21" x14ac:dyDescent="0.25">
      <c r="M147" s="197"/>
      <c r="N147" s="197"/>
      <c r="O147" s="197"/>
      <c r="P147" s="197"/>
      <c r="Q147" s="197"/>
      <c r="R147" s="197"/>
      <c r="U147" s="13"/>
    </row>
    <row r="148" spans="13:21" x14ac:dyDescent="0.25">
      <c r="M148" s="197"/>
      <c r="N148" s="197"/>
      <c r="O148" s="197"/>
      <c r="P148" s="197"/>
      <c r="Q148" s="197"/>
      <c r="R148" s="197"/>
      <c r="U148" s="13"/>
    </row>
    <row r="149" spans="13:21" x14ac:dyDescent="0.25">
      <c r="M149" s="197"/>
      <c r="N149" s="197"/>
      <c r="O149" s="197"/>
      <c r="P149" s="197"/>
      <c r="Q149" s="197"/>
      <c r="R149" s="197"/>
      <c r="U149" s="13"/>
    </row>
    <row r="150" spans="13:21" x14ac:dyDescent="0.25">
      <c r="M150" s="197"/>
      <c r="N150" s="197"/>
      <c r="O150" s="197"/>
      <c r="P150" s="197"/>
      <c r="Q150" s="197"/>
      <c r="R150" s="197"/>
      <c r="U150" s="13"/>
    </row>
    <row r="151" spans="13:21" x14ac:dyDescent="0.25">
      <c r="M151" s="197"/>
      <c r="N151" s="197"/>
      <c r="O151" s="197"/>
      <c r="P151" s="197"/>
      <c r="Q151" s="197"/>
      <c r="R151" s="197"/>
      <c r="U151" s="13"/>
    </row>
    <row r="152" spans="13:21" x14ac:dyDescent="0.25">
      <c r="M152" s="197"/>
      <c r="N152" s="197"/>
      <c r="O152" s="197"/>
      <c r="P152" s="197"/>
      <c r="Q152" s="197"/>
      <c r="R152" s="197"/>
      <c r="U152" s="13"/>
    </row>
    <row r="153" spans="13:21" x14ac:dyDescent="0.25">
      <c r="M153" s="197"/>
      <c r="N153" s="197"/>
      <c r="O153" s="197"/>
      <c r="P153" s="197"/>
      <c r="Q153" s="197"/>
      <c r="R153" s="197"/>
      <c r="U153" s="13"/>
    </row>
    <row r="154" spans="13:21" x14ac:dyDescent="0.25">
      <c r="M154" s="197"/>
      <c r="N154" s="197"/>
      <c r="O154" s="197"/>
      <c r="P154" s="197"/>
      <c r="Q154" s="197"/>
      <c r="R154" s="197"/>
      <c r="U154" s="13"/>
    </row>
    <row r="155" spans="13:21" x14ac:dyDescent="0.25">
      <c r="M155" s="197"/>
      <c r="N155" s="197"/>
      <c r="O155" s="197"/>
      <c r="P155" s="197"/>
      <c r="Q155" s="197"/>
      <c r="R155" s="197"/>
      <c r="U155" s="13"/>
    </row>
    <row r="156" spans="13:21" x14ac:dyDescent="0.25">
      <c r="M156" s="197"/>
      <c r="N156" s="197"/>
      <c r="O156" s="197"/>
      <c r="P156" s="197"/>
      <c r="Q156" s="197"/>
      <c r="R156" s="197"/>
      <c r="U156" s="13"/>
    </row>
    <row r="157" spans="13:21" x14ac:dyDescent="0.25">
      <c r="M157" s="197"/>
      <c r="N157" s="197"/>
      <c r="O157" s="197"/>
      <c r="P157" s="197"/>
      <c r="Q157" s="197"/>
      <c r="R157" s="197"/>
      <c r="U157" s="13"/>
    </row>
    <row r="158" spans="13:21" x14ac:dyDescent="0.25">
      <c r="M158" s="197"/>
      <c r="N158" s="197"/>
      <c r="O158" s="197"/>
      <c r="P158" s="197"/>
      <c r="Q158" s="197"/>
      <c r="R158" s="197"/>
      <c r="U158" s="13"/>
    </row>
    <row r="159" spans="13:21" x14ac:dyDescent="0.25">
      <c r="M159" s="197"/>
      <c r="N159" s="197"/>
      <c r="O159" s="197"/>
      <c r="P159" s="197"/>
      <c r="Q159" s="197"/>
      <c r="R159" s="197"/>
      <c r="U159" s="13"/>
    </row>
    <row r="160" spans="13:21" x14ac:dyDescent="0.25">
      <c r="M160" s="197"/>
      <c r="N160" s="197"/>
      <c r="O160" s="197"/>
      <c r="P160" s="197"/>
      <c r="Q160" s="197"/>
      <c r="R160" s="197"/>
      <c r="U160" s="13"/>
    </row>
    <row r="161" spans="13:21" x14ac:dyDescent="0.25">
      <c r="M161" s="197"/>
      <c r="N161" s="197"/>
      <c r="O161" s="197"/>
      <c r="P161" s="197"/>
      <c r="Q161" s="197"/>
      <c r="R161" s="197"/>
      <c r="U161" s="13"/>
    </row>
    <row r="162" spans="13:21" x14ac:dyDescent="0.25">
      <c r="M162" s="197"/>
      <c r="N162" s="197"/>
      <c r="O162" s="197"/>
      <c r="P162" s="197"/>
      <c r="Q162" s="197"/>
      <c r="R162" s="197"/>
      <c r="U162" s="13"/>
    </row>
    <row r="163" spans="13:21" x14ac:dyDescent="0.25">
      <c r="M163" s="197"/>
      <c r="N163" s="197"/>
      <c r="O163" s="197"/>
      <c r="P163" s="197"/>
      <c r="Q163" s="197"/>
      <c r="R163" s="197"/>
      <c r="U163" s="13"/>
    </row>
    <row r="164" spans="13:21" x14ac:dyDescent="0.25">
      <c r="M164" s="197"/>
      <c r="N164" s="197"/>
      <c r="O164" s="197"/>
      <c r="P164" s="197"/>
      <c r="Q164" s="197"/>
      <c r="R164" s="197"/>
      <c r="U164" s="13"/>
    </row>
    <row r="165" spans="13:21" x14ac:dyDescent="0.25">
      <c r="M165" s="197"/>
      <c r="N165" s="197"/>
      <c r="O165" s="197"/>
      <c r="P165" s="197"/>
      <c r="Q165" s="197"/>
      <c r="R165" s="197"/>
      <c r="U165" s="13"/>
    </row>
    <row r="166" spans="13:21" x14ac:dyDescent="0.25">
      <c r="M166" s="197"/>
      <c r="N166" s="197"/>
      <c r="O166" s="197"/>
      <c r="P166" s="197"/>
      <c r="Q166" s="197"/>
      <c r="R166" s="197"/>
      <c r="U166" s="13"/>
    </row>
    <row r="167" spans="13:21" x14ac:dyDescent="0.25">
      <c r="M167" s="197"/>
      <c r="N167" s="197"/>
      <c r="O167" s="197"/>
      <c r="P167" s="197"/>
      <c r="Q167" s="197"/>
      <c r="R167" s="197"/>
      <c r="U167" s="13"/>
    </row>
    <row r="168" spans="13:21" x14ac:dyDescent="0.25">
      <c r="M168" s="197"/>
      <c r="N168" s="197"/>
      <c r="O168" s="197"/>
      <c r="P168" s="197"/>
      <c r="Q168" s="197"/>
      <c r="R168" s="197"/>
      <c r="U168" s="13"/>
    </row>
    <row r="169" spans="13:21" x14ac:dyDescent="0.25">
      <c r="M169" s="197"/>
      <c r="N169" s="197"/>
      <c r="O169" s="197"/>
      <c r="P169" s="197"/>
      <c r="Q169" s="197"/>
      <c r="R169" s="197"/>
      <c r="U169" s="13"/>
    </row>
    <row r="170" spans="13:21" x14ac:dyDescent="0.25">
      <c r="M170" s="197"/>
      <c r="N170" s="197"/>
      <c r="O170" s="197"/>
      <c r="P170" s="197"/>
      <c r="Q170" s="197"/>
      <c r="R170" s="197"/>
      <c r="U170" s="13"/>
    </row>
    <row r="171" spans="13:21" x14ac:dyDescent="0.25">
      <c r="M171" s="197"/>
      <c r="N171" s="197"/>
      <c r="O171" s="197"/>
      <c r="P171" s="197"/>
      <c r="Q171" s="197"/>
      <c r="R171" s="197"/>
      <c r="U171" s="13"/>
    </row>
    <row r="172" spans="13:21" x14ac:dyDescent="0.25">
      <c r="M172" s="197"/>
      <c r="N172" s="197"/>
      <c r="O172" s="197"/>
      <c r="P172" s="197"/>
      <c r="Q172" s="197"/>
      <c r="R172" s="197"/>
      <c r="U172" s="13"/>
    </row>
    <row r="173" spans="13:21" x14ac:dyDescent="0.25">
      <c r="M173" s="197"/>
      <c r="N173" s="197"/>
      <c r="O173" s="197"/>
      <c r="P173" s="197"/>
      <c r="Q173" s="197"/>
      <c r="R173" s="197"/>
      <c r="U173" s="13"/>
    </row>
    <row r="174" spans="13:21" x14ac:dyDescent="0.25">
      <c r="M174" s="197"/>
      <c r="N174" s="197"/>
      <c r="O174" s="197"/>
      <c r="P174" s="197"/>
      <c r="Q174" s="197"/>
      <c r="R174" s="197"/>
      <c r="U174" s="13"/>
    </row>
    <row r="175" spans="13:21" x14ac:dyDescent="0.25">
      <c r="M175" s="197"/>
      <c r="N175" s="197"/>
      <c r="O175" s="197"/>
      <c r="P175" s="197"/>
      <c r="Q175" s="197"/>
      <c r="R175" s="197"/>
      <c r="U175" s="13"/>
    </row>
    <row r="176" spans="13:21" x14ac:dyDescent="0.25">
      <c r="M176" s="197"/>
      <c r="N176" s="197"/>
      <c r="O176" s="197"/>
      <c r="P176" s="197"/>
      <c r="Q176" s="197"/>
      <c r="R176" s="197"/>
      <c r="U176" s="13"/>
    </row>
    <row r="177" spans="13:21" x14ac:dyDescent="0.25">
      <c r="M177" s="197"/>
      <c r="N177" s="197"/>
      <c r="O177" s="197"/>
      <c r="P177" s="197"/>
      <c r="Q177" s="197"/>
      <c r="R177" s="197"/>
      <c r="U177" s="13"/>
    </row>
    <row r="178" spans="13:21" x14ac:dyDescent="0.25">
      <c r="M178" s="197"/>
      <c r="N178" s="197"/>
      <c r="O178" s="197"/>
      <c r="P178" s="197"/>
      <c r="Q178" s="197"/>
      <c r="R178" s="197"/>
      <c r="U178" s="13"/>
    </row>
    <row r="179" spans="13:21" x14ac:dyDescent="0.25">
      <c r="M179" s="197"/>
      <c r="N179" s="197"/>
      <c r="O179" s="197"/>
      <c r="P179" s="197"/>
      <c r="Q179" s="197"/>
      <c r="R179" s="197"/>
      <c r="U179" s="13"/>
    </row>
    <row r="180" spans="13:21" x14ac:dyDescent="0.25">
      <c r="M180" s="197"/>
      <c r="N180" s="197"/>
      <c r="O180" s="197"/>
      <c r="P180" s="197"/>
      <c r="Q180" s="197"/>
      <c r="R180" s="197"/>
      <c r="U180" s="13"/>
    </row>
    <row r="181" spans="13:21" x14ac:dyDescent="0.25">
      <c r="M181" s="197"/>
      <c r="N181" s="197"/>
      <c r="O181" s="197"/>
      <c r="P181" s="197"/>
      <c r="Q181" s="197"/>
      <c r="R181" s="197"/>
      <c r="U181" s="13"/>
    </row>
    <row r="182" spans="13:21" x14ac:dyDescent="0.25">
      <c r="M182" s="197"/>
      <c r="N182" s="197"/>
      <c r="O182" s="197"/>
      <c r="P182" s="197"/>
      <c r="Q182" s="197"/>
      <c r="R182" s="197"/>
      <c r="U182" s="13"/>
    </row>
    <row r="183" spans="13:21" x14ac:dyDescent="0.25">
      <c r="M183" s="197"/>
      <c r="N183" s="197"/>
      <c r="O183" s="197"/>
      <c r="P183" s="197"/>
      <c r="Q183" s="197"/>
      <c r="R183" s="197"/>
      <c r="U183" s="13"/>
    </row>
    <row r="184" spans="13:21" x14ac:dyDescent="0.25">
      <c r="U184" s="13"/>
    </row>
    <row r="185" spans="13:21" x14ac:dyDescent="0.25">
      <c r="U185" s="13"/>
    </row>
    <row r="186" spans="13:21" x14ac:dyDescent="0.25">
      <c r="U186" s="13"/>
    </row>
    <row r="187" spans="13:21" x14ac:dyDescent="0.25">
      <c r="U187" s="13"/>
    </row>
    <row r="188" spans="13:21" x14ac:dyDescent="0.25">
      <c r="U188" s="13"/>
    </row>
    <row r="189" spans="13:21" x14ac:dyDescent="0.25">
      <c r="U189" s="13"/>
    </row>
    <row r="190" spans="13:21" x14ac:dyDescent="0.25">
      <c r="U190" s="13"/>
    </row>
    <row r="191" spans="13:21" x14ac:dyDescent="0.25">
      <c r="U191" s="13"/>
    </row>
    <row r="192" spans="13: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1048571" spans="15:16" ht="15" customHeight="1" x14ac:dyDescent="0.25">
      <c r="O1048571" s="1146"/>
      <c r="P1048571" s="1146"/>
    </row>
  </sheetData>
  <autoFilter ref="A31:Y125">
    <filterColumn colId="14" showButton="0"/>
  </autoFilter>
  <mergeCells count="198">
    <mergeCell ref="U85:U87"/>
    <mergeCell ref="U82:U84"/>
    <mergeCell ref="U79:U81"/>
    <mergeCell ref="U50:U51"/>
    <mergeCell ref="U112:U127"/>
    <mergeCell ref="U104:U111"/>
    <mergeCell ref="U101:U103"/>
    <mergeCell ref="U98:U100"/>
    <mergeCell ref="U94:U97"/>
    <mergeCell ref="U92:U93"/>
    <mergeCell ref="U88:U89"/>
    <mergeCell ref="U90:U91"/>
    <mergeCell ref="R38:R40"/>
    <mergeCell ref="U38:U40"/>
    <mergeCell ref="V38:V40"/>
    <mergeCell ref="S38:S40"/>
    <mergeCell ref="T38:T40"/>
    <mergeCell ref="O37:P37"/>
    <mergeCell ref="O41:P41"/>
    <mergeCell ref="O42:P42"/>
    <mergeCell ref="O43:P43"/>
    <mergeCell ref="O44:P44"/>
    <mergeCell ref="Q38:Q40"/>
    <mergeCell ref="O88:P91"/>
    <mergeCell ref="O92:P93"/>
    <mergeCell ref="O94:P97"/>
    <mergeCell ref="O72:P72"/>
    <mergeCell ref="O55:P55"/>
    <mergeCell ref="O56:P56"/>
    <mergeCell ref="O57:P57"/>
    <mergeCell ref="O58:P58"/>
    <mergeCell ref="O59:P59"/>
    <mergeCell ref="O60:P60"/>
    <mergeCell ref="O61:P61"/>
    <mergeCell ref="O62:P62"/>
    <mergeCell ref="O63:P63"/>
    <mergeCell ref="O45:P45"/>
    <mergeCell ref="O46:P46"/>
    <mergeCell ref="O47:P47"/>
    <mergeCell ref="O48:P48"/>
    <mergeCell ref="O49:P49"/>
    <mergeCell ref="O50:P51"/>
    <mergeCell ref="O52:P52"/>
    <mergeCell ref="O53:P53"/>
    <mergeCell ref="O54:P54"/>
    <mergeCell ref="O98:P100"/>
    <mergeCell ref="O101:P103"/>
    <mergeCell ref="O104:P111"/>
    <mergeCell ref="O112:P127"/>
    <mergeCell ref="J38:J40"/>
    <mergeCell ref="L38:L40"/>
    <mergeCell ref="O38:P40"/>
    <mergeCell ref="O73:P73"/>
    <mergeCell ref="O74:P74"/>
    <mergeCell ref="O75:P75"/>
    <mergeCell ref="O76:P76"/>
    <mergeCell ref="O77:P77"/>
    <mergeCell ref="O78:P78"/>
    <mergeCell ref="O79:P81"/>
    <mergeCell ref="O82:P84"/>
    <mergeCell ref="O85:P87"/>
    <mergeCell ref="O64:P64"/>
    <mergeCell ref="O65:P65"/>
    <mergeCell ref="O66:P66"/>
    <mergeCell ref="O67:P67"/>
    <mergeCell ref="O68:P68"/>
    <mergeCell ref="O69:P69"/>
    <mergeCell ref="O70:P70"/>
    <mergeCell ref="O71:P71"/>
    <mergeCell ref="L112:L127"/>
    <mergeCell ref="M112:M127"/>
    <mergeCell ref="N112:N127"/>
    <mergeCell ref="G112:G127"/>
    <mergeCell ref="H112:H127"/>
    <mergeCell ref="I112:I127"/>
    <mergeCell ref="J112:J127"/>
    <mergeCell ref="K112:K127"/>
    <mergeCell ref="L101:L103"/>
    <mergeCell ref="M101:M103"/>
    <mergeCell ref="N101:N103"/>
    <mergeCell ref="G104:G111"/>
    <mergeCell ref="H104:H111"/>
    <mergeCell ref="I104:I111"/>
    <mergeCell ref="J104:J111"/>
    <mergeCell ref="K104:K111"/>
    <mergeCell ref="L104:L111"/>
    <mergeCell ref="M104:M111"/>
    <mergeCell ref="N104:N111"/>
    <mergeCell ref="G101:G103"/>
    <mergeCell ref="H101:H103"/>
    <mergeCell ref="I101:I103"/>
    <mergeCell ref="J101:J103"/>
    <mergeCell ref="K101:K103"/>
    <mergeCell ref="G98:G100"/>
    <mergeCell ref="H98:H100"/>
    <mergeCell ref="I98:I100"/>
    <mergeCell ref="J98:J100"/>
    <mergeCell ref="K98:K100"/>
    <mergeCell ref="L98:L100"/>
    <mergeCell ref="M98:M100"/>
    <mergeCell ref="N98:N100"/>
    <mergeCell ref="G94:G97"/>
    <mergeCell ref="H94:H97"/>
    <mergeCell ref="I94:I97"/>
    <mergeCell ref="J94:J97"/>
    <mergeCell ref="K94:K97"/>
    <mergeCell ref="H92:H93"/>
    <mergeCell ref="I92:I93"/>
    <mergeCell ref="J92:J93"/>
    <mergeCell ref="K92:K93"/>
    <mergeCell ref="L92:L93"/>
    <mergeCell ref="M92:M93"/>
    <mergeCell ref="N92:N93"/>
    <mergeCell ref="L94:L97"/>
    <mergeCell ref="M94:M97"/>
    <mergeCell ref="N94:N97"/>
    <mergeCell ref="G90:G91"/>
    <mergeCell ref="H90:H91"/>
    <mergeCell ref="I90:I91"/>
    <mergeCell ref="J90:J91"/>
    <mergeCell ref="K90:K91"/>
    <mergeCell ref="L85:L87"/>
    <mergeCell ref="M85:M87"/>
    <mergeCell ref="N85:N87"/>
    <mergeCell ref="G88:G89"/>
    <mergeCell ref="H88:H89"/>
    <mergeCell ref="I88:I89"/>
    <mergeCell ref="J88:J89"/>
    <mergeCell ref="K88:K89"/>
    <mergeCell ref="L88:L89"/>
    <mergeCell ref="M88:M89"/>
    <mergeCell ref="N88:N89"/>
    <mergeCell ref="G85:G87"/>
    <mergeCell ref="H85:H87"/>
    <mergeCell ref="I85:I87"/>
    <mergeCell ref="J85:J87"/>
    <mergeCell ref="K85:K87"/>
    <mergeCell ref="L90:L91"/>
    <mergeCell ref="M90:M91"/>
    <mergeCell ref="N90:N91"/>
    <mergeCell ref="M79:M81"/>
    <mergeCell ref="N79:N81"/>
    <mergeCell ref="H82:H84"/>
    <mergeCell ref="I82:I84"/>
    <mergeCell ref="J82:J84"/>
    <mergeCell ref="K82:K84"/>
    <mergeCell ref="L82:L84"/>
    <mergeCell ref="M82:M84"/>
    <mergeCell ref="N82:N84"/>
    <mergeCell ref="H79:H81"/>
    <mergeCell ref="I79:I81"/>
    <mergeCell ref="J79:J81"/>
    <mergeCell ref="K79:K81"/>
    <mergeCell ref="L79:L81"/>
    <mergeCell ref="C33:C34"/>
    <mergeCell ref="D33:D34"/>
    <mergeCell ref="E33:E34"/>
    <mergeCell ref="F33:F34"/>
    <mergeCell ref="N38:N40"/>
    <mergeCell ref="E45:E47"/>
    <mergeCell ref="F45:F47"/>
    <mergeCell ref="G45:G47"/>
    <mergeCell ref="H50:H51"/>
    <mergeCell ref="I50:I51"/>
    <mergeCell ref="J50:J51"/>
    <mergeCell ref="K50:K51"/>
    <mergeCell ref="L50:L51"/>
    <mergeCell ref="M50:M51"/>
    <mergeCell ref="N50:N51"/>
    <mergeCell ref="G38:G40"/>
    <mergeCell ref="H38:H40"/>
    <mergeCell ref="I38:I40"/>
    <mergeCell ref="K38:K40"/>
    <mergeCell ref="M38:M40"/>
    <mergeCell ref="O1048571:P1048571"/>
    <mergeCell ref="O36:P36"/>
    <mergeCell ref="O35:P35"/>
    <mergeCell ref="H30:N30"/>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O32:P32"/>
    <mergeCell ref="A33:A34"/>
    <mergeCell ref="G33:G34"/>
    <mergeCell ref="O33:P33"/>
    <mergeCell ref="O34:P34"/>
    <mergeCell ref="B33:B34"/>
  </mergeCells>
  <conditionalFormatting sqref="U32:U38 U41:U50 U112 U104 U101 U98 U94 U90 U92 U88 U85 U82 U52:U79">
    <cfRule type="containsText" dxfId="44" priority="4" stopIfTrue="1" operator="containsText" text="Cerrada">
      <formula>NOT(ISERROR(SEARCH("Cerrada",U32)))</formula>
    </cfRule>
    <cfRule type="containsText" dxfId="43" priority="5" stopIfTrue="1" operator="containsText" text="En ejecución">
      <formula>NOT(ISERROR(SEARCH("En ejecución",U32)))</formula>
    </cfRule>
    <cfRule type="containsText" dxfId="42" priority="6" stopIfTrue="1" operator="containsText" text="Vencida">
      <formula>NOT(ISERROR(SEARCH("Vencida",U32)))</formula>
    </cfRule>
  </conditionalFormatting>
  <dataValidations count="7">
    <dataValidation type="list" allowBlank="1" showErrorMessage="1" sqref="A23">
      <formula1>PROCESOS</formula1>
    </dataValidation>
    <dataValidation type="list" allowBlank="1" showInputMessage="1" showErrorMessage="1" sqref="I32">
      <formula1>$H$2:$H$3</formula1>
    </dataValidation>
    <dataValidation type="list" allowBlank="1" showInputMessage="1" showErrorMessage="1" sqref="F32:F33 F48:F127 F35:F45">
      <formula1>$G$2:$G$5</formula1>
    </dataValidation>
    <dataValidation type="list" allowBlank="1" showInputMessage="1" showErrorMessage="1" sqref="B32:B33 B35:B127">
      <formula1>$F$2:$F$6</formula1>
    </dataValidation>
    <dataValidation type="list" allowBlank="1" showInputMessage="1" showErrorMessage="1" sqref="T32:T38 T41:T44">
      <formula1>$J$2:$J$4</formula1>
    </dataValidation>
    <dataValidation type="list" allowBlank="1" showInputMessage="1" showErrorMessage="1" sqref="U32:U38 U112 U104 U101 U98 U94 U92 U90 U88 U85 U82 U41:U50 U52:U79">
      <formula1>$I$2:$I$4</formula1>
    </dataValidation>
    <dataValidation type="list" allowBlank="1" showInputMessage="1" showErrorMessage="1" sqref="I37:I38 I52:I79 I41:I50 I82 I85 I88 I90 I92 I94 I98 I112 I101 I104">
      <formula1>$G$2:$G$3</formula1>
    </dataValidation>
  </dataValidations>
  <hyperlinks>
    <hyperlink ref="Q38" r:id="rId1" display="https://drive.google.com/drive/folders/12Q3XgNe5xu8Cf6KetOCxCuSlOs8sV9pI"/>
    <hyperlink ref="Q41" r:id="rId2" display="https://drive.google.com/drive/folders/12Q3XgNe5xu8Cf6KetOCxCuSlOs8sV9pI"/>
  </hyperlinks>
  <pageMargins left="0.7" right="0.7" top="0.75" bottom="0.75" header="0.3" footer="0.3"/>
  <pageSetup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8"/>
  <sheetViews>
    <sheetView showGridLines="0" topLeftCell="Q37" zoomScale="64" zoomScaleNormal="64" workbookViewId="0">
      <selection activeCell="T37" sqref="T37"/>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60.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579"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81"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3"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GESTIÓN DEL TALENTO HUMANO</v>
      </c>
      <c r="F22" s="1112"/>
      <c r="G22" s="21"/>
      <c r="H22" s="1103" t="s">
        <v>60</v>
      </c>
      <c r="I22" s="1104"/>
      <c r="J22" s="1105"/>
      <c r="K22" s="83"/>
      <c r="L22" s="87"/>
      <c r="M22" s="87"/>
      <c r="N22" s="87"/>
      <c r="O22" s="87"/>
      <c r="P22" s="87"/>
      <c r="Q22" s="87"/>
      <c r="R22" s="87"/>
      <c r="S22" s="87"/>
      <c r="T22" s="87"/>
      <c r="U22" s="87"/>
      <c r="V22" s="87"/>
      <c r="W22" s="87"/>
      <c r="X22" s="86"/>
    </row>
    <row r="23" spans="1:27" ht="53.25" customHeight="1" thickBot="1" x14ac:dyDescent="0.3">
      <c r="A23" s="1124" t="s">
        <v>52</v>
      </c>
      <c r="B23" s="1125"/>
      <c r="C23" s="1126"/>
      <c r="D23" s="23"/>
      <c r="E23" s="93" t="s">
        <v>144</v>
      </c>
      <c r="F23" s="94">
        <f>COUNTA(E31:E71)</f>
        <v>31</v>
      </c>
      <c r="G23" s="21"/>
      <c r="H23" s="1106" t="s">
        <v>66</v>
      </c>
      <c r="I23" s="1107"/>
      <c r="J23" s="94">
        <f>COUNTIF(I31:I71,"Acción Correctiva")</f>
        <v>9</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COUNTA(H31:H71)</f>
        <v>26</v>
      </c>
      <c r="G24" s="24"/>
      <c r="H24" s="1108" t="s">
        <v>149</v>
      </c>
      <c r="I24" s="1109"/>
      <c r="J24" s="99">
        <f>COUNTIF(I31:I71,"Acción Preventiva y/o de mejora")</f>
        <v>17</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COUNTIF(W31:W71, "Vencida")</f>
        <v>0</v>
      </c>
      <c r="G25" s="24"/>
      <c r="H25" s="1110"/>
      <c r="I25" s="1110"/>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COUNTIF(W31:W71, "En ejecución")</f>
        <v>17</v>
      </c>
      <c r="G26" s="24"/>
      <c r="H26" s="1110"/>
      <c r="I26" s="1110"/>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COUNTIF(W31:W71, "Cerrada")</f>
        <v>9</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589" t="s">
        <v>82</v>
      </c>
      <c r="N30" s="536" t="s">
        <v>83</v>
      </c>
      <c r="O30" s="1121" t="s">
        <v>84</v>
      </c>
      <c r="P30" s="1122"/>
      <c r="Q30" s="1122"/>
      <c r="R30" s="1123"/>
      <c r="S30" s="536" t="s">
        <v>85</v>
      </c>
      <c r="T30" s="606" t="s">
        <v>84</v>
      </c>
      <c r="U30" s="589" t="s">
        <v>85</v>
      </c>
      <c r="V30" s="589" t="s">
        <v>158</v>
      </c>
      <c r="W30" s="589" t="s">
        <v>86</v>
      </c>
      <c r="X30" s="536" t="s">
        <v>155</v>
      </c>
      <c r="Y30" s="74"/>
      <c r="Z30" s="78"/>
      <c r="AA30" s="78"/>
    </row>
    <row r="31" spans="1:27" s="573" customFormat="1" ht="245.25" customHeight="1" x14ac:dyDescent="0.25">
      <c r="A31" s="473">
        <v>1</v>
      </c>
      <c r="B31" s="237" t="s">
        <v>10</v>
      </c>
      <c r="C31" s="237" t="s">
        <v>132</v>
      </c>
      <c r="D31" s="228">
        <v>43781</v>
      </c>
      <c r="E31" s="269" t="s">
        <v>1004</v>
      </c>
      <c r="F31" s="574" t="s">
        <v>154</v>
      </c>
      <c r="G31" s="269" t="s">
        <v>1005</v>
      </c>
      <c r="H31" s="269" t="s">
        <v>1006</v>
      </c>
      <c r="I31" s="574" t="s">
        <v>140</v>
      </c>
      <c r="J31" s="741" t="s">
        <v>1007</v>
      </c>
      <c r="K31" s="741" t="s">
        <v>1008</v>
      </c>
      <c r="L31" s="750">
        <v>43819</v>
      </c>
      <c r="M31" s="743">
        <v>43891</v>
      </c>
      <c r="N31" s="743">
        <v>44165</v>
      </c>
      <c r="O31" s="1223" t="s">
        <v>1567</v>
      </c>
      <c r="P31" s="1223"/>
      <c r="Q31" s="1223"/>
      <c r="R31" s="1223"/>
      <c r="S31" s="189" t="s">
        <v>1568</v>
      </c>
      <c r="T31" s="739" t="s">
        <v>1678</v>
      </c>
      <c r="U31" s="744"/>
      <c r="V31" s="742" t="s">
        <v>156</v>
      </c>
      <c r="W31" s="742" t="s">
        <v>30</v>
      </c>
      <c r="X31" s="740" t="s">
        <v>1628</v>
      </c>
      <c r="Y31" s="1"/>
      <c r="Z31" s="1"/>
    </row>
    <row r="32" spans="1:27" ht="207.75" customHeight="1" x14ac:dyDescent="0.25">
      <c r="A32" s="473">
        <v>2</v>
      </c>
      <c r="B32" s="237" t="s">
        <v>10</v>
      </c>
      <c r="C32" s="237" t="s">
        <v>132</v>
      </c>
      <c r="D32" s="228" t="s">
        <v>1009</v>
      </c>
      <c r="E32" s="269" t="s">
        <v>1010</v>
      </c>
      <c r="F32" s="574" t="s">
        <v>154</v>
      </c>
      <c r="G32" s="269" t="s">
        <v>1011</v>
      </c>
      <c r="H32" s="269" t="s">
        <v>1012</v>
      </c>
      <c r="I32" s="574" t="s">
        <v>140</v>
      </c>
      <c r="J32" s="741" t="s">
        <v>1013</v>
      </c>
      <c r="K32" s="741" t="s">
        <v>1008</v>
      </c>
      <c r="L32" s="750">
        <v>43819</v>
      </c>
      <c r="M32" s="743">
        <v>43862</v>
      </c>
      <c r="N32" s="743">
        <v>44134</v>
      </c>
      <c r="O32" s="1223" t="s">
        <v>1569</v>
      </c>
      <c r="P32" s="1223"/>
      <c r="Q32" s="1223"/>
      <c r="R32" s="1223"/>
      <c r="S32" s="189" t="s">
        <v>1570</v>
      </c>
      <c r="T32" s="739" t="s">
        <v>1635</v>
      </c>
      <c r="U32" s="751" t="s">
        <v>1636</v>
      </c>
      <c r="V32" s="742" t="s">
        <v>156</v>
      </c>
      <c r="W32" s="742" t="s">
        <v>30</v>
      </c>
      <c r="X32" s="740" t="s">
        <v>1628</v>
      </c>
    </row>
    <row r="33" spans="1:26" ht="199.5" customHeight="1" x14ac:dyDescent="0.25">
      <c r="A33" s="473">
        <v>3</v>
      </c>
      <c r="B33" s="237" t="s">
        <v>129</v>
      </c>
      <c r="C33" s="237" t="s">
        <v>132</v>
      </c>
      <c r="D33" s="228">
        <v>43809</v>
      </c>
      <c r="E33" s="269" t="s">
        <v>1014</v>
      </c>
      <c r="F33" s="574" t="s">
        <v>138</v>
      </c>
      <c r="G33" s="269" t="s">
        <v>1015</v>
      </c>
      <c r="H33" s="269" t="s">
        <v>1016</v>
      </c>
      <c r="I33" s="574" t="s">
        <v>140</v>
      </c>
      <c r="J33" s="741" t="s">
        <v>1017</v>
      </c>
      <c r="K33" s="741" t="s">
        <v>1018</v>
      </c>
      <c r="L33" s="750">
        <v>43819</v>
      </c>
      <c r="M33" s="743">
        <v>43891</v>
      </c>
      <c r="N33" s="743">
        <v>44165</v>
      </c>
      <c r="O33" s="1223" t="s">
        <v>1571</v>
      </c>
      <c r="P33" s="1223"/>
      <c r="Q33" s="1223"/>
      <c r="R33" s="1223"/>
      <c r="S33" s="189" t="s">
        <v>1572</v>
      </c>
      <c r="T33" s="739" t="s">
        <v>1637</v>
      </c>
      <c r="U33" s="752"/>
      <c r="V33" s="742" t="s">
        <v>156</v>
      </c>
      <c r="W33" s="742" t="s">
        <v>30</v>
      </c>
      <c r="X33" s="740" t="s">
        <v>1627</v>
      </c>
      <c r="Y33" s="1"/>
      <c r="Z33" s="1"/>
    </row>
    <row r="34" spans="1:26" ht="190.5" customHeight="1" x14ac:dyDescent="0.25">
      <c r="A34" s="473">
        <v>4</v>
      </c>
      <c r="B34" s="237" t="s">
        <v>129</v>
      </c>
      <c r="C34" s="237" t="s">
        <v>132</v>
      </c>
      <c r="D34" s="228">
        <v>43867</v>
      </c>
      <c r="E34" s="269" t="s">
        <v>1019</v>
      </c>
      <c r="F34" s="574" t="s">
        <v>138</v>
      </c>
      <c r="G34" s="269" t="s">
        <v>1020</v>
      </c>
      <c r="H34" s="269" t="s">
        <v>1023</v>
      </c>
      <c r="I34" s="574" t="s">
        <v>140</v>
      </c>
      <c r="J34" s="741" t="s">
        <v>1024</v>
      </c>
      <c r="K34" s="741" t="s">
        <v>1018</v>
      </c>
      <c r="L34" s="750">
        <v>43881</v>
      </c>
      <c r="M34" s="743">
        <v>43891</v>
      </c>
      <c r="N34" s="743">
        <v>44134</v>
      </c>
      <c r="O34" s="1223" t="s">
        <v>1573</v>
      </c>
      <c r="P34" s="1223"/>
      <c r="Q34" s="1223"/>
      <c r="R34" s="1223"/>
      <c r="S34" s="189" t="s">
        <v>1574</v>
      </c>
      <c r="T34" s="739" t="s">
        <v>1640</v>
      </c>
      <c r="U34" s="753" t="s">
        <v>1638</v>
      </c>
      <c r="V34" s="742" t="s">
        <v>156</v>
      </c>
      <c r="W34" s="742" t="s">
        <v>30</v>
      </c>
      <c r="X34" s="740" t="s">
        <v>1639</v>
      </c>
      <c r="Y34" s="1"/>
      <c r="Z34" s="1"/>
    </row>
    <row r="35" spans="1:26" ht="299.25" customHeight="1" x14ac:dyDescent="0.25">
      <c r="A35" s="473">
        <v>5</v>
      </c>
      <c r="B35" s="237" t="s">
        <v>129</v>
      </c>
      <c r="C35" s="237" t="s">
        <v>132</v>
      </c>
      <c r="D35" s="228">
        <v>43902</v>
      </c>
      <c r="E35" s="269" t="s">
        <v>1025</v>
      </c>
      <c r="F35" s="574" t="s">
        <v>138</v>
      </c>
      <c r="G35" s="584" t="s">
        <v>1026</v>
      </c>
      <c r="H35" s="269" t="s">
        <v>1027</v>
      </c>
      <c r="I35" s="574" t="s">
        <v>140</v>
      </c>
      <c r="J35" s="741" t="s">
        <v>1028</v>
      </c>
      <c r="K35" s="741" t="s">
        <v>1018</v>
      </c>
      <c r="L35" s="750">
        <v>43909</v>
      </c>
      <c r="M35" s="743">
        <v>43922</v>
      </c>
      <c r="N35" s="743">
        <v>44165</v>
      </c>
      <c r="O35" s="1223" t="s">
        <v>1575</v>
      </c>
      <c r="P35" s="1223"/>
      <c r="Q35" s="1223"/>
      <c r="R35" s="1223"/>
      <c r="S35" s="754" t="s">
        <v>1576</v>
      </c>
      <c r="T35" s="741" t="s">
        <v>1641</v>
      </c>
      <c r="U35" s="752"/>
      <c r="V35" s="742" t="s">
        <v>156</v>
      </c>
      <c r="W35" s="742" t="s">
        <v>30</v>
      </c>
      <c r="X35" s="740" t="s">
        <v>1627</v>
      </c>
      <c r="Y35" s="1"/>
      <c r="Z35" s="1"/>
    </row>
    <row r="36" spans="1:26" ht="299.25" x14ac:dyDescent="0.25">
      <c r="A36" s="473">
        <v>6</v>
      </c>
      <c r="B36" s="237" t="s">
        <v>129</v>
      </c>
      <c r="C36" s="237" t="s">
        <v>132</v>
      </c>
      <c r="D36" s="228">
        <v>43902</v>
      </c>
      <c r="E36" s="269" t="s">
        <v>1025</v>
      </c>
      <c r="F36" s="574" t="s">
        <v>138</v>
      </c>
      <c r="G36" s="584" t="s">
        <v>1026</v>
      </c>
      <c r="H36" s="269" t="s">
        <v>1029</v>
      </c>
      <c r="I36" s="574" t="s">
        <v>140</v>
      </c>
      <c r="J36" s="741" t="s">
        <v>1030</v>
      </c>
      <c r="K36" s="741" t="s">
        <v>1018</v>
      </c>
      <c r="L36" s="750">
        <v>43909</v>
      </c>
      <c r="M36" s="743">
        <v>43952</v>
      </c>
      <c r="N36" s="743">
        <v>44135</v>
      </c>
      <c r="O36" s="1223" t="s">
        <v>1577</v>
      </c>
      <c r="P36" s="1223"/>
      <c r="Q36" s="1223"/>
      <c r="R36" s="1223"/>
      <c r="S36" s="189" t="s">
        <v>1578</v>
      </c>
      <c r="T36" s="741" t="s">
        <v>1642</v>
      </c>
      <c r="U36" s="752"/>
      <c r="V36" s="742" t="s">
        <v>156</v>
      </c>
      <c r="W36" s="742" t="s">
        <v>30</v>
      </c>
      <c r="X36" s="740" t="s">
        <v>1628</v>
      </c>
      <c r="Y36" s="1"/>
      <c r="Z36" s="1"/>
    </row>
    <row r="37" spans="1:26" ht="299.25" customHeight="1" x14ac:dyDescent="0.25">
      <c r="A37" s="473">
        <v>7</v>
      </c>
      <c r="B37" s="237" t="s">
        <v>129</v>
      </c>
      <c r="C37" s="237" t="s">
        <v>132</v>
      </c>
      <c r="D37" s="228">
        <v>43902</v>
      </c>
      <c r="E37" s="269" t="s">
        <v>1025</v>
      </c>
      <c r="F37" s="574" t="s">
        <v>138</v>
      </c>
      <c r="G37" s="584" t="s">
        <v>1026</v>
      </c>
      <c r="H37" s="269" t="s">
        <v>1031</v>
      </c>
      <c r="I37" s="574" t="s">
        <v>140</v>
      </c>
      <c r="J37" s="741" t="s">
        <v>1082</v>
      </c>
      <c r="K37" s="741" t="s">
        <v>1018</v>
      </c>
      <c r="L37" s="750">
        <v>43909</v>
      </c>
      <c r="M37" s="743">
        <v>43952</v>
      </c>
      <c r="N37" s="743">
        <v>44165</v>
      </c>
      <c r="O37" s="1223" t="s">
        <v>1579</v>
      </c>
      <c r="P37" s="1223"/>
      <c r="Q37" s="1223"/>
      <c r="R37" s="1223"/>
      <c r="S37" s="189" t="s">
        <v>1580</v>
      </c>
      <c r="T37" s="741" t="s">
        <v>1643</v>
      </c>
      <c r="U37" s="755"/>
      <c r="V37" s="742" t="s">
        <v>156</v>
      </c>
      <c r="W37" s="742" t="s">
        <v>30</v>
      </c>
      <c r="X37" s="740" t="s">
        <v>1628</v>
      </c>
      <c r="Y37" s="1"/>
      <c r="Z37" s="1"/>
    </row>
    <row r="38" spans="1:26" ht="245.25" customHeight="1" x14ac:dyDescent="0.25">
      <c r="A38" s="596">
        <v>8</v>
      </c>
      <c r="B38" s="237" t="s">
        <v>129</v>
      </c>
      <c r="C38" s="237" t="s">
        <v>132</v>
      </c>
      <c r="D38" s="228">
        <v>43956</v>
      </c>
      <c r="E38" s="269" t="s">
        <v>1060</v>
      </c>
      <c r="F38" s="594" t="s">
        <v>138</v>
      </c>
      <c r="G38" s="269" t="s">
        <v>1061</v>
      </c>
      <c r="H38" s="269" t="s">
        <v>1062</v>
      </c>
      <c r="I38" s="594" t="s">
        <v>140</v>
      </c>
      <c r="J38" s="741" t="s">
        <v>1063</v>
      </c>
      <c r="K38" s="741" t="s">
        <v>1064</v>
      </c>
      <c r="L38" s="750">
        <v>43956</v>
      </c>
      <c r="M38" s="743">
        <v>43956</v>
      </c>
      <c r="N38" s="743">
        <v>44165</v>
      </c>
      <c r="O38" s="1221" t="s">
        <v>1581</v>
      </c>
      <c r="P38" s="1221"/>
      <c r="Q38" s="1221"/>
      <c r="R38" s="1221"/>
      <c r="S38" s="189" t="s">
        <v>1132</v>
      </c>
      <c r="T38" s="741" t="s">
        <v>1644</v>
      </c>
      <c r="U38" s="755"/>
      <c r="V38" s="742" t="s">
        <v>156</v>
      </c>
      <c r="W38" s="742" t="s">
        <v>30</v>
      </c>
      <c r="X38" s="740" t="s">
        <v>1628</v>
      </c>
      <c r="Y38" s="1"/>
      <c r="Z38" s="1"/>
    </row>
    <row r="39" spans="1:26" ht="409.5" customHeight="1" thickBot="1" x14ac:dyDescent="0.3">
      <c r="A39" s="596">
        <v>9</v>
      </c>
      <c r="B39" s="237" t="s">
        <v>129</v>
      </c>
      <c r="C39" s="237" t="s">
        <v>132</v>
      </c>
      <c r="D39" s="228">
        <v>43956</v>
      </c>
      <c r="E39" s="269" t="s">
        <v>1060</v>
      </c>
      <c r="F39" s="594" t="s">
        <v>138</v>
      </c>
      <c r="G39" s="269" t="s">
        <v>1061</v>
      </c>
      <c r="H39" s="269" t="s">
        <v>1065</v>
      </c>
      <c r="I39" s="594" t="s">
        <v>140</v>
      </c>
      <c r="J39" s="741" t="s">
        <v>1066</v>
      </c>
      <c r="K39" s="741" t="s">
        <v>1018</v>
      </c>
      <c r="L39" s="750">
        <v>43956</v>
      </c>
      <c r="M39" s="743">
        <v>43956</v>
      </c>
      <c r="N39" s="743">
        <v>44165</v>
      </c>
      <c r="O39" s="1145" t="s">
        <v>1582</v>
      </c>
      <c r="P39" s="1145"/>
      <c r="Q39" s="1145"/>
      <c r="R39" s="1145"/>
      <c r="S39" s="461" t="s">
        <v>1133</v>
      </c>
      <c r="T39" s="741" t="s">
        <v>1645</v>
      </c>
      <c r="U39" s="757" t="s">
        <v>1646</v>
      </c>
      <c r="V39" s="742" t="s">
        <v>156</v>
      </c>
      <c r="W39" s="742" t="s">
        <v>30</v>
      </c>
      <c r="X39" s="740" t="s">
        <v>1628</v>
      </c>
      <c r="Y39" s="1"/>
      <c r="Z39" s="1"/>
    </row>
    <row r="40" spans="1:26" ht="306" x14ac:dyDescent="0.25">
      <c r="A40" s="697">
        <v>10</v>
      </c>
      <c r="B40" s="697" t="s">
        <v>10</v>
      </c>
      <c r="C40" s="625" t="s">
        <v>126</v>
      </c>
      <c r="D40" s="698">
        <v>44141</v>
      </c>
      <c r="E40" s="699" t="s">
        <v>1273</v>
      </c>
      <c r="F40" s="625" t="s">
        <v>11</v>
      </c>
      <c r="G40" s="622" t="s">
        <v>1274</v>
      </c>
      <c r="H40" s="700" t="s">
        <v>1275</v>
      </c>
      <c r="I40" s="623" t="s">
        <v>24</v>
      </c>
      <c r="J40" s="758" t="s">
        <v>1276</v>
      </c>
      <c r="K40" s="759" t="s">
        <v>1277</v>
      </c>
      <c r="L40" s="760">
        <v>44141</v>
      </c>
      <c r="M40" s="775">
        <v>44228</v>
      </c>
      <c r="N40" s="775">
        <v>44377</v>
      </c>
      <c r="O40" s="1145" t="s">
        <v>1548</v>
      </c>
      <c r="P40" s="1145"/>
      <c r="Q40" s="1145"/>
      <c r="R40" s="1145"/>
      <c r="S40" s="461"/>
      <c r="T40" s="755"/>
      <c r="U40" s="755"/>
      <c r="V40" s="742" t="s">
        <v>156</v>
      </c>
      <c r="W40" s="742" t="s">
        <v>143</v>
      </c>
      <c r="X40" s="761"/>
      <c r="Y40" s="1"/>
      <c r="Z40" s="1"/>
    </row>
    <row r="41" spans="1:26" ht="229.5" x14ac:dyDescent="0.25">
      <c r="A41" s="624">
        <v>11</v>
      </c>
      <c r="B41" s="625" t="s">
        <v>10</v>
      </c>
      <c r="C41" s="625" t="s">
        <v>132</v>
      </c>
      <c r="D41" s="658">
        <v>44141</v>
      </c>
      <c r="E41" s="659" t="s">
        <v>1278</v>
      </c>
      <c r="F41" s="625" t="s">
        <v>11</v>
      </c>
      <c r="G41" s="622" t="s">
        <v>1279</v>
      </c>
      <c r="H41" s="701" t="s">
        <v>1280</v>
      </c>
      <c r="I41" s="623" t="s">
        <v>24</v>
      </c>
      <c r="J41" s="762" t="s">
        <v>1281</v>
      </c>
      <c r="K41" s="759" t="s">
        <v>1282</v>
      </c>
      <c r="L41" s="760">
        <v>44141</v>
      </c>
      <c r="M41" s="775">
        <v>44228</v>
      </c>
      <c r="N41" s="775">
        <v>44377</v>
      </c>
      <c r="O41" s="1145" t="s">
        <v>1548</v>
      </c>
      <c r="P41" s="1145"/>
      <c r="Q41" s="1145"/>
      <c r="R41" s="1145"/>
      <c r="S41" s="461"/>
      <c r="T41" s="755"/>
      <c r="U41" s="755"/>
      <c r="V41" s="742" t="s">
        <v>156</v>
      </c>
      <c r="W41" s="742" t="s">
        <v>143</v>
      </c>
      <c r="X41" s="761"/>
      <c r="Y41" s="1"/>
      <c r="Z41" s="1"/>
    </row>
    <row r="42" spans="1:26" ht="102" x14ac:dyDescent="0.25">
      <c r="A42" s="624">
        <v>12</v>
      </c>
      <c r="B42" s="625" t="s">
        <v>10</v>
      </c>
      <c r="C42" s="625" t="s">
        <v>132</v>
      </c>
      <c r="D42" s="658">
        <v>44141</v>
      </c>
      <c r="E42" s="659" t="s">
        <v>1283</v>
      </c>
      <c r="F42" s="625" t="s">
        <v>11</v>
      </c>
      <c r="G42" s="622" t="s">
        <v>1284</v>
      </c>
      <c r="H42" s="1202" t="s">
        <v>1285</v>
      </c>
      <c r="I42" s="1204" t="s">
        <v>24</v>
      </c>
      <c r="J42" s="1206" t="s">
        <v>1286</v>
      </c>
      <c r="K42" s="1199" t="s">
        <v>1282</v>
      </c>
      <c r="L42" s="1208">
        <v>44141</v>
      </c>
      <c r="M42" s="884">
        <v>44207</v>
      </c>
      <c r="N42" s="884">
        <v>44377</v>
      </c>
      <c r="O42" s="1145" t="s">
        <v>1548</v>
      </c>
      <c r="P42" s="1145"/>
      <c r="Q42" s="1145"/>
      <c r="R42" s="1145"/>
      <c r="S42" s="1222"/>
      <c r="T42" s="135"/>
      <c r="U42" s="135"/>
      <c r="V42" s="738" t="s">
        <v>156</v>
      </c>
      <c r="W42" s="867" t="s">
        <v>143</v>
      </c>
      <c r="X42" s="136"/>
      <c r="Y42" s="1"/>
      <c r="Z42" s="1"/>
    </row>
    <row r="43" spans="1:26" ht="102" x14ac:dyDescent="0.25">
      <c r="A43" s="624">
        <v>13</v>
      </c>
      <c r="B43" s="625" t="s">
        <v>10</v>
      </c>
      <c r="C43" s="625" t="s">
        <v>132</v>
      </c>
      <c r="D43" s="658">
        <v>44141</v>
      </c>
      <c r="E43" s="659" t="s">
        <v>1287</v>
      </c>
      <c r="F43" s="625" t="s">
        <v>138</v>
      </c>
      <c r="G43" s="622" t="s">
        <v>1288</v>
      </c>
      <c r="H43" s="1203"/>
      <c r="I43" s="1205"/>
      <c r="J43" s="1207"/>
      <c r="K43" s="1200"/>
      <c r="L43" s="1209"/>
      <c r="M43" s="884"/>
      <c r="N43" s="884"/>
      <c r="O43" s="1145"/>
      <c r="P43" s="1145"/>
      <c r="Q43" s="1145"/>
      <c r="R43" s="1145"/>
      <c r="S43" s="1222"/>
      <c r="T43" s="135"/>
      <c r="U43" s="135"/>
      <c r="V43" s="738" t="s">
        <v>156</v>
      </c>
      <c r="W43" s="868"/>
      <c r="X43" s="136"/>
      <c r="Y43" s="1"/>
      <c r="Z43" s="1"/>
    </row>
    <row r="44" spans="1:26" ht="409.5" x14ac:dyDescent="0.25">
      <c r="A44" s="624">
        <v>14</v>
      </c>
      <c r="B44" s="625" t="s">
        <v>10</v>
      </c>
      <c r="C44" s="625" t="s">
        <v>132</v>
      </c>
      <c r="D44" s="658">
        <v>44141</v>
      </c>
      <c r="E44" s="659" t="s">
        <v>1289</v>
      </c>
      <c r="F44" s="625" t="s">
        <v>11</v>
      </c>
      <c r="G44" s="622" t="s">
        <v>1290</v>
      </c>
      <c r="H44" s="701" t="s">
        <v>1291</v>
      </c>
      <c r="I44" s="623" t="s">
        <v>24</v>
      </c>
      <c r="J44" s="817" t="s">
        <v>1292</v>
      </c>
      <c r="K44" s="759" t="s">
        <v>1282</v>
      </c>
      <c r="L44" s="760">
        <v>44141</v>
      </c>
      <c r="M44" s="775">
        <v>44228</v>
      </c>
      <c r="N44" s="775">
        <v>44377</v>
      </c>
      <c r="O44" s="1145" t="s">
        <v>1548</v>
      </c>
      <c r="P44" s="1145"/>
      <c r="Q44" s="1145"/>
      <c r="R44" s="1145"/>
      <c r="S44" s="241"/>
      <c r="T44" s="135"/>
      <c r="U44" s="135"/>
      <c r="V44" s="738" t="s">
        <v>156</v>
      </c>
      <c r="W44" s="742" t="s">
        <v>143</v>
      </c>
      <c r="X44" s="136"/>
      <c r="Y44" s="1"/>
      <c r="Z44" s="1"/>
    </row>
    <row r="45" spans="1:26" ht="409.5" x14ac:dyDescent="0.25">
      <c r="A45" s="624">
        <v>15</v>
      </c>
      <c r="B45" s="625" t="s">
        <v>10</v>
      </c>
      <c r="C45" s="625" t="s">
        <v>132</v>
      </c>
      <c r="D45" s="658">
        <v>44141</v>
      </c>
      <c r="E45" s="659" t="s">
        <v>1293</v>
      </c>
      <c r="F45" s="625" t="s">
        <v>11</v>
      </c>
      <c r="G45" s="656" t="s">
        <v>1294</v>
      </c>
      <c r="H45" s="702" t="s">
        <v>1295</v>
      </c>
      <c r="I45" s="703" t="s">
        <v>24</v>
      </c>
      <c r="J45" s="789" t="s">
        <v>1296</v>
      </c>
      <c r="K45" s="788" t="s">
        <v>1297</v>
      </c>
      <c r="L45" s="760">
        <v>44141</v>
      </c>
      <c r="M45" s="775">
        <v>44197</v>
      </c>
      <c r="N45" s="775">
        <v>44377</v>
      </c>
      <c r="O45" s="1145" t="s">
        <v>1548</v>
      </c>
      <c r="P45" s="1145"/>
      <c r="Q45" s="1145"/>
      <c r="R45" s="1145"/>
      <c r="S45" s="241"/>
      <c r="T45" s="135"/>
      <c r="U45" s="135"/>
      <c r="V45" s="738" t="s">
        <v>156</v>
      </c>
      <c r="W45" s="742" t="s">
        <v>143</v>
      </c>
      <c r="X45" s="136"/>
      <c r="Y45" s="1"/>
      <c r="Z45" s="1"/>
    </row>
    <row r="46" spans="1:26" ht="153" x14ac:dyDescent="0.25">
      <c r="A46" s="624">
        <v>16</v>
      </c>
      <c r="B46" s="625" t="s">
        <v>10</v>
      </c>
      <c r="C46" s="625" t="s">
        <v>132</v>
      </c>
      <c r="D46" s="658">
        <v>44141</v>
      </c>
      <c r="E46" s="659" t="s">
        <v>1298</v>
      </c>
      <c r="F46" s="625" t="s">
        <v>11</v>
      </c>
      <c r="G46" s="656" t="s">
        <v>1299</v>
      </c>
      <c r="H46" s="704" t="s">
        <v>1300</v>
      </c>
      <c r="I46" s="703" t="s">
        <v>24</v>
      </c>
      <c r="J46" s="789" t="s">
        <v>1301</v>
      </c>
      <c r="K46" s="759" t="s">
        <v>1302</v>
      </c>
      <c r="L46" s="760">
        <v>44141</v>
      </c>
      <c r="M46" s="775">
        <v>44197</v>
      </c>
      <c r="N46" s="775">
        <v>44377</v>
      </c>
      <c r="O46" s="1145" t="s">
        <v>1548</v>
      </c>
      <c r="P46" s="1145"/>
      <c r="Q46" s="1145"/>
      <c r="R46" s="1145"/>
      <c r="S46" s="241"/>
      <c r="T46" s="135"/>
      <c r="U46" s="135"/>
      <c r="V46" s="738" t="s">
        <v>156</v>
      </c>
      <c r="W46" s="742" t="s">
        <v>143</v>
      </c>
      <c r="X46" s="136"/>
      <c r="Y46" s="1"/>
      <c r="Z46" s="1"/>
    </row>
    <row r="47" spans="1:26" ht="114.75" x14ac:dyDescent="0.25">
      <c r="A47" s="989">
        <v>17</v>
      </c>
      <c r="B47" s="989" t="s">
        <v>10</v>
      </c>
      <c r="C47" s="989" t="s">
        <v>132</v>
      </c>
      <c r="D47" s="1215">
        <v>44141</v>
      </c>
      <c r="E47" s="705" t="s">
        <v>1303</v>
      </c>
      <c r="F47" s="706" t="s">
        <v>11</v>
      </c>
      <c r="G47" s="707" t="s">
        <v>1304</v>
      </c>
      <c r="H47" s="1218" t="s">
        <v>1305</v>
      </c>
      <c r="I47" s="1195" t="s">
        <v>24</v>
      </c>
      <c r="J47" s="1206" t="s">
        <v>1306</v>
      </c>
      <c r="K47" s="1199" t="s">
        <v>1302</v>
      </c>
      <c r="L47" s="1208">
        <v>44141</v>
      </c>
      <c r="M47" s="1201">
        <v>44197</v>
      </c>
      <c r="N47" s="1201">
        <v>44377</v>
      </c>
      <c r="O47" s="1145" t="s">
        <v>1548</v>
      </c>
      <c r="P47" s="1145"/>
      <c r="Q47" s="1145"/>
      <c r="R47" s="1145"/>
      <c r="S47" s="973"/>
      <c r="T47" s="135"/>
      <c r="U47" s="135"/>
      <c r="V47" s="738" t="s">
        <v>156</v>
      </c>
      <c r="W47" s="867" t="s">
        <v>143</v>
      </c>
      <c r="X47" s="136"/>
      <c r="Y47" s="1"/>
      <c r="Z47" s="1"/>
    </row>
    <row r="48" spans="1:26" ht="102" x14ac:dyDescent="0.25">
      <c r="A48" s="1214"/>
      <c r="B48" s="1214"/>
      <c r="C48" s="1214"/>
      <c r="D48" s="1216"/>
      <c r="E48" s="659" t="s">
        <v>1307</v>
      </c>
      <c r="F48" s="625" t="s">
        <v>11</v>
      </c>
      <c r="G48" s="656" t="s">
        <v>1308</v>
      </c>
      <c r="H48" s="1219"/>
      <c r="I48" s="1210"/>
      <c r="J48" s="1211"/>
      <c r="K48" s="1212"/>
      <c r="L48" s="1213"/>
      <c r="M48" s="1201"/>
      <c r="N48" s="1201"/>
      <c r="O48" s="1145"/>
      <c r="P48" s="1145"/>
      <c r="Q48" s="1145"/>
      <c r="R48" s="1145"/>
      <c r="S48" s="974"/>
      <c r="T48" s="135"/>
      <c r="U48" s="135"/>
      <c r="V48" s="738" t="s">
        <v>156</v>
      </c>
      <c r="W48" s="907"/>
      <c r="X48" s="136"/>
      <c r="Y48" s="1"/>
      <c r="Z48" s="1"/>
    </row>
    <row r="49" spans="1:26" ht="63.75" x14ac:dyDescent="0.25">
      <c r="A49" s="1214"/>
      <c r="B49" s="1214"/>
      <c r="C49" s="1214"/>
      <c r="D49" s="1216"/>
      <c r="E49" s="659" t="s">
        <v>1309</v>
      </c>
      <c r="F49" s="625" t="s">
        <v>138</v>
      </c>
      <c r="G49" s="656" t="s">
        <v>1308</v>
      </c>
      <c r="H49" s="1219"/>
      <c r="I49" s="1210"/>
      <c r="J49" s="1211"/>
      <c r="K49" s="1212"/>
      <c r="L49" s="1213"/>
      <c r="M49" s="1201"/>
      <c r="N49" s="1201"/>
      <c r="O49" s="1145"/>
      <c r="P49" s="1145"/>
      <c r="Q49" s="1145"/>
      <c r="R49" s="1145"/>
      <c r="S49" s="974"/>
      <c r="T49" s="135"/>
      <c r="U49" s="135"/>
      <c r="V49" s="738" t="s">
        <v>156</v>
      </c>
      <c r="W49" s="907"/>
      <c r="X49" s="136"/>
      <c r="Y49" s="1"/>
      <c r="Z49" s="1"/>
    </row>
    <row r="50" spans="1:26" ht="140.25" x14ac:dyDescent="0.25">
      <c r="A50" s="1192"/>
      <c r="B50" s="1192"/>
      <c r="C50" s="1192"/>
      <c r="D50" s="1217"/>
      <c r="E50" s="659" t="s">
        <v>1310</v>
      </c>
      <c r="F50" s="625" t="s">
        <v>138</v>
      </c>
      <c r="G50" s="656" t="s">
        <v>1311</v>
      </c>
      <c r="H50" s="1220"/>
      <c r="I50" s="1196"/>
      <c r="J50" s="1207"/>
      <c r="K50" s="1200"/>
      <c r="L50" s="1209"/>
      <c r="M50" s="1201"/>
      <c r="N50" s="1201"/>
      <c r="O50" s="1145"/>
      <c r="P50" s="1145"/>
      <c r="Q50" s="1145"/>
      <c r="R50" s="1145"/>
      <c r="S50" s="975"/>
      <c r="T50" s="135"/>
      <c r="U50" s="135"/>
      <c r="V50" s="738" t="s">
        <v>156</v>
      </c>
      <c r="W50" s="868"/>
      <c r="X50" s="136"/>
      <c r="Y50" s="1"/>
      <c r="Z50" s="1"/>
    </row>
    <row r="51" spans="1:26" ht="344.25" x14ac:dyDescent="0.25">
      <c r="A51" s="624">
        <v>18</v>
      </c>
      <c r="B51" s="625" t="s">
        <v>10</v>
      </c>
      <c r="C51" s="625" t="s">
        <v>132</v>
      </c>
      <c r="D51" s="658">
        <v>44141</v>
      </c>
      <c r="E51" s="659" t="s">
        <v>1312</v>
      </c>
      <c r="F51" s="625" t="s">
        <v>138</v>
      </c>
      <c r="G51" s="656" t="s">
        <v>1313</v>
      </c>
      <c r="H51" s="702" t="s">
        <v>1314</v>
      </c>
      <c r="I51" s="703" t="s">
        <v>140</v>
      </c>
      <c r="J51" s="789" t="s">
        <v>1315</v>
      </c>
      <c r="K51" s="759" t="s">
        <v>1316</v>
      </c>
      <c r="L51" s="760">
        <v>44141</v>
      </c>
      <c r="M51" s="775">
        <v>44197</v>
      </c>
      <c r="N51" s="775">
        <v>44377</v>
      </c>
      <c r="O51" s="1145" t="s">
        <v>1548</v>
      </c>
      <c r="P51" s="1145"/>
      <c r="Q51" s="1145"/>
      <c r="R51" s="1145"/>
      <c r="S51" s="241"/>
      <c r="T51" s="135"/>
      <c r="U51" s="135"/>
      <c r="V51" s="738" t="s">
        <v>156</v>
      </c>
      <c r="W51" s="258" t="s">
        <v>143</v>
      </c>
      <c r="X51" s="136"/>
      <c r="Y51" s="1"/>
      <c r="Z51" s="1"/>
    </row>
    <row r="52" spans="1:26" ht="204" x14ac:dyDescent="0.25">
      <c r="A52" s="624">
        <v>19</v>
      </c>
      <c r="B52" s="625" t="s">
        <v>10</v>
      </c>
      <c r="C52" s="625" t="s">
        <v>132</v>
      </c>
      <c r="D52" s="658">
        <v>44141</v>
      </c>
      <c r="E52" s="659" t="s">
        <v>1317</v>
      </c>
      <c r="F52" s="625" t="s">
        <v>11</v>
      </c>
      <c r="G52" s="656" t="s">
        <v>1318</v>
      </c>
      <c r="H52" s="704" t="s">
        <v>1319</v>
      </c>
      <c r="I52" s="703" t="s">
        <v>24</v>
      </c>
      <c r="J52" s="762" t="s">
        <v>1320</v>
      </c>
      <c r="K52" s="759" t="s">
        <v>1316</v>
      </c>
      <c r="L52" s="760">
        <v>44141</v>
      </c>
      <c r="M52" s="775">
        <v>44197</v>
      </c>
      <c r="N52" s="775">
        <v>44377</v>
      </c>
      <c r="O52" s="1145" t="s">
        <v>1548</v>
      </c>
      <c r="P52" s="1145"/>
      <c r="Q52" s="1145"/>
      <c r="R52" s="1145"/>
      <c r="S52" s="241"/>
      <c r="T52" s="135"/>
      <c r="U52" s="135"/>
      <c r="V52" s="738" t="s">
        <v>156</v>
      </c>
      <c r="W52" s="258" t="s">
        <v>143</v>
      </c>
      <c r="X52" s="136"/>
      <c r="Y52" s="1"/>
      <c r="Z52" s="1"/>
    </row>
    <row r="53" spans="1:26" ht="165.75" x14ac:dyDescent="0.25">
      <c r="A53" s="624">
        <v>20</v>
      </c>
      <c r="B53" s="625" t="s">
        <v>10</v>
      </c>
      <c r="C53" s="625" t="s">
        <v>132</v>
      </c>
      <c r="D53" s="658">
        <v>44141</v>
      </c>
      <c r="E53" s="659" t="s">
        <v>1321</v>
      </c>
      <c r="F53" s="625" t="s">
        <v>138</v>
      </c>
      <c r="G53" s="656" t="s">
        <v>1322</v>
      </c>
      <c r="H53" s="702" t="s">
        <v>1323</v>
      </c>
      <c r="I53" s="703" t="s">
        <v>140</v>
      </c>
      <c r="J53" s="789" t="s">
        <v>1324</v>
      </c>
      <c r="K53" s="759" t="s">
        <v>1316</v>
      </c>
      <c r="L53" s="760">
        <v>44141</v>
      </c>
      <c r="M53" s="775">
        <v>44197</v>
      </c>
      <c r="N53" s="775">
        <v>44500</v>
      </c>
      <c r="O53" s="1145" t="s">
        <v>1548</v>
      </c>
      <c r="P53" s="1145"/>
      <c r="Q53" s="1145"/>
      <c r="R53" s="1145"/>
      <c r="S53" s="241"/>
      <c r="T53" s="135"/>
      <c r="U53" s="135"/>
      <c r="V53" s="738" t="s">
        <v>156</v>
      </c>
      <c r="W53" s="258" t="s">
        <v>143</v>
      </c>
      <c r="X53" s="136"/>
      <c r="Y53" s="1"/>
      <c r="Z53" s="1"/>
    </row>
    <row r="54" spans="1:26" ht="140.25" x14ac:dyDescent="0.25">
      <c r="A54" s="624">
        <v>21</v>
      </c>
      <c r="B54" s="625" t="s">
        <v>10</v>
      </c>
      <c r="C54" s="625" t="s">
        <v>132</v>
      </c>
      <c r="D54" s="658">
        <v>44141</v>
      </c>
      <c r="E54" s="659" t="s">
        <v>1325</v>
      </c>
      <c r="F54" s="625" t="s">
        <v>138</v>
      </c>
      <c r="G54" s="622" t="s">
        <v>1326</v>
      </c>
      <c r="H54" s="622" t="s">
        <v>1327</v>
      </c>
      <c r="I54" s="703" t="s">
        <v>140</v>
      </c>
      <c r="J54" s="762" t="s">
        <v>1328</v>
      </c>
      <c r="K54" s="759" t="s">
        <v>1282</v>
      </c>
      <c r="L54" s="760">
        <v>44141</v>
      </c>
      <c r="M54" s="775">
        <v>44197</v>
      </c>
      <c r="N54" s="775">
        <v>44377</v>
      </c>
      <c r="O54" s="1145" t="s">
        <v>1548</v>
      </c>
      <c r="P54" s="1145"/>
      <c r="Q54" s="1145"/>
      <c r="R54" s="1145"/>
      <c r="S54" s="241"/>
      <c r="T54" s="135"/>
      <c r="U54" s="135"/>
      <c r="V54" s="738" t="s">
        <v>156</v>
      </c>
      <c r="W54" s="258" t="s">
        <v>143</v>
      </c>
      <c r="X54" s="136"/>
      <c r="Y54" s="1"/>
      <c r="Z54" s="1"/>
    </row>
    <row r="55" spans="1:26" ht="153" x14ac:dyDescent="0.25">
      <c r="A55" s="624">
        <v>22</v>
      </c>
      <c r="B55" s="625" t="s">
        <v>10</v>
      </c>
      <c r="C55" s="625" t="s">
        <v>132</v>
      </c>
      <c r="D55" s="658">
        <v>44141</v>
      </c>
      <c r="E55" s="659" t="s">
        <v>1329</v>
      </c>
      <c r="F55" s="625" t="s">
        <v>138</v>
      </c>
      <c r="G55" s="656" t="s">
        <v>1330</v>
      </c>
      <c r="H55" s="622" t="s">
        <v>1331</v>
      </c>
      <c r="I55" s="703" t="s">
        <v>140</v>
      </c>
      <c r="J55" s="762" t="s">
        <v>1332</v>
      </c>
      <c r="K55" s="759" t="s">
        <v>1282</v>
      </c>
      <c r="L55" s="760">
        <v>44141</v>
      </c>
      <c r="M55" s="775">
        <v>44197</v>
      </c>
      <c r="N55" s="775">
        <v>44377</v>
      </c>
      <c r="O55" s="1145" t="s">
        <v>1548</v>
      </c>
      <c r="P55" s="1145"/>
      <c r="Q55" s="1145"/>
      <c r="R55" s="1145"/>
      <c r="S55" s="241"/>
      <c r="T55" s="135"/>
      <c r="U55" s="135"/>
      <c r="V55" s="738" t="s">
        <v>156</v>
      </c>
      <c r="W55" s="258" t="s">
        <v>143</v>
      </c>
      <c r="X55" s="136"/>
      <c r="Y55" s="1"/>
      <c r="Z55" s="1"/>
    </row>
    <row r="56" spans="1:26" ht="178.5" x14ac:dyDescent="0.25">
      <c r="A56" s="624">
        <v>23</v>
      </c>
      <c r="B56" s="625" t="s">
        <v>10</v>
      </c>
      <c r="C56" s="625" t="s">
        <v>132</v>
      </c>
      <c r="D56" s="658">
        <v>44141</v>
      </c>
      <c r="E56" s="659" t="s">
        <v>1333</v>
      </c>
      <c r="F56" s="625" t="s">
        <v>138</v>
      </c>
      <c r="G56" s="656" t="s">
        <v>1334</v>
      </c>
      <c r="H56" s="703" t="s">
        <v>1335</v>
      </c>
      <c r="I56" s="703" t="s">
        <v>140</v>
      </c>
      <c r="J56" s="762" t="s">
        <v>1336</v>
      </c>
      <c r="K56" s="759" t="s">
        <v>1282</v>
      </c>
      <c r="L56" s="760">
        <v>44141</v>
      </c>
      <c r="M56" s="775">
        <v>44197</v>
      </c>
      <c r="N56" s="775">
        <v>44377</v>
      </c>
      <c r="O56" s="1145" t="s">
        <v>1548</v>
      </c>
      <c r="P56" s="1145"/>
      <c r="Q56" s="1145"/>
      <c r="R56" s="1145"/>
      <c r="S56" s="241"/>
      <c r="T56" s="135"/>
      <c r="U56" s="135"/>
      <c r="V56" s="738" t="s">
        <v>156</v>
      </c>
      <c r="W56" s="258" t="s">
        <v>143</v>
      </c>
      <c r="X56" s="136"/>
      <c r="Y56" s="1"/>
      <c r="Z56" s="1"/>
    </row>
    <row r="57" spans="1:26" ht="114.75" x14ac:dyDescent="0.25">
      <c r="A57" s="624">
        <v>24</v>
      </c>
      <c r="B57" s="625" t="s">
        <v>10</v>
      </c>
      <c r="C57" s="625" t="s">
        <v>132</v>
      </c>
      <c r="D57" s="658">
        <v>44141</v>
      </c>
      <c r="E57" s="659" t="s">
        <v>1337</v>
      </c>
      <c r="F57" s="625" t="s">
        <v>138</v>
      </c>
      <c r="G57" s="656" t="s">
        <v>1338</v>
      </c>
      <c r="H57" s="622" t="s">
        <v>1339</v>
      </c>
      <c r="I57" s="703" t="s">
        <v>140</v>
      </c>
      <c r="J57" s="789" t="s">
        <v>1340</v>
      </c>
      <c r="K57" s="759" t="s">
        <v>1282</v>
      </c>
      <c r="L57" s="760">
        <v>44141</v>
      </c>
      <c r="M57" s="775">
        <v>44207</v>
      </c>
      <c r="N57" s="775">
        <v>44377</v>
      </c>
      <c r="O57" s="1145" t="s">
        <v>1548</v>
      </c>
      <c r="P57" s="1145"/>
      <c r="Q57" s="1145"/>
      <c r="R57" s="1145"/>
      <c r="S57" s="241"/>
      <c r="T57" s="135"/>
      <c r="U57" s="135"/>
      <c r="V57" s="738" t="s">
        <v>156</v>
      </c>
      <c r="W57" s="258" t="s">
        <v>143</v>
      </c>
      <c r="X57" s="136"/>
      <c r="Y57" s="1"/>
      <c r="Z57" s="1"/>
    </row>
    <row r="58" spans="1:26" ht="114.75" x14ac:dyDescent="0.25">
      <c r="A58" s="624">
        <v>25</v>
      </c>
      <c r="B58" s="625" t="s">
        <v>10</v>
      </c>
      <c r="C58" s="625" t="s">
        <v>132</v>
      </c>
      <c r="D58" s="658">
        <v>44141</v>
      </c>
      <c r="E58" s="659" t="s">
        <v>1341</v>
      </c>
      <c r="F58" s="625" t="s">
        <v>11</v>
      </c>
      <c r="G58" s="656" t="s">
        <v>1342</v>
      </c>
      <c r="H58" s="703" t="s">
        <v>1343</v>
      </c>
      <c r="I58" s="703" t="s">
        <v>24</v>
      </c>
      <c r="J58" s="762" t="s">
        <v>1344</v>
      </c>
      <c r="K58" s="759" t="s">
        <v>1316</v>
      </c>
      <c r="L58" s="760">
        <v>44141</v>
      </c>
      <c r="M58" s="775">
        <v>44207</v>
      </c>
      <c r="N58" s="775">
        <v>44377</v>
      </c>
      <c r="O58" s="1145" t="s">
        <v>1548</v>
      </c>
      <c r="P58" s="1145"/>
      <c r="Q58" s="1145"/>
      <c r="R58" s="1145"/>
      <c r="S58" s="241"/>
      <c r="T58" s="135"/>
      <c r="U58" s="135"/>
      <c r="V58" s="738" t="s">
        <v>156</v>
      </c>
      <c r="W58" s="258" t="s">
        <v>143</v>
      </c>
      <c r="X58" s="136"/>
      <c r="Y58" s="1"/>
      <c r="Z58" s="1"/>
    </row>
    <row r="59" spans="1:26" ht="89.25" x14ac:dyDescent="0.25">
      <c r="A59" s="624">
        <v>26</v>
      </c>
      <c r="B59" s="625" t="s">
        <v>10</v>
      </c>
      <c r="C59" s="625" t="s">
        <v>132</v>
      </c>
      <c r="D59" s="658">
        <v>44141</v>
      </c>
      <c r="E59" s="659" t="s">
        <v>1345</v>
      </c>
      <c r="F59" s="625" t="s">
        <v>138</v>
      </c>
      <c r="G59" s="989" t="s">
        <v>1346</v>
      </c>
      <c r="H59" s="1193" t="s">
        <v>1347</v>
      </c>
      <c r="I59" s="1195" t="s">
        <v>140</v>
      </c>
      <c r="J59" s="1197" t="s">
        <v>1348</v>
      </c>
      <c r="K59" s="1199" t="s">
        <v>1316</v>
      </c>
      <c r="L59" s="1208">
        <v>44141</v>
      </c>
      <c r="M59" s="884">
        <v>44197</v>
      </c>
      <c r="N59" s="884">
        <v>44377</v>
      </c>
      <c r="O59" s="1145" t="s">
        <v>1548</v>
      </c>
      <c r="P59" s="1145"/>
      <c r="Q59" s="1145"/>
      <c r="R59" s="1145"/>
      <c r="S59" s="973"/>
      <c r="T59" s="135"/>
      <c r="U59" s="135"/>
      <c r="V59" s="738" t="s">
        <v>156</v>
      </c>
      <c r="W59" s="867" t="s">
        <v>143</v>
      </c>
      <c r="X59" s="136"/>
      <c r="Y59" s="1"/>
      <c r="Z59" s="1"/>
    </row>
    <row r="60" spans="1:26" ht="153" x14ac:dyDescent="0.25">
      <c r="A60" s="624">
        <v>27</v>
      </c>
      <c r="B60" s="625" t="s">
        <v>10</v>
      </c>
      <c r="C60" s="625" t="s">
        <v>132</v>
      </c>
      <c r="D60" s="658">
        <v>44141</v>
      </c>
      <c r="E60" s="659" t="s">
        <v>1349</v>
      </c>
      <c r="F60" s="625" t="s">
        <v>138</v>
      </c>
      <c r="G60" s="1192"/>
      <c r="H60" s="1194"/>
      <c r="I60" s="1196"/>
      <c r="J60" s="1198"/>
      <c r="K60" s="1200"/>
      <c r="L60" s="1209"/>
      <c r="M60" s="884"/>
      <c r="N60" s="884"/>
      <c r="O60" s="1145"/>
      <c r="P60" s="1145"/>
      <c r="Q60" s="1145"/>
      <c r="R60" s="1145"/>
      <c r="S60" s="975"/>
      <c r="T60" s="135"/>
      <c r="U60" s="135"/>
      <c r="V60" s="738" t="s">
        <v>156</v>
      </c>
      <c r="W60" s="868"/>
      <c r="X60" s="136"/>
      <c r="Y60" s="1"/>
      <c r="Z60" s="1"/>
    </row>
    <row r="61" spans="1:26" ht="223.5" customHeight="1" x14ac:dyDescent="0.25">
      <c r="A61" s="624">
        <v>28</v>
      </c>
      <c r="B61" s="625" t="s">
        <v>10</v>
      </c>
      <c r="C61" s="625" t="s">
        <v>132</v>
      </c>
      <c r="D61" s="658">
        <v>44141</v>
      </c>
      <c r="E61" s="659" t="s">
        <v>1350</v>
      </c>
      <c r="F61" s="625" t="s">
        <v>138</v>
      </c>
      <c r="G61" s="656" t="s">
        <v>1351</v>
      </c>
      <c r="H61" s="702" t="s">
        <v>1352</v>
      </c>
      <c r="I61" s="703" t="s">
        <v>140</v>
      </c>
      <c r="J61" s="789" t="s">
        <v>1353</v>
      </c>
      <c r="K61" s="759" t="s">
        <v>1316</v>
      </c>
      <c r="L61" s="760">
        <v>44141</v>
      </c>
      <c r="M61" s="775">
        <v>44197</v>
      </c>
      <c r="N61" s="775">
        <v>44377</v>
      </c>
      <c r="O61" s="1145" t="s">
        <v>1548</v>
      </c>
      <c r="P61" s="1145"/>
      <c r="Q61" s="1145"/>
      <c r="R61" s="1145"/>
      <c r="S61" s="241"/>
      <c r="T61" s="135"/>
      <c r="U61" s="135"/>
      <c r="V61" s="738" t="s">
        <v>156</v>
      </c>
      <c r="W61" s="867" t="s">
        <v>143</v>
      </c>
      <c r="X61" s="136"/>
      <c r="Y61" s="1"/>
      <c r="Z61" s="1"/>
    </row>
    <row r="62" spans="1:26" x14ac:dyDescent="0.25">
      <c r="A62" s="1"/>
      <c r="B62" s="1"/>
      <c r="C62" s="1"/>
      <c r="D62" s="1"/>
      <c r="E62" s="16"/>
      <c r="F62" s="1"/>
      <c r="G62" s="16"/>
      <c r="H62" s="16"/>
      <c r="I62" s="1"/>
      <c r="J62" s="196"/>
      <c r="K62" s="196"/>
      <c r="L62" s="196"/>
      <c r="M62" s="196"/>
      <c r="N62" s="196"/>
      <c r="O62" s="196"/>
      <c r="P62" s="196"/>
      <c r="Q62" s="196"/>
      <c r="R62" s="196"/>
      <c r="S62" s="1"/>
      <c r="T62" s="15"/>
      <c r="U62" s="15"/>
      <c r="V62" s="15"/>
      <c r="W62" s="868"/>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mergeCells count="74">
    <mergeCell ref="W47:W50"/>
    <mergeCell ref="W59:W60"/>
    <mergeCell ref="W61:W62"/>
    <mergeCell ref="W42:W43"/>
    <mergeCell ref="O58:R58"/>
    <mergeCell ref="O59:R60"/>
    <mergeCell ref="O61:R61"/>
    <mergeCell ref="S47:S50"/>
    <mergeCell ref="S59:S60"/>
    <mergeCell ref="O53:R53"/>
    <mergeCell ref="O54:R54"/>
    <mergeCell ref="O55:R55"/>
    <mergeCell ref="O56:R56"/>
    <mergeCell ref="O57:R57"/>
    <mergeCell ref="O45:R45"/>
    <mergeCell ref="O46:R46"/>
    <mergeCell ref="O47:R50"/>
    <mergeCell ref="O51:R51"/>
    <mergeCell ref="O52:R52"/>
    <mergeCell ref="O40:R40"/>
    <mergeCell ref="O41:R41"/>
    <mergeCell ref="O42:R43"/>
    <mergeCell ref="S42:S43"/>
    <mergeCell ref="O44:R44"/>
    <mergeCell ref="T29:X29"/>
    <mergeCell ref="O35:R35"/>
    <mergeCell ref="O36:R36"/>
    <mergeCell ref="O37:R37"/>
    <mergeCell ref="O31:R31"/>
    <mergeCell ref="O32:R32"/>
    <mergeCell ref="O33:R33"/>
    <mergeCell ref="O34:R34"/>
    <mergeCell ref="O30:R30"/>
    <mergeCell ref="A17:C20"/>
    <mergeCell ref="D17:W20"/>
    <mergeCell ref="A22:C22"/>
    <mergeCell ref="E22:F22"/>
    <mergeCell ref="H22:J22"/>
    <mergeCell ref="A23:C23"/>
    <mergeCell ref="H23:I23"/>
    <mergeCell ref="H24:I24"/>
    <mergeCell ref="H25:I25"/>
    <mergeCell ref="H26:I26"/>
    <mergeCell ref="A29:G29"/>
    <mergeCell ref="H29:N29"/>
    <mergeCell ref="O29:S29"/>
    <mergeCell ref="O38:R38"/>
    <mergeCell ref="O39:R39"/>
    <mergeCell ref="A47:A50"/>
    <mergeCell ref="B47:B50"/>
    <mergeCell ref="C47:C50"/>
    <mergeCell ref="D47:D50"/>
    <mergeCell ref="H47:H50"/>
    <mergeCell ref="N47:N50"/>
    <mergeCell ref="H42:H43"/>
    <mergeCell ref="I42:I43"/>
    <mergeCell ref="J42:J43"/>
    <mergeCell ref="L59:L60"/>
    <mergeCell ref="M59:M60"/>
    <mergeCell ref="N59:N60"/>
    <mergeCell ref="I47:I50"/>
    <mergeCell ref="J47:J50"/>
    <mergeCell ref="K47:K50"/>
    <mergeCell ref="L47:L50"/>
    <mergeCell ref="M47:M50"/>
    <mergeCell ref="K42:K43"/>
    <mergeCell ref="L42:L43"/>
    <mergeCell ref="M42:M43"/>
    <mergeCell ref="N42:N43"/>
    <mergeCell ref="G59:G60"/>
    <mergeCell ref="H59:H60"/>
    <mergeCell ref="I59:I60"/>
    <mergeCell ref="J59:J60"/>
    <mergeCell ref="K59:K60"/>
  </mergeCells>
  <conditionalFormatting sqref="W31">
    <cfRule type="containsText" dxfId="41" priority="31" stopIfTrue="1" operator="containsText" text="Cerrada">
      <formula>NOT(ISERROR(SEARCH("Cerrada",W31)))</formula>
    </cfRule>
    <cfRule type="containsText" dxfId="40" priority="32" stopIfTrue="1" operator="containsText" text="En ejecución">
      <formula>NOT(ISERROR(SEARCH("En ejecución",W31)))</formula>
    </cfRule>
    <cfRule type="containsText" dxfId="39" priority="33" stopIfTrue="1" operator="containsText" text="Vencida">
      <formula>NOT(ISERROR(SEARCH("Vencida",W31)))</formula>
    </cfRule>
  </conditionalFormatting>
  <conditionalFormatting sqref="W32">
    <cfRule type="containsText" dxfId="38" priority="28" stopIfTrue="1" operator="containsText" text="Cerrada">
      <formula>NOT(ISERROR(SEARCH("Cerrada",W32)))</formula>
    </cfRule>
    <cfRule type="containsText" dxfId="37" priority="29" stopIfTrue="1" operator="containsText" text="En ejecución">
      <formula>NOT(ISERROR(SEARCH("En ejecución",W32)))</formula>
    </cfRule>
    <cfRule type="containsText" dxfId="36" priority="30" stopIfTrue="1" operator="containsText" text="Vencida">
      <formula>NOT(ISERROR(SEARCH("Vencida",W32)))</formula>
    </cfRule>
  </conditionalFormatting>
  <conditionalFormatting sqref="W33:W34">
    <cfRule type="containsText" dxfId="35" priority="25" stopIfTrue="1" operator="containsText" text="Cerrada">
      <formula>NOT(ISERROR(SEARCH("Cerrada",W33)))</formula>
    </cfRule>
    <cfRule type="containsText" dxfId="34" priority="26" stopIfTrue="1" operator="containsText" text="En ejecución">
      <formula>NOT(ISERROR(SEARCH("En ejecución",W33)))</formula>
    </cfRule>
    <cfRule type="containsText" dxfId="33" priority="27" stopIfTrue="1" operator="containsText" text="Vencida">
      <formula>NOT(ISERROR(SEARCH("Vencida",W33)))</formula>
    </cfRule>
  </conditionalFormatting>
  <conditionalFormatting sqref="W35">
    <cfRule type="containsText" dxfId="32" priority="13" stopIfTrue="1" operator="containsText" text="Cerrada">
      <formula>NOT(ISERROR(SEARCH("Cerrada",W35)))</formula>
    </cfRule>
    <cfRule type="containsText" dxfId="31" priority="14" stopIfTrue="1" operator="containsText" text="En ejecución">
      <formula>NOT(ISERROR(SEARCH("En ejecución",W35)))</formula>
    </cfRule>
    <cfRule type="containsText" dxfId="30" priority="15" stopIfTrue="1" operator="containsText" text="Vencida">
      <formula>NOT(ISERROR(SEARCH("Vencida",W35)))</formula>
    </cfRule>
  </conditionalFormatting>
  <conditionalFormatting sqref="W36">
    <cfRule type="containsText" dxfId="29" priority="10" stopIfTrue="1" operator="containsText" text="Cerrada">
      <formula>NOT(ISERROR(SEARCH("Cerrada",W36)))</formula>
    </cfRule>
    <cfRule type="containsText" dxfId="28" priority="11" stopIfTrue="1" operator="containsText" text="En ejecución">
      <formula>NOT(ISERROR(SEARCH("En ejecución",W36)))</formula>
    </cfRule>
    <cfRule type="containsText" dxfId="27" priority="12" stopIfTrue="1" operator="containsText" text="Vencida">
      <formula>NOT(ISERROR(SEARCH("Vencida",W36)))</formula>
    </cfRule>
  </conditionalFormatting>
  <conditionalFormatting sqref="W37">
    <cfRule type="containsText" dxfId="26" priority="7" stopIfTrue="1" operator="containsText" text="Cerrada">
      <formula>NOT(ISERROR(SEARCH("Cerrada",W37)))</formula>
    </cfRule>
    <cfRule type="containsText" dxfId="25" priority="8" stopIfTrue="1" operator="containsText" text="En ejecución">
      <formula>NOT(ISERROR(SEARCH("En ejecución",W37)))</formula>
    </cfRule>
    <cfRule type="containsText" dxfId="24" priority="9" stopIfTrue="1" operator="containsText" text="Vencida">
      <formula>NOT(ISERROR(SEARCH("Vencida",W37)))</formula>
    </cfRule>
  </conditionalFormatting>
  <conditionalFormatting sqref="W38">
    <cfRule type="containsText" dxfId="23" priority="4" stopIfTrue="1" operator="containsText" text="Cerrada">
      <formula>NOT(ISERROR(SEARCH("Cerrada",W38)))</formula>
    </cfRule>
    <cfRule type="containsText" dxfId="22" priority="5" stopIfTrue="1" operator="containsText" text="En ejecución">
      <formula>NOT(ISERROR(SEARCH("En ejecución",W38)))</formula>
    </cfRule>
    <cfRule type="containsText" dxfId="21" priority="6" stopIfTrue="1" operator="containsText" text="Vencida">
      <formula>NOT(ISERROR(SEARCH("Vencida",W38)))</formula>
    </cfRule>
  </conditionalFormatting>
  <conditionalFormatting sqref="W39:W42 W51:W59 W61 W44:W47">
    <cfRule type="containsText" dxfId="20" priority="1" stopIfTrue="1" operator="containsText" text="Cerrada">
      <formula>NOT(ISERROR(SEARCH("Cerrada",W39)))</formula>
    </cfRule>
    <cfRule type="containsText" dxfId="19" priority="2" stopIfTrue="1" operator="containsText" text="En ejecución">
      <formula>NOT(ISERROR(SEARCH("En ejecución",W39)))</formula>
    </cfRule>
    <cfRule type="containsText" dxfId="18" priority="3" stopIfTrue="1" operator="containsText" text="Vencida">
      <formula>NOT(ISERROR(SEARCH("Vencida",W39)))</formula>
    </cfRule>
  </conditionalFormatting>
  <dataValidations count="11">
    <dataValidation type="list" allowBlank="1" showErrorMessage="1" sqref="A23">
      <formula1>PROCESOS</formula1>
    </dataValidation>
    <dataValidation type="list" allowBlank="1" showInputMessage="1" showErrorMessage="1" sqref="I31:I39">
      <formula1>$H$2:$H$3</formula1>
    </dataValidation>
    <dataValidation type="list" allowBlank="1" showInputMessage="1" showErrorMessage="1" sqref="F31:F39">
      <formula1>$G$2:$G$5</formula1>
    </dataValidation>
    <dataValidation type="list" allowBlank="1" showInputMessage="1" showErrorMessage="1" sqref="C31:C39">
      <formula1>$D$2:$D$13</formula1>
    </dataValidation>
    <dataValidation type="list" allowBlank="1" showInputMessage="1" showErrorMessage="1" sqref="B31:B39">
      <formula1>$F$2:$F$6</formula1>
    </dataValidation>
    <dataValidation type="list" allowBlank="1" showInputMessage="1" showErrorMessage="1" sqref="W61 W51:W59 W31:W42 W44:W47">
      <formula1>$I$2:$I$4</formula1>
    </dataValidation>
    <dataValidation type="list" allowBlank="1" showInputMessage="1" showErrorMessage="1" sqref="V31:V61">
      <formula1>$J$2:$J$4</formula1>
    </dataValidation>
    <dataValidation type="list" allowBlank="1" showErrorMessage="1" sqref="F40:F61">
      <formula1>$G$2:$G$5</formula1>
    </dataValidation>
    <dataValidation type="list" allowBlank="1" showErrorMessage="1" sqref="B51:B61 B40:B47">
      <formula1>$F$2:$F$6</formula1>
    </dataValidation>
    <dataValidation type="list" allowBlank="1" showErrorMessage="1" sqref="I61 I40:I42 I44:I47 I51:I59">
      <formula1>$H$2:$H$3</formula1>
    </dataValidation>
    <dataValidation type="list" allowBlank="1" showErrorMessage="1" sqref="C51:C61 C40:C47">
      <formula1>$D$2:$D$13</formula1>
    </dataValidation>
  </dataValidations>
  <hyperlinks>
    <hyperlink ref="U39" r:id="rId1"/>
    <hyperlink ref="S35" r:id="rId2"/>
    <hyperlink ref="U34" r:id="rId3"/>
  </hyperlinks>
  <pageMargins left="0.7" right="0.7" top="0.75" bottom="0.75" header="0.3" footer="0.3"/>
  <pageSetup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94"/>
  <sheetViews>
    <sheetView showGridLines="0" topLeftCell="O30" zoomScale="75" zoomScaleNormal="75" workbookViewId="0">
      <selection activeCell="T30" sqref="T30"/>
    </sheetView>
  </sheetViews>
  <sheetFormatPr baseColWidth="10" defaultColWidth="14.42578125" defaultRowHeight="15" x14ac:dyDescent="0.25"/>
  <cols>
    <col min="1" max="1" width="6.5703125" style="248" customWidth="1"/>
    <col min="2" max="2" width="10.7109375" style="248" customWidth="1"/>
    <col min="3" max="3" width="17.5703125" style="248" customWidth="1"/>
    <col min="4" max="4" width="21.5703125" style="248" customWidth="1"/>
    <col min="5" max="5" width="75.42578125" style="248" customWidth="1"/>
    <col min="6" max="6" width="20" style="248" customWidth="1"/>
    <col min="7" max="7" width="51.85546875" style="248" customWidth="1"/>
    <col min="8" max="8" width="38.5703125" style="206" customWidth="1"/>
    <col min="9" max="9" width="14" style="248" customWidth="1"/>
    <col min="10" max="10" width="18" style="248" customWidth="1"/>
    <col min="11" max="11" width="18.5703125" style="248" customWidth="1"/>
    <col min="12" max="12" width="20" style="248" customWidth="1"/>
    <col min="13" max="13" width="18.28515625" style="248" customWidth="1"/>
    <col min="14" max="14" width="18" style="248" customWidth="1"/>
    <col min="15" max="17" width="25.7109375" style="529" customWidth="1"/>
    <col min="18" max="18" width="18.7109375" style="529" customWidth="1"/>
    <col min="19" max="19" width="28.140625" style="248" customWidth="1"/>
    <col min="20" max="20" width="67.85546875" style="248" customWidth="1"/>
    <col min="21" max="21" width="31.7109375" style="248" customWidth="1"/>
    <col min="22" max="22" width="18.42578125" style="172" customWidth="1"/>
    <col min="23" max="23" width="19.42578125" style="248" customWidth="1"/>
    <col min="24" max="24" width="80.28515625" style="248" customWidth="1"/>
    <col min="25" max="25" width="31.140625" style="248" customWidth="1"/>
    <col min="26" max="26" width="14.42578125" style="248" customWidth="1"/>
    <col min="27" max="28" width="11" style="248" customWidth="1"/>
    <col min="29" max="256" width="14.42578125" style="248"/>
    <col min="257" max="257" width="6.5703125" style="248" customWidth="1"/>
    <col min="258" max="258" width="10.7109375" style="248" customWidth="1"/>
    <col min="259" max="259" width="17.5703125" style="248" customWidth="1"/>
    <col min="260" max="260" width="21.5703125" style="248" customWidth="1"/>
    <col min="261" max="261" width="52.28515625" style="248" customWidth="1"/>
    <col min="262" max="262" width="24.140625" style="248" customWidth="1"/>
    <col min="263" max="263" width="26.5703125" style="248" customWidth="1"/>
    <col min="264" max="264" width="25.85546875" style="248" customWidth="1"/>
    <col min="265" max="265" width="14" style="248" customWidth="1"/>
    <col min="266" max="266" width="18" style="248" customWidth="1"/>
    <col min="267" max="267" width="18.5703125" style="248" customWidth="1"/>
    <col min="268" max="268" width="20" style="248" customWidth="1"/>
    <col min="269" max="269" width="18.28515625" style="248" customWidth="1"/>
    <col min="270" max="271" width="18" style="248" customWidth="1"/>
    <col min="272" max="272" width="26.28515625" style="248" customWidth="1"/>
    <col min="273" max="273" width="24.85546875" style="248" customWidth="1"/>
    <col min="274" max="274" width="19.42578125" style="248" customWidth="1"/>
    <col min="275" max="275" width="28.140625" style="248" customWidth="1"/>
    <col min="276" max="276" width="97.7109375" style="248" customWidth="1"/>
    <col min="277" max="277" width="40.140625" style="248" customWidth="1"/>
    <col min="278" max="278" width="18.42578125" style="248" customWidth="1"/>
    <col min="279" max="279" width="19.42578125" style="248" customWidth="1"/>
    <col min="280" max="280" width="80.28515625" style="248" customWidth="1"/>
    <col min="281" max="281" width="31.140625" style="248" customWidth="1"/>
    <col min="282" max="282" width="14.42578125" style="248" customWidth="1"/>
    <col min="283" max="284" width="11" style="248" customWidth="1"/>
    <col min="285" max="512" width="14.42578125" style="248"/>
    <col min="513" max="513" width="6.5703125" style="248" customWidth="1"/>
    <col min="514" max="514" width="10.7109375" style="248" customWidth="1"/>
    <col min="515" max="515" width="17.5703125" style="248" customWidth="1"/>
    <col min="516" max="516" width="21.5703125" style="248" customWidth="1"/>
    <col min="517" max="517" width="52.28515625" style="248" customWidth="1"/>
    <col min="518" max="518" width="24.140625" style="248" customWidth="1"/>
    <col min="519" max="519" width="26.5703125" style="248" customWidth="1"/>
    <col min="520" max="520" width="25.85546875" style="248" customWidth="1"/>
    <col min="521" max="521" width="14" style="248" customWidth="1"/>
    <col min="522" max="522" width="18" style="248" customWidth="1"/>
    <col min="523" max="523" width="18.5703125" style="248" customWidth="1"/>
    <col min="524" max="524" width="20" style="248" customWidth="1"/>
    <col min="525" max="525" width="18.28515625" style="248" customWidth="1"/>
    <col min="526" max="527" width="18" style="248" customWidth="1"/>
    <col min="528" max="528" width="26.28515625" style="248" customWidth="1"/>
    <col min="529" max="529" width="24.85546875" style="248" customWidth="1"/>
    <col min="530" max="530" width="19.42578125" style="248" customWidth="1"/>
    <col min="531" max="531" width="28.140625" style="248" customWidth="1"/>
    <col min="532" max="532" width="97.7109375" style="248" customWidth="1"/>
    <col min="533" max="533" width="40.140625" style="248" customWidth="1"/>
    <col min="534" max="534" width="18.42578125" style="248" customWidth="1"/>
    <col min="535" max="535" width="19.42578125" style="248" customWidth="1"/>
    <col min="536" max="536" width="80.28515625" style="248" customWidth="1"/>
    <col min="537" max="537" width="31.140625" style="248" customWidth="1"/>
    <col min="538" max="538" width="14.42578125" style="248" customWidth="1"/>
    <col min="539" max="540" width="11" style="248" customWidth="1"/>
    <col min="541" max="768" width="14.42578125" style="248"/>
    <col min="769" max="769" width="6.5703125" style="248" customWidth="1"/>
    <col min="770" max="770" width="10.7109375" style="248" customWidth="1"/>
    <col min="771" max="771" width="17.5703125" style="248" customWidth="1"/>
    <col min="772" max="772" width="21.5703125" style="248" customWidth="1"/>
    <col min="773" max="773" width="52.28515625" style="248" customWidth="1"/>
    <col min="774" max="774" width="24.140625" style="248" customWidth="1"/>
    <col min="775" max="775" width="26.5703125" style="248" customWidth="1"/>
    <col min="776" max="776" width="25.85546875" style="248" customWidth="1"/>
    <col min="777" max="777" width="14" style="248" customWidth="1"/>
    <col min="778" max="778" width="18" style="248" customWidth="1"/>
    <col min="779" max="779" width="18.5703125" style="248" customWidth="1"/>
    <col min="780" max="780" width="20" style="248" customWidth="1"/>
    <col min="781" max="781" width="18.28515625" style="248" customWidth="1"/>
    <col min="782" max="783" width="18" style="248" customWidth="1"/>
    <col min="784" max="784" width="26.28515625" style="248" customWidth="1"/>
    <col min="785" max="785" width="24.85546875" style="248" customWidth="1"/>
    <col min="786" max="786" width="19.42578125" style="248" customWidth="1"/>
    <col min="787" max="787" width="28.140625" style="248" customWidth="1"/>
    <col min="788" max="788" width="97.7109375" style="248" customWidth="1"/>
    <col min="789" max="789" width="40.140625" style="248" customWidth="1"/>
    <col min="790" max="790" width="18.42578125" style="248" customWidth="1"/>
    <col min="791" max="791" width="19.42578125" style="248" customWidth="1"/>
    <col min="792" max="792" width="80.28515625" style="248" customWidth="1"/>
    <col min="793" max="793" width="31.140625" style="248" customWidth="1"/>
    <col min="794" max="794" width="14.42578125" style="248" customWidth="1"/>
    <col min="795" max="796" width="11" style="248" customWidth="1"/>
    <col min="797" max="1024" width="14.42578125" style="248"/>
    <col min="1025" max="1025" width="6.5703125" style="248" customWidth="1"/>
    <col min="1026" max="1026" width="10.7109375" style="248" customWidth="1"/>
    <col min="1027" max="1027" width="17.5703125" style="248" customWidth="1"/>
    <col min="1028" max="1028" width="21.5703125" style="248" customWidth="1"/>
    <col min="1029" max="1029" width="52.28515625" style="248" customWidth="1"/>
    <col min="1030" max="1030" width="24.140625" style="248" customWidth="1"/>
    <col min="1031" max="1031" width="26.5703125" style="248" customWidth="1"/>
    <col min="1032" max="1032" width="25.85546875" style="248" customWidth="1"/>
    <col min="1033" max="1033" width="14" style="248" customWidth="1"/>
    <col min="1034" max="1034" width="18" style="248" customWidth="1"/>
    <col min="1035" max="1035" width="18.5703125" style="248" customWidth="1"/>
    <col min="1036" max="1036" width="20" style="248" customWidth="1"/>
    <col min="1037" max="1037" width="18.28515625" style="248" customWidth="1"/>
    <col min="1038" max="1039" width="18" style="248" customWidth="1"/>
    <col min="1040" max="1040" width="26.28515625" style="248" customWidth="1"/>
    <col min="1041" max="1041" width="24.85546875" style="248" customWidth="1"/>
    <col min="1042" max="1042" width="19.42578125" style="248" customWidth="1"/>
    <col min="1043" max="1043" width="28.140625" style="248" customWidth="1"/>
    <col min="1044" max="1044" width="97.7109375" style="248" customWidth="1"/>
    <col min="1045" max="1045" width="40.140625" style="248" customWidth="1"/>
    <col min="1046" max="1046" width="18.42578125" style="248" customWidth="1"/>
    <col min="1047" max="1047" width="19.42578125" style="248" customWidth="1"/>
    <col min="1048" max="1048" width="80.28515625" style="248" customWidth="1"/>
    <col min="1049" max="1049" width="31.140625" style="248" customWidth="1"/>
    <col min="1050" max="1050" width="14.42578125" style="248" customWidth="1"/>
    <col min="1051" max="1052" width="11" style="248" customWidth="1"/>
    <col min="1053" max="1280" width="14.42578125" style="248"/>
    <col min="1281" max="1281" width="6.5703125" style="248" customWidth="1"/>
    <col min="1282" max="1282" width="10.7109375" style="248" customWidth="1"/>
    <col min="1283" max="1283" width="17.5703125" style="248" customWidth="1"/>
    <col min="1284" max="1284" width="21.5703125" style="248" customWidth="1"/>
    <col min="1285" max="1285" width="52.28515625" style="248" customWidth="1"/>
    <col min="1286" max="1286" width="24.140625" style="248" customWidth="1"/>
    <col min="1287" max="1287" width="26.5703125" style="248" customWidth="1"/>
    <col min="1288" max="1288" width="25.85546875" style="248" customWidth="1"/>
    <col min="1289" max="1289" width="14" style="248" customWidth="1"/>
    <col min="1290" max="1290" width="18" style="248" customWidth="1"/>
    <col min="1291" max="1291" width="18.5703125" style="248" customWidth="1"/>
    <col min="1292" max="1292" width="20" style="248" customWidth="1"/>
    <col min="1293" max="1293" width="18.28515625" style="248" customWidth="1"/>
    <col min="1294" max="1295" width="18" style="248" customWidth="1"/>
    <col min="1296" max="1296" width="26.28515625" style="248" customWidth="1"/>
    <col min="1297" max="1297" width="24.85546875" style="248" customWidth="1"/>
    <col min="1298" max="1298" width="19.42578125" style="248" customWidth="1"/>
    <col min="1299" max="1299" width="28.140625" style="248" customWidth="1"/>
    <col min="1300" max="1300" width="97.7109375" style="248" customWidth="1"/>
    <col min="1301" max="1301" width="40.140625" style="248" customWidth="1"/>
    <col min="1302" max="1302" width="18.42578125" style="248" customWidth="1"/>
    <col min="1303" max="1303" width="19.42578125" style="248" customWidth="1"/>
    <col min="1304" max="1304" width="80.28515625" style="248" customWidth="1"/>
    <col min="1305" max="1305" width="31.140625" style="248" customWidth="1"/>
    <col min="1306" max="1306" width="14.42578125" style="248" customWidth="1"/>
    <col min="1307" max="1308" width="11" style="248" customWidth="1"/>
    <col min="1309" max="1536" width="14.42578125" style="248"/>
    <col min="1537" max="1537" width="6.5703125" style="248" customWidth="1"/>
    <col min="1538" max="1538" width="10.7109375" style="248" customWidth="1"/>
    <col min="1539" max="1539" width="17.5703125" style="248" customWidth="1"/>
    <col min="1540" max="1540" width="21.5703125" style="248" customWidth="1"/>
    <col min="1541" max="1541" width="52.28515625" style="248" customWidth="1"/>
    <col min="1542" max="1542" width="24.140625" style="248" customWidth="1"/>
    <col min="1543" max="1543" width="26.5703125" style="248" customWidth="1"/>
    <col min="1544" max="1544" width="25.85546875" style="248" customWidth="1"/>
    <col min="1545" max="1545" width="14" style="248" customWidth="1"/>
    <col min="1546" max="1546" width="18" style="248" customWidth="1"/>
    <col min="1547" max="1547" width="18.5703125" style="248" customWidth="1"/>
    <col min="1548" max="1548" width="20" style="248" customWidth="1"/>
    <col min="1549" max="1549" width="18.28515625" style="248" customWidth="1"/>
    <col min="1550" max="1551" width="18" style="248" customWidth="1"/>
    <col min="1552" max="1552" width="26.28515625" style="248" customWidth="1"/>
    <col min="1553" max="1553" width="24.85546875" style="248" customWidth="1"/>
    <col min="1554" max="1554" width="19.42578125" style="248" customWidth="1"/>
    <col min="1555" max="1555" width="28.140625" style="248" customWidth="1"/>
    <col min="1556" max="1556" width="97.7109375" style="248" customWidth="1"/>
    <col min="1557" max="1557" width="40.140625" style="248" customWidth="1"/>
    <col min="1558" max="1558" width="18.42578125" style="248" customWidth="1"/>
    <col min="1559" max="1559" width="19.42578125" style="248" customWidth="1"/>
    <col min="1560" max="1560" width="80.28515625" style="248" customWidth="1"/>
    <col min="1561" max="1561" width="31.140625" style="248" customWidth="1"/>
    <col min="1562" max="1562" width="14.42578125" style="248" customWidth="1"/>
    <col min="1563" max="1564" width="11" style="248" customWidth="1"/>
    <col min="1565" max="1792" width="14.42578125" style="248"/>
    <col min="1793" max="1793" width="6.5703125" style="248" customWidth="1"/>
    <col min="1794" max="1794" width="10.7109375" style="248" customWidth="1"/>
    <col min="1795" max="1795" width="17.5703125" style="248" customWidth="1"/>
    <col min="1796" max="1796" width="21.5703125" style="248" customWidth="1"/>
    <col min="1797" max="1797" width="52.28515625" style="248" customWidth="1"/>
    <col min="1798" max="1798" width="24.140625" style="248" customWidth="1"/>
    <col min="1799" max="1799" width="26.5703125" style="248" customWidth="1"/>
    <col min="1800" max="1800" width="25.85546875" style="248" customWidth="1"/>
    <col min="1801" max="1801" width="14" style="248" customWidth="1"/>
    <col min="1802" max="1802" width="18" style="248" customWidth="1"/>
    <col min="1803" max="1803" width="18.5703125" style="248" customWidth="1"/>
    <col min="1804" max="1804" width="20" style="248" customWidth="1"/>
    <col min="1805" max="1805" width="18.28515625" style="248" customWidth="1"/>
    <col min="1806" max="1807" width="18" style="248" customWidth="1"/>
    <col min="1808" max="1808" width="26.28515625" style="248" customWidth="1"/>
    <col min="1809" max="1809" width="24.85546875" style="248" customWidth="1"/>
    <col min="1810" max="1810" width="19.42578125" style="248" customWidth="1"/>
    <col min="1811" max="1811" width="28.140625" style="248" customWidth="1"/>
    <col min="1812" max="1812" width="97.7109375" style="248" customWidth="1"/>
    <col min="1813" max="1813" width="40.140625" style="248" customWidth="1"/>
    <col min="1814" max="1814" width="18.42578125" style="248" customWidth="1"/>
    <col min="1815" max="1815" width="19.42578125" style="248" customWidth="1"/>
    <col min="1816" max="1816" width="80.28515625" style="248" customWidth="1"/>
    <col min="1817" max="1817" width="31.140625" style="248" customWidth="1"/>
    <col min="1818" max="1818" width="14.42578125" style="248" customWidth="1"/>
    <col min="1819" max="1820" width="11" style="248" customWidth="1"/>
    <col min="1821" max="2048" width="14.42578125" style="248"/>
    <col min="2049" max="2049" width="6.5703125" style="248" customWidth="1"/>
    <col min="2050" max="2050" width="10.7109375" style="248" customWidth="1"/>
    <col min="2051" max="2051" width="17.5703125" style="248" customWidth="1"/>
    <col min="2052" max="2052" width="21.5703125" style="248" customWidth="1"/>
    <col min="2053" max="2053" width="52.28515625" style="248" customWidth="1"/>
    <col min="2054" max="2054" width="24.140625" style="248" customWidth="1"/>
    <col min="2055" max="2055" width="26.5703125" style="248" customWidth="1"/>
    <col min="2056" max="2056" width="25.85546875" style="248" customWidth="1"/>
    <col min="2057" max="2057" width="14" style="248" customWidth="1"/>
    <col min="2058" max="2058" width="18" style="248" customWidth="1"/>
    <col min="2059" max="2059" width="18.5703125" style="248" customWidth="1"/>
    <col min="2060" max="2060" width="20" style="248" customWidth="1"/>
    <col min="2061" max="2061" width="18.28515625" style="248" customWidth="1"/>
    <col min="2062" max="2063" width="18" style="248" customWidth="1"/>
    <col min="2064" max="2064" width="26.28515625" style="248" customWidth="1"/>
    <col min="2065" max="2065" width="24.85546875" style="248" customWidth="1"/>
    <col min="2066" max="2066" width="19.42578125" style="248" customWidth="1"/>
    <col min="2067" max="2067" width="28.140625" style="248" customWidth="1"/>
    <col min="2068" max="2068" width="97.7109375" style="248" customWidth="1"/>
    <col min="2069" max="2069" width="40.140625" style="248" customWidth="1"/>
    <col min="2070" max="2070" width="18.42578125" style="248" customWidth="1"/>
    <col min="2071" max="2071" width="19.42578125" style="248" customWidth="1"/>
    <col min="2072" max="2072" width="80.28515625" style="248" customWidth="1"/>
    <col min="2073" max="2073" width="31.140625" style="248" customWidth="1"/>
    <col min="2074" max="2074" width="14.42578125" style="248" customWidth="1"/>
    <col min="2075" max="2076" width="11" style="248" customWidth="1"/>
    <col min="2077" max="2304" width="14.42578125" style="248"/>
    <col min="2305" max="2305" width="6.5703125" style="248" customWidth="1"/>
    <col min="2306" max="2306" width="10.7109375" style="248" customWidth="1"/>
    <col min="2307" max="2307" width="17.5703125" style="248" customWidth="1"/>
    <col min="2308" max="2308" width="21.5703125" style="248" customWidth="1"/>
    <col min="2309" max="2309" width="52.28515625" style="248" customWidth="1"/>
    <col min="2310" max="2310" width="24.140625" style="248" customWidth="1"/>
    <col min="2311" max="2311" width="26.5703125" style="248" customWidth="1"/>
    <col min="2312" max="2312" width="25.85546875" style="248" customWidth="1"/>
    <col min="2313" max="2313" width="14" style="248" customWidth="1"/>
    <col min="2314" max="2314" width="18" style="248" customWidth="1"/>
    <col min="2315" max="2315" width="18.5703125" style="248" customWidth="1"/>
    <col min="2316" max="2316" width="20" style="248" customWidth="1"/>
    <col min="2317" max="2317" width="18.28515625" style="248" customWidth="1"/>
    <col min="2318" max="2319" width="18" style="248" customWidth="1"/>
    <col min="2320" max="2320" width="26.28515625" style="248" customWidth="1"/>
    <col min="2321" max="2321" width="24.85546875" style="248" customWidth="1"/>
    <col min="2322" max="2322" width="19.42578125" style="248" customWidth="1"/>
    <col min="2323" max="2323" width="28.140625" style="248" customWidth="1"/>
    <col min="2324" max="2324" width="97.7109375" style="248" customWidth="1"/>
    <col min="2325" max="2325" width="40.140625" style="248" customWidth="1"/>
    <col min="2326" max="2326" width="18.42578125" style="248" customWidth="1"/>
    <col min="2327" max="2327" width="19.42578125" style="248" customWidth="1"/>
    <col min="2328" max="2328" width="80.28515625" style="248" customWidth="1"/>
    <col min="2329" max="2329" width="31.140625" style="248" customWidth="1"/>
    <col min="2330" max="2330" width="14.42578125" style="248" customWidth="1"/>
    <col min="2331" max="2332" width="11" style="248" customWidth="1"/>
    <col min="2333" max="2560" width="14.42578125" style="248"/>
    <col min="2561" max="2561" width="6.5703125" style="248" customWidth="1"/>
    <col min="2562" max="2562" width="10.7109375" style="248" customWidth="1"/>
    <col min="2563" max="2563" width="17.5703125" style="248" customWidth="1"/>
    <col min="2564" max="2564" width="21.5703125" style="248" customWidth="1"/>
    <col min="2565" max="2565" width="52.28515625" style="248" customWidth="1"/>
    <col min="2566" max="2566" width="24.140625" style="248" customWidth="1"/>
    <col min="2567" max="2567" width="26.5703125" style="248" customWidth="1"/>
    <col min="2568" max="2568" width="25.85546875" style="248" customWidth="1"/>
    <col min="2569" max="2569" width="14" style="248" customWidth="1"/>
    <col min="2570" max="2570" width="18" style="248" customWidth="1"/>
    <col min="2571" max="2571" width="18.5703125" style="248" customWidth="1"/>
    <col min="2572" max="2572" width="20" style="248" customWidth="1"/>
    <col min="2573" max="2573" width="18.28515625" style="248" customWidth="1"/>
    <col min="2574" max="2575" width="18" style="248" customWidth="1"/>
    <col min="2576" max="2576" width="26.28515625" style="248" customWidth="1"/>
    <col min="2577" max="2577" width="24.85546875" style="248" customWidth="1"/>
    <col min="2578" max="2578" width="19.42578125" style="248" customWidth="1"/>
    <col min="2579" max="2579" width="28.140625" style="248" customWidth="1"/>
    <col min="2580" max="2580" width="97.7109375" style="248" customWidth="1"/>
    <col min="2581" max="2581" width="40.140625" style="248" customWidth="1"/>
    <col min="2582" max="2582" width="18.42578125" style="248" customWidth="1"/>
    <col min="2583" max="2583" width="19.42578125" style="248" customWidth="1"/>
    <col min="2584" max="2584" width="80.28515625" style="248" customWidth="1"/>
    <col min="2585" max="2585" width="31.140625" style="248" customWidth="1"/>
    <col min="2586" max="2586" width="14.42578125" style="248" customWidth="1"/>
    <col min="2587" max="2588" width="11" style="248" customWidth="1"/>
    <col min="2589" max="2816" width="14.42578125" style="248"/>
    <col min="2817" max="2817" width="6.5703125" style="248" customWidth="1"/>
    <col min="2818" max="2818" width="10.7109375" style="248" customWidth="1"/>
    <col min="2819" max="2819" width="17.5703125" style="248" customWidth="1"/>
    <col min="2820" max="2820" width="21.5703125" style="248" customWidth="1"/>
    <col min="2821" max="2821" width="52.28515625" style="248" customWidth="1"/>
    <col min="2822" max="2822" width="24.140625" style="248" customWidth="1"/>
    <col min="2823" max="2823" width="26.5703125" style="248" customWidth="1"/>
    <col min="2824" max="2824" width="25.85546875" style="248" customWidth="1"/>
    <col min="2825" max="2825" width="14" style="248" customWidth="1"/>
    <col min="2826" max="2826" width="18" style="248" customWidth="1"/>
    <col min="2827" max="2827" width="18.5703125" style="248" customWidth="1"/>
    <col min="2828" max="2828" width="20" style="248" customWidth="1"/>
    <col min="2829" max="2829" width="18.28515625" style="248" customWidth="1"/>
    <col min="2830" max="2831" width="18" style="248" customWidth="1"/>
    <col min="2832" max="2832" width="26.28515625" style="248" customWidth="1"/>
    <col min="2833" max="2833" width="24.85546875" style="248" customWidth="1"/>
    <col min="2834" max="2834" width="19.42578125" style="248" customWidth="1"/>
    <col min="2835" max="2835" width="28.140625" style="248" customWidth="1"/>
    <col min="2836" max="2836" width="97.7109375" style="248" customWidth="1"/>
    <col min="2837" max="2837" width="40.140625" style="248" customWidth="1"/>
    <col min="2838" max="2838" width="18.42578125" style="248" customWidth="1"/>
    <col min="2839" max="2839" width="19.42578125" style="248" customWidth="1"/>
    <col min="2840" max="2840" width="80.28515625" style="248" customWidth="1"/>
    <col min="2841" max="2841" width="31.140625" style="248" customWidth="1"/>
    <col min="2842" max="2842" width="14.42578125" style="248" customWidth="1"/>
    <col min="2843" max="2844" width="11" style="248" customWidth="1"/>
    <col min="2845" max="3072" width="14.42578125" style="248"/>
    <col min="3073" max="3073" width="6.5703125" style="248" customWidth="1"/>
    <col min="3074" max="3074" width="10.7109375" style="248" customWidth="1"/>
    <col min="3075" max="3075" width="17.5703125" style="248" customWidth="1"/>
    <col min="3076" max="3076" width="21.5703125" style="248" customWidth="1"/>
    <col min="3077" max="3077" width="52.28515625" style="248" customWidth="1"/>
    <col min="3078" max="3078" width="24.140625" style="248" customWidth="1"/>
    <col min="3079" max="3079" width="26.5703125" style="248" customWidth="1"/>
    <col min="3080" max="3080" width="25.85546875" style="248" customWidth="1"/>
    <col min="3081" max="3081" width="14" style="248" customWidth="1"/>
    <col min="3082" max="3082" width="18" style="248" customWidth="1"/>
    <col min="3083" max="3083" width="18.5703125" style="248" customWidth="1"/>
    <col min="3084" max="3084" width="20" style="248" customWidth="1"/>
    <col min="3085" max="3085" width="18.28515625" style="248" customWidth="1"/>
    <col min="3086" max="3087" width="18" style="248" customWidth="1"/>
    <col min="3088" max="3088" width="26.28515625" style="248" customWidth="1"/>
    <col min="3089" max="3089" width="24.85546875" style="248" customWidth="1"/>
    <col min="3090" max="3090" width="19.42578125" style="248" customWidth="1"/>
    <col min="3091" max="3091" width="28.140625" style="248" customWidth="1"/>
    <col min="3092" max="3092" width="97.7109375" style="248" customWidth="1"/>
    <col min="3093" max="3093" width="40.140625" style="248" customWidth="1"/>
    <col min="3094" max="3094" width="18.42578125" style="248" customWidth="1"/>
    <col min="3095" max="3095" width="19.42578125" style="248" customWidth="1"/>
    <col min="3096" max="3096" width="80.28515625" style="248" customWidth="1"/>
    <col min="3097" max="3097" width="31.140625" style="248" customWidth="1"/>
    <col min="3098" max="3098" width="14.42578125" style="248" customWidth="1"/>
    <col min="3099" max="3100" width="11" style="248" customWidth="1"/>
    <col min="3101" max="3328" width="14.42578125" style="248"/>
    <col min="3329" max="3329" width="6.5703125" style="248" customWidth="1"/>
    <col min="3330" max="3330" width="10.7109375" style="248" customWidth="1"/>
    <col min="3331" max="3331" width="17.5703125" style="248" customWidth="1"/>
    <col min="3332" max="3332" width="21.5703125" style="248" customWidth="1"/>
    <col min="3333" max="3333" width="52.28515625" style="248" customWidth="1"/>
    <col min="3334" max="3334" width="24.140625" style="248" customWidth="1"/>
    <col min="3335" max="3335" width="26.5703125" style="248" customWidth="1"/>
    <col min="3336" max="3336" width="25.85546875" style="248" customWidth="1"/>
    <col min="3337" max="3337" width="14" style="248" customWidth="1"/>
    <col min="3338" max="3338" width="18" style="248" customWidth="1"/>
    <col min="3339" max="3339" width="18.5703125" style="248" customWidth="1"/>
    <col min="3340" max="3340" width="20" style="248" customWidth="1"/>
    <col min="3341" max="3341" width="18.28515625" style="248" customWidth="1"/>
    <col min="3342" max="3343" width="18" style="248" customWidth="1"/>
    <col min="3344" max="3344" width="26.28515625" style="248" customWidth="1"/>
    <col min="3345" max="3345" width="24.85546875" style="248" customWidth="1"/>
    <col min="3346" max="3346" width="19.42578125" style="248" customWidth="1"/>
    <col min="3347" max="3347" width="28.140625" style="248" customWidth="1"/>
    <col min="3348" max="3348" width="97.7109375" style="248" customWidth="1"/>
    <col min="3349" max="3349" width="40.140625" style="248" customWidth="1"/>
    <col min="3350" max="3350" width="18.42578125" style="248" customWidth="1"/>
    <col min="3351" max="3351" width="19.42578125" style="248" customWidth="1"/>
    <col min="3352" max="3352" width="80.28515625" style="248" customWidth="1"/>
    <col min="3353" max="3353" width="31.140625" style="248" customWidth="1"/>
    <col min="3354" max="3354" width="14.42578125" style="248" customWidth="1"/>
    <col min="3355" max="3356" width="11" style="248" customWidth="1"/>
    <col min="3357" max="3584" width="14.42578125" style="248"/>
    <col min="3585" max="3585" width="6.5703125" style="248" customWidth="1"/>
    <col min="3586" max="3586" width="10.7109375" style="248" customWidth="1"/>
    <col min="3587" max="3587" width="17.5703125" style="248" customWidth="1"/>
    <col min="3588" max="3588" width="21.5703125" style="248" customWidth="1"/>
    <col min="3589" max="3589" width="52.28515625" style="248" customWidth="1"/>
    <col min="3590" max="3590" width="24.140625" style="248" customWidth="1"/>
    <col min="3591" max="3591" width="26.5703125" style="248" customWidth="1"/>
    <col min="3592" max="3592" width="25.85546875" style="248" customWidth="1"/>
    <col min="3593" max="3593" width="14" style="248" customWidth="1"/>
    <col min="3594" max="3594" width="18" style="248" customWidth="1"/>
    <col min="3595" max="3595" width="18.5703125" style="248" customWidth="1"/>
    <col min="3596" max="3596" width="20" style="248" customWidth="1"/>
    <col min="3597" max="3597" width="18.28515625" style="248" customWidth="1"/>
    <col min="3598" max="3599" width="18" style="248" customWidth="1"/>
    <col min="3600" max="3600" width="26.28515625" style="248" customWidth="1"/>
    <col min="3601" max="3601" width="24.85546875" style="248" customWidth="1"/>
    <col min="3602" max="3602" width="19.42578125" style="248" customWidth="1"/>
    <col min="3603" max="3603" width="28.140625" style="248" customWidth="1"/>
    <col min="3604" max="3604" width="97.7109375" style="248" customWidth="1"/>
    <col min="3605" max="3605" width="40.140625" style="248" customWidth="1"/>
    <col min="3606" max="3606" width="18.42578125" style="248" customWidth="1"/>
    <col min="3607" max="3607" width="19.42578125" style="248" customWidth="1"/>
    <col min="3608" max="3608" width="80.28515625" style="248" customWidth="1"/>
    <col min="3609" max="3609" width="31.140625" style="248" customWidth="1"/>
    <col min="3610" max="3610" width="14.42578125" style="248" customWidth="1"/>
    <col min="3611" max="3612" width="11" style="248" customWidth="1"/>
    <col min="3613" max="3840" width="14.42578125" style="248"/>
    <col min="3841" max="3841" width="6.5703125" style="248" customWidth="1"/>
    <col min="3842" max="3842" width="10.7109375" style="248" customWidth="1"/>
    <col min="3843" max="3843" width="17.5703125" style="248" customWidth="1"/>
    <col min="3844" max="3844" width="21.5703125" style="248" customWidth="1"/>
    <col min="3845" max="3845" width="52.28515625" style="248" customWidth="1"/>
    <col min="3846" max="3846" width="24.140625" style="248" customWidth="1"/>
    <col min="3847" max="3847" width="26.5703125" style="248" customWidth="1"/>
    <col min="3848" max="3848" width="25.85546875" style="248" customWidth="1"/>
    <col min="3849" max="3849" width="14" style="248" customWidth="1"/>
    <col min="3850" max="3850" width="18" style="248" customWidth="1"/>
    <col min="3851" max="3851" width="18.5703125" style="248" customWidth="1"/>
    <col min="3852" max="3852" width="20" style="248" customWidth="1"/>
    <col min="3853" max="3853" width="18.28515625" style="248" customWidth="1"/>
    <col min="3854" max="3855" width="18" style="248" customWidth="1"/>
    <col min="3856" max="3856" width="26.28515625" style="248" customWidth="1"/>
    <col min="3857" max="3857" width="24.85546875" style="248" customWidth="1"/>
    <col min="3858" max="3858" width="19.42578125" style="248" customWidth="1"/>
    <col min="3859" max="3859" width="28.140625" style="248" customWidth="1"/>
    <col min="3860" max="3860" width="97.7109375" style="248" customWidth="1"/>
    <col min="3861" max="3861" width="40.140625" style="248" customWidth="1"/>
    <col min="3862" max="3862" width="18.42578125" style="248" customWidth="1"/>
    <col min="3863" max="3863" width="19.42578125" style="248" customWidth="1"/>
    <col min="3864" max="3864" width="80.28515625" style="248" customWidth="1"/>
    <col min="3865" max="3865" width="31.140625" style="248" customWidth="1"/>
    <col min="3866" max="3866" width="14.42578125" style="248" customWidth="1"/>
    <col min="3867" max="3868" width="11" style="248" customWidth="1"/>
    <col min="3869" max="4096" width="14.42578125" style="248"/>
    <col min="4097" max="4097" width="6.5703125" style="248" customWidth="1"/>
    <col min="4098" max="4098" width="10.7109375" style="248" customWidth="1"/>
    <col min="4099" max="4099" width="17.5703125" style="248" customWidth="1"/>
    <col min="4100" max="4100" width="21.5703125" style="248" customWidth="1"/>
    <col min="4101" max="4101" width="52.28515625" style="248" customWidth="1"/>
    <col min="4102" max="4102" width="24.140625" style="248" customWidth="1"/>
    <col min="4103" max="4103" width="26.5703125" style="248" customWidth="1"/>
    <col min="4104" max="4104" width="25.85546875" style="248" customWidth="1"/>
    <col min="4105" max="4105" width="14" style="248" customWidth="1"/>
    <col min="4106" max="4106" width="18" style="248" customWidth="1"/>
    <col min="4107" max="4107" width="18.5703125" style="248" customWidth="1"/>
    <col min="4108" max="4108" width="20" style="248" customWidth="1"/>
    <col min="4109" max="4109" width="18.28515625" style="248" customWidth="1"/>
    <col min="4110" max="4111" width="18" style="248" customWidth="1"/>
    <col min="4112" max="4112" width="26.28515625" style="248" customWidth="1"/>
    <col min="4113" max="4113" width="24.85546875" style="248" customWidth="1"/>
    <col min="4114" max="4114" width="19.42578125" style="248" customWidth="1"/>
    <col min="4115" max="4115" width="28.140625" style="248" customWidth="1"/>
    <col min="4116" max="4116" width="97.7109375" style="248" customWidth="1"/>
    <col min="4117" max="4117" width="40.140625" style="248" customWidth="1"/>
    <col min="4118" max="4118" width="18.42578125" style="248" customWidth="1"/>
    <col min="4119" max="4119" width="19.42578125" style="248" customWidth="1"/>
    <col min="4120" max="4120" width="80.28515625" style="248" customWidth="1"/>
    <col min="4121" max="4121" width="31.140625" style="248" customWidth="1"/>
    <col min="4122" max="4122" width="14.42578125" style="248" customWidth="1"/>
    <col min="4123" max="4124" width="11" style="248" customWidth="1"/>
    <col min="4125" max="4352" width="14.42578125" style="248"/>
    <col min="4353" max="4353" width="6.5703125" style="248" customWidth="1"/>
    <col min="4354" max="4354" width="10.7109375" style="248" customWidth="1"/>
    <col min="4355" max="4355" width="17.5703125" style="248" customWidth="1"/>
    <col min="4356" max="4356" width="21.5703125" style="248" customWidth="1"/>
    <col min="4357" max="4357" width="52.28515625" style="248" customWidth="1"/>
    <col min="4358" max="4358" width="24.140625" style="248" customWidth="1"/>
    <col min="4359" max="4359" width="26.5703125" style="248" customWidth="1"/>
    <col min="4360" max="4360" width="25.85546875" style="248" customWidth="1"/>
    <col min="4361" max="4361" width="14" style="248" customWidth="1"/>
    <col min="4362" max="4362" width="18" style="248" customWidth="1"/>
    <col min="4363" max="4363" width="18.5703125" style="248" customWidth="1"/>
    <col min="4364" max="4364" width="20" style="248" customWidth="1"/>
    <col min="4365" max="4365" width="18.28515625" style="248" customWidth="1"/>
    <col min="4366" max="4367" width="18" style="248" customWidth="1"/>
    <col min="4368" max="4368" width="26.28515625" style="248" customWidth="1"/>
    <col min="4369" max="4369" width="24.85546875" style="248" customWidth="1"/>
    <col min="4370" max="4370" width="19.42578125" style="248" customWidth="1"/>
    <col min="4371" max="4371" width="28.140625" style="248" customWidth="1"/>
    <col min="4372" max="4372" width="97.7109375" style="248" customWidth="1"/>
    <col min="4373" max="4373" width="40.140625" style="248" customWidth="1"/>
    <col min="4374" max="4374" width="18.42578125" style="248" customWidth="1"/>
    <col min="4375" max="4375" width="19.42578125" style="248" customWidth="1"/>
    <col min="4376" max="4376" width="80.28515625" style="248" customWidth="1"/>
    <col min="4377" max="4377" width="31.140625" style="248" customWidth="1"/>
    <col min="4378" max="4378" width="14.42578125" style="248" customWidth="1"/>
    <col min="4379" max="4380" width="11" style="248" customWidth="1"/>
    <col min="4381" max="4608" width="14.42578125" style="248"/>
    <col min="4609" max="4609" width="6.5703125" style="248" customWidth="1"/>
    <col min="4610" max="4610" width="10.7109375" style="248" customWidth="1"/>
    <col min="4611" max="4611" width="17.5703125" style="248" customWidth="1"/>
    <col min="4612" max="4612" width="21.5703125" style="248" customWidth="1"/>
    <col min="4613" max="4613" width="52.28515625" style="248" customWidth="1"/>
    <col min="4614" max="4614" width="24.140625" style="248" customWidth="1"/>
    <col min="4615" max="4615" width="26.5703125" style="248" customWidth="1"/>
    <col min="4616" max="4616" width="25.85546875" style="248" customWidth="1"/>
    <col min="4617" max="4617" width="14" style="248" customWidth="1"/>
    <col min="4618" max="4618" width="18" style="248" customWidth="1"/>
    <col min="4619" max="4619" width="18.5703125" style="248" customWidth="1"/>
    <col min="4620" max="4620" width="20" style="248" customWidth="1"/>
    <col min="4621" max="4621" width="18.28515625" style="248" customWidth="1"/>
    <col min="4622" max="4623" width="18" style="248" customWidth="1"/>
    <col min="4624" max="4624" width="26.28515625" style="248" customWidth="1"/>
    <col min="4625" max="4625" width="24.85546875" style="248" customWidth="1"/>
    <col min="4626" max="4626" width="19.42578125" style="248" customWidth="1"/>
    <col min="4627" max="4627" width="28.140625" style="248" customWidth="1"/>
    <col min="4628" max="4628" width="97.7109375" style="248" customWidth="1"/>
    <col min="4629" max="4629" width="40.140625" style="248" customWidth="1"/>
    <col min="4630" max="4630" width="18.42578125" style="248" customWidth="1"/>
    <col min="4631" max="4631" width="19.42578125" style="248" customWidth="1"/>
    <col min="4632" max="4632" width="80.28515625" style="248" customWidth="1"/>
    <col min="4633" max="4633" width="31.140625" style="248" customWidth="1"/>
    <col min="4634" max="4634" width="14.42578125" style="248" customWidth="1"/>
    <col min="4635" max="4636" width="11" style="248" customWidth="1"/>
    <col min="4637" max="4864" width="14.42578125" style="248"/>
    <col min="4865" max="4865" width="6.5703125" style="248" customWidth="1"/>
    <col min="4866" max="4866" width="10.7109375" style="248" customWidth="1"/>
    <col min="4867" max="4867" width="17.5703125" style="248" customWidth="1"/>
    <col min="4868" max="4868" width="21.5703125" style="248" customWidth="1"/>
    <col min="4869" max="4869" width="52.28515625" style="248" customWidth="1"/>
    <col min="4870" max="4870" width="24.140625" style="248" customWidth="1"/>
    <col min="4871" max="4871" width="26.5703125" style="248" customWidth="1"/>
    <col min="4872" max="4872" width="25.85546875" style="248" customWidth="1"/>
    <col min="4873" max="4873" width="14" style="248" customWidth="1"/>
    <col min="4874" max="4874" width="18" style="248" customWidth="1"/>
    <col min="4875" max="4875" width="18.5703125" style="248" customWidth="1"/>
    <col min="4876" max="4876" width="20" style="248" customWidth="1"/>
    <col min="4877" max="4877" width="18.28515625" style="248" customWidth="1"/>
    <col min="4878" max="4879" width="18" style="248" customWidth="1"/>
    <col min="4880" max="4880" width="26.28515625" style="248" customWidth="1"/>
    <col min="4881" max="4881" width="24.85546875" style="248" customWidth="1"/>
    <col min="4882" max="4882" width="19.42578125" style="248" customWidth="1"/>
    <col min="4883" max="4883" width="28.140625" style="248" customWidth="1"/>
    <col min="4884" max="4884" width="97.7109375" style="248" customWidth="1"/>
    <col min="4885" max="4885" width="40.140625" style="248" customWidth="1"/>
    <col min="4886" max="4886" width="18.42578125" style="248" customWidth="1"/>
    <col min="4887" max="4887" width="19.42578125" style="248" customWidth="1"/>
    <col min="4888" max="4888" width="80.28515625" style="248" customWidth="1"/>
    <col min="4889" max="4889" width="31.140625" style="248" customWidth="1"/>
    <col min="4890" max="4890" width="14.42578125" style="248" customWidth="1"/>
    <col min="4891" max="4892" width="11" style="248" customWidth="1"/>
    <col min="4893" max="5120" width="14.42578125" style="248"/>
    <col min="5121" max="5121" width="6.5703125" style="248" customWidth="1"/>
    <col min="5122" max="5122" width="10.7109375" style="248" customWidth="1"/>
    <col min="5123" max="5123" width="17.5703125" style="248" customWidth="1"/>
    <col min="5124" max="5124" width="21.5703125" style="248" customWidth="1"/>
    <col min="5125" max="5125" width="52.28515625" style="248" customWidth="1"/>
    <col min="5126" max="5126" width="24.140625" style="248" customWidth="1"/>
    <col min="5127" max="5127" width="26.5703125" style="248" customWidth="1"/>
    <col min="5128" max="5128" width="25.85546875" style="248" customWidth="1"/>
    <col min="5129" max="5129" width="14" style="248" customWidth="1"/>
    <col min="5130" max="5130" width="18" style="248" customWidth="1"/>
    <col min="5131" max="5131" width="18.5703125" style="248" customWidth="1"/>
    <col min="5132" max="5132" width="20" style="248" customWidth="1"/>
    <col min="5133" max="5133" width="18.28515625" style="248" customWidth="1"/>
    <col min="5134" max="5135" width="18" style="248" customWidth="1"/>
    <col min="5136" max="5136" width="26.28515625" style="248" customWidth="1"/>
    <col min="5137" max="5137" width="24.85546875" style="248" customWidth="1"/>
    <col min="5138" max="5138" width="19.42578125" style="248" customWidth="1"/>
    <col min="5139" max="5139" width="28.140625" style="248" customWidth="1"/>
    <col min="5140" max="5140" width="97.7109375" style="248" customWidth="1"/>
    <col min="5141" max="5141" width="40.140625" style="248" customWidth="1"/>
    <col min="5142" max="5142" width="18.42578125" style="248" customWidth="1"/>
    <col min="5143" max="5143" width="19.42578125" style="248" customWidth="1"/>
    <col min="5144" max="5144" width="80.28515625" style="248" customWidth="1"/>
    <col min="5145" max="5145" width="31.140625" style="248" customWidth="1"/>
    <col min="5146" max="5146" width="14.42578125" style="248" customWidth="1"/>
    <col min="5147" max="5148" width="11" style="248" customWidth="1"/>
    <col min="5149" max="5376" width="14.42578125" style="248"/>
    <col min="5377" max="5377" width="6.5703125" style="248" customWidth="1"/>
    <col min="5378" max="5378" width="10.7109375" style="248" customWidth="1"/>
    <col min="5379" max="5379" width="17.5703125" style="248" customWidth="1"/>
    <col min="5380" max="5380" width="21.5703125" style="248" customWidth="1"/>
    <col min="5381" max="5381" width="52.28515625" style="248" customWidth="1"/>
    <col min="5382" max="5382" width="24.140625" style="248" customWidth="1"/>
    <col min="5383" max="5383" width="26.5703125" style="248" customWidth="1"/>
    <col min="5384" max="5384" width="25.85546875" style="248" customWidth="1"/>
    <col min="5385" max="5385" width="14" style="248" customWidth="1"/>
    <col min="5386" max="5386" width="18" style="248" customWidth="1"/>
    <col min="5387" max="5387" width="18.5703125" style="248" customWidth="1"/>
    <col min="5388" max="5388" width="20" style="248" customWidth="1"/>
    <col min="5389" max="5389" width="18.28515625" style="248" customWidth="1"/>
    <col min="5390" max="5391" width="18" style="248" customWidth="1"/>
    <col min="5392" max="5392" width="26.28515625" style="248" customWidth="1"/>
    <col min="5393" max="5393" width="24.85546875" style="248" customWidth="1"/>
    <col min="5394" max="5394" width="19.42578125" style="248" customWidth="1"/>
    <col min="5395" max="5395" width="28.140625" style="248" customWidth="1"/>
    <col min="5396" max="5396" width="97.7109375" style="248" customWidth="1"/>
    <col min="5397" max="5397" width="40.140625" style="248" customWidth="1"/>
    <col min="5398" max="5398" width="18.42578125" style="248" customWidth="1"/>
    <col min="5399" max="5399" width="19.42578125" style="248" customWidth="1"/>
    <col min="5400" max="5400" width="80.28515625" style="248" customWidth="1"/>
    <col min="5401" max="5401" width="31.140625" style="248" customWidth="1"/>
    <col min="5402" max="5402" width="14.42578125" style="248" customWidth="1"/>
    <col min="5403" max="5404" width="11" style="248" customWidth="1"/>
    <col min="5405" max="5632" width="14.42578125" style="248"/>
    <col min="5633" max="5633" width="6.5703125" style="248" customWidth="1"/>
    <col min="5634" max="5634" width="10.7109375" style="248" customWidth="1"/>
    <col min="5635" max="5635" width="17.5703125" style="248" customWidth="1"/>
    <col min="5636" max="5636" width="21.5703125" style="248" customWidth="1"/>
    <col min="5637" max="5637" width="52.28515625" style="248" customWidth="1"/>
    <col min="5638" max="5638" width="24.140625" style="248" customWidth="1"/>
    <col min="5639" max="5639" width="26.5703125" style="248" customWidth="1"/>
    <col min="5640" max="5640" width="25.85546875" style="248" customWidth="1"/>
    <col min="5641" max="5641" width="14" style="248" customWidth="1"/>
    <col min="5642" max="5642" width="18" style="248" customWidth="1"/>
    <col min="5643" max="5643" width="18.5703125" style="248" customWidth="1"/>
    <col min="5644" max="5644" width="20" style="248" customWidth="1"/>
    <col min="5645" max="5645" width="18.28515625" style="248" customWidth="1"/>
    <col min="5646" max="5647" width="18" style="248" customWidth="1"/>
    <col min="5648" max="5648" width="26.28515625" style="248" customWidth="1"/>
    <col min="5649" max="5649" width="24.85546875" style="248" customWidth="1"/>
    <col min="5650" max="5650" width="19.42578125" style="248" customWidth="1"/>
    <col min="5651" max="5651" width="28.140625" style="248" customWidth="1"/>
    <col min="5652" max="5652" width="97.7109375" style="248" customWidth="1"/>
    <col min="5653" max="5653" width="40.140625" style="248" customWidth="1"/>
    <col min="5654" max="5654" width="18.42578125" style="248" customWidth="1"/>
    <col min="5655" max="5655" width="19.42578125" style="248" customWidth="1"/>
    <col min="5656" max="5656" width="80.28515625" style="248" customWidth="1"/>
    <col min="5657" max="5657" width="31.140625" style="248" customWidth="1"/>
    <col min="5658" max="5658" width="14.42578125" style="248" customWidth="1"/>
    <col min="5659" max="5660" width="11" style="248" customWidth="1"/>
    <col min="5661" max="5888" width="14.42578125" style="248"/>
    <col min="5889" max="5889" width="6.5703125" style="248" customWidth="1"/>
    <col min="5890" max="5890" width="10.7109375" style="248" customWidth="1"/>
    <col min="5891" max="5891" width="17.5703125" style="248" customWidth="1"/>
    <col min="5892" max="5892" width="21.5703125" style="248" customWidth="1"/>
    <col min="5893" max="5893" width="52.28515625" style="248" customWidth="1"/>
    <col min="5894" max="5894" width="24.140625" style="248" customWidth="1"/>
    <col min="5895" max="5895" width="26.5703125" style="248" customWidth="1"/>
    <col min="5896" max="5896" width="25.85546875" style="248" customWidth="1"/>
    <col min="5897" max="5897" width="14" style="248" customWidth="1"/>
    <col min="5898" max="5898" width="18" style="248" customWidth="1"/>
    <col min="5899" max="5899" width="18.5703125" style="248" customWidth="1"/>
    <col min="5900" max="5900" width="20" style="248" customWidth="1"/>
    <col min="5901" max="5901" width="18.28515625" style="248" customWidth="1"/>
    <col min="5902" max="5903" width="18" style="248" customWidth="1"/>
    <col min="5904" max="5904" width="26.28515625" style="248" customWidth="1"/>
    <col min="5905" max="5905" width="24.85546875" style="248" customWidth="1"/>
    <col min="5906" max="5906" width="19.42578125" style="248" customWidth="1"/>
    <col min="5907" max="5907" width="28.140625" style="248" customWidth="1"/>
    <col min="5908" max="5908" width="97.7109375" style="248" customWidth="1"/>
    <col min="5909" max="5909" width="40.140625" style="248" customWidth="1"/>
    <col min="5910" max="5910" width="18.42578125" style="248" customWidth="1"/>
    <col min="5911" max="5911" width="19.42578125" style="248" customWidth="1"/>
    <col min="5912" max="5912" width="80.28515625" style="248" customWidth="1"/>
    <col min="5913" max="5913" width="31.140625" style="248" customWidth="1"/>
    <col min="5914" max="5914" width="14.42578125" style="248" customWidth="1"/>
    <col min="5915" max="5916" width="11" style="248" customWidth="1"/>
    <col min="5917" max="6144" width="14.42578125" style="248"/>
    <col min="6145" max="6145" width="6.5703125" style="248" customWidth="1"/>
    <col min="6146" max="6146" width="10.7109375" style="248" customWidth="1"/>
    <col min="6147" max="6147" width="17.5703125" style="248" customWidth="1"/>
    <col min="6148" max="6148" width="21.5703125" style="248" customWidth="1"/>
    <col min="6149" max="6149" width="52.28515625" style="248" customWidth="1"/>
    <col min="6150" max="6150" width="24.140625" style="248" customWidth="1"/>
    <col min="6151" max="6151" width="26.5703125" style="248" customWidth="1"/>
    <col min="6152" max="6152" width="25.85546875" style="248" customWidth="1"/>
    <col min="6153" max="6153" width="14" style="248" customWidth="1"/>
    <col min="6154" max="6154" width="18" style="248" customWidth="1"/>
    <col min="6155" max="6155" width="18.5703125" style="248" customWidth="1"/>
    <col min="6156" max="6156" width="20" style="248" customWidth="1"/>
    <col min="6157" max="6157" width="18.28515625" style="248" customWidth="1"/>
    <col min="6158" max="6159" width="18" style="248" customWidth="1"/>
    <col min="6160" max="6160" width="26.28515625" style="248" customWidth="1"/>
    <col min="6161" max="6161" width="24.85546875" style="248" customWidth="1"/>
    <col min="6162" max="6162" width="19.42578125" style="248" customWidth="1"/>
    <col min="6163" max="6163" width="28.140625" style="248" customWidth="1"/>
    <col min="6164" max="6164" width="97.7109375" style="248" customWidth="1"/>
    <col min="6165" max="6165" width="40.140625" style="248" customWidth="1"/>
    <col min="6166" max="6166" width="18.42578125" style="248" customWidth="1"/>
    <col min="6167" max="6167" width="19.42578125" style="248" customWidth="1"/>
    <col min="6168" max="6168" width="80.28515625" style="248" customWidth="1"/>
    <col min="6169" max="6169" width="31.140625" style="248" customWidth="1"/>
    <col min="6170" max="6170" width="14.42578125" style="248" customWidth="1"/>
    <col min="6171" max="6172" width="11" style="248" customWidth="1"/>
    <col min="6173" max="6400" width="14.42578125" style="248"/>
    <col min="6401" max="6401" width="6.5703125" style="248" customWidth="1"/>
    <col min="6402" max="6402" width="10.7109375" style="248" customWidth="1"/>
    <col min="6403" max="6403" width="17.5703125" style="248" customWidth="1"/>
    <col min="6404" max="6404" width="21.5703125" style="248" customWidth="1"/>
    <col min="6405" max="6405" width="52.28515625" style="248" customWidth="1"/>
    <col min="6406" max="6406" width="24.140625" style="248" customWidth="1"/>
    <col min="6407" max="6407" width="26.5703125" style="248" customWidth="1"/>
    <col min="6408" max="6408" width="25.85546875" style="248" customWidth="1"/>
    <col min="6409" max="6409" width="14" style="248" customWidth="1"/>
    <col min="6410" max="6410" width="18" style="248" customWidth="1"/>
    <col min="6411" max="6411" width="18.5703125" style="248" customWidth="1"/>
    <col min="6412" max="6412" width="20" style="248" customWidth="1"/>
    <col min="6413" max="6413" width="18.28515625" style="248" customWidth="1"/>
    <col min="6414" max="6415" width="18" style="248" customWidth="1"/>
    <col min="6416" max="6416" width="26.28515625" style="248" customWidth="1"/>
    <col min="6417" max="6417" width="24.85546875" style="248" customWidth="1"/>
    <col min="6418" max="6418" width="19.42578125" style="248" customWidth="1"/>
    <col min="6419" max="6419" width="28.140625" style="248" customWidth="1"/>
    <col min="6420" max="6420" width="97.7109375" style="248" customWidth="1"/>
    <col min="6421" max="6421" width="40.140625" style="248" customWidth="1"/>
    <col min="6422" max="6422" width="18.42578125" style="248" customWidth="1"/>
    <col min="6423" max="6423" width="19.42578125" style="248" customWidth="1"/>
    <col min="6424" max="6424" width="80.28515625" style="248" customWidth="1"/>
    <col min="6425" max="6425" width="31.140625" style="248" customWidth="1"/>
    <col min="6426" max="6426" width="14.42578125" style="248" customWidth="1"/>
    <col min="6427" max="6428" width="11" style="248" customWidth="1"/>
    <col min="6429" max="6656" width="14.42578125" style="248"/>
    <col min="6657" max="6657" width="6.5703125" style="248" customWidth="1"/>
    <col min="6658" max="6658" width="10.7109375" style="248" customWidth="1"/>
    <col min="6659" max="6659" width="17.5703125" style="248" customWidth="1"/>
    <col min="6660" max="6660" width="21.5703125" style="248" customWidth="1"/>
    <col min="6661" max="6661" width="52.28515625" style="248" customWidth="1"/>
    <col min="6662" max="6662" width="24.140625" style="248" customWidth="1"/>
    <col min="6663" max="6663" width="26.5703125" style="248" customWidth="1"/>
    <col min="6664" max="6664" width="25.85546875" style="248" customWidth="1"/>
    <col min="6665" max="6665" width="14" style="248" customWidth="1"/>
    <col min="6666" max="6666" width="18" style="248" customWidth="1"/>
    <col min="6667" max="6667" width="18.5703125" style="248" customWidth="1"/>
    <col min="6668" max="6668" width="20" style="248" customWidth="1"/>
    <col min="6669" max="6669" width="18.28515625" style="248" customWidth="1"/>
    <col min="6670" max="6671" width="18" style="248" customWidth="1"/>
    <col min="6672" max="6672" width="26.28515625" style="248" customWidth="1"/>
    <col min="6673" max="6673" width="24.85546875" style="248" customWidth="1"/>
    <col min="6674" max="6674" width="19.42578125" style="248" customWidth="1"/>
    <col min="6675" max="6675" width="28.140625" style="248" customWidth="1"/>
    <col min="6676" max="6676" width="97.7109375" style="248" customWidth="1"/>
    <col min="6677" max="6677" width="40.140625" style="248" customWidth="1"/>
    <col min="6678" max="6678" width="18.42578125" style="248" customWidth="1"/>
    <col min="6679" max="6679" width="19.42578125" style="248" customWidth="1"/>
    <col min="6680" max="6680" width="80.28515625" style="248" customWidth="1"/>
    <col min="6681" max="6681" width="31.140625" style="248" customWidth="1"/>
    <col min="6682" max="6682" width="14.42578125" style="248" customWidth="1"/>
    <col min="6683" max="6684" width="11" style="248" customWidth="1"/>
    <col min="6685" max="6912" width="14.42578125" style="248"/>
    <col min="6913" max="6913" width="6.5703125" style="248" customWidth="1"/>
    <col min="6914" max="6914" width="10.7109375" style="248" customWidth="1"/>
    <col min="6915" max="6915" width="17.5703125" style="248" customWidth="1"/>
    <col min="6916" max="6916" width="21.5703125" style="248" customWidth="1"/>
    <col min="6917" max="6917" width="52.28515625" style="248" customWidth="1"/>
    <col min="6918" max="6918" width="24.140625" style="248" customWidth="1"/>
    <col min="6919" max="6919" width="26.5703125" style="248" customWidth="1"/>
    <col min="6920" max="6920" width="25.85546875" style="248" customWidth="1"/>
    <col min="6921" max="6921" width="14" style="248" customWidth="1"/>
    <col min="6922" max="6922" width="18" style="248" customWidth="1"/>
    <col min="6923" max="6923" width="18.5703125" style="248" customWidth="1"/>
    <col min="6924" max="6924" width="20" style="248" customWidth="1"/>
    <col min="6925" max="6925" width="18.28515625" style="248" customWidth="1"/>
    <col min="6926" max="6927" width="18" style="248" customWidth="1"/>
    <col min="6928" max="6928" width="26.28515625" style="248" customWidth="1"/>
    <col min="6929" max="6929" width="24.85546875" style="248" customWidth="1"/>
    <col min="6930" max="6930" width="19.42578125" style="248" customWidth="1"/>
    <col min="6931" max="6931" width="28.140625" style="248" customWidth="1"/>
    <col min="6932" max="6932" width="97.7109375" style="248" customWidth="1"/>
    <col min="6933" max="6933" width="40.140625" style="248" customWidth="1"/>
    <col min="6934" max="6934" width="18.42578125" style="248" customWidth="1"/>
    <col min="6935" max="6935" width="19.42578125" style="248" customWidth="1"/>
    <col min="6936" max="6936" width="80.28515625" style="248" customWidth="1"/>
    <col min="6937" max="6937" width="31.140625" style="248" customWidth="1"/>
    <col min="6938" max="6938" width="14.42578125" style="248" customWidth="1"/>
    <col min="6939" max="6940" width="11" style="248" customWidth="1"/>
    <col min="6941" max="7168" width="14.42578125" style="248"/>
    <col min="7169" max="7169" width="6.5703125" style="248" customWidth="1"/>
    <col min="7170" max="7170" width="10.7109375" style="248" customWidth="1"/>
    <col min="7171" max="7171" width="17.5703125" style="248" customWidth="1"/>
    <col min="7172" max="7172" width="21.5703125" style="248" customWidth="1"/>
    <col min="7173" max="7173" width="52.28515625" style="248" customWidth="1"/>
    <col min="7174" max="7174" width="24.140625" style="248" customWidth="1"/>
    <col min="7175" max="7175" width="26.5703125" style="248" customWidth="1"/>
    <col min="7176" max="7176" width="25.85546875" style="248" customWidth="1"/>
    <col min="7177" max="7177" width="14" style="248" customWidth="1"/>
    <col min="7178" max="7178" width="18" style="248" customWidth="1"/>
    <col min="7179" max="7179" width="18.5703125" style="248" customWidth="1"/>
    <col min="7180" max="7180" width="20" style="248" customWidth="1"/>
    <col min="7181" max="7181" width="18.28515625" style="248" customWidth="1"/>
    <col min="7182" max="7183" width="18" style="248" customWidth="1"/>
    <col min="7184" max="7184" width="26.28515625" style="248" customWidth="1"/>
    <col min="7185" max="7185" width="24.85546875" style="248" customWidth="1"/>
    <col min="7186" max="7186" width="19.42578125" style="248" customWidth="1"/>
    <col min="7187" max="7187" width="28.140625" style="248" customWidth="1"/>
    <col min="7188" max="7188" width="97.7109375" style="248" customWidth="1"/>
    <col min="7189" max="7189" width="40.140625" style="248" customWidth="1"/>
    <col min="7190" max="7190" width="18.42578125" style="248" customWidth="1"/>
    <col min="7191" max="7191" width="19.42578125" style="248" customWidth="1"/>
    <col min="7192" max="7192" width="80.28515625" style="248" customWidth="1"/>
    <col min="7193" max="7193" width="31.140625" style="248" customWidth="1"/>
    <col min="7194" max="7194" width="14.42578125" style="248" customWidth="1"/>
    <col min="7195" max="7196" width="11" style="248" customWidth="1"/>
    <col min="7197" max="7424" width="14.42578125" style="248"/>
    <col min="7425" max="7425" width="6.5703125" style="248" customWidth="1"/>
    <col min="7426" max="7426" width="10.7109375" style="248" customWidth="1"/>
    <col min="7427" max="7427" width="17.5703125" style="248" customWidth="1"/>
    <col min="7428" max="7428" width="21.5703125" style="248" customWidth="1"/>
    <col min="7429" max="7429" width="52.28515625" style="248" customWidth="1"/>
    <col min="7430" max="7430" width="24.140625" style="248" customWidth="1"/>
    <col min="7431" max="7431" width="26.5703125" style="248" customWidth="1"/>
    <col min="7432" max="7432" width="25.85546875" style="248" customWidth="1"/>
    <col min="7433" max="7433" width="14" style="248" customWidth="1"/>
    <col min="7434" max="7434" width="18" style="248" customWidth="1"/>
    <col min="7435" max="7435" width="18.5703125" style="248" customWidth="1"/>
    <col min="7436" max="7436" width="20" style="248" customWidth="1"/>
    <col min="7437" max="7437" width="18.28515625" style="248" customWidth="1"/>
    <col min="7438" max="7439" width="18" style="248" customWidth="1"/>
    <col min="7440" max="7440" width="26.28515625" style="248" customWidth="1"/>
    <col min="7441" max="7441" width="24.85546875" style="248" customWidth="1"/>
    <col min="7442" max="7442" width="19.42578125" style="248" customWidth="1"/>
    <col min="7443" max="7443" width="28.140625" style="248" customWidth="1"/>
    <col min="7444" max="7444" width="97.7109375" style="248" customWidth="1"/>
    <col min="7445" max="7445" width="40.140625" style="248" customWidth="1"/>
    <col min="7446" max="7446" width="18.42578125" style="248" customWidth="1"/>
    <col min="7447" max="7447" width="19.42578125" style="248" customWidth="1"/>
    <col min="7448" max="7448" width="80.28515625" style="248" customWidth="1"/>
    <col min="7449" max="7449" width="31.140625" style="248" customWidth="1"/>
    <col min="7450" max="7450" width="14.42578125" style="248" customWidth="1"/>
    <col min="7451" max="7452" width="11" style="248" customWidth="1"/>
    <col min="7453" max="7680" width="14.42578125" style="248"/>
    <col min="7681" max="7681" width="6.5703125" style="248" customWidth="1"/>
    <col min="7682" max="7682" width="10.7109375" style="248" customWidth="1"/>
    <col min="7683" max="7683" width="17.5703125" style="248" customWidth="1"/>
    <col min="7684" max="7684" width="21.5703125" style="248" customWidth="1"/>
    <col min="7685" max="7685" width="52.28515625" style="248" customWidth="1"/>
    <col min="7686" max="7686" width="24.140625" style="248" customWidth="1"/>
    <col min="7687" max="7687" width="26.5703125" style="248" customWidth="1"/>
    <col min="7688" max="7688" width="25.85546875" style="248" customWidth="1"/>
    <col min="7689" max="7689" width="14" style="248" customWidth="1"/>
    <col min="7690" max="7690" width="18" style="248" customWidth="1"/>
    <col min="7691" max="7691" width="18.5703125" style="248" customWidth="1"/>
    <col min="7692" max="7692" width="20" style="248" customWidth="1"/>
    <col min="7693" max="7693" width="18.28515625" style="248" customWidth="1"/>
    <col min="7694" max="7695" width="18" style="248" customWidth="1"/>
    <col min="7696" max="7696" width="26.28515625" style="248" customWidth="1"/>
    <col min="7697" max="7697" width="24.85546875" style="248" customWidth="1"/>
    <col min="7698" max="7698" width="19.42578125" style="248" customWidth="1"/>
    <col min="7699" max="7699" width="28.140625" style="248" customWidth="1"/>
    <col min="7700" max="7700" width="97.7109375" style="248" customWidth="1"/>
    <col min="7701" max="7701" width="40.140625" style="248" customWidth="1"/>
    <col min="7702" max="7702" width="18.42578125" style="248" customWidth="1"/>
    <col min="7703" max="7703" width="19.42578125" style="248" customWidth="1"/>
    <col min="7704" max="7704" width="80.28515625" style="248" customWidth="1"/>
    <col min="7705" max="7705" width="31.140625" style="248" customWidth="1"/>
    <col min="7706" max="7706" width="14.42578125" style="248" customWidth="1"/>
    <col min="7707" max="7708" width="11" style="248" customWidth="1"/>
    <col min="7709" max="7936" width="14.42578125" style="248"/>
    <col min="7937" max="7937" width="6.5703125" style="248" customWidth="1"/>
    <col min="7938" max="7938" width="10.7109375" style="248" customWidth="1"/>
    <col min="7939" max="7939" width="17.5703125" style="248" customWidth="1"/>
    <col min="7940" max="7940" width="21.5703125" style="248" customWidth="1"/>
    <col min="7941" max="7941" width="52.28515625" style="248" customWidth="1"/>
    <col min="7942" max="7942" width="24.140625" style="248" customWidth="1"/>
    <col min="7943" max="7943" width="26.5703125" style="248" customWidth="1"/>
    <col min="7944" max="7944" width="25.85546875" style="248" customWidth="1"/>
    <col min="7945" max="7945" width="14" style="248" customWidth="1"/>
    <col min="7946" max="7946" width="18" style="248" customWidth="1"/>
    <col min="7947" max="7947" width="18.5703125" style="248" customWidth="1"/>
    <col min="7948" max="7948" width="20" style="248" customWidth="1"/>
    <col min="7949" max="7949" width="18.28515625" style="248" customWidth="1"/>
    <col min="7950" max="7951" width="18" style="248" customWidth="1"/>
    <col min="7952" max="7952" width="26.28515625" style="248" customWidth="1"/>
    <col min="7953" max="7953" width="24.85546875" style="248" customWidth="1"/>
    <col min="7954" max="7954" width="19.42578125" style="248" customWidth="1"/>
    <col min="7955" max="7955" width="28.140625" style="248" customWidth="1"/>
    <col min="7956" max="7956" width="97.7109375" style="248" customWidth="1"/>
    <col min="7957" max="7957" width="40.140625" style="248" customWidth="1"/>
    <col min="7958" max="7958" width="18.42578125" style="248" customWidth="1"/>
    <col min="7959" max="7959" width="19.42578125" style="248" customWidth="1"/>
    <col min="7960" max="7960" width="80.28515625" style="248" customWidth="1"/>
    <col min="7961" max="7961" width="31.140625" style="248" customWidth="1"/>
    <col min="7962" max="7962" width="14.42578125" style="248" customWidth="1"/>
    <col min="7963" max="7964" width="11" style="248" customWidth="1"/>
    <col min="7965" max="8192" width="14.42578125" style="248"/>
    <col min="8193" max="8193" width="6.5703125" style="248" customWidth="1"/>
    <col min="8194" max="8194" width="10.7109375" style="248" customWidth="1"/>
    <col min="8195" max="8195" width="17.5703125" style="248" customWidth="1"/>
    <col min="8196" max="8196" width="21.5703125" style="248" customWidth="1"/>
    <col min="8197" max="8197" width="52.28515625" style="248" customWidth="1"/>
    <col min="8198" max="8198" width="24.140625" style="248" customWidth="1"/>
    <col min="8199" max="8199" width="26.5703125" style="248" customWidth="1"/>
    <col min="8200" max="8200" width="25.85546875" style="248" customWidth="1"/>
    <col min="8201" max="8201" width="14" style="248" customWidth="1"/>
    <col min="8202" max="8202" width="18" style="248" customWidth="1"/>
    <col min="8203" max="8203" width="18.5703125" style="248" customWidth="1"/>
    <col min="8204" max="8204" width="20" style="248" customWidth="1"/>
    <col min="8205" max="8205" width="18.28515625" style="248" customWidth="1"/>
    <col min="8206" max="8207" width="18" style="248" customWidth="1"/>
    <col min="8208" max="8208" width="26.28515625" style="248" customWidth="1"/>
    <col min="8209" max="8209" width="24.85546875" style="248" customWidth="1"/>
    <col min="8210" max="8210" width="19.42578125" style="248" customWidth="1"/>
    <col min="8211" max="8211" width="28.140625" style="248" customWidth="1"/>
    <col min="8212" max="8212" width="97.7109375" style="248" customWidth="1"/>
    <col min="8213" max="8213" width="40.140625" style="248" customWidth="1"/>
    <col min="8214" max="8214" width="18.42578125" style="248" customWidth="1"/>
    <col min="8215" max="8215" width="19.42578125" style="248" customWidth="1"/>
    <col min="8216" max="8216" width="80.28515625" style="248" customWidth="1"/>
    <col min="8217" max="8217" width="31.140625" style="248" customWidth="1"/>
    <col min="8218" max="8218" width="14.42578125" style="248" customWidth="1"/>
    <col min="8219" max="8220" width="11" style="248" customWidth="1"/>
    <col min="8221" max="8448" width="14.42578125" style="248"/>
    <col min="8449" max="8449" width="6.5703125" style="248" customWidth="1"/>
    <col min="8450" max="8450" width="10.7109375" style="248" customWidth="1"/>
    <col min="8451" max="8451" width="17.5703125" style="248" customWidth="1"/>
    <col min="8452" max="8452" width="21.5703125" style="248" customWidth="1"/>
    <col min="8453" max="8453" width="52.28515625" style="248" customWidth="1"/>
    <col min="8454" max="8454" width="24.140625" style="248" customWidth="1"/>
    <col min="8455" max="8455" width="26.5703125" style="248" customWidth="1"/>
    <col min="8456" max="8456" width="25.85546875" style="248" customWidth="1"/>
    <col min="8457" max="8457" width="14" style="248" customWidth="1"/>
    <col min="8458" max="8458" width="18" style="248" customWidth="1"/>
    <col min="8459" max="8459" width="18.5703125" style="248" customWidth="1"/>
    <col min="8460" max="8460" width="20" style="248" customWidth="1"/>
    <col min="8461" max="8461" width="18.28515625" style="248" customWidth="1"/>
    <col min="8462" max="8463" width="18" style="248" customWidth="1"/>
    <col min="8464" max="8464" width="26.28515625" style="248" customWidth="1"/>
    <col min="8465" max="8465" width="24.85546875" style="248" customWidth="1"/>
    <col min="8466" max="8466" width="19.42578125" style="248" customWidth="1"/>
    <col min="8467" max="8467" width="28.140625" style="248" customWidth="1"/>
    <col min="8468" max="8468" width="97.7109375" style="248" customWidth="1"/>
    <col min="8469" max="8469" width="40.140625" style="248" customWidth="1"/>
    <col min="8470" max="8470" width="18.42578125" style="248" customWidth="1"/>
    <col min="8471" max="8471" width="19.42578125" style="248" customWidth="1"/>
    <col min="8472" max="8472" width="80.28515625" style="248" customWidth="1"/>
    <col min="8473" max="8473" width="31.140625" style="248" customWidth="1"/>
    <col min="8474" max="8474" width="14.42578125" style="248" customWidth="1"/>
    <col min="8475" max="8476" width="11" style="248" customWidth="1"/>
    <col min="8477" max="8704" width="14.42578125" style="248"/>
    <col min="8705" max="8705" width="6.5703125" style="248" customWidth="1"/>
    <col min="8706" max="8706" width="10.7109375" style="248" customWidth="1"/>
    <col min="8707" max="8707" width="17.5703125" style="248" customWidth="1"/>
    <col min="8708" max="8708" width="21.5703125" style="248" customWidth="1"/>
    <col min="8709" max="8709" width="52.28515625" style="248" customWidth="1"/>
    <col min="8710" max="8710" width="24.140625" style="248" customWidth="1"/>
    <col min="8711" max="8711" width="26.5703125" style="248" customWidth="1"/>
    <col min="8712" max="8712" width="25.85546875" style="248" customWidth="1"/>
    <col min="8713" max="8713" width="14" style="248" customWidth="1"/>
    <col min="8714" max="8714" width="18" style="248" customWidth="1"/>
    <col min="8715" max="8715" width="18.5703125" style="248" customWidth="1"/>
    <col min="8716" max="8716" width="20" style="248" customWidth="1"/>
    <col min="8717" max="8717" width="18.28515625" style="248" customWidth="1"/>
    <col min="8718" max="8719" width="18" style="248" customWidth="1"/>
    <col min="8720" max="8720" width="26.28515625" style="248" customWidth="1"/>
    <col min="8721" max="8721" width="24.85546875" style="248" customWidth="1"/>
    <col min="8722" max="8722" width="19.42578125" style="248" customWidth="1"/>
    <col min="8723" max="8723" width="28.140625" style="248" customWidth="1"/>
    <col min="8724" max="8724" width="97.7109375" style="248" customWidth="1"/>
    <col min="8725" max="8725" width="40.140625" style="248" customWidth="1"/>
    <col min="8726" max="8726" width="18.42578125" style="248" customWidth="1"/>
    <col min="8727" max="8727" width="19.42578125" style="248" customWidth="1"/>
    <col min="8728" max="8728" width="80.28515625" style="248" customWidth="1"/>
    <col min="8729" max="8729" width="31.140625" style="248" customWidth="1"/>
    <col min="8730" max="8730" width="14.42578125" style="248" customWidth="1"/>
    <col min="8731" max="8732" width="11" style="248" customWidth="1"/>
    <col min="8733" max="8960" width="14.42578125" style="248"/>
    <col min="8961" max="8961" width="6.5703125" style="248" customWidth="1"/>
    <col min="8962" max="8962" width="10.7109375" style="248" customWidth="1"/>
    <col min="8963" max="8963" width="17.5703125" style="248" customWidth="1"/>
    <col min="8964" max="8964" width="21.5703125" style="248" customWidth="1"/>
    <col min="8965" max="8965" width="52.28515625" style="248" customWidth="1"/>
    <col min="8966" max="8966" width="24.140625" style="248" customWidth="1"/>
    <col min="8967" max="8967" width="26.5703125" style="248" customWidth="1"/>
    <col min="8968" max="8968" width="25.85546875" style="248" customWidth="1"/>
    <col min="8969" max="8969" width="14" style="248" customWidth="1"/>
    <col min="8970" max="8970" width="18" style="248" customWidth="1"/>
    <col min="8971" max="8971" width="18.5703125" style="248" customWidth="1"/>
    <col min="8972" max="8972" width="20" style="248" customWidth="1"/>
    <col min="8973" max="8973" width="18.28515625" style="248" customWidth="1"/>
    <col min="8974" max="8975" width="18" style="248" customWidth="1"/>
    <col min="8976" max="8976" width="26.28515625" style="248" customWidth="1"/>
    <col min="8977" max="8977" width="24.85546875" style="248" customWidth="1"/>
    <col min="8978" max="8978" width="19.42578125" style="248" customWidth="1"/>
    <col min="8979" max="8979" width="28.140625" style="248" customWidth="1"/>
    <col min="8980" max="8980" width="97.7109375" style="248" customWidth="1"/>
    <col min="8981" max="8981" width="40.140625" style="248" customWidth="1"/>
    <col min="8982" max="8982" width="18.42578125" style="248" customWidth="1"/>
    <col min="8983" max="8983" width="19.42578125" style="248" customWidth="1"/>
    <col min="8984" max="8984" width="80.28515625" style="248" customWidth="1"/>
    <col min="8985" max="8985" width="31.140625" style="248" customWidth="1"/>
    <col min="8986" max="8986" width="14.42578125" style="248" customWidth="1"/>
    <col min="8987" max="8988" width="11" style="248" customWidth="1"/>
    <col min="8989" max="9216" width="14.42578125" style="248"/>
    <col min="9217" max="9217" width="6.5703125" style="248" customWidth="1"/>
    <col min="9218" max="9218" width="10.7109375" style="248" customWidth="1"/>
    <col min="9219" max="9219" width="17.5703125" style="248" customWidth="1"/>
    <col min="9220" max="9220" width="21.5703125" style="248" customWidth="1"/>
    <col min="9221" max="9221" width="52.28515625" style="248" customWidth="1"/>
    <col min="9222" max="9222" width="24.140625" style="248" customWidth="1"/>
    <col min="9223" max="9223" width="26.5703125" style="248" customWidth="1"/>
    <col min="9224" max="9224" width="25.85546875" style="248" customWidth="1"/>
    <col min="9225" max="9225" width="14" style="248" customWidth="1"/>
    <col min="9226" max="9226" width="18" style="248" customWidth="1"/>
    <col min="9227" max="9227" width="18.5703125" style="248" customWidth="1"/>
    <col min="9228" max="9228" width="20" style="248" customWidth="1"/>
    <col min="9229" max="9229" width="18.28515625" style="248" customWidth="1"/>
    <col min="9230" max="9231" width="18" style="248" customWidth="1"/>
    <col min="9232" max="9232" width="26.28515625" style="248" customWidth="1"/>
    <col min="9233" max="9233" width="24.85546875" style="248" customWidth="1"/>
    <col min="9234" max="9234" width="19.42578125" style="248" customWidth="1"/>
    <col min="9235" max="9235" width="28.140625" style="248" customWidth="1"/>
    <col min="9236" max="9236" width="97.7109375" style="248" customWidth="1"/>
    <col min="9237" max="9237" width="40.140625" style="248" customWidth="1"/>
    <col min="9238" max="9238" width="18.42578125" style="248" customWidth="1"/>
    <col min="9239" max="9239" width="19.42578125" style="248" customWidth="1"/>
    <col min="9240" max="9240" width="80.28515625" style="248" customWidth="1"/>
    <col min="9241" max="9241" width="31.140625" style="248" customWidth="1"/>
    <col min="9242" max="9242" width="14.42578125" style="248" customWidth="1"/>
    <col min="9243" max="9244" width="11" style="248" customWidth="1"/>
    <col min="9245" max="9472" width="14.42578125" style="248"/>
    <col min="9473" max="9473" width="6.5703125" style="248" customWidth="1"/>
    <col min="9474" max="9474" width="10.7109375" style="248" customWidth="1"/>
    <col min="9475" max="9475" width="17.5703125" style="248" customWidth="1"/>
    <col min="9476" max="9476" width="21.5703125" style="248" customWidth="1"/>
    <col min="9477" max="9477" width="52.28515625" style="248" customWidth="1"/>
    <col min="9478" max="9478" width="24.140625" style="248" customWidth="1"/>
    <col min="9479" max="9479" width="26.5703125" style="248" customWidth="1"/>
    <col min="9480" max="9480" width="25.85546875" style="248" customWidth="1"/>
    <col min="9481" max="9481" width="14" style="248" customWidth="1"/>
    <col min="9482" max="9482" width="18" style="248" customWidth="1"/>
    <col min="9483" max="9483" width="18.5703125" style="248" customWidth="1"/>
    <col min="9484" max="9484" width="20" style="248" customWidth="1"/>
    <col min="9485" max="9485" width="18.28515625" style="248" customWidth="1"/>
    <col min="9486" max="9487" width="18" style="248" customWidth="1"/>
    <col min="9488" max="9488" width="26.28515625" style="248" customWidth="1"/>
    <col min="9489" max="9489" width="24.85546875" style="248" customWidth="1"/>
    <col min="9490" max="9490" width="19.42578125" style="248" customWidth="1"/>
    <col min="9491" max="9491" width="28.140625" style="248" customWidth="1"/>
    <col min="9492" max="9492" width="97.7109375" style="248" customWidth="1"/>
    <col min="9493" max="9493" width="40.140625" style="248" customWidth="1"/>
    <col min="9494" max="9494" width="18.42578125" style="248" customWidth="1"/>
    <col min="9495" max="9495" width="19.42578125" style="248" customWidth="1"/>
    <col min="9496" max="9496" width="80.28515625" style="248" customWidth="1"/>
    <col min="9497" max="9497" width="31.140625" style="248" customWidth="1"/>
    <col min="9498" max="9498" width="14.42578125" style="248" customWidth="1"/>
    <col min="9499" max="9500" width="11" style="248" customWidth="1"/>
    <col min="9501" max="9728" width="14.42578125" style="248"/>
    <col min="9729" max="9729" width="6.5703125" style="248" customWidth="1"/>
    <col min="9730" max="9730" width="10.7109375" style="248" customWidth="1"/>
    <col min="9731" max="9731" width="17.5703125" style="248" customWidth="1"/>
    <col min="9732" max="9732" width="21.5703125" style="248" customWidth="1"/>
    <col min="9733" max="9733" width="52.28515625" style="248" customWidth="1"/>
    <col min="9734" max="9734" width="24.140625" style="248" customWidth="1"/>
    <col min="9735" max="9735" width="26.5703125" style="248" customWidth="1"/>
    <col min="9736" max="9736" width="25.85546875" style="248" customWidth="1"/>
    <col min="9737" max="9737" width="14" style="248" customWidth="1"/>
    <col min="9738" max="9738" width="18" style="248" customWidth="1"/>
    <col min="9739" max="9739" width="18.5703125" style="248" customWidth="1"/>
    <col min="9740" max="9740" width="20" style="248" customWidth="1"/>
    <col min="9741" max="9741" width="18.28515625" style="248" customWidth="1"/>
    <col min="9742" max="9743" width="18" style="248" customWidth="1"/>
    <col min="9744" max="9744" width="26.28515625" style="248" customWidth="1"/>
    <col min="9745" max="9745" width="24.85546875" style="248" customWidth="1"/>
    <col min="9746" max="9746" width="19.42578125" style="248" customWidth="1"/>
    <col min="9747" max="9747" width="28.140625" style="248" customWidth="1"/>
    <col min="9748" max="9748" width="97.7109375" style="248" customWidth="1"/>
    <col min="9749" max="9749" width="40.140625" style="248" customWidth="1"/>
    <col min="9750" max="9750" width="18.42578125" style="248" customWidth="1"/>
    <col min="9751" max="9751" width="19.42578125" style="248" customWidth="1"/>
    <col min="9752" max="9752" width="80.28515625" style="248" customWidth="1"/>
    <col min="9753" max="9753" width="31.140625" style="248" customWidth="1"/>
    <col min="9754" max="9754" width="14.42578125" style="248" customWidth="1"/>
    <col min="9755" max="9756" width="11" style="248" customWidth="1"/>
    <col min="9757" max="9984" width="14.42578125" style="248"/>
    <col min="9985" max="9985" width="6.5703125" style="248" customWidth="1"/>
    <col min="9986" max="9986" width="10.7109375" style="248" customWidth="1"/>
    <col min="9987" max="9987" width="17.5703125" style="248" customWidth="1"/>
    <col min="9988" max="9988" width="21.5703125" style="248" customWidth="1"/>
    <col min="9989" max="9989" width="52.28515625" style="248" customWidth="1"/>
    <col min="9990" max="9990" width="24.140625" style="248" customWidth="1"/>
    <col min="9991" max="9991" width="26.5703125" style="248" customWidth="1"/>
    <col min="9992" max="9992" width="25.85546875" style="248" customWidth="1"/>
    <col min="9993" max="9993" width="14" style="248" customWidth="1"/>
    <col min="9994" max="9994" width="18" style="248" customWidth="1"/>
    <col min="9995" max="9995" width="18.5703125" style="248" customWidth="1"/>
    <col min="9996" max="9996" width="20" style="248" customWidth="1"/>
    <col min="9997" max="9997" width="18.28515625" style="248" customWidth="1"/>
    <col min="9998" max="9999" width="18" style="248" customWidth="1"/>
    <col min="10000" max="10000" width="26.28515625" style="248" customWidth="1"/>
    <col min="10001" max="10001" width="24.85546875" style="248" customWidth="1"/>
    <col min="10002" max="10002" width="19.42578125" style="248" customWidth="1"/>
    <col min="10003" max="10003" width="28.140625" style="248" customWidth="1"/>
    <col min="10004" max="10004" width="97.7109375" style="248" customWidth="1"/>
    <col min="10005" max="10005" width="40.140625" style="248" customWidth="1"/>
    <col min="10006" max="10006" width="18.42578125" style="248" customWidth="1"/>
    <col min="10007" max="10007" width="19.42578125" style="248" customWidth="1"/>
    <col min="10008" max="10008" width="80.28515625" style="248" customWidth="1"/>
    <col min="10009" max="10009" width="31.140625" style="248" customWidth="1"/>
    <col min="10010" max="10010" width="14.42578125" style="248" customWidth="1"/>
    <col min="10011" max="10012" width="11" style="248" customWidth="1"/>
    <col min="10013" max="10240" width="14.42578125" style="248"/>
    <col min="10241" max="10241" width="6.5703125" style="248" customWidth="1"/>
    <col min="10242" max="10242" width="10.7109375" style="248" customWidth="1"/>
    <col min="10243" max="10243" width="17.5703125" style="248" customWidth="1"/>
    <col min="10244" max="10244" width="21.5703125" style="248" customWidth="1"/>
    <col min="10245" max="10245" width="52.28515625" style="248" customWidth="1"/>
    <col min="10246" max="10246" width="24.140625" style="248" customWidth="1"/>
    <col min="10247" max="10247" width="26.5703125" style="248" customWidth="1"/>
    <col min="10248" max="10248" width="25.85546875" style="248" customWidth="1"/>
    <col min="10249" max="10249" width="14" style="248" customWidth="1"/>
    <col min="10250" max="10250" width="18" style="248" customWidth="1"/>
    <col min="10251" max="10251" width="18.5703125" style="248" customWidth="1"/>
    <col min="10252" max="10252" width="20" style="248" customWidth="1"/>
    <col min="10253" max="10253" width="18.28515625" style="248" customWidth="1"/>
    <col min="10254" max="10255" width="18" style="248" customWidth="1"/>
    <col min="10256" max="10256" width="26.28515625" style="248" customWidth="1"/>
    <col min="10257" max="10257" width="24.85546875" style="248" customWidth="1"/>
    <col min="10258" max="10258" width="19.42578125" style="248" customWidth="1"/>
    <col min="10259" max="10259" width="28.140625" style="248" customWidth="1"/>
    <col min="10260" max="10260" width="97.7109375" style="248" customWidth="1"/>
    <col min="10261" max="10261" width="40.140625" style="248" customWidth="1"/>
    <col min="10262" max="10262" width="18.42578125" style="248" customWidth="1"/>
    <col min="10263" max="10263" width="19.42578125" style="248" customWidth="1"/>
    <col min="10264" max="10264" width="80.28515625" style="248" customWidth="1"/>
    <col min="10265" max="10265" width="31.140625" style="248" customWidth="1"/>
    <col min="10266" max="10266" width="14.42578125" style="248" customWidth="1"/>
    <col min="10267" max="10268" width="11" style="248" customWidth="1"/>
    <col min="10269" max="10496" width="14.42578125" style="248"/>
    <col min="10497" max="10497" width="6.5703125" style="248" customWidth="1"/>
    <col min="10498" max="10498" width="10.7109375" style="248" customWidth="1"/>
    <col min="10499" max="10499" width="17.5703125" style="248" customWidth="1"/>
    <col min="10500" max="10500" width="21.5703125" style="248" customWidth="1"/>
    <col min="10501" max="10501" width="52.28515625" style="248" customWidth="1"/>
    <col min="10502" max="10502" width="24.140625" style="248" customWidth="1"/>
    <col min="10503" max="10503" width="26.5703125" style="248" customWidth="1"/>
    <col min="10504" max="10504" width="25.85546875" style="248" customWidth="1"/>
    <col min="10505" max="10505" width="14" style="248" customWidth="1"/>
    <col min="10506" max="10506" width="18" style="248" customWidth="1"/>
    <col min="10507" max="10507" width="18.5703125" style="248" customWidth="1"/>
    <col min="10508" max="10508" width="20" style="248" customWidth="1"/>
    <col min="10509" max="10509" width="18.28515625" style="248" customWidth="1"/>
    <col min="10510" max="10511" width="18" style="248" customWidth="1"/>
    <col min="10512" max="10512" width="26.28515625" style="248" customWidth="1"/>
    <col min="10513" max="10513" width="24.85546875" style="248" customWidth="1"/>
    <col min="10514" max="10514" width="19.42578125" style="248" customWidth="1"/>
    <col min="10515" max="10515" width="28.140625" style="248" customWidth="1"/>
    <col min="10516" max="10516" width="97.7109375" style="248" customWidth="1"/>
    <col min="10517" max="10517" width="40.140625" style="248" customWidth="1"/>
    <col min="10518" max="10518" width="18.42578125" style="248" customWidth="1"/>
    <col min="10519" max="10519" width="19.42578125" style="248" customWidth="1"/>
    <col min="10520" max="10520" width="80.28515625" style="248" customWidth="1"/>
    <col min="10521" max="10521" width="31.140625" style="248" customWidth="1"/>
    <col min="10522" max="10522" width="14.42578125" style="248" customWidth="1"/>
    <col min="10523" max="10524" width="11" style="248" customWidth="1"/>
    <col min="10525" max="10752" width="14.42578125" style="248"/>
    <col min="10753" max="10753" width="6.5703125" style="248" customWidth="1"/>
    <col min="10754" max="10754" width="10.7109375" style="248" customWidth="1"/>
    <col min="10755" max="10755" width="17.5703125" style="248" customWidth="1"/>
    <col min="10756" max="10756" width="21.5703125" style="248" customWidth="1"/>
    <col min="10757" max="10757" width="52.28515625" style="248" customWidth="1"/>
    <col min="10758" max="10758" width="24.140625" style="248" customWidth="1"/>
    <col min="10759" max="10759" width="26.5703125" style="248" customWidth="1"/>
    <col min="10760" max="10760" width="25.85546875" style="248" customWidth="1"/>
    <col min="10761" max="10761" width="14" style="248" customWidth="1"/>
    <col min="10762" max="10762" width="18" style="248" customWidth="1"/>
    <col min="10763" max="10763" width="18.5703125" style="248" customWidth="1"/>
    <col min="10764" max="10764" width="20" style="248" customWidth="1"/>
    <col min="10765" max="10765" width="18.28515625" style="248" customWidth="1"/>
    <col min="10766" max="10767" width="18" style="248" customWidth="1"/>
    <col min="10768" max="10768" width="26.28515625" style="248" customWidth="1"/>
    <col min="10769" max="10769" width="24.85546875" style="248" customWidth="1"/>
    <col min="10770" max="10770" width="19.42578125" style="248" customWidth="1"/>
    <col min="10771" max="10771" width="28.140625" style="248" customWidth="1"/>
    <col min="10772" max="10772" width="97.7109375" style="248" customWidth="1"/>
    <col min="10773" max="10773" width="40.140625" style="248" customWidth="1"/>
    <col min="10774" max="10774" width="18.42578125" style="248" customWidth="1"/>
    <col min="10775" max="10775" width="19.42578125" style="248" customWidth="1"/>
    <col min="10776" max="10776" width="80.28515625" style="248" customWidth="1"/>
    <col min="10777" max="10777" width="31.140625" style="248" customWidth="1"/>
    <col min="10778" max="10778" width="14.42578125" style="248" customWidth="1"/>
    <col min="10779" max="10780" width="11" style="248" customWidth="1"/>
    <col min="10781" max="11008" width="14.42578125" style="248"/>
    <col min="11009" max="11009" width="6.5703125" style="248" customWidth="1"/>
    <col min="11010" max="11010" width="10.7109375" style="248" customWidth="1"/>
    <col min="11011" max="11011" width="17.5703125" style="248" customWidth="1"/>
    <col min="11012" max="11012" width="21.5703125" style="248" customWidth="1"/>
    <col min="11013" max="11013" width="52.28515625" style="248" customWidth="1"/>
    <col min="11014" max="11014" width="24.140625" style="248" customWidth="1"/>
    <col min="11015" max="11015" width="26.5703125" style="248" customWidth="1"/>
    <col min="11016" max="11016" width="25.85546875" style="248" customWidth="1"/>
    <col min="11017" max="11017" width="14" style="248" customWidth="1"/>
    <col min="11018" max="11018" width="18" style="248" customWidth="1"/>
    <col min="11019" max="11019" width="18.5703125" style="248" customWidth="1"/>
    <col min="11020" max="11020" width="20" style="248" customWidth="1"/>
    <col min="11021" max="11021" width="18.28515625" style="248" customWidth="1"/>
    <col min="11022" max="11023" width="18" style="248" customWidth="1"/>
    <col min="11024" max="11024" width="26.28515625" style="248" customWidth="1"/>
    <col min="11025" max="11025" width="24.85546875" style="248" customWidth="1"/>
    <col min="11026" max="11026" width="19.42578125" style="248" customWidth="1"/>
    <col min="11027" max="11027" width="28.140625" style="248" customWidth="1"/>
    <col min="11028" max="11028" width="97.7109375" style="248" customWidth="1"/>
    <col min="11029" max="11029" width="40.140625" style="248" customWidth="1"/>
    <col min="11030" max="11030" width="18.42578125" style="248" customWidth="1"/>
    <col min="11031" max="11031" width="19.42578125" style="248" customWidth="1"/>
    <col min="11032" max="11032" width="80.28515625" style="248" customWidth="1"/>
    <col min="11033" max="11033" width="31.140625" style="248" customWidth="1"/>
    <col min="11034" max="11034" width="14.42578125" style="248" customWidth="1"/>
    <col min="11035" max="11036" width="11" style="248" customWidth="1"/>
    <col min="11037" max="11264" width="14.42578125" style="248"/>
    <col min="11265" max="11265" width="6.5703125" style="248" customWidth="1"/>
    <col min="11266" max="11266" width="10.7109375" style="248" customWidth="1"/>
    <col min="11267" max="11267" width="17.5703125" style="248" customWidth="1"/>
    <col min="11268" max="11268" width="21.5703125" style="248" customWidth="1"/>
    <col min="11269" max="11269" width="52.28515625" style="248" customWidth="1"/>
    <col min="11270" max="11270" width="24.140625" style="248" customWidth="1"/>
    <col min="11271" max="11271" width="26.5703125" style="248" customWidth="1"/>
    <col min="11272" max="11272" width="25.85546875" style="248" customWidth="1"/>
    <col min="11273" max="11273" width="14" style="248" customWidth="1"/>
    <col min="11274" max="11274" width="18" style="248" customWidth="1"/>
    <col min="11275" max="11275" width="18.5703125" style="248" customWidth="1"/>
    <col min="11276" max="11276" width="20" style="248" customWidth="1"/>
    <col min="11277" max="11277" width="18.28515625" style="248" customWidth="1"/>
    <col min="11278" max="11279" width="18" style="248" customWidth="1"/>
    <col min="11280" max="11280" width="26.28515625" style="248" customWidth="1"/>
    <col min="11281" max="11281" width="24.85546875" style="248" customWidth="1"/>
    <col min="11282" max="11282" width="19.42578125" style="248" customWidth="1"/>
    <col min="11283" max="11283" width="28.140625" style="248" customWidth="1"/>
    <col min="11284" max="11284" width="97.7109375" style="248" customWidth="1"/>
    <col min="11285" max="11285" width="40.140625" style="248" customWidth="1"/>
    <col min="11286" max="11286" width="18.42578125" style="248" customWidth="1"/>
    <col min="11287" max="11287" width="19.42578125" style="248" customWidth="1"/>
    <col min="11288" max="11288" width="80.28515625" style="248" customWidth="1"/>
    <col min="11289" max="11289" width="31.140625" style="248" customWidth="1"/>
    <col min="11290" max="11290" width="14.42578125" style="248" customWidth="1"/>
    <col min="11291" max="11292" width="11" style="248" customWidth="1"/>
    <col min="11293" max="11520" width="14.42578125" style="248"/>
    <col min="11521" max="11521" width="6.5703125" style="248" customWidth="1"/>
    <col min="11522" max="11522" width="10.7109375" style="248" customWidth="1"/>
    <col min="11523" max="11523" width="17.5703125" style="248" customWidth="1"/>
    <col min="11524" max="11524" width="21.5703125" style="248" customWidth="1"/>
    <col min="11525" max="11525" width="52.28515625" style="248" customWidth="1"/>
    <col min="11526" max="11526" width="24.140625" style="248" customWidth="1"/>
    <col min="11527" max="11527" width="26.5703125" style="248" customWidth="1"/>
    <col min="11528" max="11528" width="25.85546875" style="248" customWidth="1"/>
    <col min="11529" max="11529" width="14" style="248" customWidth="1"/>
    <col min="11530" max="11530" width="18" style="248" customWidth="1"/>
    <col min="11531" max="11531" width="18.5703125" style="248" customWidth="1"/>
    <col min="11532" max="11532" width="20" style="248" customWidth="1"/>
    <col min="11533" max="11533" width="18.28515625" style="248" customWidth="1"/>
    <col min="11534" max="11535" width="18" style="248" customWidth="1"/>
    <col min="11536" max="11536" width="26.28515625" style="248" customWidth="1"/>
    <col min="11537" max="11537" width="24.85546875" style="248" customWidth="1"/>
    <col min="11538" max="11538" width="19.42578125" style="248" customWidth="1"/>
    <col min="11539" max="11539" width="28.140625" style="248" customWidth="1"/>
    <col min="11540" max="11540" width="97.7109375" style="248" customWidth="1"/>
    <col min="11541" max="11541" width="40.140625" style="248" customWidth="1"/>
    <col min="11542" max="11542" width="18.42578125" style="248" customWidth="1"/>
    <col min="11543" max="11543" width="19.42578125" style="248" customWidth="1"/>
    <col min="11544" max="11544" width="80.28515625" style="248" customWidth="1"/>
    <col min="11545" max="11545" width="31.140625" style="248" customWidth="1"/>
    <col min="11546" max="11546" width="14.42578125" style="248" customWidth="1"/>
    <col min="11547" max="11548" width="11" style="248" customWidth="1"/>
    <col min="11549" max="11776" width="14.42578125" style="248"/>
    <col min="11777" max="11777" width="6.5703125" style="248" customWidth="1"/>
    <col min="11778" max="11778" width="10.7109375" style="248" customWidth="1"/>
    <col min="11779" max="11779" width="17.5703125" style="248" customWidth="1"/>
    <col min="11780" max="11780" width="21.5703125" style="248" customWidth="1"/>
    <col min="11781" max="11781" width="52.28515625" style="248" customWidth="1"/>
    <col min="11782" max="11782" width="24.140625" style="248" customWidth="1"/>
    <col min="11783" max="11783" width="26.5703125" style="248" customWidth="1"/>
    <col min="11784" max="11784" width="25.85546875" style="248" customWidth="1"/>
    <col min="11785" max="11785" width="14" style="248" customWidth="1"/>
    <col min="11786" max="11786" width="18" style="248" customWidth="1"/>
    <col min="11787" max="11787" width="18.5703125" style="248" customWidth="1"/>
    <col min="11788" max="11788" width="20" style="248" customWidth="1"/>
    <col min="11789" max="11789" width="18.28515625" style="248" customWidth="1"/>
    <col min="11790" max="11791" width="18" style="248" customWidth="1"/>
    <col min="11792" max="11792" width="26.28515625" style="248" customWidth="1"/>
    <col min="11793" max="11793" width="24.85546875" style="248" customWidth="1"/>
    <col min="11794" max="11794" width="19.42578125" style="248" customWidth="1"/>
    <col min="11795" max="11795" width="28.140625" style="248" customWidth="1"/>
    <col min="11796" max="11796" width="97.7109375" style="248" customWidth="1"/>
    <col min="11797" max="11797" width="40.140625" style="248" customWidth="1"/>
    <col min="11798" max="11798" width="18.42578125" style="248" customWidth="1"/>
    <col min="11799" max="11799" width="19.42578125" style="248" customWidth="1"/>
    <col min="11800" max="11800" width="80.28515625" style="248" customWidth="1"/>
    <col min="11801" max="11801" width="31.140625" style="248" customWidth="1"/>
    <col min="11802" max="11802" width="14.42578125" style="248" customWidth="1"/>
    <col min="11803" max="11804" width="11" style="248" customWidth="1"/>
    <col min="11805" max="12032" width="14.42578125" style="248"/>
    <col min="12033" max="12033" width="6.5703125" style="248" customWidth="1"/>
    <col min="12034" max="12034" width="10.7109375" style="248" customWidth="1"/>
    <col min="12035" max="12035" width="17.5703125" style="248" customWidth="1"/>
    <col min="12036" max="12036" width="21.5703125" style="248" customWidth="1"/>
    <col min="12037" max="12037" width="52.28515625" style="248" customWidth="1"/>
    <col min="12038" max="12038" width="24.140625" style="248" customWidth="1"/>
    <col min="12039" max="12039" width="26.5703125" style="248" customWidth="1"/>
    <col min="12040" max="12040" width="25.85546875" style="248" customWidth="1"/>
    <col min="12041" max="12041" width="14" style="248" customWidth="1"/>
    <col min="12042" max="12042" width="18" style="248" customWidth="1"/>
    <col min="12043" max="12043" width="18.5703125" style="248" customWidth="1"/>
    <col min="12044" max="12044" width="20" style="248" customWidth="1"/>
    <col min="12045" max="12045" width="18.28515625" style="248" customWidth="1"/>
    <col min="12046" max="12047" width="18" style="248" customWidth="1"/>
    <col min="12048" max="12048" width="26.28515625" style="248" customWidth="1"/>
    <col min="12049" max="12049" width="24.85546875" style="248" customWidth="1"/>
    <col min="12050" max="12050" width="19.42578125" style="248" customWidth="1"/>
    <col min="12051" max="12051" width="28.140625" style="248" customWidth="1"/>
    <col min="12052" max="12052" width="97.7109375" style="248" customWidth="1"/>
    <col min="12053" max="12053" width="40.140625" style="248" customWidth="1"/>
    <col min="12054" max="12054" width="18.42578125" style="248" customWidth="1"/>
    <col min="12055" max="12055" width="19.42578125" style="248" customWidth="1"/>
    <col min="12056" max="12056" width="80.28515625" style="248" customWidth="1"/>
    <col min="12057" max="12057" width="31.140625" style="248" customWidth="1"/>
    <col min="12058" max="12058" width="14.42578125" style="248" customWidth="1"/>
    <col min="12059" max="12060" width="11" style="248" customWidth="1"/>
    <col min="12061" max="12288" width="14.42578125" style="248"/>
    <col min="12289" max="12289" width="6.5703125" style="248" customWidth="1"/>
    <col min="12290" max="12290" width="10.7109375" style="248" customWidth="1"/>
    <col min="12291" max="12291" width="17.5703125" style="248" customWidth="1"/>
    <col min="12292" max="12292" width="21.5703125" style="248" customWidth="1"/>
    <col min="12293" max="12293" width="52.28515625" style="248" customWidth="1"/>
    <col min="12294" max="12294" width="24.140625" style="248" customWidth="1"/>
    <col min="12295" max="12295" width="26.5703125" style="248" customWidth="1"/>
    <col min="12296" max="12296" width="25.85546875" style="248" customWidth="1"/>
    <col min="12297" max="12297" width="14" style="248" customWidth="1"/>
    <col min="12298" max="12298" width="18" style="248" customWidth="1"/>
    <col min="12299" max="12299" width="18.5703125" style="248" customWidth="1"/>
    <col min="12300" max="12300" width="20" style="248" customWidth="1"/>
    <col min="12301" max="12301" width="18.28515625" style="248" customWidth="1"/>
    <col min="12302" max="12303" width="18" style="248" customWidth="1"/>
    <col min="12304" max="12304" width="26.28515625" style="248" customWidth="1"/>
    <col min="12305" max="12305" width="24.85546875" style="248" customWidth="1"/>
    <col min="12306" max="12306" width="19.42578125" style="248" customWidth="1"/>
    <col min="12307" max="12307" width="28.140625" style="248" customWidth="1"/>
    <col min="12308" max="12308" width="97.7109375" style="248" customWidth="1"/>
    <col min="12309" max="12309" width="40.140625" style="248" customWidth="1"/>
    <col min="12310" max="12310" width="18.42578125" style="248" customWidth="1"/>
    <col min="12311" max="12311" width="19.42578125" style="248" customWidth="1"/>
    <col min="12312" max="12312" width="80.28515625" style="248" customWidth="1"/>
    <col min="12313" max="12313" width="31.140625" style="248" customWidth="1"/>
    <col min="12314" max="12314" width="14.42578125" style="248" customWidth="1"/>
    <col min="12315" max="12316" width="11" style="248" customWidth="1"/>
    <col min="12317" max="12544" width="14.42578125" style="248"/>
    <col min="12545" max="12545" width="6.5703125" style="248" customWidth="1"/>
    <col min="12546" max="12546" width="10.7109375" style="248" customWidth="1"/>
    <col min="12547" max="12547" width="17.5703125" style="248" customWidth="1"/>
    <col min="12548" max="12548" width="21.5703125" style="248" customWidth="1"/>
    <col min="12549" max="12549" width="52.28515625" style="248" customWidth="1"/>
    <col min="12550" max="12550" width="24.140625" style="248" customWidth="1"/>
    <col min="12551" max="12551" width="26.5703125" style="248" customWidth="1"/>
    <col min="12552" max="12552" width="25.85546875" style="248" customWidth="1"/>
    <col min="12553" max="12553" width="14" style="248" customWidth="1"/>
    <col min="12554" max="12554" width="18" style="248" customWidth="1"/>
    <col min="12555" max="12555" width="18.5703125" style="248" customWidth="1"/>
    <col min="12556" max="12556" width="20" style="248" customWidth="1"/>
    <col min="12557" max="12557" width="18.28515625" style="248" customWidth="1"/>
    <col min="12558" max="12559" width="18" style="248" customWidth="1"/>
    <col min="12560" max="12560" width="26.28515625" style="248" customWidth="1"/>
    <col min="12561" max="12561" width="24.85546875" style="248" customWidth="1"/>
    <col min="12562" max="12562" width="19.42578125" style="248" customWidth="1"/>
    <col min="12563" max="12563" width="28.140625" style="248" customWidth="1"/>
    <col min="12564" max="12564" width="97.7109375" style="248" customWidth="1"/>
    <col min="12565" max="12565" width="40.140625" style="248" customWidth="1"/>
    <col min="12566" max="12566" width="18.42578125" style="248" customWidth="1"/>
    <col min="12567" max="12567" width="19.42578125" style="248" customWidth="1"/>
    <col min="12568" max="12568" width="80.28515625" style="248" customWidth="1"/>
    <col min="12569" max="12569" width="31.140625" style="248" customWidth="1"/>
    <col min="12570" max="12570" width="14.42578125" style="248" customWidth="1"/>
    <col min="12571" max="12572" width="11" style="248" customWidth="1"/>
    <col min="12573" max="12800" width="14.42578125" style="248"/>
    <col min="12801" max="12801" width="6.5703125" style="248" customWidth="1"/>
    <col min="12802" max="12802" width="10.7109375" style="248" customWidth="1"/>
    <col min="12803" max="12803" width="17.5703125" style="248" customWidth="1"/>
    <col min="12804" max="12804" width="21.5703125" style="248" customWidth="1"/>
    <col min="12805" max="12805" width="52.28515625" style="248" customWidth="1"/>
    <col min="12806" max="12806" width="24.140625" style="248" customWidth="1"/>
    <col min="12807" max="12807" width="26.5703125" style="248" customWidth="1"/>
    <col min="12808" max="12808" width="25.85546875" style="248" customWidth="1"/>
    <col min="12809" max="12809" width="14" style="248" customWidth="1"/>
    <col min="12810" max="12810" width="18" style="248" customWidth="1"/>
    <col min="12811" max="12811" width="18.5703125" style="248" customWidth="1"/>
    <col min="12812" max="12812" width="20" style="248" customWidth="1"/>
    <col min="12813" max="12813" width="18.28515625" style="248" customWidth="1"/>
    <col min="12814" max="12815" width="18" style="248" customWidth="1"/>
    <col min="12816" max="12816" width="26.28515625" style="248" customWidth="1"/>
    <col min="12817" max="12817" width="24.85546875" style="248" customWidth="1"/>
    <col min="12818" max="12818" width="19.42578125" style="248" customWidth="1"/>
    <col min="12819" max="12819" width="28.140625" style="248" customWidth="1"/>
    <col min="12820" max="12820" width="97.7109375" style="248" customWidth="1"/>
    <col min="12821" max="12821" width="40.140625" style="248" customWidth="1"/>
    <col min="12822" max="12822" width="18.42578125" style="248" customWidth="1"/>
    <col min="12823" max="12823" width="19.42578125" style="248" customWidth="1"/>
    <col min="12824" max="12824" width="80.28515625" style="248" customWidth="1"/>
    <col min="12825" max="12825" width="31.140625" style="248" customWidth="1"/>
    <col min="12826" max="12826" width="14.42578125" style="248" customWidth="1"/>
    <col min="12827" max="12828" width="11" style="248" customWidth="1"/>
    <col min="12829" max="13056" width="14.42578125" style="248"/>
    <col min="13057" max="13057" width="6.5703125" style="248" customWidth="1"/>
    <col min="13058" max="13058" width="10.7109375" style="248" customWidth="1"/>
    <col min="13059" max="13059" width="17.5703125" style="248" customWidth="1"/>
    <col min="13060" max="13060" width="21.5703125" style="248" customWidth="1"/>
    <col min="13061" max="13061" width="52.28515625" style="248" customWidth="1"/>
    <col min="13062" max="13062" width="24.140625" style="248" customWidth="1"/>
    <col min="13063" max="13063" width="26.5703125" style="248" customWidth="1"/>
    <col min="13064" max="13064" width="25.85546875" style="248" customWidth="1"/>
    <col min="13065" max="13065" width="14" style="248" customWidth="1"/>
    <col min="13066" max="13066" width="18" style="248" customWidth="1"/>
    <col min="13067" max="13067" width="18.5703125" style="248" customWidth="1"/>
    <col min="13068" max="13068" width="20" style="248" customWidth="1"/>
    <col min="13069" max="13069" width="18.28515625" style="248" customWidth="1"/>
    <col min="13070" max="13071" width="18" style="248" customWidth="1"/>
    <col min="13072" max="13072" width="26.28515625" style="248" customWidth="1"/>
    <col min="13073" max="13073" width="24.85546875" style="248" customWidth="1"/>
    <col min="13074" max="13074" width="19.42578125" style="248" customWidth="1"/>
    <col min="13075" max="13075" width="28.140625" style="248" customWidth="1"/>
    <col min="13076" max="13076" width="97.7109375" style="248" customWidth="1"/>
    <col min="13077" max="13077" width="40.140625" style="248" customWidth="1"/>
    <col min="13078" max="13078" width="18.42578125" style="248" customWidth="1"/>
    <col min="13079" max="13079" width="19.42578125" style="248" customWidth="1"/>
    <col min="13080" max="13080" width="80.28515625" style="248" customWidth="1"/>
    <col min="13081" max="13081" width="31.140625" style="248" customWidth="1"/>
    <col min="13082" max="13082" width="14.42578125" style="248" customWidth="1"/>
    <col min="13083" max="13084" width="11" style="248" customWidth="1"/>
    <col min="13085" max="13312" width="14.42578125" style="248"/>
    <col min="13313" max="13313" width="6.5703125" style="248" customWidth="1"/>
    <col min="13314" max="13314" width="10.7109375" style="248" customWidth="1"/>
    <col min="13315" max="13315" width="17.5703125" style="248" customWidth="1"/>
    <col min="13316" max="13316" width="21.5703125" style="248" customWidth="1"/>
    <col min="13317" max="13317" width="52.28515625" style="248" customWidth="1"/>
    <col min="13318" max="13318" width="24.140625" style="248" customWidth="1"/>
    <col min="13319" max="13319" width="26.5703125" style="248" customWidth="1"/>
    <col min="13320" max="13320" width="25.85546875" style="248" customWidth="1"/>
    <col min="13321" max="13321" width="14" style="248" customWidth="1"/>
    <col min="13322" max="13322" width="18" style="248" customWidth="1"/>
    <col min="13323" max="13323" width="18.5703125" style="248" customWidth="1"/>
    <col min="13324" max="13324" width="20" style="248" customWidth="1"/>
    <col min="13325" max="13325" width="18.28515625" style="248" customWidth="1"/>
    <col min="13326" max="13327" width="18" style="248" customWidth="1"/>
    <col min="13328" max="13328" width="26.28515625" style="248" customWidth="1"/>
    <col min="13329" max="13329" width="24.85546875" style="248" customWidth="1"/>
    <col min="13330" max="13330" width="19.42578125" style="248" customWidth="1"/>
    <col min="13331" max="13331" width="28.140625" style="248" customWidth="1"/>
    <col min="13332" max="13332" width="97.7109375" style="248" customWidth="1"/>
    <col min="13333" max="13333" width="40.140625" style="248" customWidth="1"/>
    <col min="13334" max="13334" width="18.42578125" style="248" customWidth="1"/>
    <col min="13335" max="13335" width="19.42578125" style="248" customWidth="1"/>
    <col min="13336" max="13336" width="80.28515625" style="248" customWidth="1"/>
    <col min="13337" max="13337" width="31.140625" style="248" customWidth="1"/>
    <col min="13338" max="13338" width="14.42578125" style="248" customWidth="1"/>
    <col min="13339" max="13340" width="11" style="248" customWidth="1"/>
    <col min="13341" max="13568" width="14.42578125" style="248"/>
    <col min="13569" max="13569" width="6.5703125" style="248" customWidth="1"/>
    <col min="13570" max="13570" width="10.7109375" style="248" customWidth="1"/>
    <col min="13571" max="13571" width="17.5703125" style="248" customWidth="1"/>
    <col min="13572" max="13572" width="21.5703125" style="248" customWidth="1"/>
    <col min="13573" max="13573" width="52.28515625" style="248" customWidth="1"/>
    <col min="13574" max="13574" width="24.140625" style="248" customWidth="1"/>
    <col min="13575" max="13575" width="26.5703125" style="248" customWidth="1"/>
    <col min="13576" max="13576" width="25.85546875" style="248" customWidth="1"/>
    <col min="13577" max="13577" width="14" style="248" customWidth="1"/>
    <col min="13578" max="13578" width="18" style="248" customWidth="1"/>
    <col min="13579" max="13579" width="18.5703125" style="248" customWidth="1"/>
    <col min="13580" max="13580" width="20" style="248" customWidth="1"/>
    <col min="13581" max="13581" width="18.28515625" style="248" customWidth="1"/>
    <col min="13582" max="13583" width="18" style="248" customWidth="1"/>
    <col min="13584" max="13584" width="26.28515625" style="248" customWidth="1"/>
    <col min="13585" max="13585" width="24.85546875" style="248" customWidth="1"/>
    <col min="13586" max="13586" width="19.42578125" style="248" customWidth="1"/>
    <col min="13587" max="13587" width="28.140625" style="248" customWidth="1"/>
    <col min="13588" max="13588" width="97.7109375" style="248" customWidth="1"/>
    <col min="13589" max="13589" width="40.140625" style="248" customWidth="1"/>
    <col min="13590" max="13590" width="18.42578125" style="248" customWidth="1"/>
    <col min="13591" max="13591" width="19.42578125" style="248" customWidth="1"/>
    <col min="13592" max="13592" width="80.28515625" style="248" customWidth="1"/>
    <col min="13593" max="13593" width="31.140625" style="248" customWidth="1"/>
    <col min="13594" max="13594" width="14.42578125" style="248" customWidth="1"/>
    <col min="13595" max="13596" width="11" style="248" customWidth="1"/>
    <col min="13597" max="13824" width="14.42578125" style="248"/>
    <col min="13825" max="13825" width="6.5703125" style="248" customWidth="1"/>
    <col min="13826" max="13826" width="10.7109375" style="248" customWidth="1"/>
    <col min="13827" max="13827" width="17.5703125" style="248" customWidth="1"/>
    <col min="13828" max="13828" width="21.5703125" style="248" customWidth="1"/>
    <col min="13829" max="13829" width="52.28515625" style="248" customWidth="1"/>
    <col min="13830" max="13830" width="24.140625" style="248" customWidth="1"/>
    <col min="13831" max="13831" width="26.5703125" style="248" customWidth="1"/>
    <col min="13832" max="13832" width="25.85546875" style="248" customWidth="1"/>
    <col min="13833" max="13833" width="14" style="248" customWidth="1"/>
    <col min="13834" max="13834" width="18" style="248" customWidth="1"/>
    <col min="13835" max="13835" width="18.5703125" style="248" customWidth="1"/>
    <col min="13836" max="13836" width="20" style="248" customWidth="1"/>
    <col min="13837" max="13837" width="18.28515625" style="248" customWidth="1"/>
    <col min="13838" max="13839" width="18" style="248" customWidth="1"/>
    <col min="13840" max="13840" width="26.28515625" style="248" customWidth="1"/>
    <col min="13841" max="13841" width="24.85546875" style="248" customWidth="1"/>
    <col min="13842" max="13842" width="19.42578125" style="248" customWidth="1"/>
    <col min="13843" max="13843" width="28.140625" style="248" customWidth="1"/>
    <col min="13844" max="13844" width="97.7109375" style="248" customWidth="1"/>
    <col min="13845" max="13845" width="40.140625" style="248" customWidth="1"/>
    <col min="13846" max="13846" width="18.42578125" style="248" customWidth="1"/>
    <col min="13847" max="13847" width="19.42578125" style="248" customWidth="1"/>
    <col min="13848" max="13848" width="80.28515625" style="248" customWidth="1"/>
    <col min="13849" max="13849" width="31.140625" style="248" customWidth="1"/>
    <col min="13850" max="13850" width="14.42578125" style="248" customWidth="1"/>
    <col min="13851" max="13852" width="11" style="248" customWidth="1"/>
    <col min="13853" max="14080" width="14.42578125" style="248"/>
    <col min="14081" max="14081" width="6.5703125" style="248" customWidth="1"/>
    <col min="14082" max="14082" width="10.7109375" style="248" customWidth="1"/>
    <col min="14083" max="14083" width="17.5703125" style="248" customWidth="1"/>
    <col min="14084" max="14084" width="21.5703125" style="248" customWidth="1"/>
    <col min="14085" max="14085" width="52.28515625" style="248" customWidth="1"/>
    <col min="14086" max="14086" width="24.140625" style="248" customWidth="1"/>
    <col min="14087" max="14087" width="26.5703125" style="248" customWidth="1"/>
    <col min="14088" max="14088" width="25.85546875" style="248" customWidth="1"/>
    <col min="14089" max="14089" width="14" style="248" customWidth="1"/>
    <col min="14090" max="14090" width="18" style="248" customWidth="1"/>
    <col min="14091" max="14091" width="18.5703125" style="248" customWidth="1"/>
    <col min="14092" max="14092" width="20" style="248" customWidth="1"/>
    <col min="14093" max="14093" width="18.28515625" style="248" customWidth="1"/>
    <col min="14094" max="14095" width="18" style="248" customWidth="1"/>
    <col min="14096" max="14096" width="26.28515625" style="248" customWidth="1"/>
    <col min="14097" max="14097" width="24.85546875" style="248" customWidth="1"/>
    <col min="14098" max="14098" width="19.42578125" style="248" customWidth="1"/>
    <col min="14099" max="14099" width="28.140625" style="248" customWidth="1"/>
    <col min="14100" max="14100" width="97.7109375" style="248" customWidth="1"/>
    <col min="14101" max="14101" width="40.140625" style="248" customWidth="1"/>
    <col min="14102" max="14102" width="18.42578125" style="248" customWidth="1"/>
    <col min="14103" max="14103" width="19.42578125" style="248" customWidth="1"/>
    <col min="14104" max="14104" width="80.28515625" style="248" customWidth="1"/>
    <col min="14105" max="14105" width="31.140625" style="248" customWidth="1"/>
    <col min="14106" max="14106" width="14.42578125" style="248" customWidth="1"/>
    <col min="14107" max="14108" width="11" style="248" customWidth="1"/>
    <col min="14109" max="14336" width="14.42578125" style="248"/>
    <col min="14337" max="14337" width="6.5703125" style="248" customWidth="1"/>
    <col min="14338" max="14338" width="10.7109375" style="248" customWidth="1"/>
    <col min="14339" max="14339" width="17.5703125" style="248" customWidth="1"/>
    <col min="14340" max="14340" width="21.5703125" style="248" customWidth="1"/>
    <col min="14341" max="14341" width="52.28515625" style="248" customWidth="1"/>
    <col min="14342" max="14342" width="24.140625" style="248" customWidth="1"/>
    <col min="14343" max="14343" width="26.5703125" style="248" customWidth="1"/>
    <col min="14344" max="14344" width="25.85546875" style="248" customWidth="1"/>
    <col min="14345" max="14345" width="14" style="248" customWidth="1"/>
    <col min="14346" max="14346" width="18" style="248" customWidth="1"/>
    <col min="14347" max="14347" width="18.5703125" style="248" customWidth="1"/>
    <col min="14348" max="14348" width="20" style="248" customWidth="1"/>
    <col min="14349" max="14349" width="18.28515625" style="248" customWidth="1"/>
    <col min="14350" max="14351" width="18" style="248" customWidth="1"/>
    <col min="14352" max="14352" width="26.28515625" style="248" customWidth="1"/>
    <col min="14353" max="14353" width="24.85546875" style="248" customWidth="1"/>
    <col min="14354" max="14354" width="19.42578125" style="248" customWidth="1"/>
    <col min="14355" max="14355" width="28.140625" style="248" customWidth="1"/>
    <col min="14356" max="14356" width="97.7109375" style="248" customWidth="1"/>
    <col min="14357" max="14357" width="40.140625" style="248" customWidth="1"/>
    <col min="14358" max="14358" width="18.42578125" style="248" customWidth="1"/>
    <col min="14359" max="14359" width="19.42578125" style="248" customWidth="1"/>
    <col min="14360" max="14360" width="80.28515625" style="248" customWidth="1"/>
    <col min="14361" max="14361" width="31.140625" style="248" customWidth="1"/>
    <col min="14362" max="14362" width="14.42578125" style="248" customWidth="1"/>
    <col min="14363" max="14364" width="11" style="248" customWidth="1"/>
    <col min="14365" max="14592" width="14.42578125" style="248"/>
    <col min="14593" max="14593" width="6.5703125" style="248" customWidth="1"/>
    <col min="14594" max="14594" width="10.7109375" style="248" customWidth="1"/>
    <col min="14595" max="14595" width="17.5703125" style="248" customWidth="1"/>
    <col min="14596" max="14596" width="21.5703125" style="248" customWidth="1"/>
    <col min="14597" max="14597" width="52.28515625" style="248" customWidth="1"/>
    <col min="14598" max="14598" width="24.140625" style="248" customWidth="1"/>
    <col min="14599" max="14599" width="26.5703125" style="248" customWidth="1"/>
    <col min="14600" max="14600" width="25.85546875" style="248" customWidth="1"/>
    <col min="14601" max="14601" width="14" style="248" customWidth="1"/>
    <col min="14602" max="14602" width="18" style="248" customWidth="1"/>
    <col min="14603" max="14603" width="18.5703125" style="248" customWidth="1"/>
    <col min="14604" max="14604" width="20" style="248" customWidth="1"/>
    <col min="14605" max="14605" width="18.28515625" style="248" customWidth="1"/>
    <col min="14606" max="14607" width="18" style="248" customWidth="1"/>
    <col min="14608" max="14608" width="26.28515625" style="248" customWidth="1"/>
    <col min="14609" max="14609" width="24.85546875" style="248" customWidth="1"/>
    <col min="14610" max="14610" width="19.42578125" style="248" customWidth="1"/>
    <col min="14611" max="14611" width="28.140625" style="248" customWidth="1"/>
    <col min="14612" max="14612" width="97.7109375" style="248" customWidth="1"/>
    <col min="14613" max="14613" width="40.140625" style="248" customWidth="1"/>
    <col min="14614" max="14614" width="18.42578125" style="248" customWidth="1"/>
    <col min="14615" max="14615" width="19.42578125" style="248" customWidth="1"/>
    <col min="14616" max="14616" width="80.28515625" style="248" customWidth="1"/>
    <col min="14617" max="14617" width="31.140625" style="248" customWidth="1"/>
    <col min="14618" max="14618" width="14.42578125" style="248" customWidth="1"/>
    <col min="14619" max="14620" width="11" style="248" customWidth="1"/>
    <col min="14621" max="14848" width="14.42578125" style="248"/>
    <col min="14849" max="14849" width="6.5703125" style="248" customWidth="1"/>
    <col min="14850" max="14850" width="10.7109375" style="248" customWidth="1"/>
    <col min="14851" max="14851" width="17.5703125" style="248" customWidth="1"/>
    <col min="14852" max="14852" width="21.5703125" style="248" customWidth="1"/>
    <col min="14853" max="14853" width="52.28515625" style="248" customWidth="1"/>
    <col min="14854" max="14854" width="24.140625" style="248" customWidth="1"/>
    <col min="14855" max="14855" width="26.5703125" style="248" customWidth="1"/>
    <col min="14856" max="14856" width="25.85546875" style="248" customWidth="1"/>
    <col min="14857" max="14857" width="14" style="248" customWidth="1"/>
    <col min="14858" max="14858" width="18" style="248" customWidth="1"/>
    <col min="14859" max="14859" width="18.5703125" style="248" customWidth="1"/>
    <col min="14860" max="14860" width="20" style="248" customWidth="1"/>
    <col min="14861" max="14861" width="18.28515625" style="248" customWidth="1"/>
    <col min="14862" max="14863" width="18" style="248" customWidth="1"/>
    <col min="14864" max="14864" width="26.28515625" style="248" customWidth="1"/>
    <col min="14865" max="14865" width="24.85546875" style="248" customWidth="1"/>
    <col min="14866" max="14866" width="19.42578125" style="248" customWidth="1"/>
    <col min="14867" max="14867" width="28.140625" style="248" customWidth="1"/>
    <col min="14868" max="14868" width="97.7109375" style="248" customWidth="1"/>
    <col min="14869" max="14869" width="40.140625" style="248" customWidth="1"/>
    <col min="14870" max="14870" width="18.42578125" style="248" customWidth="1"/>
    <col min="14871" max="14871" width="19.42578125" style="248" customWidth="1"/>
    <col min="14872" max="14872" width="80.28515625" style="248" customWidth="1"/>
    <col min="14873" max="14873" width="31.140625" style="248" customWidth="1"/>
    <col min="14874" max="14874" width="14.42578125" style="248" customWidth="1"/>
    <col min="14875" max="14876" width="11" style="248" customWidth="1"/>
    <col min="14877" max="15104" width="14.42578125" style="248"/>
    <col min="15105" max="15105" width="6.5703125" style="248" customWidth="1"/>
    <col min="15106" max="15106" width="10.7109375" style="248" customWidth="1"/>
    <col min="15107" max="15107" width="17.5703125" style="248" customWidth="1"/>
    <col min="15108" max="15108" width="21.5703125" style="248" customWidth="1"/>
    <col min="15109" max="15109" width="52.28515625" style="248" customWidth="1"/>
    <col min="15110" max="15110" width="24.140625" style="248" customWidth="1"/>
    <col min="15111" max="15111" width="26.5703125" style="248" customWidth="1"/>
    <col min="15112" max="15112" width="25.85546875" style="248" customWidth="1"/>
    <col min="15113" max="15113" width="14" style="248" customWidth="1"/>
    <col min="15114" max="15114" width="18" style="248" customWidth="1"/>
    <col min="15115" max="15115" width="18.5703125" style="248" customWidth="1"/>
    <col min="15116" max="15116" width="20" style="248" customWidth="1"/>
    <col min="15117" max="15117" width="18.28515625" style="248" customWidth="1"/>
    <col min="15118" max="15119" width="18" style="248" customWidth="1"/>
    <col min="15120" max="15120" width="26.28515625" style="248" customWidth="1"/>
    <col min="15121" max="15121" width="24.85546875" style="248" customWidth="1"/>
    <col min="15122" max="15122" width="19.42578125" style="248" customWidth="1"/>
    <col min="15123" max="15123" width="28.140625" style="248" customWidth="1"/>
    <col min="15124" max="15124" width="97.7109375" style="248" customWidth="1"/>
    <col min="15125" max="15125" width="40.140625" style="248" customWidth="1"/>
    <col min="15126" max="15126" width="18.42578125" style="248" customWidth="1"/>
    <col min="15127" max="15127" width="19.42578125" style="248" customWidth="1"/>
    <col min="15128" max="15128" width="80.28515625" style="248" customWidth="1"/>
    <col min="15129" max="15129" width="31.140625" style="248" customWidth="1"/>
    <col min="15130" max="15130" width="14.42578125" style="248" customWidth="1"/>
    <col min="15131" max="15132" width="11" style="248" customWidth="1"/>
    <col min="15133" max="15360" width="14.42578125" style="248"/>
    <col min="15361" max="15361" width="6.5703125" style="248" customWidth="1"/>
    <col min="15362" max="15362" width="10.7109375" style="248" customWidth="1"/>
    <col min="15363" max="15363" width="17.5703125" style="248" customWidth="1"/>
    <col min="15364" max="15364" width="21.5703125" style="248" customWidth="1"/>
    <col min="15365" max="15365" width="52.28515625" style="248" customWidth="1"/>
    <col min="15366" max="15366" width="24.140625" style="248" customWidth="1"/>
    <col min="15367" max="15367" width="26.5703125" style="248" customWidth="1"/>
    <col min="15368" max="15368" width="25.85546875" style="248" customWidth="1"/>
    <col min="15369" max="15369" width="14" style="248" customWidth="1"/>
    <col min="15370" max="15370" width="18" style="248" customWidth="1"/>
    <col min="15371" max="15371" width="18.5703125" style="248" customWidth="1"/>
    <col min="15372" max="15372" width="20" style="248" customWidth="1"/>
    <col min="15373" max="15373" width="18.28515625" style="248" customWidth="1"/>
    <col min="15374" max="15375" width="18" style="248" customWidth="1"/>
    <col min="15376" max="15376" width="26.28515625" style="248" customWidth="1"/>
    <col min="15377" max="15377" width="24.85546875" style="248" customWidth="1"/>
    <col min="15378" max="15378" width="19.42578125" style="248" customWidth="1"/>
    <col min="15379" max="15379" width="28.140625" style="248" customWidth="1"/>
    <col min="15380" max="15380" width="97.7109375" style="248" customWidth="1"/>
    <col min="15381" max="15381" width="40.140625" style="248" customWidth="1"/>
    <col min="15382" max="15382" width="18.42578125" style="248" customWidth="1"/>
    <col min="15383" max="15383" width="19.42578125" style="248" customWidth="1"/>
    <col min="15384" max="15384" width="80.28515625" style="248" customWidth="1"/>
    <col min="15385" max="15385" width="31.140625" style="248" customWidth="1"/>
    <col min="15386" max="15386" width="14.42578125" style="248" customWidth="1"/>
    <col min="15387" max="15388" width="11" style="248" customWidth="1"/>
    <col min="15389" max="15616" width="14.42578125" style="248"/>
    <col min="15617" max="15617" width="6.5703125" style="248" customWidth="1"/>
    <col min="15618" max="15618" width="10.7109375" style="248" customWidth="1"/>
    <col min="15619" max="15619" width="17.5703125" style="248" customWidth="1"/>
    <col min="15620" max="15620" width="21.5703125" style="248" customWidth="1"/>
    <col min="15621" max="15621" width="52.28515625" style="248" customWidth="1"/>
    <col min="15622" max="15622" width="24.140625" style="248" customWidth="1"/>
    <col min="15623" max="15623" width="26.5703125" style="248" customWidth="1"/>
    <col min="15624" max="15624" width="25.85546875" style="248" customWidth="1"/>
    <col min="15625" max="15625" width="14" style="248" customWidth="1"/>
    <col min="15626" max="15626" width="18" style="248" customWidth="1"/>
    <col min="15627" max="15627" width="18.5703125" style="248" customWidth="1"/>
    <col min="15628" max="15628" width="20" style="248" customWidth="1"/>
    <col min="15629" max="15629" width="18.28515625" style="248" customWidth="1"/>
    <col min="15630" max="15631" width="18" style="248" customWidth="1"/>
    <col min="15632" max="15632" width="26.28515625" style="248" customWidth="1"/>
    <col min="15633" max="15633" width="24.85546875" style="248" customWidth="1"/>
    <col min="15634" max="15634" width="19.42578125" style="248" customWidth="1"/>
    <col min="15635" max="15635" width="28.140625" style="248" customWidth="1"/>
    <col min="15636" max="15636" width="97.7109375" style="248" customWidth="1"/>
    <col min="15637" max="15637" width="40.140625" style="248" customWidth="1"/>
    <col min="15638" max="15638" width="18.42578125" style="248" customWidth="1"/>
    <col min="15639" max="15639" width="19.42578125" style="248" customWidth="1"/>
    <col min="15640" max="15640" width="80.28515625" style="248" customWidth="1"/>
    <col min="15641" max="15641" width="31.140625" style="248" customWidth="1"/>
    <col min="15642" max="15642" width="14.42578125" style="248" customWidth="1"/>
    <col min="15643" max="15644" width="11" style="248" customWidth="1"/>
    <col min="15645" max="15872" width="14.42578125" style="248"/>
    <col min="15873" max="15873" width="6.5703125" style="248" customWidth="1"/>
    <col min="15874" max="15874" width="10.7109375" style="248" customWidth="1"/>
    <col min="15875" max="15875" width="17.5703125" style="248" customWidth="1"/>
    <col min="15876" max="15876" width="21.5703125" style="248" customWidth="1"/>
    <col min="15877" max="15877" width="52.28515625" style="248" customWidth="1"/>
    <col min="15878" max="15878" width="24.140625" style="248" customWidth="1"/>
    <col min="15879" max="15879" width="26.5703125" style="248" customWidth="1"/>
    <col min="15880" max="15880" width="25.85546875" style="248" customWidth="1"/>
    <col min="15881" max="15881" width="14" style="248" customWidth="1"/>
    <col min="15882" max="15882" width="18" style="248" customWidth="1"/>
    <col min="15883" max="15883" width="18.5703125" style="248" customWidth="1"/>
    <col min="15884" max="15884" width="20" style="248" customWidth="1"/>
    <col min="15885" max="15885" width="18.28515625" style="248" customWidth="1"/>
    <col min="15886" max="15887" width="18" style="248" customWidth="1"/>
    <col min="15888" max="15888" width="26.28515625" style="248" customWidth="1"/>
    <col min="15889" max="15889" width="24.85546875" style="248" customWidth="1"/>
    <col min="15890" max="15890" width="19.42578125" style="248" customWidth="1"/>
    <col min="15891" max="15891" width="28.140625" style="248" customWidth="1"/>
    <col min="15892" max="15892" width="97.7109375" style="248" customWidth="1"/>
    <col min="15893" max="15893" width="40.140625" style="248" customWidth="1"/>
    <col min="15894" max="15894" width="18.42578125" style="248" customWidth="1"/>
    <col min="15895" max="15895" width="19.42578125" style="248" customWidth="1"/>
    <col min="15896" max="15896" width="80.28515625" style="248" customWidth="1"/>
    <col min="15897" max="15897" width="31.140625" style="248" customWidth="1"/>
    <col min="15898" max="15898" width="14.42578125" style="248" customWidth="1"/>
    <col min="15899" max="15900" width="11" style="248" customWidth="1"/>
    <col min="15901" max="16128" width="14.42578125" style="248"/>
    <col min="16129" max="16129" width="6.5703125" style="248" customWidth="1"/>
    <col min="16130" max="16130" width="10.7109375" style="248" customWidth="1"/>
    <col min="16131" max="16131" width="17.5703125" style="248" customWidth="1"/>
    <col min="16132" max="16132" width="21.5703125" style="248" customWidth="1"/>
    <col min="16133" max="16133" width="52.28515625" style="248" customWidth="1"/>
    <col min="16134" max="16134" width="24.140625" style="248" customWidth="1"/>
    <col min="16135" max="16135" width="26.5703125" style="248" customWidth="1"/>
    <col min="16136" max="16136" width="25.85546875" style="248" customWidth="1"/>
    <col min="16137" max="16137" width="14" style="248" customWidth="1"/>
    <col min="16138" max="16138" width="18" style="248" customWidth="1"/>
    <col min="16139" max="16139" width="18.5703125" style="248" customWidth="1"/>
    <col min="16140" max="16140" width="20" style="248" customWidth="1"/>
    <col min="16141" max="16141" width="18.28515625" style="248" customWidth="1"/>
    <col min="16142" max="16143" width="18" style="248" customWidth="1"/>
    <col min="16144" max="16144" width="26.28515625" style="248" customWidth="1"/>
    <col min="16145" max="16145" width="24.85546875" style="248" customWidth="1"/>
    <col min="16146" max="16146" width="19.42578125" style="248" customWidth="1"/>
    <col min="16147" max="16147" width="28.140625" style="248" customWidth="1"/>
    <col min="16148" max="16148" width="97.7109375" style="248" customWidth="1"/>
    <col min="16149" max="16149" width="40.140625" style="248" customWidth="1"/>
    <col min="16150" max="16150" width="18.42578125" style="248" customWidth="1"/>
    <col min="16151" max="16151" width="19.42578125" style="248" customWidth="1"/>
    <col min="16152" max="16152" width="80.28515625" style="248" customWidth="1"/>
    <col min="16153" max="16153" width="31.140625" style="248" customWidth="1"/>
    <col min="16154" max="16154" width="14.42578125" style="248" customWidth="1"/>
    <col min="16155" max="16156" width="11" style="248" customWidth="1"/>
    <col min="16157" max="16384" width="14.42578125" style="248"/>
  </cols>
  <sheetData>
    <row r="1" spans="1:26" ht="26.25" hidden="1" thickBot="1" x14ac:dyDescent="0.4">
      <c r="A1" s="2"/>
      <c r="B1" s="64"/>
      <c r="C1" s="65" t="s">
        <v>1</v>
      </c>
      <c r="D1" s="65" t="s">
        <v>2</v>
      </c>
      <c r="E1" s="5"/>
      <c r="F1" s="6" t="s">
        <v>3</v>
      </c>
      <c r="G1" s="6" t="s">
        <v>137</v>
      </c>
      <c r="H1" s="724" t="s">
        <v>5</v>
      </c>
      <c r="I1" s="6" t="s">
        <v>7</v>
      </c>
      <c r="J1" s="6" t="s">
        <v>158</v>
      </c>
      <c r="K1" s="1"/>
      <c r="L1" s="8"/>
      <c r="M1" s="7"/>
      <c r="N1" s="7"/>
      <c r="O1" s="530"/>
      <c r="P1" s="530"/>
      <c r="Q1" s="530"/>
      <c r="R1" s="530"/>
      <c r="S1" s="1"/>
      <c r="T1" s="1"/>
      <c r="U1" s="1"/>
      <c r="V1" s="1"/>
      <c r="W1" s="1"/>
      <c r="X1" s="1"/>
      <c r="Y1" s="1"/>
    </row>
    <row r="2" spans="1:26" s="55" customFormat="1" ht="26.25" hidden="1" thickBot="1" x14ac:dyDescent="0.25">
      <c r="A2" s="51"/>
      <c r="B2" s="63"/>
      <c r="C2" s="66" t="s">
        <v>8</v>
      </c>
      <c r="D2" s="67" t="s">
        <v>9</v>
      </c>
      <c r="E2" s="58"/>
      <c r="F2" s="70" t="s">
        <v>10</v>
      </c>
      <c r="G2" s="71" t="s">
        <v>154</v>
      </c>
      <c r="H2" s="71" t="s">
        <v>24</v>
      </c>
      <c r="I2" s="125" t="s">
        <v>142</v>
      </c>
      <c r="J2" s="56" t="s">
        <v>156</v>
      </c>
      <c r="K2" s="51"/>
      <c r="L2" s="52"/>
      <c r="M2" s="54"/>
      <c r="N2" s="54"/>
      <c r="O2" s="531"/>
      <c r="P2" s="531"/>
      <c r="Q2" s="531"/>
      <c r="R2" s="531"/>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31"/>
      <c r="P3" s="531"/>
      <c r="Q3" s="531"/>
      <c r="R3" s="531"/>
      <c r="S3" s="51"/>
      <c r="T3" s="51"/>
      <c r="U3" s="51"/>
      <c r="V3" s="51"/>
      <c r="W3" s="51"/>
      <c r="X3" s="51"/>
      <c r="Y3" s="51"/>
    </row>
    <row r="4" spans="1:26" s="55" customFormat="1" ht="26.25" hidden="1" thickBot="1" x14ac:dyDescent="0.25">
      <c r="A4" s="51"/>
      <c r="B4" s="63"/>
      <c r="C4" s="66" t="s">
        <v>119</v>
      </c>
      <c r="D4" s="67" t="s">
        <v>123</v>
      </c>
      <c r="E4" s="58"/>
      <c r="F4" s="70" t="s">
        <v>129</v>
      </c>
      <c r="G4" s="71" t="s">
        <v>138</v>
      </c>
      <c r="H4" s="725"/>
      <c r="I4" s="126" t="s">
        <v>30</v>
      </c>
      <c r="J4" s="56" t="s">
        <v>157</v>
      </c>
      <c r="K4" s="51"/>
      <c r="L4" s="52"/>
      <c r="M4" s="54"/>
      <c r="N4" s="54"/>
      <c r="O4" s="531"/>
      <c r="P4" s="531"/>
      <c r="Q4" s="531"/>
      <c r="R4" s="531"/>
      <c r="S4" s="51"/>
      <c r="T4" s="51"/>
      <c r="U4" s="51"/>
      <c r="V4" s="51"/>
      <c r="W4" s="51"/>
      <c r="X4" s="51"/>
      <c r="Y4" s="51"/>
    </row>
    <row r="5" spans="1:26" s="55" customFormat="1" ht="39" hidden="1" thickBot="1" x14ac:dyDescent="0.25">
      <c r="A5" s="51"/>
      <c r="B5" s="63"/>
      <c r="C5" s="67" t="s">
        <v>117</v>
      </c>
      <c r="D5" s="67" t="s">
        <v>125</v>
      </c>
      <c r="E5" s="58"/>
      <c r="F5" s="71" t="s">
        <v>130</v>
      </c>
      <c r="G5" s="71" t="s">
        <v>17</v>
      </c>
      <c r="H5" s="725"/>
      <c r="I5" s="56"/>
      <c r="J5" s="56"/>
      <c r="K5" s="51"/>
      <c r="L5" s="52"/>
      <c r="M5" s="54"/>
      <c r="N5" s="54"/>
      <c r="O5" s="531"/>
      <c r="P5" s="531"/>
      <c r="Q5" s="531"/>
      <c r="R5" s="531"/>
      <c r="S5" s="51"/>
      <c r="T5" s="51"/>
      <c r="U5" s="51"/>
      <c r="V5" s="51"/>
      <c r="W5" s="51"/>
      <c r="X5" s="51"/>
      <c r="Y5" s="51"/>
    </row>
    <row r="6" spans="1:26" s="55" customFormat="1" ht="39" hidden="1" thickBot="1" x14ac:dyDescent="0.25">
      <c r="A6" s="51"/>
      <c r="B6" s="63"/>
      <c r="C6" s="66" t="s">
        <v>38</v>
      </c>
      <c r="D6" s="67" t="s">
        <v>124</v>
      </c>
      <c r="F6" s="71" t="s">
        <v>131</v>
      </c>
      <c r="G6" s="57"/>
      <c r="H6" s="725"/>
      <c r="I6" s="56"/>
      <c r="J6" s="56"/>
      <c r="K6" s="51"/>
      <c r="L6" s="52"/>
      <c r="M6" s="54"/>
      <c r="N6" s="54"/>
      <c r="O6" s="531"/>
      <c r="P6" s="531"/>
      <c r="Q6" s="531"/>
      <c r="R6" s="531"/>
      <c r="S6" s="51"/>
      <c r="T6" s="51"/>
      <c r="U6" s="51"/>
      <c r="V6" s="51"/>
      <c r="W6" s="51"/>
      <c r="X6" s="51"/>
      <c r="Y6" s="51"/>
    </row>
    <row r="7" spans="1:26" s="55" customFormat="1" ht="26.25" hidden="1" thickBot="1" x14ac:dyDescent="0.25">
      <c r="A7" s="51"/>
      <c r="B7" s="63"/>
      <c r="C7" s="66" t="s">
        <v>42</v>
      </c>
      <c r="D7" s="67" t="s">
        <v>126</v>
      </c>
      <c r="E7" s="58"/>
      <c r="F7" s="59"/>
      <c r="G7" s="57"/>
      <c r="H7" s="725"/>
      <c r="I7" s="60"/>
      <c r="J7" s="60"/>
      <c r="K7" s="51"/>
      <c r="L7" s="52"/>
      <c r="M7" s="54"/>
      <c r="N7" s="54"/>
      <c r="O7" s="531"/>
      <c r="P7" s="531"/>
      <c r="Q7" s="531"/>
      <c r="R7" s="531"/>
      <c r="S7" s="51"/>
      <c r="T7" s="51"/>
      <c r="U7" s="51"/>
      <c r="V7" s="51"/>
      <c r="W7" s="51"/>
      <c r="X7" s="51"/>
      <c r="Y7" s="51"/>
    </row>
    <row r="8" spans="1:26" s="55" customFormat="1" ht="26.25" hidden="1" thickBot="1" x14ac:dyDescent="0.25">
      <c r="A8" s="51"/>
      <c r="B8" s="63"/>
      <c r="C8" s="66" t="s">
        <v>45</v>
      </c>
      <c r="D8" s="67" t="s">
        <v>35</v>
      </c>
      <c r="E8" s="58"/>
      <c r="F8" s="59"/>
      <c r="G8" s="57"/>
      <c r="H8" s="725"/>
      <c r="I8" s="56"/>
      <c r="J8" s="56"/>
      <c r="K8" s="51"/>
      <c r="L8" s="52"/>
      <c r="M8" s="54"/>
      <c r="N8" s="54"/>
      <c r="O8" s="531"/>
      <c r="P8" s="531"/>
      <c r="Q8" s="531"/>
      <c r="R8" s="531"/>
      <c r="S8" s="51"/>
      <c r="T8" s="51"/>
      <c r="U8" s="51"/>
      <c r="V8" s="51"/>
      <c r="W8" s="51"/>
      <c r="X8" s="51"/>
      <c r="Y8" s="51"/>
    </row>
    <row r="9" spans="1:26" s="55" customFormat="1" ht="51.75" hidden="1" thickBot="1" x14ac:dyDescent="0.25">
      <c r="A9" s="51"/>
      <c r="B9" s="63"/>
      <c r="C9" s="66" t="s">
        <v>120</v>
      </c>
      <c r="D9" s="67" t="s">
        <v>39</v>
      </c>
      <c r="E9" s="58"/>
      <c r="F9" s="57"/>
      <c r="G9" s="57"/>
      <c r="H9" s="725"/>
      <c r="I9" s="56"/>
      <c r="J9" s="56"/>
      <c r="K9" s="51"/>
      <c r="L9" s="52"/>
      <c r="M9" s="54"/>
      <c r="N9" s="54"/>
      <c r="O9" s="531"/>
      <c r="P9" s="531"/>
      <c r="Q9" s="531"/>
      <c r="R9" s="531"/>
      <c r="S9" s="51"/>
      <c r="T9" s="51"/>
      <c r="U9" s="51"/>
      <c r="V9" s="51"/>
      <c r="W9" s="51"/>
      <c r="X9" s="51"/>
      <c r="Y9" s="51"/>
    </row>
    <row r="10" spans="1:26" s="55" customFormat="1" ht="26.25" hidden="1" thickBot="1" x14ac:dyDescent="0.25">
      <c r="A10" s="51"/>
      <c r="B10" s="63"/>
      <c r="C10" s="66" t="s">
        <v>50</v>
      </c>
      <c r="D10" s="67" t="s">
        <v>43</v>
      </c>
      <c r="E10" s="58"/>
      <c r="F10" s="57"/>
      <c r="G10" s="57"/>
      <c r="H10" s="725"/>
      <c r="I10" s="56"/>
      <c r="J10" s="56"/>
      <c r="K10" s="51"/>
      <c r="L10" s="52"/>
      <c r="M10" s="54"/>
      <c r="N10" s="54"/>
      <c r="O10" s="531"/>
      <c r="P10" s="531"/>
      <c r="Q10" s="531"/>
      <c r="R10" s="531"/>
      <c r="S10" s="51"/>
      <c r="T10" s="51"/>
      <c r="U10" s="51"/>
      <c r="V10" s="51"/>
      <c r="W10" s="51"/>
      <c r="X10" s="51"/>
      <c r="Y10" s="51"/>
    </row>
    <row r="11" spans="1:26" s="55" customFormat="1" ht="39" hidden="1" thickBot="1" x14ac:dyDescent="0.25">
      <c r="A11" s="51"/>
      <c r="B11" s="63"/>
      <c r="C11" s="66" t="s">
        <v>52</v>
      </c>
      <c r="D11" s="67" t="s">
        <v>132</v>
      </c>
      <c r="E11" s="58"/>
      <c r="F11" s="57"/>
      <c r="G11" s="57"/>
      <c r="H11" s="725"/>
      <c r="I11" s="56"/>
      <c r="J11" s="56"/>
      <c r="K11" s="51"/>
      <c r="L11" s="52"/>
      <c r="M11" s="54"/>
      <c r="N11" s="54"/>
      <c r="O11" s="531"/>
      <c r="P11" s="531"/>
      <c r="Q11" s="531"/>
      <c r="R11" s="531"/>
      <c r="S11" s="51"/>
      <c r="T11" s="51"/>
      <c r="U11" s="51"/>
      <c r="V11" s="51"/>
      <c r="W11" s="51"/>
      <c r="X11" s="51"/>
      <c r="Y11" s="51"/>
    </row>
    <row r="12" spans="1:26" s="55" customFormat="1" ht="26.25" hidden="1" thickBot="1" x14ac:dyDescent="0.25">
      <c r="A12" s="51"/>
      <c r="B12" s="63"/>
      <c r="C12" s="66" t="s">
        <v>54</v>
      </c>
      <c r="D12" s="67" t="s">
        <v>127</v>
      </c>
      <c r="E12" s="58"/>
      <c r="F12" s="61"/>
      <c r="G12" s="61"/>
      <c r="H12" s="726"/>
      <c r="I12" s="62"/>
      <c r="J12" s="54"/>
      <c r="K12" s="54"/>
      <c r="L12" s="51"/>
      <c r="M12" s="52"/>
      <c r="N12" s="54"/>
      <c r="O12" s="531"/>
      <c r="P12" s="531"/>
      <c r="Q12" s="531"/>
      <c r="R12" s="531"/>
      <c r="S12" s="54"/>
      <c r="T12" s="51"/>
      <c r="U12" s="51"/>
      <c r="V12" s="51"/>
      <c r="W12" s="51"/>
      <c r="X12" s="51"/>
      <c r="Y12" s="51"/>
      <c r="Z12" s="51"/>
    </row>
    <row r="13" spans="1:26" s="55" customFormat="1" ht="39" hidden="1" thickBot="1" x14ac:dyDescent="0.25">
      <c r="A13" s="51"/>
      <c r="B13" s="63"/>
      <c r="C13" s="66" t="s">
        <v>55</v>
      </c>
      <c r="D13" s="67" t="s">
        <v>53</v>
      </c>
      <c r="E13" s="58"/>
      <c r="F13" s="61"/>
      <c r="G13" s="61"/>
      <c r="H13" s="726"/>
      <c r="I13" s="62"/>
      <c r="J13" s="54"/>
      <c r="K13" s="54"/>
      <c r="L13" s="51"/>
      <c r="M13" s="52"/>
      <c r="N13" s="54"/>
      <c r="O13" s="531"/>
      <c r="P13" s="531"/>
      <c r="Q13" s="531"/>
      <c r="R13" s="531"/>
      <c r="S13" s="54"/>
      <c r="T13" s="51"/>
      <c r="U13" s="51"/>
      <c r="V13" s="51"/>
      <c r="W13" s="51"/>
      <c r="X13" s="51"/>
      <c r="Y13" s="51"/>
      <c r="Z13" s="51"/>
    </row>
    <row r="14" spans="1:26" s="55" customFormat="1" ht="26.25" hidden="1" thickBot="1" x14ac:dyDescent="0.25">
      <c r="A14" s="51"/>
      <c r="B14" s="63"/>
      <c r="C14" s="67" t="s">
        <v>121</v>
      </c>
      <c r="D14" s="68"/>
      <c r="E14" s="58"/>
      <c r="F14" s="61"/>
      <c r="G14" s="61"/>
      <c r="H14" s="726"/>
      <c r="I14" s="62"/>
      <c r="J14" s="54"/>
      <c r="K14" s="54"/>
      <c r="L14" s="51"/>
      <c r="M14" s="52"/>
      <c r="N14" s="54"/>
      <c r="O14" s="531"/>
      <c r="P14" s="531"/>
      <c r="Q14" s="531"/>
      <c r="R14" s="531"/>
      <c r="S14" s="54"/>
      <c r="T14" s="51"/>
      <c r="U14" s="51"/>
      <c r="V14" s="51"/>
      <c r="W14" s="51"/>
      <c r="X14" s="51"/>
      <c r="Y14" s="51"/>
      <c r="Z14" s="51"/>
    </row>
    <row r="15" spans="1:26" s="55" customFormat="1" ht="39" hidden="1" thickBot="1" x14ac:dyDescent="0.25">
      <c r="A15" s="51"/>
      <c r="B15" s="63"/>
      <c r="C15" s="69" t="s">
        <v>21</v>
      </c>
      <c r="D15" s="67"/>
      <c r="E15" s="58"/>
      <c r="F15" s="61"/>
      <c r="G15" s="61"/>
      <c r="H15" s="726"/>
      <c r="I15" s="62"/>
      <c r="J15" s="54"/>
      <c r="K15" s="54"/>
      <c r="L15" s="51"/>
      <c r="M15" s="52"/>
      <c r="N15" s="54"/>
      <c r="O15" s="531"/>
      <c r="P15" s="531"/>
      <c r="Q15" s="531"/>
      <c r="R15" s="531"/>
      <c r="S15" s="54"/>
      <c r="T15" s="51"/>
      <c r="U15" s="51"/>
      <c r="V15" s="51"/>
      <c r="W15" s="51"/>
      <c r="X15" s="51"/>
      <c r="Y15" s="51"/>
      <c r="Z15" s="51"/>
    </row>
    <row r="16" spans="1:26" ht="24" hidden="1" thickBot="1" x14ac:dyDescent="0.4">
      <c r="A16" s="2"/>
      <c r="B16" s="1"/>
      <c r="C16" s="1"/>
      <c r="D16" s="1"/>
      <c r="E16" s="14"/>
      <c r="F16" s="1"/>
      <c r="G16" s="14"/>
      <c r="H16" s="727"/>
      <c r="I16" s="7"/>
      <c r="J16" s="7"/>
      <c r="K16" s="7"/>
      <c r="L16" s="7"/>
      <c r="M16" s="8"/>
      <c r="N16" s="7"/>
      <c r="O16" s="530"/>
      <c r="P16" s="530"/>
      <c r="Q16" s="530"/>
      <c r="R16" s="530"/>
      <c r="S16" s="7"/>
      <c r="T16" s="15"/>
      <c r="U16" s="15"/>
      <c r="V16" s="15"/>
      <c r="W16" s="1"/>
      <c r="X16" s="16"/>
      <c r="Y16" s="16"/>
      <c r="Z16" s="1"/>
    </row>
    <row r="17" spans="1:27" ht="20.25"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0.25"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141" t="s">
        <v>1000</v>
      </c>
      <c r="Z18" s="1"/>
    </row>
    <row r="19" spans="1:27" ht="20.25"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142" t="s">
        <v>1001</v>
      </c>
      <c r="Z19" s="1"/>
    </row>
    <row r="20" spans="1:27" ht="2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91" t="s">
        <v>58</v>
      </c>
      <c r="Z20" s="1"/>
    </row>
    <row r="21" spans="1:27" ht="24" thickBot="1" x14ac:dyDescent="0.3">
      <c r="A21" s="17"/>
      <c r="B21" s="18"/>
      <c r="C21" s="18"/>
      <c r="D21" s="18"/>
      <c r="E21" s="19"/>
      <c r="F21" s="20"/>
      <c r="G21" s="21"/>
      <c r="H21" s="21"/>
      <c r="I21" s="20"/>
      <c r="J21" s="20"/>
      <c r="K21" s="20"/>
      <c r="L21" s="20"/>
      <c r="M21" s="20"/>
      <c r="N21" s="20"/>
      <c r="O21" s="532"/>
      <c r="P21" s="532"/>
      <c r="Q21" s="532"/>
      <c r="R21" s="532"/>
      <c r="S21" s="223"/>
      <c r="T21" s="22"/>
      <c r="U21" s="22"/>
      <c r="V21" s="20"/>
      <c r="W21" s="20"/>
      <c r="X21" s="21"/>
    </row>
    <row r="22" spans="1:27" ht="21" thickBot="1" x14ac:dyDescent="0.3">
      <c r="A22" s="1097" t="s">
        <v>59</v>
      </c>
      <c r="B22" s="1098"/>
      <c r="C22" s="1099"/>
      <c r="D22" s="23"/>
      <c r="E22" s="1111" t="str">
        <f>CONCATENATE("INFORME DE SEGUIMIENTO DEL PROCESO ",A23)</f>
        <v>INFORME DE SEGUIMIENTO DEL PROCESO GESTIÓN FINANCIERA</v>
      </c>
      <c r="F22" s="1112"/>
      <c r="G22" s="21"/>
      <c r="H22" s="1103" t="s">
        <v>60</v>
      </c>
      <c r="I22" s="1104"/>
      <c r="J22" s="1105"/>
      <c r="K22" s="83"/>
      <c r="L22" s="84"/>
      <c r="M22" s="84"/>
      <c r="N22" s="84"/>
      <c r="O22" s="84"/>
      <c r="P22" s="84"/>
      <c r="Q22" s="87"/>
      <c r="R22" s="87"/>
      <c r="S22" s="87"/>
      <c r="T22" s="87"/>
      <c r="U22" s="87"/>
      <c r="V22" s="174"/>
      <c r="W22" s="87"/>
      <c r="X22" s="86"/>
    </row>
    <row r="23" spans="1:27" ht="36.75" thickBot="1" x14ac:dyDescent="0.3">
      <c r="A23" s="1124" t="s">
        <v>54</v>
      </c>
      <c r="B23" s="1125"/>
      <c r="C23" s="1126"/>
      <c r="D23" s="23"/>
      <c r="E23" s="93" t="s">
        <v>144</v>
      </c>
      <c r="F23" s="94">
        <f>COUNTA(E31:E50)</f>
        <v>14</v>
      </c>
      <c r="G23" s="21"/>
      <c r="H23" s="1106" t="s">
        <v>66</v>
      </c>
      <c r="I23" s="1107"/>
      <c r="J23" s="94">
        <f>COUNTIF(I31:I53,"Acción correctiva")</f>
        <v>7</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COUNTA(H31:H50)</f>
        <v>14</v>
      </c>
      <c r="G24" s="24"/>
      <c r="H24" s="1108" t="s">
        <v>149</v>
      </c>
      <c r="I24" s="1109"/>
      <c r="J24" s="99">
        <f>COUNTIF(I31:I53,"Acción Preventiva y/o de mejora")</f>
        <v>7</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COUNTIF(W31:W50, "Vencida")</f>
        <v>0</v>
      </c>
      <c r="G25" s="24"/>
      <c r="H25" s="1110"/>
      <c r="I25" s="1110"/>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68">
        <f>COUNTIF(W31:W50, "En ejecución")</f>
        <v>11</v>
      </c>
      <c r="G26" s="24"/>
      <c r="H26" s="1110"/>
      <c r="I26" s="1110"/>
      <c r="J26" s="249"/>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COUNTIF(W31:W50, "Cerrada")</f>
        <v>3</v>
      </c>
      <c r="G27" s="24"/>
      <c r="H27" s="728"/>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728"/>
      <c r="I28" s="81"/>
      <c r="J28" s="82"/>
      <c r="K28" s="81"/>
      <c r="L28" s="82"/>
      <c r="M28" s="92"/>
      <c r="N28" s="26"/>
      <c r="O28" s="533"/>
      <c r="P28" s="533"/>
      <c r="Q28" s="533"/>
      <c r="R28" s="532"/>
      <c r="S28" s="223"/>
      <c r="T28" s="20"/>
      <c r="U28" s="20"/>
      <c r="V28" s="20"/>
      <c r="W28" s="20"/>
      <c r="X28" s="20"/>
    </row>
    <row r="29" spans="1:27" s="73" customFormat="1" ht="24"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4.5" thickBot="1" x14ac:dyDescent="0.3">
      <c r="A30" s="153" t="s">
        <v>147</v>
      </c>
      <c r="B30" s="154" t="s">
        <v>3</v>
      </c>
      <c r="C30" s="154" t="s">
        <v>77</v>
      </c>
      <c r="D30" s="154" t="s">
        <v>133</v>
      </c>
      <c r="E30" s="154" t="s">
        <v>134</v>
      </c>
      <c r="F30" s="154" t="s">
        <v>135</v>
      </c>
      <c r="G30" s="155" t="s">
        <v>136</v>
      </c>
      <c r="H30" s="159" t="s">
        <v>139</v>
      </c>
      <c r="I30" s="154" t="s">
        <v>5</v>
      </c>
      <c r="J30" s="154" t="s">
        <v>78</v>
      </c>
      <c r="K30" s="157" t="s">
        <v>79</v>
      </c>
      <c r="L30" s="157" t="s">
        <v>81</v>
      </c>
      <c r="M30" s="589" t="s">
        <v>82</v>
      </c>
      <c r="N30" s="536" t="s">
        <v>83</v>
      </c>
      <c r="O30" s="1237" t="s">
        <v>84</v>
      </c>
      <c r="P30" s="918"/>
      <c r="Q30" s="918"/>
      <c r="R30" s="1238"/>
      <c r="S30" s="723" t="s">
        <v>85</v>
      </c>
      <c r="T30" s="159" t="s">
        <v>84</v>
      </c>
      <c r="U30" s="157" t="s">
        <v>85</v>
      </c>
      <c r="V30" s="157" t="s">
        <v>158</v>
      </c>
      <c r="W30" s="157" t="s">
        <v>86</v>
      </c>
      <c r="X30" s="158" t="s">
        <v>155</v>
      </c>
      <c r="Y30" s="74"/>
      <c r="Z30" s="78"/>
      <c r="AA30" s="78"/>
    </row>
    <row r="31" spans="1:27" s="55" customFormat="1" ht="409.5" x14ac:dyDescent="0.2">
      <c r="A31" s="557">
        <v>1</v>
      </c>
      <c r="B31" s="224" t="s">
        <v>10</v>
      </c>
      <c r="C31" s="552" t="s">
        <v>948</v>
      </c>
      <c r="D31" s="780">
        <v>43665</v>
      </c>
      <c r="E31" s="200" t="s">
        <v>953</v>
      </c>
      <c r="F31" s="414" t="s">
        <v>154</v>
      </c>
      <c r="G31" s="200" t="s">
        <v>992</v>
      </c>
      <c r="H31" s="200" t="s">
        <v>993</v>
      </c>
      <c r="I31" s="818" t="s">
        <v>24</v>
      </c>
      <c r="J31" s="818" t="s">
        <v>952</v>
      </c>
      <c r="K31" s="818" t="s">
        <v>951</v>
      </c>
      <c r="L31" s="819">
        <v>43678</v>
      </c>
      <c r="M31" s="775">
        <v>43678</v>
      </c>
      <c r="N31" s="775">
        <v>43830</v>
      </c>
      <c r="O31" s="885" t="s">
        <v>1583</v>
      </c>
      <c r="P31" s="885"/>
      <c r="Q31" s="885"/>
      <c r="R31" s="885"/>
      <c r="S31" s="773" t="s">
        <v>1134</v>
      </c>
      <c r="T31" s="766" t="s">
        <v>1675</v>
      </c>
      <c r="U31" s="767" t="s">
        <v>970</v>
      </c>
      <c r="V31" s="772" t="s">
        <v>156</v>
      </c>
      <c r="W31" s="544" t="s">
        <v>30</v>
      </c>
      <c r="X31" s="167" t="s">
        <v>1647</v>
      </c>
    </row>
    <row r="32" spans="1:27" s="55" customFormat="1" ht="329.25" customHeight="1" x14ac:dyDescent="0.2">
      <c r="A32" s="557">
        <v>2</v>
      </c>
      <c r="B32" s="189" t="s">
        <v>129</v>
      </c>
      <c r="C32" s="500" t="s">
        <v>39</v>
      </c>
      <c r="D32" s="194">
        <v>43920</v>
      </c>
      <c r="E32" s="774" t="s">
        <v>994</v>
      </c>
      <c r="F32" s="774" t="s">
        <v>138</v>
      </c>
      <c r="G32" s="772" t="s">
        <v>974</v>
      </c>
      <c r="H32" s="200" t="s">
        <v>975</v>
      </c>
      <c r="I32" s="774" t="s">
        <v>140</v>
      </c>
      <c r="J32" s="774" t="s">
        <v>995</v>
      </c>
      <c r="K32" s="250" t="s">
        <v>976</v>
      </c>
      <c r="L32" s="722">
        <v>43921</v>
      </c>
      <c r="M32" s="775">
        <v>43922</v>
      </c>
      <c r="N32" s="775">
        <v>44134</v>
      </c>
      <c r="O32" s="1235" t="s">
        <v>1592</v>
      </c>
      <c r="P32" s="1235"/>
      <c r="Q32" s="1235"/>
      <c r="R32" s="1235"/>
      <c r="S32" s="773" t="s">
        <v>1591</v>
      </c>
      <c r="T32" s="771" t="s">
        <v>1648</v>
      </c>
      <c r="U32" s="768"/>
      <c r="V32" s="772" t="s">
        <v>156</v>
      </c>
      <c r="W32" s="608" t="s">
        <v>30</v>
      </c>
      <c r="X32" s="167" t="s">
        <v>1647</v>
      </c>
    </row>
    <row r="33" spans="1:26" ht="331.5" customHeight="1" x14ac:dyDescent="0.25">
      <c r="A33" s="1239">
        <v>3</v>
      </c>
      <c r="B33" s="858" t="s">
        <v>130</v>
      </c>
      <c r="C33" s="858" t="s">
        <v>35</v>
      </c>
      <c r="D33" s="869">
        <v>44022</v>
      </c>
      <c r="E33" s="867" t="s">
        <v>1101</v>
      </c>
      <c r="F33" s="867" t="s">
        <v>11</v>
      </c>
      <c r="G33" s="867" t="s">
        <v>1102</v>
      </c>
      <c r="H33" s="777" t="s">
        <v>1138</v>
      </c>
      <c r="I33" s="774" t="s">
        <v>24</v>
      </c>
      <c r="J33" s="777" t="s">
        <v>1109</v>
      </c>
      <c r="K33" s="774" t="s">
        <v>1103</v>
      </c>
      <c r="L33" s="820">
        <v>44022</v>
      </c>
      <c r="M33" s="775">
        <v>44022</v>
      </c>
      <c r="N33" s="775">
        <v>44025</v>
      </c>
      <c r="O33" s="1235" t="s">
        <v>1584</v>
      </c>
      <c r="P33" s="1235"/>
      <c r="Q33" s="1235"/>
      <c r="R33" s="1235"/>
      <c r="S33" s="769" t="s">
        <v>1585</v>
      </c>
      <c r="T33" s="770" t="s">
        <v>1649</v>
      </c>
      <c r="U33" s="768"/>
      <c r="V33" s="772" t="s">
        <v>156</v>
      </c>
      <c r="W33" s="737" t="s">
        <v>30</v>
      </c>
      <c r="X33" s="614" t="s">
        <v>1622</v>
      </c>
      <c r="Y33" s="73"/>
    </row>
    <row r="34" spans="1:26" ht="127.5" customHeight="1" x14ac:dyDescent="0.25">
      <c r="A34" s="1240"/>
      <c r="B34" s="859"/>
      <c r="C34" s="859"/>
      <c r="D34" s="870"/>
      <c r="E34" s="868"/>
      <c r="F34" s="868"/>
      <c r="G34" s="868"/>
      <c r="H34" s="200" t="s">
        <v>1104</v>
      </c>
      <c r="I34" s="774" t="s">
        <v>140</v>
      </c>
      <c r="J34" s="774" t="s">
        <v>1105</v>
      </c>
      <c r="K34" s="774" t="s">
        <v>1103</v>
      </c>
      <c r="L34" s="820">
        <v>44022</v>
      </c>
      <c r="M34" s="775">
        <v>44034</v>
      </c>
      <c r="N34" s="821">
        <v>44377</v>
      </c>
      <c r="O34" s="885" t="s">
        <v>1608</v>
      </c>
      <c r="P34" s="885"/>
      <c r="Q34" s="885"/>
      <c r="R34" s="885"/>
      <c r="S34" s="773" t="s">
        <v>1607</v>
      </c>
      <c r="T34" s="822" t="s">
        <v>1650</v>
      </c>
      <c r="U34" s="768"/>
      <c r="V34" s="772" t="s">
        <v>156</v>
      </c>
      <c r="W34" s="737" t="s">
        <v>143</v>
      </c>
      <c r="X34" s="614" t="s">
        <v>1622</v>
      </c>
      <c r="Y34" s="73"/>
    </row>
    <row r="35" spans="1:26" s="693" customFormat="1" ht="127.5" customHeight="1" x14ac:dyDescent="0.25">
      <c r="A35" s="1243">
        <v>4</v>
      </c>
      <c r="B35" s="1243" t="s">
        <v>10</v>
      </c>
      <c r="C35" s="1243" t="s">
        <v>35</v>
      </c>
      <c r="D35" s="1242">
        <v>44140</v>
      </c>
      <c r="E35" s="1241" t="s">
        <v>1232</v>
      </c>
      <c r="F35" s="1241" t="s">
        <v>11</v>
      </c>
      <c r="G35" s="1241" t="s">
        <v>1233</v>
      </c>
      <c r="H35" s="823" t="s">
        <v>1234</v>
      </c>
      <c r="I35" s="824" t="s">
        <v>140</v>
      </c>
      <c r="J35" s="825" t="s">
        <v>1235</v>
      </c>
      <c r="K35" s="826" t="s">
        <v>1236</v>
      </c>
      <c r="L35" s="827">
        <v>44140</v>
      </c>
      <c r="M35" s="821">
        <v>44211</v>
      </c>
      <c r="N35" s="821">
        <v>44377</v>
      </c>
      <c r="O35" s="1236" t="s">
        <v>1586</v>
      </c>
      <c r="P35" s="1236"/>
      <c r="Q35" s="1236"/>
      <c r="R35" s="1236"/>
      <c r="S35" s="828"/>
      <c r="T35" s="822" t="s">
        <v>1676</v>
      </c>
      <c r="U35" s="768"/>
      <c r="V35" s="772"/>
      <c r="W35" s="742" t="s">
        <v>143</v>
      </c>
      <c r="X35" s="614"/>
      <c r="Y35" s="73"/>
    </row>
    <row r="36" spans="1:26" ht="178.5" customHeight="1" x14ac:dyDescent="0.25">
      <c r="A36" s="1243"/>
      <c r="B36" s="1243"/>
      <c r="C36" s="1243"/>
      <c r="D36" s="1242"/>
      <c r="E36" s="1241"/>
      <c r="F36" s="1241"/>
      <c r="G36" s="1241"/>
      <c r="H36" s="200" t="s">
        <v>1231</v>
      </c>
      <c r="I36" s="829" t="s">
        <v>140</v>
      </c>
      <c r="J36" s="774" t="s">
        <v>1135</v>
      </c>
      <c r="K36" s="774" t="s">
        <v>1103</v>
      </c>
      <c r="L36" s="820">
        <v>44022</v>
      </c>
      <c r="M36" s="821">
        <v>44034</v>
      </c>
      <c r="N36" s="821">
        <v>44377</v>
      </c>
      <c r="O36" s="1236" t="s">
        <v>1609</v>
      </c>
      <c r="P36" s="1236"/>
      <c r="Q36" s="1236"/>
      <c r="R36" s="1236"/>
      <c r="S36" s="307" t="s">
        <v>1610</v>
      </c>
      <c r="T36" s="822" t="s">
        <v>1651</v>
      </c>
      <c r="U36" s="768"/>
      <c r="V36" s="772" t="s">
        <v>156</v>
      </c>
      <c r="W36" s="737" t="s">
        <v>143</v>
      </c>
      <c r="X36" s="614" t="s">
        <v>1625</v>
      </c>
      <c r="Y36" s="73"/>
    </row>
    <row r="37" spans="1:26" ht="255" customHeight="1" thickBot="1" x14ac:dyDescent="0.3">
      <c r="A37" s="1243"/>
      <c r="B37" s="1243"/>
      <c r="C37" s="1243"/>
      <c r="D37" s="1242"/>
      <c r="E37" s="1241"/>
      <c r="F37" s="1241"/>
      <c r="G37" s="1241"/>
      <c r="H37" s="818" t="s">
        <v>1136</v>
      </c>
      <c r="I37" s="829" t="s">
        <v>140</v>
      </c>
      <c r="J37" s="774" t="s">
        <v>1137</v>
      </c>
      <c r="K37" s="774" t="s">
        <v>1103</v>
      </c>
      <c r="L37" s="820">
        <v>44022</v>
      </c>
      <c r="M37" s="821">
        <v>44399</v>
      </c>
      <c r="N37" s="821">
        <v>44377</v>
      </c>
      <c r="O37" s="1236" t="s">
        <v>1587</v>
      </c>
      <c r="P37" s="1236"/>
      <c r="Q37" s="1236"/>
      <c r="R37" s="1236"/>
      <c r="S37" s="307"/>
      <c r="T37" s="822"/>
      <c r="U37" s="768"/>
      <c r="V37" s="267"/>
      <c r="W37" s="742" t="s">
        <v>143</v>
      </c>
      <c r="X37" s="614"/>
      <c r="Y37" s="73"/>
    </row>
    <row r="38" spans="1:26" ht="75" x14ac:dyDescent="0.25">
      <c r="A38" s="354">
        <v>5</v>
      </c>
      <c r="B38" s="354" t="s">
        <v>10</v>
      </c>
      <c r="C38" s="354" t="s">
        <v>35</v>
      </c>
      <c r="D38" s="830">
        <v>44140</v>
      </c>
      <c r="E38" s="831" t="s">
        <v>1237</v>
      </c>
      <c r="F38" s="832" t="s">
        <v>11</v>
      </c>
      <c r="G38" s="832" t="s">
        <v>1238</v>
      </c>
      <c r="H38" s="1225" t="s">
        <v>1239</v>
      </c>
      <c r="I38" s="1226" t="s">
        <v>24</v>
      </c>
      <c r="J38" s="1229" t="s">
        <v>1240</v>
      </c>
      <c r="K38" s="1229" t="s">
        <v>1241</v>
      </c>
      <c r="L38" s="1232">
        <v>44140</v>
      </c>
      <c r="M38" s="1224">
        <v>44150</v>
      </c>
      <c r="N38" s="1224">
        <v>44196</v>
      </c>
      <c r="O38" s="1236" t="s">
        <v>1588</v>
      </c>
      <c r="P38" s="1236"/>
      <c r="Q38" s="1236"/>
      <c r="R38" s="1236"/>
      <c r="S38" s="1244" t="s">
        <v>275</v>
      </c>
      <c r="T38" s="1245" t="s">
        <v>1677</v>
      </c>
      <c r="U38" s="1248"/>
      <c r="V38" s="1251"/>
      <c r="W38" s="867" t="s">
        <v>143</v>
      </c>
      <c r="X38" s="1254" t="s">
        <v>1631</v>
      </c>
    </row>
    <row r="39" spans="1:26" ht="36" x14ac:dyDescent="0.25">
      <c r="A39" s="694">
        <v>6</v>
      </c>
      <c r="B39" s="354" t="s">
        <v>10</v>
      </c>
      <c r="C39" s="694" t="s">
        <v>35</v>
      </c>
      <c r="D39" s="833">
        <v>44140</v>
      </c>
      <c r="E39" s="831" t="s">
        <v>1242</v>
      </c>
      <c r="F39" s="832" t="s">
        <v>138</v>
      </c>
      <c r="G39" s="834" t="s">
        <v>1238</v>
      </c>
      <c r="H39" s="1225"/>
      <c r="I39" s="1227"/>
      <c r="J39" s="1230"/>
      <c r="K39" s="1230"/>
      <c r="L39" s="1233"/>
      <c r="M39" s="1224"/>
      <c r="N39" s="1224"/>
      <c r="O39" s="1236"/>
      <c r="P39" s="1236"/>
      <c r="Q39" s="1236"/>
      <c r="R39" s="1236"/>
      <c r="S39" s="1244"/>
      <c r="T39" s="1246"/>
      <c r="U39" s="1249"/>
      <c r="V39" s="1252"/>
      <c r="W39" s="907"/>
      <c r="X39" s="1255"/>
    </row>
    <row r="40" spans="1:26" ht="36" x14ac:dyDescent="0.25">
      <c r="A40" s="694">
        <v>7</v>
      </c>
      <c r="B40" s="354" t="s">
        <v>10</v>
      </c>
      <c r="C40" s="694" t="s">
        <v>35</v>
      </c>
      <c r="D40" s="833">
        <v>44140</v>
      </c>
      <c r="E40" s="831" t="s">
        <v>1243</v>
      </c>
      <c r="F40" s="832" t="s">
        <v>138</v>
      </c>
      <c r="G40" s="832" t="s">
        <v>1238</v>
      </c>
      <c r="H40" s="1225"/>
      <c r="I40" s="1227"/>
      <c r="J40" s="1230"/>
      <c r="K40" s="1230"/>
      <c r="L40" s="1233"/>
      <c r="M40" s="1224"/>
      <c r="N40" s="1224"/>
      <c r="O40" s="1236"/>
      <c r="P40" s="1236"/>
      <c r="Q40" s="1236"/>
      <c r="R40" s="1236"/>
      <c r="S40" s="1244"/>
      <c r="T40" s="1246"/>
      <c r="U40" s="1249"/>
      <c r="V40" s="1252"/>
      <c r="W40" s="907"/>
      <c r="X40" s="1255"/>
      <c r="Y40" s="1"/>
      <c r="Z40" s="1"/>
    </row>
    <row r="41" spans="1:26" ht="36" x14ac:dyDescent="0.25">
      <c r="A41" s="694">
        <v>8</v>
      </c>
      <c r="B41" s="354" t="s">
        <v>10</v>
      </c>
      <c r="C41" s="694" t="s">
        <v>35</v>
      </c>
      <c r="D41" s="833">
        <v>44140</v>
      </c>
      <c r="E41" s="831" t="s">
        <v>1244</v>
      </c>
      <c r="F41" s="832" t="s">
        <v>138</v>
      </c>
      <c r="G41" s="834" t="s">
        <v>1238</v>
      </c>
      <c r="H41" s="1225"/>
      <c r="I41" s="1228"/>
      <c r="J41" s="1231"/>
      <c r="K41" s="1231"/>
      <c r="L41" s="1234"/>
      <c r="M41" s="1224"/>
      <c r="N41" s="1224"/>
      <c r="O41" s="1236"/>
      <c r="P41" s="1236"/>
      <c r="Q41" s="1236"/>
      <c r="R41" s="1236"/>
      <c r="S41" s="1244"/>
      <c r="T41" s="1247"/>
      <c r="U41" s="1250"/>
      <c r="V41" s="1253"/>
      <c r="W41" s="868"/>
      <c r="X41" s="1256"/>
      <c r="Y41" s="1"/>
      <c r="Z41" s="1"/>
    </row>
    <row r="42" spans="1:26" ht="60" x14ac:dyDescent="0.25">
      <c r="A42" s="695">
        <v>9</v>
      </c>
      <c r="B42" s="696" t="s">
        <v>10</v>
      </c>
      <c r="C42" s="696" t="s">
        <v>35</v>
      </c>
      <c r="D42" s="835">
        <v>44140</v>
      </c>
      <c r="E42" s="825" t="s">
        <v>1245</v>
      </c>
      <c r="F42" s="836" t="s">
        <v>11</v>
      </c>
      <c r="G42" s="825" t="s">
        <v>1246</v>
      </c>
      <c r="H42" s="837" t="s">
        <v>1247</v>
      </c>
      <c r="I42" s="825" t="s">
        <v>24</v>
      </c>
      <c r="J42" s="825" t="s">
        <v>1248</v>
      </c>
      <c r="K42" s="838" t="s">
        <v>1241</v>
      </c>
      <c r="L42" s="839">
        <v>44140</v>
      </c>
      <c r="M42" s="840">
        <v>44207</v>
      </c>
      <c r="N42" s="840">
        <v>44286</v>
      </c>
      <c r="O42" s="1236" t="s">
        <v>1589</v>
      </c>
      <c r="P42" s="1236"/>
      <c r="Q42" s="1236"/>
      <c r="R42" s="1236"/>
      <c r="S42" s="307"/>
      <c r="T42" s="755"/>
      <c r="U42" s="755"/>
      <c r="V42" s="841"/>
      <c r="W42" s="189" t="s">
        <v>143</v>
      </c>
      <c r="X42" s="136"/>
      <c r="Y42" s="1"/>
      <c r="Z42" s="1"/>
    </row>
    <row r="43" spans="1:26" ht="132" customHeight="1" x14ac:dyDescent="0.25">
      <c r="A43" s="695">
        <v>10</v>
      </c>
      <c r="B43" s="696" t="s">
        <v>10</v>
      </c>
      <c r="C43" s="696" t="s">
        <v>35</v>
      </c>
      <c r="D43" s="835">
        <v>44140</v>
      </c>
      <c r="E43" s="842" t="s">
        <v>1249</v>
      </c>
      <c r="F43" s="836" t="s">
        <v>11</v>
      </c>
      <c r="G43" s="825" t="s">
        <v>1250</v>
      </c>
      <c r="H43" s="837" t="s">
        <v>1251</v>
      </c>
      <c r="I43" s="825" t="s">
        <v>24</v>
      </c>
      <c r="J43" s="825" t="s">
        <v>1252</v>
      </c>
      <c r="K43" s="838" t="s">
        <v>1253</v>
      </c>
      <c r="L43" s="839">
        <v>44140</v>
      </c>
      <c r="M43" s="840">
        <v>44207</v>
      </c>
      <c r="N43" s="840">
        <v>44377</v>
      </c>
      <c r="O43" s="1236" t="s">
        <v>1589</v>
      </c>
      <c r="P43" s="1236"/>
      <c r="Q43" s="1236"/>
      <c r="R43" s="1236"/>
      <c r="S43" s="307"/>
      <c r="T43" s="755"/>
      <c r="U43" s="755"/>
      <c r="V43" s="841"/>
      <c r="W43" s="189" t="s">
        <v>143</v>
      </c>
      <c r="X43" s="136"/>
      <c r="Y43" s="1"/>
      <c r="Z43" s="1"/>
    </row>
    <row r="44" spans="1:26" ht="120" x14ac:dyDescent="0.25">
      <c r="A44" s="695">
        <v>11</v>
      </c>
      <c r="B44" s="696" t="s">
        <v>10</v>
      </c>
      <c r="C44" s="696" t="s">
        <v>43</v>
      </c>
      <c r="D44" s="835">
        <v>44140</v>
      </c>
      <c r="E44" s="825" t="s">
        <v>1254</v>
      </c>
      <c r="F44" s="836" t="s">
        <v>11</v>
      </c>
      <c r="G44" s="825" t="s">
        <v>1255</v>
      </c>
      <c r="H44" s="837" t="s">
        <v>1256</v>
      </c>
      <c r="I44" s="825" t="s">
        <v>24</v>
      </c>
      <c r="J44" s="825" t="s">
        <v>1257</v>
      </c>
      <c r="K44" s="838" t="s">
        <v>1258</v>
      </c>
      <c r="L44" s="839">
        <v>44146</v>
      </c>
      <c r="M44" s="840">
        <v>44207</v>
      </c>
      <c r="N44" s="840">
        <v>44377</v>
      </c>
      <c r="O44" s="1236" t="s">
        <v>1589</v>
      </c>
      <c r="P44" s="1236"/>
      <c r="Q44" s="1236"/>
      <c r="R44" s="1236"/>
      <c r="S44" s="307"/>
      <c r="T44" s="755"/>
      <c r="U44" s="755"/>
      <c r="V44" s="841"/>
      <c r="W44" s="189" t="s">
        <v>143</v>
      </c>
      <c r="X44" s="136"/>
      <c r="Y44" s="1"/>
      <c r="Z44" s="1"/>
    </row>
    <row r="45" spans="1:26" ht="132" customHeight="1" x14ac:dyDescent="0.25">
      <c r="A45" s="695">
        <v>12</v>
      </c>
      <c r="B45" s="696" t="s">
        <v>10</v>
      </c>
      <c r="C45" s="696" t="s">
        <v>43</v>
      </c>
      <c r="D45" s="835">
        <v>44140</v>
      </c>
      <c r="E45" s="842" t="s">
        <v>1259</v>
      </c>
      <c r="F45" s="836" t="s">
        <v>11</v>
      </c>
      <c r="G45" s="825" t="s">
        <v>1260</v>
      </c>
      <c r="H45" s="837" t="s">
        <v>1593</v>
      </c>
      <c r="I45" s="825" t="s">
        <v>24</v>
      </c>
      <c r="J45" s="825" t="s">
        <v>1261</v>
      </c>
      <c r="K45" s="838" t="s">
        <v>1262</v>
      </c>
      <c r="L45" s="839">
        <v>44146</v>
      </c>
      <c r="M45" s="840">
        <v>44207</v>
      </c>
      <c r="N45" s="840">
        <v>44377</v>
      </c>
      <c r="O45" s="1236" t="s">
        <v>1589</v>
      </c>
      <c r="P45" s="1236"/>
      <c r="Q45" s="1236"/>
      <c r="R45" s="1236"/>
      <c r="S45" s="307"/>
      <c r="T45" s="755"/>
      <c r="U45" s="755"/>
      <c r="V45" s="841"/>
      <c r="W45" s="189" t="s">
        <v>143</v>
      </c>
      <c r="X45" s="136"/>
      <c r="Y45" s="1"/>
      <c r="Z45" s="1"/>
    </row>
    <row r="46" spans="1:26" ht="96" x14ac:dyDescent="0.25">
      <c r="A46" s="695">
        <v>13</v>
      </c>
      <c r="B46" s="696" t="s">
        <v>10</v>
      </c>
      <c r="C46" s="696" t="s">
        <v>39</v>
      </c>
      <c r="D46" s="835">
        <v>44140</v>
      </c>
      <c r="E46" s="825" t="s">
        <v>1263</v>
      </c>
      <c r="F46" s="836" t="s">
        <v>138</v>
      </c>
      <c r="G46" s="825" t="s">
        <v>1264</v>
      </c>
      <c r="H46" s="837" t="s">
        <v>1265</v>
      </c>
      <c r="I46" s="825" t="s">
        <v>140</v>
      </c>
      <c r="J46" s="825" t="s">
        <v>1266</v>
      </c>
      <c r="K46" s="838" t="s">
        <v>1267</v>
      </c>
      <c r="L46" s="839">
        <v>44146</v>
      </c>
      <c r="M46" s="840">
        <v>44207</v>
      </c>
      <c r="N46" s="840">
        <v>44286</v>
      </c>
      <c r="O46" s="1236" t="s">
        <v>1590</v>
      </c>
      <c r="P46" s="1236"/>
      <c r="Q46" s="1236"/>
      <c r="R46" s="1236"/>
      <c r="S46" s="307"/>
      <c r="T46" s="755"/>
      <c r="U46" s="755"/>
      <c r="V46" s="841"/>
      <c r="W46" s="189" t="s">
        <v>143</v>
      </c>
      <c r="X46" s="136"/>
      <c r="Y46" s="1"/>
      <c r="Z46" s="1"/>
    </row>
    <row r="47" spans="1:26" ht="72" x14ac:dyDescent="0.25">
      <c r="A47" s="695">
        <v>14</v>
      </c>
      <c r="B47" s="696" t="s">
        <v>10</v>
      </c>
      <c r="C47" s="696" t="s">
        <v>43</v>
      </c>
      <c r="D47" s="835">
        <v>44140</v>
      </c>
      <c r="E47" s="825" t="s">
        <v>1268</v>
      </c>
      <c r="F47" s="836" t="s">
        <v>138</v>
      </c>
      <c r="G47" s="825" t="s">
        <v>1269</v>
      </c>
      <c r="H47" s="837" t="s">
        <v>1270</v>
      </c>
      <c r="I47" s="825" t="s">
        <v>140</v>
      </c>
      <c r="J47" s="825" t="s">
        <v>1271</v>
      </c>
      <c r="K47" s="838" t="s">
        <v>1272</v>
      </c>
      <c r="L47" s="839">
        <v>44146</v>
      </c>
      <c r="M47" s="840">
        <v>44207</v>
      </c>
      <c r="N47" s="840">
        <v>44286</v>
      </c>
      <c r="O47" s="1236" t="s">
        <v>1590</v>
      </c>
      <c r="P47" s="1236"/>
      <c r="Q47" s="1236"/>
      <c r="R47" s="1236"/>
      <c r="S47" s="307"/>
      <c r="T47" s="755"/>
      <c r="U47" s="755"/>
      <c r="V47" s="841"/>
      <c r="W47" s="189" t="s">
        <v>143</v>
      </c>
      <c r="X47" s="136"/>
      <c r="Y47" s="1"/>
      <c r="Z47" s="1"/>
    </row>
    <row r="48" spans="1:26" x14ac:dyDescent="0.25">
      <c r="A48" s="1"/>
      <c r="B48" s="1"/>
      <c r="C48" s="1"/>
      <c r="D48" s="196"/>
      <c r="E48" s="843"/>
      <c r="F48" s="196"/>
      <c r="G48" s="843"/>
      <c r="H48" s="209"/>
      <c r="I48" s="196"/>
      <c r="J48" s="196"/>
      <c r="K48" s="196"/>
      <c r="L48" s="196"/>
      <c r="M48" s="196"/>
      <c r="N48" s="196"/>
      <c r="O48" s="197"/>
      <c r="P48" s="197"/>
      <c r="Q48" s="197"/>
      <c r="R48" s="197"/>
      <c r="S48" s="196"/>
      <c r="T48" s="844"/>
      <c r="U48" s="844"/>
      <c r="V48" s="845"/>
      <c r="W48" s="13"/>
      <c r="X48" s="16"/>
      <c r="Y48" s="1"/>
      <c r="Z48" s="1"/>
    </row>
    <row r="49" spans="1:26" x14ac:dyDescent="0.25">
      <c r="A49" s="1"/>
      <c r="B49" s="1"/>
      <c r="C49" s="1"/>
      <c r="D49" s="196"/>
      <c r="E49" s="843"/>
      <c r="F49" s="196"/>
      <c r="G49" s="843"/>
      <c r="H49" s="209"/>
      <c r="I49" s="196"/>
      <c r="J49" s="196"/>
      <c r="K49" s="196"/>
      <c r="L49" s="196"/>
      <c r="M49" s="196"/>
      <c r="N49" s="196"/>
      <c r="O49" s="197"/>
      <c r="P49" s="197"/>
      <c r="Q49" s="197"/>
      <c r="R49" s="197"/>
      <c r="S49" s="196"/>
      <c r="T49" s="844"/>
      <c r="U49" s="844"/>
      <c r="V49" s="845"/>
      <c r="W49" s="13"/>
      <c r="X49" s="16"/>
      <c r="Y49" s="1"/>
      <c r="Z49" s="1"/>
    </row>
    <row r="50" spans="1:26" x14ac:dyDescent="0.25">
      <c r="A50" s="1"/>
      <c r="B50" s="1"/>
      <c r="C50" s="1"/>
      <c r="D50" s="196"/>
      <c r="E50" s="843"/>
      <c r="F50" s="196"/>
      <c r="G50" s="843"/>
      <c r="H50" s="209"/>
      <c r="I50" s="196"/>
      <c r="J50" s="196"/>
      <c r="K50" s="196"/>
      <c r="L50" s="196"/>
      <c r="M50" s="196"/>
      <c r="N50" s="196"/>
      <c r="O50" s="197"/>
      <c r="P50" s="197"/>
      <c r="Q50" s="197"/>
      <c r="R50" s="197"/>
      <c r="S50" s="196"/>
      <c r="T50" s="844"/>
      <c r="U50" s="844"/>
      <c r="V50" s="845"/>
      <c r="W50" s="13"/>
      <c r="X50" s="16"/>
      <c r="Y50" s="1"/>
      <c r="Z50" s="1"/>
    </row>
    <row r="51" spans="1:26" x14ac:dyDescent="0.25">
      <c r="A51" s="1"/>
      <c r="B51" s="1"/>
      <c r="C51" s="1"/>
      <c r="D51" s="196"/>
      <c r="E51" s="843"/>
      <c r="F51" s="196"/>
      <c r="G51" s="843"/>
      <c r="H51" s="209"/>
      <c r="I51" s="196"/>
      <c r="J51" s="196"/>
      <c r="K51" s="196"/>
      <c r="L51" s="196"/>
      <c r="M51" s="196"/>
      <c r="N51" s="196"/>
      <c r="O51" s="197"/>
      <c r="P51" s="197"/>
      <c r="Q51" s="197"/>
      <c r="R51" s="197"/>
      <c r="S51" s="196"/>
      <c r="T51" s="844"/>
      <c r="U51" s="844"/>
      <c r="V51" s="845"/>
      <c r="W51" s="13"/>
      <c r="X51" s="16"/>
      <c r="Y51" s="1"/>
      <c r="Z51" s="1"/>
    </row>
    <row r="52" spans="1:26" x14ac:dyDescent="0.25">
      <c r="A52" s="1"/>
      <c r="B52" s="1"/>
      <c r="C52" s="1"/>
      <c r="D52" s="196"/>
      <c r="E52" s="843"/>
      <c r="F52" s="196"/>
      <c r="G52" s="843"/>
      <c r="H52" s="209"/>
      <c r="I52" s="196"/>
      <c r="J52" s="196"/>
      <c r="K52" s="196"/>
      <c r="L52" s="196"/>
      <c r="M52" s="196"/>
      <c r="N52" s="196"/>
      <c r="O52" s="197"/>
      <c r="P52" s="197"/>
      <c r="Q52" s="197"/>
      <c r="R52" s="197"/>
      <c r="S52" s="196"/>
      <c r="T52" s="844"/>
      <c r="U52" s="844"/>
      <c r="V52" s="845"/>
      <c r="W52" s="13"/>
      <c r="X52" s="16"/>
      <c r="Y52" s="1"/>
      <c r="Z52" s="1"/>
    </row>
    <row r="53" spans="1:26" x14ac:dyDescent="0.25">
      <c r="A53" s="1"/>
      <c r="B53" s="1"/>
      <c r="C53" s="1"/>
      <c r="D53" s="196"/>
      <c r="E53" s="843"/>
      <c r="F53" s="196"/>
      <c r="G53" s="843"/>
      <c r="H53" s="209"/>
      <c r="I53" s="196"/>
      <c r="J53" s="196"/>
      <c r="K53" s="196"/>
      <c r="L53" s="196"/>
      <c r="M53" s="196"/>
      <c r="N53" s="196"/>
      <c r="O53" s="197"/>
      <c r="P53" s="197"/>
      <c r="Q53" s="197"/>
      <c r="R53" s="197"/>
      <c r="S53" s="196"/>
      <c r="T53" s="844"/>
      <c r="U53" s="844"/>
      <c r="V53" s="845"/>
      <c r="W53" s="13"/>
      <c r="X53" s="16"/>
      <c r="Y53" s="1"/>
      <c r="Z53" s="1"/>
    </row>
    <row r="54" spans="1:26" x14ac:dyDescent="0.25">
      <c r="A54" s="1"/>
      <c r="B54" s="1"/>
      <c r="C54" s="1"/>
      <c r="D54" s="196"/>
      <c r="E54" s="843"/>
      <c r="F54" s="196"/>
      <c r="G54" s="843"/>
      <c r="H54" s="209"/>
      <c r="I54" s="196"/>
      <c r="J54" s="196"/>
      <c r="K54" s="196"/>
      <c r="L54" s="196"/>
      <c r="M54" s="196"/>
      <c r="N54" s="196"/>
      <c r="O54" s="197"/>
      <c r="P54" s="197"/>
      <c r="Q54" s="197"/>
      <c r="R54" s="197"/>
      <c r="S54" s="196"/>
      <c r="T54" s="844"/>
      <c r="U54" s="844"/>
      <c r="V54" s="845"/>
      <c r="W54" s="13"/>
      <c r="X54" s="16"/>
      <c r="Y54" s="1"/>
      <c r="Z54" s="1"/>
    </row>
    <row r="55" spans="1:26" x14ac:dyDescent="0.25">
      <c r="A55" s="1"/>
      <c r="B55" s="1"/>
      <c r="C55" s="1"/>
      <c r="D55" s="196"/>
      <c r="E55" s="843"/>
      <c r="F55" s="196"/>
      <c r="G55" s="843"/>
      <c r="H55" s="209"/>
      <c r="I55" s="196"/>
      <c r="J55" s="196"/>
      <c r="K55" s="196"/>
      <c r="L55" s="196"/>
      <c r="M55" s="196"/>
      <c r="N55" s="196"/>
      <c r="O55" s="197"/>
      <c r="P55" s="197"/>
      <c r="Q55" s="197"/>
      <c r="R55" s="197"/>
      <c r="S55" s="196"/>
      <c r="T55" s="844"/>
      <c r="U55" s="844"/>
      <c r="V55" s="845"/>
      <c r="W55" s="13"/>
      <c r="X55" s="16"/>
      <c r="Y55" s="1"/>
      <c r="Z55" s="1"/>
    </row>
    <row r="56" spans="1:26" x14ac:dyDescent="0.25">
      <c r="A56" s="1"/>
      <c r="B56" s="1"/>
      <c r="C56" s="1"/>
      <c r="D56" s="196"/>
      <c r="E56" s="843"/>
      <c r="F56" s="196"/>
      <c r="G56" s="843"/>
      <c r="H56" s="209"/>
      <c r="I56" s="196"/>
      <c r="J56" s="196"/>
      <c r="K56" s="196"/>
      <c r="L56" s="196"/>
      <c r="M56" s="196"/>
      <c r="N56" s="196"/>
      <c r="O56" s="197"/>
      <c r="P56" s="197"/>
      <c r="Q56" s="197"/>
      <c r="R56" s="197"/>
      <c r="S56" s="196"/>
      <c r="T56" s="844"/>
      <c r="U56" s="844"/>
      <c r="V56" s="845"/>
      <c r="W56" s="13"/>
      <c r="X56" s="16"/>
      <c r="Y56" s="1"/>
      <c r="Z56" s="1"/>
    </row>
    <row r="57" spans="1:26" x14ac:dyDescent="0.25">
      <c r="A57" s="1"/>
      <c r="B57" s="1"/>
      <c r="C57" s="1"/>
      <c r="D57" s="196"/>
      <c r="E57" s="843"/>
      <c r="F57" s="196"/>
      <c r="G57" s="843"/>
      <c r="H57" s="209"/>
      <c r="I57" s="196"/>
      <c r="J57" s="196"/>
      <c r="K57" s="196"/>
      <c r="L57" s="196"/>
      <c r="M57" s="196"/>
      <c r="N57" s="196"/>
      <c r="O57" s="197"/>
      <c r="P57" s="197"/>
      <c r="Q57" s="197"/>
      <c r="R57" s="197"/>
      <c r="S57" s="196"/>
      <c r="T57" s="844"/>
      <c r="U57" s="844"/>
      <c r="V57" s="845"/>
      <c r="W57" s="13"/>
      <c r="X57" s="16"/>
      <c r="Y57" s="1"/>
      <c r="Z57" s="1"/>
    </row>
    <row r="58" spans="1:26" x14ac:dyDescent="0.25">
      <c r="A58" s="1"/>
      <c r="B58" s="1"/>
      <c r="C58" s="1"/>
      <c r="D58" s="196"/>
      <c r="E58" s="843"/>
      <c r="F58" s="196"/>
      <c r="G58" s="843"/>
      <c r="H58" s="209"/>
      <c r="I58" s="196"/>
      <c r="J58" s="196"/>
      <c r="K58" s="196"/>
      <c r="L58" s="196"/>
      <c r="M58" s="196"/>
      <c r="N58" s="196"/>
      <c r="O58" s="197"/>
      <c r="P58" s="197"/>
      <c r="Q58" s="197"/>
      <c r="R58" s="197"/>
      <c r="S58" s="196"/>
      <c r="T58" s="844"/>
      <c r="U58" s="844"/>
      <c r="V58" s="845"/>
      <c r="W58" s="13"/>
      <c r="X58" s="16"/>
      <c r="Y58" s="1"/>
      <c r="Z58" s="1"/>
    </row>
    <row r="59" spans="1:26" x14ac:dyDescent="0.25">
      <c r="A59" s="1"/>
      <c r="B59" s="1"/>
      <c r="C59" s="1"/>
      <c r="D59" s="196"/>
      <c r="E59" s="843"/>
      <c r="F59" s="196"/>
      <c r="G59" s="843"/>
      <c r="H59" s="209"/>
      <c r="I59" s="196"/>
      <c r="J59" s="196"/>
      <c r="K59" s="196"/>
      <c r="L59" s="196"/>
      <c r="M59" s="196"/>
      <c r="N59" s="196"/>
      <c r="O59" s="197"/>
      <c r="P59" s="197"/>
      <c r="Q59" s="197"/>
      <c r="R59" s="197"/>
      <c r="S59" s="196"/>
      <c r="T59" s="844"/>
      <c r="U59" s="844"/>
      <c r="V59" s="845"/>
      <c r="W59" s="13"/>
      <c r="X59" s="16"/>
      <c r="Y59" s="1"/>
      <c r="Z59" s="1"/>
    </row>
    <row r="60" spans="1:26" x14ac:dyDescent="0.25">
      <c r="A60" s="1"/>
      <c r="B60" s="1"/>
      <c r="C60" s="1"/>
      <c r="D60" s="196"/>
      <c r="E60" s="843"/>
      <c r="F60" s="196"/>
      <c r="G60" s="843"/>
      <c r="H60" s="209"/>
      <c r="I60" s="196"/>
      <c r="J60" s="196"/>
      <c r="K60" s="196"/>
      <c r="L60" s="196"/>
      <c r="M60" s="196"/>
      <c r="N60" s="196"/>
      <c r="O60" s="197"/>
      <c r="P60" s="197"/>
      <c r="Q60" s="197"/>
      <c r="R60" s="197"/>
      <c r="S60" s="196"/>
      <c r="T60" s="844"/>
      <c r="U60" s="844"/>
      <c r="V60" s="845"/>
      <c r="W60" s="13"/>
      <c r="X60" s="16"/>
      <c r="Y60" s="1"/>
      <c r="Z60" s="1"/>
    </row>
    <row r="61" spans="1:26" x14ac:dyDescent="0.25">
      <c r="A61" s="1"/>
      <c r="B61" s="1"/>
      <c r="C61" s="1"/>
      <c r="D61" s="196"/>
      <c r="E61" s="843"/>
      <c r="F61" s="196"/>
      <c r="G61" s="843"/>
      <c r="H61" s="209"/>
      <c r="I61" s="196"/>
      <c r="J61" s="196"/>
      <c r="K61" s="196"/>
      <c r="L61" s="196"/>
      <c r="M61" s="196"/>
      <c r="N61" s="196"/>
      <c r="O61" s="197"/>
      <c r="P61" s="197"/>
      <c r="Q61" s="197"/>
      <c r="R61" s="197"/>
      <c r="S61" s="196"/>
      <c r="T61" s="844"/>
      <c r="U61" s="844"/>
      <c r="V61" s="845"/>
      <c r="W61" s="13"/>
      <c r="X61" s="16"/>
      <c r="Y61" s="1"/>
      <c r="Z61" s="1"/>
    </row>
    <row r="62" spans="1:26" x14ac:dyDescent="0.25">
      <c r="A62" s="1"/>
      <c r="B62" s="1"/>
      <c r="C62" s="1"/>
      <c r="D62" s="196"/>
      <c r="E62" s="843"/>
      <c r="F62" s="196"/>
      <c r="G62" s="843"/>
      <c r="H62" s="209"/>
      <c r="I62" s="196"/>
      <c r="J62" s="196"/>
      <c r="K62" s="196"/>
      <c r="L62" s="196"/>
      <c r="M62" s="196"/>
      <c r="N62" s="196"/>
      <c r="O62" s="197"/>
      <c r="P62" s="197"/>
      <c r="Q62" s="197"/>
      <c r="R62" s="197"/>
      <c r="S62" s="196"/>
      <c r="T62" s="844"/>
      <c r="U62" s="844"/>
      <c r="V62" s="845"/>
      <c r="W62" s="13"/>
      <c r="X62" s="16"/>
      <c r="Y62" s="1"/>
      <c r="Z62" s="1"/>
    </row>
    <row r="63" spans="1:26" x14ac:dyDescent="0.25">
      <c r="A63" s="1"/>
      <c r="B63" s="1"/>
      <c r="C63" s="1"/>
      <c r="D63" s="196"/>
      <c r="E63" s="843"/>
      <c r="F63" s="196"/>
      <c r="G63" s="843"/>
      <c r="H63" s="209"/>
      <c r="I63" s="196"/>
      <c r="J63" s="196"/>
      <c r="K63" s="196"/>
      <c r="L63" s="196"/>
      <c r="M63" s="196"/>
      <c r="N63" s="196"/>
      <c r="O63" s="197"/>
      <c r="P63" s="197"/>
      <c r="Q63" s="197"/>
      <c r="R63" s="197"/>
      <c r="S63" s="196"/>
      <c r="T63" s="844"/>
      <c r="U63" s="844"/>
      <c r="V63" s="845"/>
      <c r="W63" s="13"/>
      <c r="X63" s="16"/>
      <c r="Y63" s="1"/>
      <c r="Z63" s="1"/>
    </row>
    <row r="64" spans="1:26" x14ac:dyDescent="0.25">
      <c r="A64" s="1"/>
      <c r="B64" s="1"/>
      <c r="C64" s="1"/>
      <c r="D64" s="196"/>
      <c r="E64" s="843"/>
      <c r="F64" s="196"/>
      <c r="G64" s="843"/>
      <c r="H64" s="209"/>
      <c r="I64" s="196"/>
      <c r="J64" s="196"/>
      <c r="K64" s="196"/>
      <c r="L64" s="196"/>
      <c r="M64" s="196"/>
      <c r="N64" s="196"/>
      <c r="O64" s="197"/>
      <c r="P64" s="197"/>
      <c r="Q64" s="197"/>
      <c r="R64" s="197"/>
      <c r="S64" s="196"/>
      <c r="T64" s="844"/>
      <c r="U64" s="844"/>
      <c r="V64" s="845"/>
      <c r="W64" s="13"/>
      <c r="X64" s="16"/>
      <c r="Y64" s="1"/>
      <c r="Z64" s="1"/>
    </row>
    <row r="65" spans="1:26" x14ac:dyDescent="0.25">
      <c r="A65" s="1"/>
      <c r="B65" s="1"/>
      <c r="C65" s="1"/>
      <c r="D65" s="196"/>
      <c r="E65" s="843"/>
      <c r="F65" s="196"/>
      <c r="G65" s="843"/>
      <c r="H65" s="209"/>
      <c r="I65" s="196"/>
      <c r="J65" s="196"/>
      <c r="K65" s="196"/>
      <c r="L65" s="196"/>
      <c r="M65" s="196"/>
      <c r="N65" s="196"/>
      <c r="O65" s="197"/>
      <c r="P65" s="197"/>
      <c r="Q65" s="197"/>
      <c r="R65" s="197"/>
      <c r="S65" s="196"/>
      <c r="T65" s="844"/>
      <c r="U65" s="844"/>
      <c r="V65" s="845"/>
      <c r="W65" s="13"/>
      <c r="X65" s="16"/>
      <c r="Y65" s="1"/>
      <c r="Z65" s="1"/>
    </row>
    <row r="66" spans="1:26" x14ac:dyDescent="0.25">
      <c r="A66" s="1"/>
      <c r="B66" s="1"/>
      <c r="C66" s="1"/>
      <c r="D66" s="196"/>
      <c r="E66" s="843"/>
      <c r="F66" s="196"/>
      <c r="G66" s="843"/>
      <c r="H66" s="209"/>
      <c r="I66" s="196"/>
      <c r="J66" s="196"/>
      <c r="K66" s="196"/>
      <c r="L66" s="196"/>
      <c r="M66" s="196"/>
      <c r="N66" s="196"/>
      <c r="O66" s="197"/>
      <c r="P66" s="197"/>
      <c r="Q66" s="197"/>
      <c r="R66" s="197"/>
      <c r="S66" s="196"/>
      <c r="T66" s="844"/>
      <c r="U66" s="844"/>
      <c r="V66" s="845"/>
      <c r="W66" s="13"/>
      <c r="X66" s="16"/>
      <c r="Y66" s="1"/>
      <c r="Z66" s="1"/>
    </row>
    <row r="67" spans="1:26" x14ac:dyDescent="0.25">
      <c r="A67" s="1"/>
      <c r="B67" s="1"/>
      <c r="C67" s="1"/>
      <c r="D67" s="196"/>
      <c r="E67" s="843"/>
      <c r="F67" s="196"/>
      <c r="G67" s="843"/>
      <c r="H67" s="209"/>
      <c r="I67" s="196"/>
      <c r="J67" s="196"/>
      <c r="K67" s="196"/>
      <c r="L67" s="196"/>
      <c r="M67" s="196"/>
      <c r="N67" s="196"/>
      <c r="O67" s="197"/>
      <c r="P67" s="197"/>
      <c r="Q67" s="197"/>
      <c r="R67" s="197"/>
      <c r="S67" s="196"/>
      <c r="T67" s="844"/>
      <c r="U67" s="844"/>
      <c r="V67" s="845"/>
      <c r="W67" s="13"/>
      <c r="X67" s="16"/>
      <c r="Y67" s="1"/>
      <c r="Z67" s="1"/>
    </row>
    <row r="68" spans="1:26" x14ac:dyDescent="0.25">
      <c r="A68" s="1"/>
      <c r="B68" s="1"/>
      <c r="C68" s="1"/>
      <c r="D68" s="196"/>
      <c r="E68" s="196"/>
      <c r="F68" s="196"/>
      <c r="G68" s="196"/>
      <c r="H68" s="210"/>
      <c r="I68" s="196"/>
      <c r="J68" s="196"/>
      <c r="K68" s="196"/>
      <c r="L68" s="196"/>
      <c r="M68" s="196"/>
      <c r="N68" s="196"/>
      <c r="O68" s="197"/>
      <c r="P68" s="197"/>
      <c r="Q68" s="197"/>
      <c r="R68" s="197"/>
      <c r="S68" s="196"/>
      <c r="T68" s="196"/>
      <c r="U68" s="196"/>
      <c r="V68" s="845"/>
      <c r="W68" s="13"/>
      <c r="X68" s="1"/>
      <c r="Y68" s="1"/>
      <c r="Z68" s="1"/>
    </row>
    <row r="69" spans="1:26" x14ac:dyDescent="0.25">
      <c r="D69" s="197"/>
      <c r="E69" s="197"/>
      <c r="F69" s="197"/>
      <c r="G69" s="197"/>
      <c r="H69" s="211"/>
      <c r="I69" s="197"/>
      <c r="J69" s="197"/>
      <c r="K69" s="197"/>
      <c r="L69" s="197"/>
      <c r="M69" s="197"/>
      <c r="N69" s="197"/>
      <c r="O69" s="197"/>
      <c r="P69" s="197"/>
      <c r="Q69" s="197"/>
      <c r="R69" s="197"/>
      <c r="S69" s="197"/>
      <c r="T69" s="197"/>
      <c r="U69" s="197"/>
      <c r="V69" s="845"/>
      <c r="W69" s="13"/>
    </row>
    <row r="70" spans="1:26" x14ac:dyDescent="0.25">
      <c r="D70" s="197"/>
      <c r="E70" s="197"/>
      <c r="F70" s="197"/>
      <c r="G70" s="197"/>
      <c r="H70" s="211"/>
      <c r="I70" s="197"/>
      <c r="J70" s="197"/>
      <c r="K70" s="197"/>
      <c r="L70" s="197"/>
      <c r="M70" s="197"/>
      <c r="N70" s="197"/>
      <c r="O70" s="197"/>
      <c r="P70" s="197"/>
      <c r="Q70" s="197"/>
      <c r="R70" s="197"/>
      <c r="S70" s="197"/>
      <c r="T70" s="197"/>
      <c r="U70" s="197"/>
      <c r="V70" s="845"/>
      <c r="W70" s="13"/>
    </row>
    <row r="71" spans="1:26" x14ac:dyDescent="0.25">
      <c r="D71" s="197"/>
      <c r="E71" s="197"/>
      <c r="F71" s="197"/>
      <c r="G71" s="197"/>
      <c r="H71" s="211"/>
      <c r="I71" s="197"/>
      <c r="J71" s="197"/>
      <c r="K71" s="197"/>
      <c r="L71" s="197"/>
      <c r="M71" s="197"/>
      <c r="N71" s="197"/>
      <c r="O71" s="197"/>
      <c r="P71" s="197"/>
      <c r="Q71" s="197"/>
      <c r="R71" s="197"/>
      <c r="S71" s="197"/>
      <c r="T71" s="197"/>
      <c r="U71" s="197"/>
      <c r="V71" s="845"/>
      <c r="W71" s="13"/>
    </row>
    <row r="72" spans="1:26" x14ac:dyDescent="0.25">
      <c r="D72" s="197"/>
      <c r="E72" s="197"/>
      <c r="F72" s="197"/>
      <c r="G72" s="197"/>
      <c r="H72" s="211"/>
      <c r="I72" s="197"/>
      <c r="J72" s="197"/>
      <c r="K72" s="197"/>
      <c r="L72" s="197"/>
      <c r="M72" s="197"/>
      <c r="N72" s="197"/>
      <c r="O72" s="197"/>
      <c r="P72" s="197"/>
      <c r="Q72" s="197"/>
      <c r="R72" s="197"/>
      <c r="S72" s="197"/>
      <c r="T72" s="197"/>
      <c r="U72" s="197"/>
      <c r="V72" s="845"/>
      <c r="W72" s="13"/>
    </row>
    <row r="73" spans="1:26" x14ac:dyDescent="0.25">
      <c r="D73" s="197"/>
      <c r="E73" s="197"/>
      <c r="F73" s="197"/>
      <c r="G73" s="197"/>
      <c r="H73" s="211"/>
      <c r="I73" s="197"/>
      <c r="J73" s="197"/>
      <c r="K73" s="197"/>
      <c r="L73" s="197"/>
      <c r="M73" s="197"/>
      <c r="N73" s="197"/>
      <c r="O73" s="197"/>
      <c r="P73" s="197"/>
      <c r="Q73" s="197"/>
      <c r="R73" s="197"/>
      <c r="S73" s="197"/>
      <c r="T73" s="197"/>
      <c r="U73" s="197"/>
      <c r="V73" s="845"/>
      <c r="W73" s="13"/>
    </row>
    <row r="74" spans="1:26" x14ac:dyDescent="0.25">
      <c r="D74" s="197"/>
      <c r="E74" s="197"/>
      <c r="F74" s="197"/>
      <c r="G74" s="197"/>
      <c r="H74" s="211"/>
      <c r="I74" s="197"/>
      <c r="J74" s="197"/>
      <c r="K74" s="197"/>
      <c r="L74" s="197"/>
      <c r="M74" s="197"/>
      <c r="N74" s="197"/>
      <c r="O74" s="197"/>
      <c r="P74" s="197"/>
      <c r="Q74" s="197"/>
      <c r="R74" s="197"/>
      <c r="S74" s="197"/>
      <c r="T74" s="197"/>
      <c r="U74" s="197"/>
      <c r="V74" s="845"/>
      <c r="W74" s="13"/>
    </row>
    <row r="75" spans="1:26" x14ac:dyDescent="0.25">
      <c r="D75" s="197"/>
      <c r="E75" s="197"/>
      <c r="F75" s="197"/>
      <c r="G75" s="197"/>
      <c r="H75" s="211"/>
      <c r="I75" s="197"/>
      <c r="J75" s="197"/>
      <c r="K75" s="197"/>
      <c r="L75" s="197"/>
      <c r="M75" s="197"/>
      <c r="N75" s="197"/>
      <c r="O75" s="197"/>
      <c r="P75" s="197"/>
      <c r="Q75" s="197"/>
      <c r="R75" s="197"/>
      <c r="S75" s="197"/>
      <c r="T75" s="197"/>
      <c r="U75" s="197"/>
      <c r="V75" s="845"/>
      <c r="W75" s="13"/>
    </row>
    <row r="76" spans="1:26" x14ac:dyDescent="0.25">
      <c r="D76" s="197"/>
      <c r="E76" s="197"/>
      <c r="F76" s="197"/>
      <c r="G76" s="197"/>
      <c r="H76" s="211"/>
      <c r="I76" s="197"/>
      <c r="J76" s="197"/>
      <c r="K76" s="197"/>
      <c r="L76" s="197"/>
      <c r="M76" s="197"/>
      <c r="N76" s="197"/>
      <c r="O76" s="197"/>
      <c r="P76" s="197"/>
      <c r="Q76" s="197"/>
      <c r="R76" s="197"/>
      <c r="S76" s="197"/>
      <c r="T76" s="197"/>
      <c r="U76" s="197"/>
      <c r="V76" s="845"/>
      <c r="W76" s="13"/>
    </row>
    <row r="77" spans="1:26" x14ac:dyDescent="0.25">
      <c r="D77" s="197"/>
      <c r="E77" s="197"/>
      <c r="F77" s="197"/>
      <c r="G77" s="197"/>
      <c r="H77" s="211"/>
      <c r="I77" s="197"/>
      <c r="J77" s="197"/>
      <c r="K77" s="197"/>
      <c r="L77" s="197"/>
      <c r="M77" s="197"/>
      <c r="N77" s="197"/>
      <c r="O77" s="197"/>
      <c r="P77" s="197"/>
      <c r="Q77" s="197"/>
      <c r="R77" s="197"/>
      <c r="S77" s="197"/>
      <c r="T77" s="197"/>
      <c r="U77" s="197"/>
      <c r="V77" s="845"/>
      <c r="W77" s="13"/>
    </row>
    <row r="78" spans="1:26" x14ac:dyDescent="0.25">
      <c r="D78" s="197"/>
      <c r="E78" s="197"/>
      <c r="F78" s="197"/>
      <c r="G78" s="197"/>
      <c r="H78" s="211"/>
      <c r="I78" s="197"/>
      <c r="J78" s="197"/>
      <c r="K78" s="197"/>
      <c r="L78" s="197"/>
      <c r="M78" s="197"/>
      <c r="N78" s="197"/>
      <c r="O78" s="197"/>
      <c r="P78" s="197"/>
      <c r="Q78" s="197"/>
      <c r="R78" s="197"/>
      <c r="S78" s="197"/>
      <c r="T78" s="197"/>
      <c r="U78" s="197"/>
      <c r="V78" s="845"/>
      <c r="W78" s="13"/>
    </row>
    <row r="79" spans="1:26" x14ac:dyDescent="0.25">
      <c r="D79" s="197"/>
      <c r="E79" s="197"/>
      <c r="F79" s="197"/>
      <c r="G79" s="197"/>
      <c r="H79" s="211"/>
      <c r="I79" s="197"/>
      <c r="J79" s="197"/>
      <c r="K79" s="197"/>
      <c r="L79" s="197"/>
      <c r="M79" s="197"/>
      <c r="N79" s="197"/>
      <c r="O79" s="197"/>
      <c r="P79" s="197"/>
      <c r="Q79" s="197"/>
      <c r="R79" s="197"/>
      <c r="S79" s="197"/>
      <c r="T79" s="197"/>
      <c r="U79" s="197"/>
      <c r="V79" s="845"/>
      <c r="W79" s="13"/>
    </row>
    <row r="80" spans="1:26" x14ac:dyDescent="0.25">
      <c r="D80" s="197"/>
      <c r="E80" s="197"/>
      <c r="F80" s="197"/>
      <c r="G80" s="197"/>
      <c r="H80" s="211"/>
      <c r="I80" s="197"/>
      <c r="J80" s="197"/>
      <c r="K80" s="197"/>
      <c r="L80" s="197"/>
      <c r="M80" s="197"/>
      <c r="N80" s="197"/>
      <c r="O80" s="197"/>
      <c r="P80" s="197"/>
      <c r="Q80" s="197"/>
      <c r="R80" s="197"/>
      <c r="S80" s="197"/>
      <c r="T80" s="197"/>
      <c r="U80" s="197"/>
      <c r="V80" s="845"/>
      <c r="W80" s="13"/>
    </row>
    <row r="81" spans="4:23" x14ac:dyDescent="0.25">
      <c r="D81" s="197"/>
      <c r="E81" s="197"/>
      <c r="F81" s="197"/>
      <c r="G81" s="197"/>
      <c r="H81" s="211"/>
      <c r="I81" s="197"/>
      <c r="J81" s="197"/>
      <c r="K81" s="197"/>
      <c r="L81" s="197"/>
      <c r="M81" s="197"/>
      <c r="N81" s="197"/>
      <c r="O81" s="197"/>
      <c r="P81" s="197"/>
      <c r="Q81" s="197"/>
      <c r="R81" s="197"/>
      <c r="S81" s="197"/>
      <c r="T81" s="197"/>
      <c r="U81" s="197"/>
      <c r="V81" s="845"/>
      <c r="W81" s="13"/>
    </row>
    <row r="82" spans="4:23" x14ac:dyDescent="0.25">
      <c r="D82" s="197"/>
      <c r="E82" s="197"/>
      <c r="F82" s="197"/>
      <c r="G82" s="197"/>
      <c r="H82" s="211"/>
      <c r="I82" s="197"/>
      <c r="J82" s="197"/>
      <c r="K82" s="197"/>
      <c r="L82" s="197"/>
      <c r="M82" s="197"/>
      <c r="N82" s="197"/>
      <c r="O82" s="197"/>
      <c r="P82" s="197"/>
      <c r="Q82" s="197"/>
      <c r="R82" s="197"/>
      <c r="S82" s="197"/>
      <c r="T82" s="197"/>
      <c r="U82" s="197"/>
      <c r="V82" s="845"/>
      <c r="W82" s="13"/>
    </row>
    <row r="83" spans="4:23" x14ac:dyDescent="0.25">
      <c r="D83" s="197"/>
      <c r="E83" s="197"/>
      <c r="F83" s="197"/>
      <c r="G83" s="197"/>
      <c r="H83" s="211"/>
      <c r="I83" s="197"/>
      <c r="J83" s="197"/>
      <c r="K83" s="197"/>
      <c r="L83" s="197"/>
      <c r="M83" s="197"/>
      <c r="N83" s="197"/>
      <c r="O83" s="197"/>
      <c r="P83" s="197"/>
      <c r="Q83" s="197"/>
      <c r="R83" s="197"/>
      <c r="S83" s="197"/>
      <c r="T83" s="197"/>
      <c r="U83" s="197"/>
      <c r="V83" s="845"/>
      <c r="W83" s="13"/>
    </row>
    <row r="84" spans="4:23" x14ac:dyDescent="0.25">
      <c r="D84" s="197"/>
      <c r="E84" s="197"/>
      <c r="F84" s="197"/>
      <c r="G84" s="197"/>
      <c r="H84" s="211"/>
      <c r="I84" s="197"/>
      <c r="J84" s="197"/>
      <c r="K84" s="197"/>
      <c r="L84" s="197"/>
      <c r="M84" s="197"/>
      <c r="N84" s="197"/>
      <c r="O84" s="197"/>
      <c r="P84" s="197"/>
      <c r="Q84" s="197"/>
      <c r="R84" s="197"/>
      <c r="S84" s="197"/>
      <c r="T84" s="197"/>
      <c r="U84" s="197"/>
      <c r="V84" s="845"/>
      <c r="W84" s="13"/>
    </row>
    <row r="85" spans="4:23" x14ac:dyDescent="0.25">
      <c r="D85" s="197"/>
      <c r="E85" s="197"/>
      <c r="F85" s="197"/>
      <c r="G85" s="197"/>
      <c r="H85" s="211"/>
      <c r="I85" s="197"/>
      <c r="J85" s="197"/>
      <c r="K85" s="197"/>
      <c r="L85" s="197"/>
      <c r="M85" s="197"/>
      <c r="N85" s="197"/>
      <c r="O85" s="197"/>
      <c r="P85" s="197"/>
      <c r="Q85" s="197"/>
      <c r="R85" s="197"/>
      <c r="S85" s="197"/>
      <c r="T85" s="197"/>
      <c r="U85" s="197"/>
      <c r="V85" s="845"/>
      <c r="W85" s="13"/>
    </row>
    <row r="86" spans="4:23" x14ac:dyDescent="0.25">
      <c r="D86" s="197"/>
      <c r="E86" s="197"/>
      <c r="F86" s="197"/>
      <c r="G86" s="197"/>
      <c r="H86" s="211"/>
      <c r="I86" s="197"/>
      <c r="J86" s="197"/>
      <c r="K86" s="197"/>
      <c r="L86" s="197"/>
      <c r="M86" s="197"/>
      <c r="N86" s="197"/>
      <c r="O86" s="197"/>
      <c r="P86" s="197"/>
      <c r="Q86" s="197"/>
      <c r="R86" s="197"/>
      <c r="S86" s="197"/>
      <c r="T86" s="197"/>
      <c r="U86" s="197"/>
      <c r="V86" s="845"/>
      <c r="W86" s="13"/>
    </row>
    <row r="87" spans="4:23" x14ac:dyDescent="0.25">
      <c r="D87" s="197"/>
      <c r="E87" s="197"/>
      <c r="F87" s="197"/>
      <c r="G87" s="197"/>
      <c r="H87" s="211"/>
      <c r="I87" s="197"/>
      <c r="J87" s="197"/>
      <c r="K87" s="197"/>
      <c r="L87" s="197"/>
      <c r="M87" s="197"/>
      <c r="N87" s="197"/>
      <c r="O87" s="197"/>
      <c r="P87" s="197"/>
      <c r="Q87" s="197"/>
      <c r="R87" s="197"/>
      <c r="S87" s="197"/>
      <c r="T87" s="197"/>
      <c r="U87" s="197"/>
      <c r="V87" s="845"/>
      <c r="W87" s="13"/>
    </row>
    <row r="88" spans="4:23" x14ac:dyDescent="0.25">
      <c r="D88" s="197"/>
      <c r="E88" s="197"/>
      <c r="F88" s="197"/>
      <c r="G88" s="197"/>
      <c r="H88" s="211"/>
      <c r="I88" s="197"/>
      <c r="J88" s="197"/>
      <c r="K88" s="197"/>
      <c r="L88" s="197"/>
      <c r="M88" s="197"/>
      <c r="N88" s="197"/>
      <c r="O88" s="197"/>
      <c r="P88" s="197"/>
      <c r="Q88" s="197"/>
      <c r="R88" s="197"/>
      <c r="S88" s="197"/>
      <c r="T88" s="197"/>
      <c r="U88" s="197"/>
      <c r="V88" s="845"/>
      <c r="W88" s="13"/>
    </row>
    <row r="89" spans="4:23" x14ac:dyDescent="0.25">
      <c r="D89" s="197"/>
      <c r="E89" s="197"/>
      <c r="F89" s="197"/>
      <c r="G89" s="197"/>
      <c r="H89" s="211"/>
      <c r="I89" s="197"/>
      <c r="J89" s="197"/>
      <c r="K89" s="197"/>
      <c r="L89" s="197"/>
      <c r="M89" s="197"/>
      <c r="N89" s="197"/>
      <c r="O89" s="197"/>
      <c r="P89" s="197"/>
      <c r="Q89" s="197"/>
      <c r="R89" s="197"/>
      <c r="S89" s="197"/>
      <c r="T89" s="197"/>
      <c r="U89" s="197"/>
      <c r="V89" s="845"/>
      <c r="W89" s="13"/>
    </row>
    <row r="90" spans="4:23" x14ac:dyDescent="0.25">
      <c r="D90" s="197"/>
      <c r="E90" s="197"/>
      <c r="F90" s="197"/>
      <c r="G90" s="197"/>
      <c r="H90" s="211"/>
      <c r="I90" s="197"/>
      <c r="J90" s="197"/>
      <c r="K90" s="197"/>
      <c r="L90" s="197"/>
      <c r="M90" s="197"/>
      <c r="N90" s="197"/>
      <c r="O90" s="197"/>
      <c r="P90" s="197"/>
      <c r="Q90" s="197"/>
      <c r="R90" s="197"/>
      <c r="S90" s="197"/>
      <c r="T90" s="197"/>
      <c r="U90" s="197"/>
      <c r="V90" s="845"/>
      <c r="W90" s="13"/>
    </row>
    <row r="91" spans="4:23" x14ac:dyDescent="0.25">
      <c r="D91" s="197"/>
      <c r="E91" s="197"/>
      <c r="F91" s="197"/>
      <c r="G91" s="197"/>
      <c r="H91" s="211"/>
      <c r="I91" s="197"/>
      <c r="J91" s="197"/>
      <c r="K91" s="197"/>
      <c r="L91" s="197"/>
      <c r="M91" s="197"/>
      <c r="N91" s="197"/>
      <c r="O91" s="197"/>
      <c r="P91" s="197"/>
      <c r="Q91" s="197"/>
      <c r="R91" s="197"/>
      <c r="S91" s="197"/>
      <c r="T91" s="197"/>
      <c r="U91" s="197"/>
      <c r="V91" s="845"/>
      <c r="W91" s="13"/>
    </row>
    <row r="92" spans="4:23" x14ac:dyDescent="0.25">
      <c r="D92" s="197"/>
      <c r="E92" s="197"/>
      <c r="F92" s="197"/>
      <c r="G92" s="197"/>
      <c r="H92" s="211"/>
      <c r="I92" s="197"/>
      <c r="J92" s="197"/>
      <c r="K92" s="197"/>
      <c r="L92" s="197"/>
      <c r="M92" s="197"/>
      <c r="N92" s="197"/>
      <c r="O92" s="197"/>
      <c r="P92" s="197"/>
      <c r="Q92" s="197"/>
      <c r="R92" s="197"/>
      <c r="S92" s="197"/>
      <c r="T92" s="197"/>
      <c r="U92" s="197"/>
      <c r="V92" s="845"/>
      <c r="W92" s="13"/>
    </row>
    <row r="93" spans="4:23" x14ac:dyDescent="0.25">
      <c r="D93" s="197"/>
      <c r="E93" s="197"/>
      <c r="F93" s="197"/>
      <c r="G93" s="197"/>
      <c r="H93" s="211"/>
      <c r="I93" s="197"/>
      <c r="J93" s="197"/>
      <c r="K93" s="197"/>
      <c r="L93" s="197"/>
      <c r="M93" s="197"/>
      <c r="N93" s="197"/>
      <c r="O93" s="197"/>
      <c r="P93" s="197"/>
      <c r="Q93" s="197"/>
      <c r="R93" s="197"/>
      <c r="S93" s="197"/>
      <c r="T93" s="197"/>
      <c r="U93" s="197"/>
      <c r="V93" s="845"/>
      <c r="W93" s="13"/>
    </row>
    <row r="94" spans="4:23" x14ac:dyDescent="0.25">
      <c r="D94" s="197"/>
      <c r="E94" s="197"/>
      <c r="F94" s="197"/>
      <c r="G94" s="197"/>
      <c r="H94" s="211"/>
      <c r="I94" s="197"/>
      <c r="J94" s="197"/>
      <c r="K94" s="197"/>
      <c r="L94" s="197"/>
      <c r="M94" s="197"/>
      <c r="N94" s="197"/>
      <c r="O94" s="197"/>
      <c r="P94" s="197"/>
      <c r="Q94" s="197"/>
      <c r="R94" s="197"/>
      <c r="S94" s="197"/>
      <c r="T94" s="197"/>
      <c r="U94" s="197"/>
      <c r="V94" s="845"/>
      <c r="W94" s="13"/>
    </row>
    <row r="95" spans="4:23" x14ac:dyDescent="0.25">
      <c r="D95" s="197"/>
      <c r="E95" s="197"/>
      <c r="F95" s="197"/>
      <c r="G95" s="197"/>
      <c r="H95" s="211"/>
      <c r="I95" s="197"/>
      <c r="J95" s="197"/>
      <c r="K95" s="197"/>
      <c r="L95" s="197"/>
      <c r="M95" s="197"/>
      <c r="N95" s="197"/>
      <c r="O95" s="197"/>
      <c r="P95" s="197"/>
      <c r="Q95" s="197"/>
      <c r="R95" s="197"/>
      <c r="S95" s="197"/>
      <c r="T95" s="197"/>
      <c r="U95" s="197"/>
      <c r="V95" s="845"/>
      <c r="W95" s="13"/>
    </row>
    <row r="96" spans="4:23" x14ac:dyDescent="0.25">
      <c r="D96" s="197"/>
      <c r="E96" s="197"/>
      <c r="F96" s="197"/>
      <c r="G96" s="197"/>
      <c r="H96" s="211"/>
      <c r="I96" s="197"/>
      <c r="J96" s="197"/>
      <c r="K96" s="197"/>
      <c r="L96" s="197"/>
      <c r="M96" s="197"/>
      <c r="N96" s="197"/>
      <c r="O96" s="197"/>
      <c r="P96" s="197"/>
      <c r="Q96" s="197"/>
      <c r="R96" s="197"/>
      <c r="S96" s="197"/>
      <c r="T96" s="197"/>
      <c r="U96" s="197"/>
      <c r="V96" s="845"/>
      <c r="W96" s="13"/>
    </row>
    <row r="97" spans="4:23" x14ac:dyDescent="0.25">
      <c r="D97" s="197"/>
      <c r="E97" s="197"/>
      <c r="F97" s="197"/>
      <c r="G97" s="197"/>
      <c r="H97" s="211"/>
      <c r="I97" s="197"/>
      <c r="J97" s="197"/>
      <c r="K97" s="197"/>
      <c r="L97" s="197"/>
      <c r="M97" s="197"/>
      <c r="N97" s="197"/>
      <c r="O97" s="197"/>
      <c r="P97" s="197"/>
      <c r="Q97" s="197"/>
      <c r="R97" s="197"/>
      <c r="S97" s="197"/>
      <c r="T97" s="197"/>
      <c r="U97" s="197"/>
      <c r="V97" s="845"/>
      <c r="W97" s="13"/>
    </row>
    <row r="98" spans="4:23" x14ac:dyDescent="0.25">
      <c r="D98" s="197"/>
      <c r="E98" s="197"/>
      <c r="F98" s="197"/>
      <c r="G98" s="197"/>
      <c r="H98" s="211"/>
      <c r="I98" s="197"/>
      <c r="J98" s="197"/>
      <c r="K98" s="197"/>
      <c r="L98" s="197"/>
      <c r="M98" s="197"/>
      <c r="N98" s="197"/>
      <c r="O98" s="197"/>
      <c r="P98" s="197"/>
      <c r="Q98" s="197"/>
      <c r="R98" s="197"/>
      <c r="S98" s="197"/>
      <c r="T98" s="197"/>
      <c r="U98" s="197"/>
      <c r="V98" s="845"/>
      <c r="W98" s="13"/>
    </row>
    <row r="99" spans="4:23" x14ac:dyDescent="0.25">
      <c r="D99" s="197"/>
      <c r="E99" s="197"/>
      <c r="F99" s="197"/>
      <c r="G99" s="197"/>
      <c r="H99" s="211"/>
      <c r="I99" s="197"/>
      <c r="J99" s="197"/>
      <c r="K99" s="197"/>
      <c r="L99" s="197"/>
      <c r="M99" s="197"/>
      <c r="N99" s="197"/>
      <c r="O99" s="197"/>
      <c r="P99" s="197"/>
      <c r="Q99" s="197"/>
      <c r="R99" s="197"/>
      <c r="S99" s="197"/>
      <c r="T99" s="197"/>
      <c r="U99" s="197"/>
      <c r="V99" s="845"/>
      <c r="W99" s="13"/>
    </row>
    <row r="100" spans="4:23" x14ac:dyDescent="0.25">
      <c r="D100" s="197"/>
      <c r="E100" s="197"/>
      <c r="F100" s="197"/>
      <c r="G100" s="197"/>
      <c r="H100" s="211"/>
      <c r="I100" s="197"/>
      <c r="J100" s="197"/>
      <c r="K100" s="197"/>
      <c r="L100" s="197"/>
      <c r="M100" s="197"/>
      <c r="N100" s="197"/>
      <c r="O100" s="197"/>
      <c r="P100" s="197"/>
      <c r="Q100" s="197"/>
      <c r="R100" s="197"/>
      <c r="S100" s="197"/>
      <c r="T100" s="197"/>
      <c r="U100" s="197"/>
      <c r="V100" s="845"/>
      <c r="W100" s="13"/>
    </row>
    <row r="101" spans="4:23" x14ac:dyDescent="0.25">
      <c r="D101" s="197"/>
      <c r="E101" s="197"/>
      <c r="F101" s="197"/>
      <c r="G101" s="197"/>
      <c r="H101" s="211"/>
      <c r="I101" s="197"/>
      <c r="J101" s="197"/>
      <c r="K101" s="197"/>
      <c r="L101" s="197"/>
      <c r="M101" s="197"/>
      <c r="N101" s="197"/>
      <c r="O101" s="197"/>
      <c r="P101" s="197"/>
      <c r="Q101" s="197"/>
      <c r="R101" s="197"/>
      <c r="S101" s="197"/>
      <c r="T101" s="197"/>
      <c r="U101" s="197"/>
      <c r="V101" s="845"/>
      <c r="W101" s="13"/>
    </row>
    <row r="102" spans="4:23" x14ac:dyDescent="0.25">
      <c r="D102" s="197"/>
      <c r="E102" s="197"/>
      <c r="F102" s="197"/>
      <c r="G102" s="197"/>
      <c r="H102" s="211"/>
      <c r="I102" s="197"/>
      <c r="J102" s="197"/>
      <c r="K102" s="197"/>
      <c r="L102" s="197"/>
      <c r="M102" s="197"/>
      <c r="N102" s="197"/>
      <c r="O102" s="197"/>
      <c r="P102" s="197"/>
      <c r="Q102" s="197"/>
      <c r="R102" s="197"/>
      <c r="S102" s="197"/>
      <c r="T102" s="197"/>
      <c r="U102" s="197"/>
      <c r="V102" s="845"/>
      <c r="W102" s="13"/>
    </row>
    <row r="103" spans="4:23" x14ac:dyDescent="0.25">
      <c r="D103" s="197"/>
      <c r="E103" s="197"/>
      <c r="F103" s="197"/>
      <c r="G103" s="197"/>
      <c r="H103" s="211"/>
      <c r="I103" s="197"/>
      <c r="J103" s="197"/>
      <c r="K103" s="197"/>
      <c r="L103" s="197"/>
      <c r="M103" s="197"/>
      <c r="N103" s="197"/>
      <c r="O103" s="197"/>
      <c r="P103" s="197"/>
      <c r="Q103" s="197"/>
      <c r="R103" s="197"/>
      <c r="S103" s="197"/>
      <c r="T103" s="197"/>
      <c r="U103" s="197"/>
      <c r="V103" s="845"/>
      <c r="W103" s="13"/>
    </row>
    <row r="104" spans="4:23" x14ac:dyDescent="0.25">
      <c r="W104" s="13"/>
    </row>
    <row r="105" spans="4:23" x14ac:dyDescent="0.25">
      <c r="W105" s="13"/>
    </row>
    <row r="106" spans="4:23" x14ac:dyDescent="0.25">
      <c r="W106" s="13"/>
    </row>
    <row r="107" spans="4:23" x14ac:dyDescent="0.25">
      <c r="W107" s="13"/>
    </row>
    <row r="108" spans="4:23" x14ac:dyDescent="0.25">
      <c r="W108" s="13"/>
    </row>
    <row r="109" spans="4:23" x14ac:dyDescent="0.25">
      <c r="W109" s="13"/>
    </row>
    <row r="110" spans="4:23" x14ac:dyDescent="0.25">
      <c r="W110" s="13"/>
    </row>
    <row r="111" spans="4:23" x14ac:dyDescent="0.25">
      <c r="W111" s="13"/>
    </row>
    <row r="112" spans="4: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mergeCells count="56">
    <mergeCell ref="T38:T41"/>
    <mergeCell ref="U38:U41"/>
    <mergeCell ref="V38:V41"/>
    <mergeCell ref="W38:W41"/>
    <mergeCell ref="X38:X41"/>
    <mergeCell ref="O45:R45"/>
    <mergeCell ref="O46:R46"/>
    <mergeCell ref="O47:R47"/>
    <mergeCell ref="O38:R41"/>
    <mergeCell ref="S38:S41"/>
    <mergeCell ref="O42:R42"/>
    <mergeCell ref="O43:R43"/>
    <mergeCell ref="O44:R44"/>
    <mergeCell ref="B33:B34"/>
    <mergeCell ref="A33:A34"/>
    <mergeCell ref="G35:G37"/>
    <mergeCell ref="F35:F37"/>
    <mergeCell ref="E35:E37"/>
    <mergeCell ref="D35:D37"/>
    <mergeCell ref="C35:C37"/>
    <mergeCell ref="B35:B37"/>
    <mergeCell ref="A35:A37"/>
    <mergeCell ref="F33:F34"/>
    <mergeCell ref="E33:E34"/>
    <mergeCell ref="D33:D34"/>
    <mergeCell ref="C33:C34"/>
    <mergeCell ref="O32:R32"/>
    <mergeCell ref="T29:X29"/>
    <mergeCell ref="A23:C23"/>
    <mergeCell ref="H23:I23"/>
    <mergeCell ref="H24:I24"/>
    <mergeCell ref="H25:I25"/>
    <mergeCell ref="H26:I26"/>
    <mergeCell ref="O30:R30"/>
    <mergeCell ref="A29:G29"/>
    <mergeCell ref="H29:N29"/>
    <mergeCell ref="O31:R31"/>
    <mergeCell ref="O29:S29"/>
    <mergeCell ref="A17:C20"/>
    <mergeCell ref="D17:W20"/>
    <mergeCell ref="A22:C22"/>
    <mergeCell ref="E22:F22"/>
    <mergeCell ref="H22:J22"/>
    <mergeCell ref="O33:R33"/>
    <mergeCell ref="O34:R34"/>
    <mergeCell ref="O36:R36"/>
    <mergeCell ref="O37:R37"/>
    <mergeCell ref="G33:G34"/>
    <mergeCell ref="O35:R35"/>
    <mergeCell ref="M38:M41"/>
    <mergeCell ref="N38:N41"/>
    <mergeCell ref="H38:H41"/>
    <mergeCell ref="I38:I41"/>
    <mergeCell ref="J38:J41"/>
    <mergeCell ref="K38:K41"/>
    <mergeCell ref="L38:L41"/>
  </mergeCells>
  <conditionalFormatting sqref="W31">
    <cfRule type="containsText" dxfId="17" priority="49" stopIfTrue="1" operator="containsText" text="Cerrada">
      <formula>NOT(ISERROR(SEARCH("Cerrada",W31)))</formula>
    </cfRule>
    <cfRule type="containsText" dxfId="16" priority="50" stopIfTrue="1" operator="containsText" text="En ejecución">
      <formula>NOT(ISERROR(SEARCH("En ejecución",W31)))</formula>
    </cfRule>
    <cfRule type="containsText" dxfId="15" priority="51" stopIfTrue="1" operator="containsText" text="Vencida">
      <formula>NOT(ISERROR(SEARCH("Vencida",W31)))</formula>
    </cfRule>
  </conditionalFormatting>
  <conditionalFormatting sqref="W31">
    <cfRule type="containsText" dxfId="14" priority="46" stopIfTrue="1" operator="containsText" text="Cerrada">
      <formula>NOT(ISERROR(SEARCH("Cerrada",W31)))</formula>
    </cfRule>
    <cfRule type="containsText" dxfId="13" priority="47" stopIfTrue="1" operator="containsText" text="En ejecución">
      <formula>NOT(ISERROR(SEARCH("En ejecución",W31)))</formula>
    </cfRule>
    <cfRule type="containsText" dxfId="12" priority="48" stopIfTrue="1" operator="containsText" text="Vencida">
      <formula>NOT(ISERROR(SEARCH("Vencida",W31)))</formula>
    </cfRule>
  </conditionalFormatting>
  <conditionalFormatting sqref="W32:W38 W42:W47">
    <cfRule type="containsText" dxfId="11" priority="4" stopIfTrue="1" operator="containsText" text="Cerrada">
      <formula>NOT(ISERROR(SEARCH("Cerrada",W32)))</formula>
    </cfRule>
    <cfRule type="containsText" dxfId="10" priority="5" stopIfTrue="1" operator="containsText" text="En ejecución">
      <formula>NOT(ISERROR(SEARCH("En ejecución",W32)))</formula>
    </cfRule>
    <cfRule type="containsText" dxfId="9" priority="6" stopIfTrue="1" operator="containsText" text="Vencida">
      <formula>NOT(ISERROR(SEARCH("Vencida",W32)))</formula>
    </cfRule>
  </conditionalFormatting>
  <conditionalFormatting sqref="W32:W38 W42:W47">
    <cfRule type="containsText" dxfId="8" priority="1" stopIfTrue="1" operator="containsText" text="Cerrada">
      <formula>NOT(ISERROR(SEARCH("Cerrada",W32)))</formula>
    </cfRule>
    <cfRule type="containsText" dxfId="7" priority="2" stopIfTrue="1" operator="containsText" text="En ejecución">
      <formula>NOT(ISERROR(SEARCH("En ejecución",W32)))</formula>
    </cfRule>
    <cfRule type="containsText" dxfId="6" priority="3" stopIfTrue="1" operator="containsText" text="Vencida">
      <formula>NOT(ISERROR(SEARCH("Vencida",W32)))</formula>
    </cfRule>
  </conditionalFormatting>
  <dataValidations count="11">
    <dataValidation type="list" allowBlank="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69:B65573 IX65569:IX65573 ST65569:ST65573 ACP65569:ACP65573 AML65569:AML65573 AWH65569:AWH65573 BGD65569:BGD65573 BPZ65569:BPZ65573 BZV65569:BZV65573 CJR65569:CJR65573 CTN65569:CTN65573 DDJ65569:DDJ65573 DNF65569:DNF65573 DXB65569:DXB65573 EGX65569:EGX65573 EQT65569:EQT65573 FAP65569:FAP65573 FKL65569:FKL65573 FUH65569:FUH65573 GED65569:GED65573 GNZ65569:GNZ65573 GXV65569:GXV65573 HHR65569:HHR65573 HRN65569:HRN65573 IBJ65569:IBJ65573 ILF65569:ILF65573 IVB65569:IVB65573 JEX65569:JEX65573 JOT65569:JOT65573 JYP65569:JYP65573 KIL65569:KIL65573 KSH65569:KSH65573 LCD65569:LCD65573 LLZ65569:LLZ65573 LVV65569:LVV65573 MFR65569:MFR65573 MPN65569:MPN65573 MZJ65569:MZJ65573 NJF65569:NJF65573 NTB65569:NTB65573 OCX65569:OCX65573 OMT65569:OMT65573 OWP65569:OWP65573 PGL65569:PGL65573 PQH65569:PQH65573 QAD65569:QAD65573 QJZ65569:QJZ65573 QTV65569:QTV65573 RDR65569:RDR65573 RNN65569:RNN65573 RXJ65569:RXJ65573 SHF65569:SHF65573 SRB65569:SRB65573 TAX65569:TAX65573 TKT65569:TKT65573 TUP65569:TUP65573 UEL65569:UEL65573 UOH65569:UOH65573 UYD65569:UYD65573 VHZ65569:VHZ65573 VRV65569:VRV65573 WBR65569:WBR65573 WLN65569:WLN65573 WVJ65569:WVJ65573 B131105:B131109 IX131105:IX131109 ST131105:ST131109 ACP131105:ACP131109 AML131105:AML131109 AWH131105:AWH131109 BGD131105:BGD131109 BPZ131105:BPZ131109 BZV131105:BZV131109 CJR131105:CJR131109 CTN131105:CTN131109 DDJ131105:DDJ131109 DNF131105:DNF131109 DXB131105:DXB131109 EGX131105:EGX131109 EQT131105:EQT131109 FAP131105:FAP131109 FKL131105:FKL131109 FUH131105:FUH131109 GED131105:GED131109 GNZ131105:GNZ131109 GXV131105:GXV131109 HHR131105:HHR131109 HRN131105:HRN131109 IBJ131105:IBJ131109 ILF131105:ILF131109 IVB131105:IVB131109 JEX131105:JEX131109 JOT131105:JOT131109 JYP131105:JYP131109 KIL131105:KIL131109 KSH131105:KSH131109 LCD131105:LCD131109 LLZ131105:LLZ131109 LVV131105:LVV131109 MFR131105:MFR131109 MPN131105:MPN131109 MZJ131105:MZJ131109 NJF131105:NJF131109 NTB131105:NTB131109 OCX131105:OCX131109 OMT131105:OMT131109 OWP131105:OWP131109 PGL131105:PGL131109 PQH131105:PQH131109 QAD131105:QAD131109 QJZ131105:QJZ131109 QTV131105:QTV131109 RDR131105:RDR131109 RNN131105:RNN131109 RXJ131105:RXJ131109 SHF131105:SHF131109 SRB131105:SRB131109 TAX131105:TAX131109 TKT131105:TKT131109 TUP131105:TUP131109 UEL131105:UEL131109 UOH131105:UOH131109 UYD131105:UYD131109 VHZ131105:VHZ131109 VRV131105:VRV131109 WBR131105:WBR131109 WLN131105:WLN131109 WVJ131105:WVJ131109 B196641:B196645 IX196641:IX196645 ST196641:ST196645 ACP196641:ACP196645 AML196641:AML196645 AWH196641:AWH196645 BGD196641:BGD196645 BPZ196641:BPZ196645 BZV196641:BZV196645 CJR196641:CJR196645 CTN196641:CTN196645 DDJ196641:DDJ196645 DNF196641:DNF196645 DXB196641:DXB196645 EGX196641:EGX196645 EQT196641:EQT196645 FAP196641:FAP196645 FKL196641:FKL196645 FUH196641:FUH196645 GED196641:GED196645 GNZ196641:GNZ196645 GXV196641:GXV196645 HHR196641:HHR196645 HRN196641:HRN196645 IBJ196641:IBJ196645 ILF196641:ILF196645 IVB196641:IVB196645 JEX196641:JEX196645 JOT196641:JOT196645 JYP196641:JYP196645 KIL196641:KIL196645 KSH196641:KSH196645 LCD196641:LCD196645 LLZ196641:LLZ196645 LVV196641:LVV196645 MFR196641:MFR196645 MPN196641:MPN196645 MZJ196641:MZJ196645 NJF196641:NJF196645 NTB196641:NTB196645 OCX196641:OCX196645 OMT196641:OMT196645 OWP196641:OWP196645 PGL196641:PGL196645 PQH196641:PQH196645 QAD196641:QAD196645 QJZ196641:QJZ196645 QTV196641:QTV196645 RDR196641:RDR196645 RNN196641:RNN196645 RXJ196641:RXJ196645 SHF196641:SHF196645 SRB196641:SRB196645 TAX196641:TAX196645 TKT196641:TKT196645 TUP196641:TUP196645 UEL196641:UEL196645 UOH196641:UOH196645 UYD196641:UYD196645 VHZ196641:VHZ196645 VRV196641:VRV196645 WBR196641:WBR196645 WLN196641:WLN196645 WVJ196641:WVJ196645 B262177:B262181 IX262177:IX262181 ST262177:ST262181 ACP262177:ACP262181 AML262177:AML262181 AWH262177:AWH262181 BGD262177:BGD262181 BPZ262177:BPZ262181 BZV262177:BZV262181 CJR262177:CJR262181 CTN262177:CTN262181 DDJ262177:DDJ262181 DNF262177:DNF262181 DXB262177:DXB262181 EGX262177:EGX262181 EQT262177:EQT262181 FAP262177:FAP262181 FKL262177:FKL262181 FUH262177:FUH262181 GED262177:GED262181 GNZ262177:GNZ262181 GXV262177:GXV262181 HHR262177:HHR262181 HRN262177:HRN262181 IBJ262177:IBJ262181 ILF262177:ILF262181 IVB262177:IVB262181 JEX262177:JEX262181 JOT262177:JOT262181 JYP262177:JYP262181 KIL262177:KIL262181 KSH262177:KSH262181 LCD262177:LCD262181 LLZ262177:LLZ262181 LVV262177:LVV262181 MFR262177:MFR262181 MPN262177:MPN262181 MZJ262177:MZJ262181 NJF262177:NJF262181 NTB262177:NTB262181 OCX262177:OCX262181 OMT262177:OMT262181 OWP262177:OWP262181 PGL262177:PGL262181 PQH262177:PQH262181 QAD262177:QAD262181 QJZ262177:QJZ262181 QTV262177:QTV262181 RDR262177:RDR262181 RNN262177:RNN262181 RXJ262177:RXJ262181 SHF262177:SHF262181 SRB262177:SRB262181 TAX262177:TAX262181 TKT262177:TKT262181 TUP262177:TUP262181 UEL262177:UEL262181 UOH262177:UOH262181 UYD262177:UYD262181 VHZ262177:VHZ262181 VRV262177:VRV262181 WBR262177:WBR262181 WLN262177:WLN262181 WVJ262177:WVJ262181 B327713:B327717 IX327713:IX327717 ST327713:ST327717 ACP327713:ACP327717 AML327713:AML327717 AWH327713:AWH327717 BGD327713:BGD327717 BPZ327713:BPZ327717 BZV327713:BZV327717 CJR327713:CJR327717 CTN327713:CTN327717 DDJ327713:DDJ327717 DNF327713:DNF327717 DXB327713:DXB327717 EGX327713:EGX327717 EQT327713:EQT327717 FAP327713:FAP327717 FKL327713:FKL327717 FUH327713:FUH327717 GED327713:GED327717 GNZ327713:GNZ327717 GXV327713:GXV327717 HHR327713:HHR327717 HRN327713:HRN327717 IBJ327713:IBJ327717 ILF327713:ILF327717 IVB327713:IVB327717 JEX327713:JEX327717 JOT327713:JOT327717 JYP327713:JYP327717 KIL327713:KIL327717 KSH327713:KSH327717 LCD327713:LCD327717 LLZ327713:LLZ327717 LVV327713:LVV327717 MFR327713:MFR327717 MPN327713:MPN327717 MZJ327713:MZJ327717 NJF327713:NJF327717 NTB327713:NTB327717 OCX327713:OCX327717 OMT327713:OMT327717 OWP327713:OWP327717 PGL327713:PGL327717 PQH327713:PQH327717 QAD327713:QAD327717 QJZ327713:QJZ327717 QTV327713:QTV327717 RDR327713:RDR327717 RNN327713:RNN327717 RXJ327713:RXJ327717 SHF327713:SHF327717 SRB327713:SRB327717 TAX327713:TAX327717 TKT327713:TKT327717 TUP327713:TUP327717 UEL327713:UEL327717 UOH327713:UOH327717 UYD327713:UYD327717 VHZ327713:VHZ327717 VRV327713:VRV327717 WBR327713:WBR327717 WLN327713:WLN327717 WVJ327713:WVJ327717 B393249:B393253 IX393249:IX393253 ST393249:ST393253 ACP393249:ACP393253 AML393249:AML393253 AWH393249:AWH393253 BGD393249:BGD393253 BPZ393249:BPZ393253 BZV393249:BZV393253 CJR393249:CJR393253 CTN393249:CTN393253 DDJ393249:DDJ393253 DNF393249:DNF393253 DXB393249:DXB393253 EGX393249:EGX393253 EQT393249:EQT393253 FAP393249:FAP393253 FKL393249:FKL393253 FUH393249:FUH393253 GED393249:GED393253 GNZ393249:GNZ393253 GXV393249:GXV393253 HHR393249:HHR393253 HRN393249:HRN393253 IBJ393249:IBJ393253 ILF393249:ILF393253 IVB393249:IVB393253 JEX393249:JEX393253 JOT393249:JOT393253 JYP393249:JYP393253 KIL393249:KIL393253 KSH393249:KSH393253 LCD393249:LCD393253 LLZ393249:LLZ393253 LVV393249:LVV393253 MFR393249:MFR393253 MPN393249:MPN393253 MZJ393249:MZJ393253 NJF393249:NJF393253 NTB393249:NTB393253 OCX393249:OCX393253 OMT393249:OMT393253 OWP393249:OWP393253 PGL393249:PGL393253 PQH393249:PQH393253 QAD393249:QAD393253 QJZ393249:QJZ393253 QTV393249:QTV393253 RDR393249:RDR393253 RNN393249:RNN393253 RXJ393249:RXJ393253 SHF393249:SHF393253 SRB393249:SRB393253 TAX393249:TAX393253 TKT393249:TKT393253 TUP393249:TUP393253 UEL393249:UEL393253 UOH393249:UOH393253 UYD393249:UYD393253 VHZ393249:VHZ393253 VRV393249:VRV393253 WBR393249:WBR393253 WLN393249:WLN393253 WVJ393249:WVJ393253 B458785:B458789 IX458785:IX458789 ST458785:ST458789 ACP458785:ACP458789 AML458785:AML458789 AWH458785:AWH458789 BGD458785:BGD458789 BPZ458785:BPZ458789 BZV458785:BZV458789 CJR458785:CJR458789 CTN458785:CTN458789 DDJ458785:DDJ458789 DNF458785:DNF458789 DXB458785:DXB458789 EGX458785:EGX458789 EQT458785:EQT458789 FAP458785:FAP458789 FKL458785:FKL458789 FUH458785:FUH458789 GED458785:GED458789 GNZ458785:GNZ458789 GXV458785:GXV458789 HHR458785:HHR458789 HRN458785:HRN458789 IBJ458785:IBJ458789 ILF458785:ILF458789 IVB458785:IVB458789 JEX458785:JEX458789 JOT458785:JOT458789 JYP458785:JYP458789 KIL458785:KIL458789 KSH458785:KSH458789 LCD458785:LCD458789 LLZ458785:LLZ458789 LVV458785:LVV458789 MFR458785:MFR458789 MPN458785:MPN458789 MZJ458785:MZJ458789 NJF458785:NJF458789 NTB458785:NTB458789 OCX458785:OCX458789 OMT458785:OMT458789 OWP458785:OWP458789 PGL458785:PGL458789 PQH458785:PQH458789 QAD458785:QAD458789 QJZ458785:QJZ458789 QTV458785:QTV458789 RDR458785:RDR458789 RNN458785:RNN458789 RXJ458785:RXJ458789 SHF458785:SHF458789 SRB458785:SRB458789 TAX458785:TAX458789 TKT458785:TKT458789 TUP458785:TUP458789 UEL458785:UEL458789 UOH458785:UOH458789 UYD458785:UYD458789 VHZ458785:VHZ458789 VRV458785:VRV458789 WBR458785:WBR458789 WLN458785:WLN458789 WVJ458785:WVJ458789 B524321:B524325 IX524321:IX524325 ST524321:ST524325 ACP524321:ACP524325 AML524321:AML524325 AWH524321:AWH524325 BGD524321:BGD524325 BPZ524321:BPZ524325 BZV524321:BZV524325 CJR524321:CJR524325 CTN524321:CTN524325 DDJ524321:DDJ524325 DNF524321:DNF524325 DXB524321:DXB524325 EGX524321:EGX524325 EQT524321:EQT524325 FAP524321:FAP524325 FKL524321:FKL524325 FUH524321:FUH524325 GED524321:GED524325 GNZ524321:GNZ524325 GXV524321:GXV524325 HHR524321:HHR524325 HRN524321:HRN524325 IBJ524321:IBJ524325 ILF524321:ILF524325 IVB524321:IVB524325 JEX524321:JEX524325 JOT524321:JOT524325 JYP524321:JYP524325 KIL524321:KIL524325 KSH524321:KSH524325 LCD524321:LCD524325 LLZ524321:LLZ524325 LVV524321:LVV524325 MFR524321:MFR524325 MPN524321:MPN524325 MZJ524321:MZJ524325 NJF524321:NJF524325 NTB524321:NTB524325 OCX524321:OCX524325 OMT524321:OMT524325 OWP524321:OWP524325 PGL524321:PGL524325 PQH524321:PQH524325 QAD524321:QAD524325 QJZ524321:QJZ524325 QTV524321:QTV524325 RDR524321:RDR524325 RNN524321:RNN524325 RXJ524321:RXJ524325 SHF524321:SHF524325 SRB524321:SRB524325 TAX524321:TAX524325 TKT524321:TKT524325 TUP524321:TUP524325 UEL524321:UEL524325 UOH524321:UOH524325 UYD524321:UYD524325 VHZ524321:VHZ524325 VRV524321:VRV524325 WBR524321:WBR524325 WLN524321:WLN524325 WVJ524321:WVJ524325 B589857:B589861 IX589857:IX589861 ST589857:ST589861 ACP589857:ACP589861 AML589857:AML589861 AWH589857:AWH589861 BGD589857:BGD589861 BPZ589857:BPZ589861 BZV589857:BZV589861 CJR589857:CJR589861 CTN589857:CTN589861 DDJ589857:DDJ589861 DNF589857:DNF589861 DXB589857:DXB589861 EGX589857:EGX589861 EQT589857:EQT589861 FAP589857:FAP589861 FKL589857:FKL589861 FUH589857:FUH589861 GED589857:GED589861 GNZ589857:GNZ589861 GXV589857:GXV589861 HHR589857:HHR589861 HRN589857:HRN589861 IBJ589857:IBJ589861 ILF589857:ILF589861 IVB589857:IVB589861 JEX589857:JEX589861 JOT589857:JOT589861 JYP589857:JYP589861 KIL589857:KIL589861 KSH589857:KSH589861 LCD589857:LCD589861 LLZ589857:LLZ589861 LVV589857:LVV589861 MFR589857:MFR589861 MPN589857:MPN589861 MZJ589857:MZJ589861 NJF589857:NJF589861 NTB589857:NTB589861 OCX589857:OCX589861 OMT589857:OMT589861 OWP589857:OWP589861 PGL589857:PGL589861 PQH589857:PQH589861 QAD589857:QAD589861 QJZ589857:QJZ589861 QTV589857:QTV589861 RDR589857:RDR589861 RNN589857:RNN589861 RXJ589857:RXJ589861 SHF589857:SHF589861 SRB589857:SRB589861 TAX589857:TAX589861 TKT589857:TKT589861 TUP589857:TUP589861 UEL589857:UEL589861 UOH589857:UOH589861 UYD589857:UYD589861 VHZ589857:VHZ589861 VRV589857:VRV589861 WBR589857:WBR589861 WLN589857:WLN589861 WVJ589857:WVJ589861 B655393:B655397 IX655393:IX655397 ST655393:ST655397 ACP655393:ACP655397 AML655393:AML655397 AWH655393:AWH655397 BGD655393:BGD655397 BPZ655393:BPZ655397 BZV655393:BZV655397 CJR655393:CJR655397 CTN655393:CTN655397 DDJ655393:DDJ655397 DNF655393:DNF655397 DXB655393:DXB655397 EGX655393:EGX655397 EQT655393:EQT655397 FAP655393:FAP655397 FKL655393:FKL655397 FUH655393:FUH655397 GED655393:GED655397 GNZ655393:GNZ655397 GXV655393:GXV655397 HHR655393:HHR655397 HRN655393:HRN655397 IBJ655393:IBJ655397 ILF655393:ILF655397 IVB655393:IVB655397 JEX655393:JEX655397 JOT655393:JOT655397 JYP655393:JYP655397 KIL655393:KIL655397 KSH655393:KSH655397 LCD655393:LCD655397 LLZ655393:LLZ655397 LVV655393:LVV655397 MFR655393:MFR655397 MPN655393:MPN655397 MZJ655393:MZJ655397 NJF655393:NJF655397 NTB655393:NTB655397 OCX655393:OCX655397 OMT655393:OMT655397 OWP655393:OWP655397 PGL655393:PGL655397 PQH655393:PQH655397 QAD655393:QAD655397 QJZ655393:QJZ655397 QTV655393:QTV655397 RDR655393:RDR655397 RNN655393:RNN655397 RXJ655393:RXJ655397 SHF655393:SHF655397 SRB655393:SRB655397 TAX655393:TAX655397 TKT655393:TKT655397 TUP655393:TUP655397 UEL655393:UEL655397 UOH655393:UOH655397 UYD655393:UYD655397 VHZ655393:VHZ655397 VRV655393:VRV655397 WBR655393:WBR655397 WLN655393:WLN655397 WVJ655393:WVJ655397 B720929:B720933 IX720929:IX720933 ST720929:ST720933 ACP720929:ACP720933 AML720929:AML720933 AWH720929:AWH720933 BGD720929:BGD720933 BPZ720929:BPZ720933 BZV720929:BZV720933 CJR720929:CJR720933 CTN720929:CTN720933 DDJ720929:DDJ720933 DNF720929:DNF720933 DXB720929:DXB720933 EGX720929:EGX720933 EQT720929:EQT720933 FAP720929:FAP720933 FKL720929:FKL720933 FUH720929:FUH720933 GED720929:GED720933 GNZ720929:GNZ720933 GXV720929:GXV720933 HHR720929:HHR720933 HRN720929:HRN720933 IBJ720929:IBJ720933 ILF720929:ILF720933 IVB720929:IVB720933 JEX720929:JEX720933 JOT720929:JOT720933 JYP720929:JYP720933 KIL720929:KIL720933 KSH720929:KSH720933 LCD720929:LCD720933 LLZ720929:LLZ720933 LVV720929:LVV720933 MFR720929:MFR720933 MPN720929:MPN720933 MZJ720929:MZJ720933 NJF720929:NJF720933 NTB720929:NTB720933 OCX720929:OCX720933 OMT720929:OMT720933 OWP720929:OWP720933 PGL720929:PGL720933 PQH720929:PQH720933 QAD720929:QAD720933 QJZ720929:QJZ720933 QTV720929:QTV720933 RDR720929:RDR720933 RNN720929:RNN720933 RXJ720929:RXJ720933 SHF720929:SHF720933 SRB720929:SRB720933 TAX720929:TAX720933 TKT720929:TKT720933 TUP720929:TUP720933 UEL720929:UEL720933 UOH720929:UOH720933 UYD720929:UYD720933 VHZ720929:VHZ720933 VRV720929:VRV720933 WBR720929:WBR720933 WLN720929:WLN720933 WVJ720929:WVJ720933 B786465:B786469 IX786465:IX786469 ST786465:ST786469 ACP786465:ACP786469 AML786465:AML786469 AWH786465:AWH786469 BGD786465:BGD786469 BPZ786465:BPZ786469 BZV786465:BZV786469 CJR786465:CJR786469 CTN786465:CTN786469 DDJ786465:DDJ786469 DNF786465:DNF786469 DXB786465:DXB786469 EGX786465:EGX786469 EQT786465:EQT786469 FAP786465:FAP786469 FKL786465:FKL786469 FUH786465:FUH786469 GED786465:GED786469 GNZ786465:GNZ786469 GXV786465:GXV786469 HHR786465:HHR786469 HRN786465:HRN786469 IBJ786465:IBJ786469 ILF786465:ILF786469 IVB786465:IVB786469 JEX786465:JEX786469 JOT786465:JOT786469 JYP786465:JYP786469 KIL786465:KIL786469 KSH786465:KSH786469 LCD786465:LCD786469 LLZ786465:LLZ786469 LVV786465:LVV786469 MFR786465:MFR786469 MPN786465:MPN786469 MZJ786465:MZJ786469 NJF786465:NJF786469 NTB786465:NTB786469 OCX786465:OCX786469 OMT786465:OMT786469 OWP786465:OWP786469 PGL786465:PGL786469 PQH786465:PQH786469 QAD786465:QAD786469 QJZ786465:QJZ786469 QTV786465:QTV786469 RDR786465:RDR786469 RNN786465:RNN786469 RXJ786465:RXJ786469 SHF786465:SHF786469 SRB786465:SRB786469 TAX786465:TAX786469 TKT786465:TKT786469 TUP786465:TUP786469 UEL786465:UEL786469 UOH786465:UOH786469 UYD786465:UYD786469 VHZ786465:VHZ786469 VRV786465:VRV786469 WBR786465:WBR786469 WLN786465:WLN786469 WVJ786465:WVJ786469 B852001:B852005 IX852001:IX852005 ST852001:ST852005 ACP852001:ACP852005 AML852001:AML852005 AWH852001:AWH852005 BGD852001:BGD852005 BPZ852001:BPZ852005 BZV852001:BZV852005 CJR852001:CJR852005 CTN852001:CTN852005 DDJ852001:DDJ852005 DNF852001:DNF852005 DXB852001:DXB852005 EGX852001:EGX852005 EQT852001:EQT852005 FAP852001:FAP852005 FKL852001:FKL852005 FUH852001:FUH852005 GED852001:GED852005 GNZ852001:GNZ852005 GXV852001:GXV852005 HHR852001:HHR852005 HRN852001:HRN852005 IBJ852001:IBJ852005 ILF852001:ILF852005 IVB852001:IVB852005 JEX852001:JEX852005 JOT852001:JOT852005 JYP852001:JYP852005 KIL852001:KIL852005 KSH852001:KSH852005 LCD852001:LCD852005 LLZ852001:LLZ852005 LVV852001:LVV852005 MFR852001:MFR852005 MPN852001:MPN852005 MZJ852001:MZJ852005 NJF852001:NJF852005 NTB852001:NTB852005 OCX852001:OCX852005 OMT852001:OMT852005 OWP852001:OWP852005 PGL852001:PGL852005 PQH852001:PQH852005 QAD852001:QAD852005 QJZ852001:QJZ852005 QTV852001:QTV852005 RDR852001:RDR852005 RNN852001:RNN852005 RXJ852001:RXJ852005 SHF852001:SHF852005 SRB852001:SRB852005 TAX852001:TAX852005 TKT852001:TKT852005 TUP852001:TUP852005 UEL852001:UEL852005 UOH852001:UOH852005 UYD852001:UYD852005 VHZ852001:VHZ852005 VRV852001:VRV852005 WBR852001:WBR852005 WLN852001:WLN852005 WVJ852001:WVJ852005 B917537:B917541 IX917537:IX917541 ST917537:ST917541 ACP917537:ACP917541 AML917537:AML917541 AWH917537:AWH917541 BGD917537:BGD917541 BPZ917537:BPZ917541 BZV917537:BZV917541 CJR917537:CJR917541 CTN917537:CTN917541 DDJ917537:DDJ917541 DNF917537:DNF917541 DXB917537:DXB917541 EGX917537:EGX917541 EQT917537:EQT917541 FAP917537:FAP917541 FKL917537:FKL917541 FUH917537:FUH917541 GED917537:GED917541 GNZ917537:GNZ917541 GXV917537:GXV917541 HHR917537:HHR917541 HRN917537:HRN917541 IBJ917537:IBJ917541 ILF917537:ILF917541 IVB917537:IVB917541 JEX917537:JEX917541 JOT917537:JOT917541 JYP917537:JYP917541 KIL917537:KIL917541 KSH917537:KSH917541 LCD917537:LCD917541 LLZ917537:LLZ917541 LVV917537:LVV917541 MFR917537:MFR917541 MPN917537:MPN917541 MZJ917537:MZJ917541 NJF917537:NJF917541 NTB917537:NTB917541 OCX917537:OCX917541 OMT917537:OMT917541 OWP917537:OWP917541 PGL917537:PGL917541 PQH917537:PQH917541 QAD917537:QAD917541 QJZ917537:QJZ917541 QTV917537:QTV917541 RDR917537:RDR917541 RNN917537:RNN917541 RXJ917537:RXJ917541 SHF917537:SHF917541 SRB917537:SRB917541 TAX917537:TAX917541 TKT917537:TKT917541 TUP917537:TUP917541 UEL917537:UEL917541 UOH917537:UOH917541 UYD917537:UYD917541 VHZ917537:VHZ917541 VRV917537:VRV917541 WBR917537:WBR917541 WLN917537:WLN917541 WVJ917537:WVJ917541 B983073:B983077 IX983073:IX983077 ST983073:ST983077 ACP983073:ACP983077 AML983073:AML983077 AWH983073:AWH983077 BGD983073:BGD983077 BPZ983073:BPZ983077 BZV983073:BZV983077 CJR983073:CJR983077 CTN983073:CTN983077 DDJ983073:DDJ983077 DNF983073:DNF983077 DXB983073:DXB983077 EGX983073:EGX983077 EQT983073:EQT983077 FAP983073:FAP983077 FKL983073:FKL983077 FUH983073:FUH983077 GED983073:GED983077 GNZ983073:GNZ983077 GXV983073:GXV983077 HHR983073:HHR983077 HRN983073:HRN983077 IBJ983073:IBJ983077 ILF983073:ILF983077 IVB983073:IVB983077 JEX983073:JEX983077 JOT983073:JOT983077 JYP983073:JYP983077 KIL983073:KIL983077 KSH983073:KSH983077 LCD983073:LCD983077 LLZ983073:LLZ983077 LVV983073:LVV983077 MFR983073:MFR983077 MPN983073:MPN983077 MZJ983073:MZJ983077 NJF983073:NJF983077 NTB983073:NTB983077 OCX983073:OCX983077 OMT983073:OMT983077 OWP983073:OWP983077 PGL983073:PGL983077 PQH983073:PQH983077 QAD983073:QAD983077 QJZ983073:QJZ983077 QTV983073:QTV983077 RDR983073:RDR983077 RNN983073:RNN983077 RXJ983073:RXJ983077 SHF983073:SHF983077 SRB983073:SRB983077 TAX983073:TAX983077 TKT983073:TKT983077 TUP983073:TUP983077 UEL983073:UEL983077 UOH983073:UOH983077 UYD983073:UYD983077 VHZ983073:VHZ983077 VRV983073:VRV983077 WBR983073:WBR983077 WLN983073:WLN983077 WVJ983073:WVJ983077 B32:B33">
      <formula1>$F$2:$F$6</formula1>
    </dataValidation>
    <dataValidation type="list" allowBlank="1" showInputMessage="1" showErrorMessage="1" sqref="C65569:C65573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05:C131109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41:C196645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177:C262181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13:C327717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49:C393253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785:C458789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21:C524325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857:C589861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393:C655397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29:C720933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465:C786469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01:C852005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37:C917541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073:C983077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C32:C33">
      <formula1>$D$2:$D$13</formula1>
    </dataValidation>
    <dataValidation type="list" allowBlank="1" showInputMessage="1" showErrorMessage="1" sqref="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32:F33">
      <formula1>$G$2:$G$5</formula1>
    </dataValidation>
    <dataValidation type="list" allowBlank="1" showInputMessage="1" showErrorMessage="1" sqref="I65569:I65573 JE65569:JE65573 TA65569:TA65573 ACW65569:ACW65573 AMS65569:AMS65573 AWO65569:AWO65573 BGK65569:BGK65573 BQG65569:BQG65573 CAC65569:CAC65573 CJY65569:CJY65573 CTU65569:CTU65573 DDQ65569:DDQ65573 DNM65569:DNM65573 DXI65569:DXI65573 EHE65569:EHE65573 ERA65569:ERA65573 FAW65569:FAW65573 FKS65569:FKS65573 FUO65569:FUO65573 GEK65569:GEK65573 GOG65569:GOG65573 GYC65569:GYC65573 HHY65569:HHY65573 HRU65569:HRU65573 IBQ65569:IBQ65573 ILM65569:ILM65573 IVI65569:IVI65573 JFE65569:JFE65573 JPA65569:JPA65573 JYW65569:JYW65573 KIS65569:KIS65573 KSO65569:KSO65573 LCK65569:LCK65573 LMG65569:LMG65573 LWC65569:LWC65573 MFY65569:MFY65573 MPU65569:MPU65573 MZQ65569:MZQ65573 NJM65569:NJM65573 NTI65569:NTI65573 ODE65569:ODE65573 ONA65569:ONA65573 OWW65569:OWW65573 PGS65569:PGS65573 PQO65569:PQO65573 QAK65569:QAK65573 QKG65569:QKG65573 QUC65569:QUC65573 RDY65569:RDY65573 RNU65569:RNU65573 RXQ65569:RXQ65573 SHM65569:SHM65573 SRI65569:SRI65573 TBE65569:TBE65573 TLA65569:TLA65573 TUW65569:TUW65573 UES65569:UES65573 UOO65569:UOO65573 UYK65569:UYK65573 VIG65569:VIG65573 VSC65569:VSC65573 WBY65569:WBY65573 WLU65569:WLU65573 WVQ65569:WVQ65573 I131105:I131109 JE131105:JE131109 TA131105:TA131109 ACW131105:ACW131109 AMS131105:AMS131109 AWO131105:AWO131109 BGK131105:BGK131109 BQG131105:BQG131109 CAC131105:CAC131109 CJY131105:CJY131109 CTU131105:CTU131109 DDQ131105:DDQ131109 DNM131105:DNM131109 DXI131105:DXI131109 EHE131105:EHE131109 ERA131105:ERA131109 FAW131105:FAW131109 FKS131105:FKS131109 FUO131105:FUO131109 GEK131105:GEK131109 GOG131105:GOG131109 GYC131105:GYC131109 HHY131105:HHY131109 HRU131105:HRU131109 IBQ131105:IBQ131109 ILM131105:ILM131109 IVI131105:IVI131109 JFE131105:JFE131109 JPA131105:JPA131109 JYW131105:JYW131109 KIS131105:KIS131109 KSO131105:KSO131109 LCK131105:LCK131109 LMG131105:LMG131109 LWC131105:LWC131109 MFY131105:MFY131109 MPU131105:MPU131109 MZQ131105:MZQ131109 NJM131105:NJM131109 NTI131105:NTI131109 ODE131105:ODE131109 ONA131105:ONA131109 OWW131105:OWW131109 PGS131105:PGS131109 PQO131105:PQO131109 QAK131105:QAK131109 QKG131105:QKG131109 QUC131105:QUC131109 RDY131105:RDY131109 RNU131105:RNU131109 RXQ131105:RXQ131109 SHM131105:SHM131109 SRI131105:SRI131109 TBE131105:TBE131109 TLA131105:TLA131109 TUW131105:TUW131109 UES131105:UES131109 UOO131105:UOO131109 UYK131105:UYK131109 VIG131105:VIG131109 VSC131105:VSC131109 WBY131105:WBY131109 WLU131105:WLU131109 WVQ131105:WVQ131109 I196641:I196645 JE196641:JE196645 TA196641:TA196645 ACW196641:ACW196645 AMS196641:AMS196645 AWO196641:AWO196645 BGK196641:BGK196645 BQG196641:BQG196645 CAC196641:CAC196645 CJY196641:CJY196645 CTU196641:CTU196645 DDQ196641:DDQ196645 DNM196641:DNM196645 DXI196641:DXI196645 EHE196641:EHE196645 ERA196641:ERA196645 FAW196641:FAW196645 FKS196641:FKS196645 FUO196641:FUO196645 GEK196641:GEK196645 GOG196641:GOG196645 GYC196641:GYC196645 HHY196641:HHY196645 HRU196641:HRU196645 IBQ196641:IBQ196645 ILM196641:ILM196645 IVI196641:IVI196645 JFE196641:JFE196645 JPA196641:JPA196645 JYW196641:JYW196645 KIS196641:KIS196645 KSO196641:KSO196645 LCK196641:LCK196645 LMG196641:LMG196645 LWC196641:LWC196645 MFY196641:MFY196645 MPU196641:MPU196645 MZQ196641:MZQ196645 NJM196641:NJM196645 NTI196641:NTI196645 ODE196641:ODE196645 ONA196641:ONA196645 OWW196641:OWW196645 PGS196641:PGS196645 PQO196641:PQO196645 QAK196641:QAK196645 QKG196641:QKG196645 QUC196641:QUC196645 RDY196641:RDY196645 RNU196641:RNU196645 RXQ196641:RXQ196645 SHM196641:SHM196645 SRI196641:SRI196645 TBE196641:TBE196645 TLA196641:TLA196645 TUW196641:TUW196645 UES196641:UES196645 UOO196641:UOO196645 UYK196641:UYK196645 VIG196641:VIG196645 VSC196641:VSC196645 WBY196641:WBY196645 WLU196641:WLU196645 WVQ196641:WVQ196645 I262177:I262181 JE262177:JE262181 TA262177:TA262181 ACW262177:ACW262181 AMS262177:AMS262181 AWO262177:AWO262181 BGK262177:BGK262181 BQG262177:BQG262181 CAC262177:CAC262181 CJY262177:CJY262181 CTU262177:CTU262181 DDQ262177:DDQ262181 DNM262177:DNM262181 DXI262177:DXI262181 EHE262177:EHE262181 ERA262177:ERA262181 FAW262177:FAW262181 FKS262177:FKS262181 FUO262177:FUO262181 GEK262177:GEK262181 GOG262177:GOG262181 GYC262177:GYC262181 HHY262177:HHY262181 HRU262177:HRU262181 IBQ262177:IBQ262181 ILM262177:ILM262181 IVI262177:IVI262181 JFE262177:JFE262181 JPA262177:JPA262181 JYW262177:JYW262181 KIS262177:KIS262181 KSO262177:KSO262181 LCK262177:LCK262181 LMG262177:LMG262181 LWC262177:LWC262181 MFY262177:MFY262181 MPU262177:MPU262181 MZQ262177:MZQ262181 NJM262177:NJM262181 NTI262177:NTI262181 ODE262177:ODE262181 ONA262177:ONA262181 OWW262177:OWW262181 PGS262177:PGS262181 PQO262177:PQO262181 QAK262177:QAK262181 QKG262177:QKG262181 QUC262177:QUC262181 RDY262177:RDY262181 RNU262177:RNU262181 RXQ262177:RXQ262181 SHM262177:SHM262181 SRI262177:SRI262181 TBE262177:TBE262181 TLA262177:TLA262181 TUW262177:TUW262181 UES262177:UES262181 UOO262177:UOO262181 UYK262177:UYK262181 VIG262177:VIG262181 VSC262177:VSC262181 WBY262177:WBY262181 WLU262177:WLU262181 WVQ262177:WVQ262181 I327713:I327717 JE327713:JE327717 TA327713:TA327717 ACW327713:ACW327717 AMS327713:AMS327717 AWO327713:AWO327717 BGK327713:BGK327717 BQG327713:BQG327717 CAC327713:CAC327717 CJY327713:CJY327717 CTU327713:CTU327717 DDQ327713:DDQ327717 DNM327713:DNM327717 DXI327713:DXI327717 EHE327713:EHE327717 ERA327713:ERA327717 FAW327713:FAW327717 FKS327713:FKS327717 FUO327713:FUO327717 GEK327713:GEK327717 GOG327713:GOG327717 GYC327713:GYC327717 HHY327713:HHY327717 HRU327713:HRU327717 IBQ327713:IBQ327717 ILM327713:ILM327717 IVI327713:IVI327717 JFE327713:JFE327717 JPA327713:JPA327717 JYW327713:JYW327717 KIS327713:KIS327717 KSO327713:KSO327717 LCK327713:LCK327717 LMG327713:LMG327717 LWC327713:LWC327717 MFY327713:MFY327717 MPU327713:MPU327717 MZQ327713:MZQ327717 NJM327713:NJM327717 NTI327713:NTI327717 ODE327713:ODE327717 ONA327713:ONA327717 OWW327713:OWW327717 PGS327713:PGS327717 PQO327713:PQO327717 QAK327713:QAK327717 QKG327713:QKG327717 QUC327713:QUC327717 RDY327713:RDY327717 RNU327713:RNU327717 RXQ327713:RXQ327717 SHM327713:SHM327717 SRI327713:SRI327717 TBE327713:TBE327717 TLA327713:TLA327717 TUW327713:TUW327717 UES327713:UES327717 UOO327713:UOO327717 UYK327713:UYK327717 VIG327713:VIG327717 VSC327713:VSC327717 WBY327713:WBY327717 WLU327713:WLU327717 WVQ327713:WVQ327717 I393249:I393253 JE393249:JE393253 TA393249:TA393253 ACW393249:ACW393253 AMS393249:AMS393253 AWO393249:AWO393253 BGK393249:BGK393253 BQG393249:BQG393253 CAC393249:CAC393253 CJY393249:CJY393253 CTU393249:CTU393253 DDQ393249:DDQ393253 DNM393249:DNM393253 DXI393249:DXI393253 EHE393249:EHE393253 ERA393249:ERA393253 FAW393249:FAW393253 FKS393249:FKS393253 FUO393249:FUO393253 GEK393249:GEK393253 GOG393249:GOG393253 GYC393249:GYC393253 HHY393249:HHY393253 HRU393249:HRU393253 IBQ393249:IBQ393253 ILM393249:ILM393253 IVI393249:IVI393253 JFE393249:JFE393253 JPA393249:JPA393253 JYW393249:JYW393253 KIS393249:KIS393253 KSO393249:KSO393253 LCK393249:LCK393253 LMG393249:LMG393253 LWC393249:LWC393253 MFY393249:MFY393253 MPU393249:MPU393253 MZQ393249:MZQ393253 NJM393249:NJM393253 NTI393249:NTI393253 ODE393249:ODE393253 ONA393249:ONA393253 OWW393249:OWW393253 PGS393249:PGS393253 PQO393249:PQO393253 QAK393249:QAK393253 QKG393249:QKG393253 QUC393249:QUC393253 RDY393249:RDY393253 RNU393249:RNU393253 RXQ393249:RXQ393253 SHM393249:SHM393253 SRI393249:SRI393253 TBE393249:TBE393253 TLA393249:TLA393253 TUW393249:TUW393253 UES393249:UES393253 UOO393249:UOO393253 UYK393249:UYK393253 VIG393249:VIG393253 VSC393249:VSC393253 WBY393249:WBY393253 WLU393249:WLU393253 WVQ393249:WVQ393253 I458785:I458789 JE458785:JE458789 TA458785:TA458789 ACW458785:ACW458789 AMS458785:AMS458789 AWO458785:AWO458789 BGK458785:BGK458789 BQG458785:BQG458789 CAC458785:CAC458789 CJY458785:CJY458789 CTU458785:CTU458789 DDQ458785:DDQ458789 DNM458785:DNM458789 DXI458785:DXI458789 EHE458785:EHE458789 ERA458785:ERA458789 FAW458785:FAW458789 FKS458785:FKS458789 FUO458785:FUO458789 GEK458785:GEK458789 GOG458785:GOG458789 GYC458785:GYC458789 HHY458785:HHY458789 HRU458785:HRU458789 IBQ458785:IBQ458789 ILM458785:ILM458789 IVI458785:IVI458789 JFE458785:JFE458789 JPA458785:JPA458789 JYW458785:JYW458789 KIS458785:KIS458789 KSO458785:KSO458789 LCK458785:LCK458789 LMG458785:LMG458789 LWC458785:LWC458789 MFY458785:MFY458789 MPU458785:MPU458789 MZQ458785:MZQ458789 NJM458785:NJM458789 NTI458785:NTI458789 ODE458785:ODE458789 ONA458785:ONA458789 OWW458785:OWW458789 PGS458785:PGS458789 PQO458785:PQO458789 QAK458785:QAK458789 QKG458785:QKG458789 QUC458785:QUC458789 RDY458785:RDY458789 RNU458785:RNU458789 RXQ458785:RXQ458789 SHM458785:SHM458789 SRI458785:SRI458789 TBE458785:TBE458789 TLA458785:TLA458789 TUW458785:TUW458789 UES458785:UES458789 UOO458785:UOO458789 UYK458785:UYK458789 VIG458785:VIG458789 VSC458785:VSC458789 WBY458785:WBY458789 WLU458785:WLU458789 WVQ458785:WVQ458789 I524321:I524325 JE524321:JE524325 TA524321:TA524325 ACW524321:ACW524325 AMS524321:AMS524325 AWO524321:AWO524325 BGK524321:BGK524325 BQG524321:BQG524325 CAC524321:CAC524325 CJY524321:CJY524325 CTU524321:CTU524325 DDQ524321:DDQ524325 DNM524321:DNM524325 DXI524321:DXI524325 EHE524321:EHE524325 ERA524321:ERA524325 FAW524321:FAW524325 FKS524321:FKS524325 FUO524321:FUO524325 GEK524321:GEK524325 GOG524321:GOG524325 GYC524321:GYC524325 HHY524321:HHY524325 HRU524321:HRU524325 IBQ524321:IBQ524325 ILM524321:ILM524325 IVI524321:IVI524325 JFE524321:JFE524325 JPA524321:JPA524325 JYW524321:JYW524325 KIS524321:KIS524325 KSO524321:KSO524325 LCK524321:LCK524325 LMG524321:LMG524325 LWC524321:LWC524325 MFY524321:MFY524325 MPU524321:MPU524325 MZQ524321:MZQ524325 NJM524321:NJM524325 NTI524321:NTI524325 ODE524321:ODE524325 ONA524321:ONA524325 OWW524321:OWW524325 PGS524321:PGS524325 PQO524321:PQO524325 QAK524321:QAK524325 QKG524321:QKG524325 QUC524321:QUC524325 RDY524321:RDY524325 RNU524321:RNU524325 RXQ524321:RXQ524325 SHM524321:SHM524325 SRI524321:SRI524325 TBE524321:TBE524325 TLA524321:TLA524325 TUW524321:TUW524325 UES524321:UES524325 UOO524321:UOO524325 UYK524321:UYK524325 VIG524321:VIG524325 VSC524321:VSC524325 WBY524321:WBY524325 WLU524321:WLU524325 WVQ524321:WVQ524325 I589857:I589861 JE589857:JE589861 TA589857:TA589861 ACW589857:ACW589861 AMS589857:AMS589861 AWO589857:AWO589861 BGK589857:BGK589861 BQG589857:BQG589861 CAC589857:CAC589861 CJY589857:CJY589861 CTU589857:CTU589861 DDQ589857:DDQ589861 DNM589857:DNM589861 DXI589857:DXI589861 EHE589857:EHE589861 ERA589857:ERA589861 FAW589857:FAW589861 FKS589857:FKS589861 FUO589857:FUO589861 GEK589857:GEK589861 GOG589857:GOG589861 GYC589857:GYC589861 HHY589857:HHY589861 HRU589857:HRU589861 IBQ589857:IBQ589861 ILM589857:ILM589861 IVI589857:IVI589861 JFE589857:JFE589861 JPA589857:JPA589861 JYW589857:JYW589861 KIS589857:KIS589861 KSO589857:KSO589861 LCK589857:LCK589861 LMG589857:LMG589861 LWC589857:LWC589861 MFY589857:MFY589861 MPU589857:MPU589861 MZQ589857:MZQ589861 NJM589857:NJM589861 NTI589857:NTI589861 ODE589857:ODE589861 ONA589857:ONA589861 OWW589857:OWW589861 PGS589857:PGS589861 PQO589857:PQO589861 QAK589857:QAK589861 QKG589857:QKG589861 QUC589857:QUC589861 RDY589857:RDY589861 RNU589857:RNU589861 RXQ589857:RXQ589861 SHM589857:SHM589861 SRI589857:SRI589861 TBE589857:TBE589861 TLA589857:TLA589861 TUW589857:TUW589861 UES589857:UES589861 UOO589857:UOO589861 UYK589857:UYK589861 VIG589857:VIG589861 VSC589857:VSC589861 WBY589857:WBY589861 WLU589857:WLU589861 WVQ589857:WVQ589861 I655393:I655397 JE655393:JE655397 TA655393:TA655397 ACW655393:ACW655397 AMS655393:AMS655397 AWO655393:AWO655397 BGK655393:BGK655397 BQG655393:BQG655397 CAC655393:CAC655397 CJY655393:CJY655397 CTU655393:CTU655397 DDQ655393:DDQ655397 DNM655393:DNM655397 DXI655393:DXI655397 EHE655393:EHE655397 ERA655393:ERA655397 FAW655393:FAW655397 FKS655393:FKS655397 FUO655393:FUO655397 GEK655393:GEK655397 GOG655393:GOG655397 GYC655393:GYC655397 HHY655393:HHY655397 HRU655393:HRU655397 IBQ655393:IBQ655397 ILM655393:ILM655397 IVI655393:IVI655397 JFE655393:JFE655397 JPA655393:JPA655397 JYW655393:JYW655397 KIS655393:KIS655397 KSO655393:KSO655397 LCK655393:LCK655397 LMG655393:LMG655397 LWC655393:LWC655397 MFY655393:MFY655397 MPU655393:MPU655397 MZQ655393:MZQ655397 NJM655393:NJM655397 NTI655393:NTI655397 ODE655393:ODE655397 ONA655393:ONA655397 OWW655393:OWW655397 PGS655393:PGS655397 PQO655393:PQO655397 QAK655393:QAK655397 QKG655393:QKG655397 QUC655393:QUC655397 RDY655393:RDY655397 RNU655393:RNU655397 RXQ655393:RXQ655397 SHM655393:SHM655397 SRI655393:SRI655397 TBE655393:TBE655397 TLA655393:TLA655397 TUW655393:TUW655397 UES655393:UES655397 UOO655393:UOO655397 UYK655393:UYK655397 VIG655393:VIG655397 VSC655393:VSC655397 WBY655393:WBY655397 WLU655393:WLU655397 WVQ655393:WVQ655397 I720929:I720933 JE720929:JE720933 TA720929:TA720933 ACW720929:ACW720933 AMS720929:AMS720933 AWO720929:AWO720933 BGK720929:BGK720933 BQG720929:BQG720933 CAC720929:CAC720933 CJY720929:CJY720933 CTU720929:CTU720933 DDQ720929:DDQ720933 DNM720929:DNM720933 DXI720929:DXI720933 EHE720929:EHE720933 ERA720929:ERA720933 FAW720929:FAW720933 FKS720929:FKS720933 FUO720929:FUO720933 GEK720929:GEK720933 GOG720929:GOG720933 GYC720929:GYC720933 HHY720929:HHY720933 HRU720929:HRU720933 IBQ720929:IBQ720933 ILM720929:ILM720933 IVI720929:IVI720933 JFE720929:JFE720933 JPA720929:JPA720933 JYW720929:JYW720933 KIS720929:KIS720933 KSO720929:KSO720933 LCK720929:LCK720933 LMG720929:LMG720933 LWC720929:LWC720933 MFY720929:MFY720933 MPU720929:MPU720933 MZQ720929:MZQ720933 NJM720929:NJM720933 NTI720929:NTI720933 ODE720929:ODE720933 ONA720929:ONA720933 OWW720929:OWW720933 PGS720929:PGS720933 PQO720929:PQO720933 QAK720929:QAK720933 QKG720929:QKG720933 QUC720929:QUC720933 RDY720929:RDY720933 RNU720929:RNU720933 RXQ720929:RXQ720933 SHM720929:SHM720933 SRI720929:SRI720933 TBE720929:TBE720933 TLA720929:TLA720933 TUW720929:TUW720933 UES720929:UES720933 UOO720929:UOO720933 UYK720929:UYK720933 VIG720929:VIG720933 VSC720929:VSC720933 WBY720929:WBY720933 WLU720929:WLU720933 WVQ720929:WVQ720933 I786465:I786469 JE786465:JE786469 TA786465:TA786469 ACW786465:ACW786469 AMS786465:AMS786469 AWO786465:AWO786469 BGK786465:BGK786469 BQG786465:BQG786469 CAC786465:CAC786469 CJY786465:CJY786469 CTU786465:CTU786469 DDQ786465:DDQ786469 DNM786465:DNM786469 DXI786465:DXI786469 EHE786465:EHE786469 ERA786465:ERA786469 FAW786465:FAW786469 FKS786465:FKS786469 FUO786465:FUO786469 GEK786465:GEK786469 GOG786465:GOG786469 GYC786465:GYC786469 HHY786465:HHY786469 HRU786465:HRU786469 IBQ786465:IBQ786469 ILM786465:ILM786469 IVI786465:IVI786469 JFE786465:JFE786469 JPA786465:JPA786469 JYW786465:JYW786469 KIS786465:KIS786469 KSO786465:KSO786469 LCK786465:LCK786469 LMG786465:LMG786469 LWC786465:LWC786469 MFY786465:MFY786469 MPU786465:MPU786469 MZQ786465:MZQ786469 NJM786465:NJM786469 NTI786465:NTI786469 ODE786465:ODE786469 ONA786465:ONA786469 OWW786465:OWW786469 PGS786465:PGS786469 PQO786465:PQO786469 QAK786465:QAK786469 QKG786465:QKG786469 QUC786465:QUC786469 RDY786465:RDY786469 RNU786465:RNU786469 RXQ786465:RXQ786469 SHM786465:SHM786469 SRI786465:SRI786469 TBE786465:TBE786469 TLA786465:TLA786469 TUW786465:TUW786469 UES786465:UES786469 UOO786465:UOO786469 UYK786465:UYK786469 VIG786465:VIG786469 VSC786465:VSC786469 WBY786465:WBY786469 WLU786465:WLU786469 WVQ786465:WVQ786469 I852001:I852005 JE852001:JE852005 TA852001:TA852005 ACW852001:ACW852005 AMS852001:AMS852005 AWO852001:AWO852005 BGK852001:BGK852005 BQG852001:BQG852005 CAC852001:CAC852005 CJY852001:CJY852005 CTU852001:CTU852005 DDQ852001:DDQ852005 DNM852001:DNM852005 DXI852001:DXI852005 EHE852001:EHE852005 ERA852001:ERA852005 FAW852001:FAW852005 FKS852001:FKS852005 FUO852001:FUO852005 GEK852001:GEK852005 GOG852001:GOG852005 GYC852001:GYC852005 HHY852001:HHY852005 HRU852001:HRU852005 IBQ852001:IBQ852005 ILM852001:ILM852005 IVI852001:IVI852005 JFE852001:JFE852005 JPA852001:JPA852005 JYW852001:JYW852005 KIS852001:KIS852005 KSO852001:KSO852005 LCK852001:LCK852005 LMG852001:LMG852005 LWC852001:LWC852005 MFY852001:MFY852005 MPU852001:MPU852005 MZQ852001:MZQ852005 NJM852001:NJM852005 NTI852001:NTI852005 ODE852001:ODE852005 ONA852001:ONA852005 OWW852001:OWW852005 PGS852001:PGS852005 PQO852001:PQO852005 QAK852001:QAK852005 QKG852001:QKG852005 QUC852001:QUC852005 RDY852001:RDY852005 RNU852001:RNU852005 RXQ852001:RXQ852005 SHM852001:SHM852005 SRI852001:SRI852005 TBE852001:TBE852005 TLA852001:TLA852005 TUW852001:TUW852005 UES852001:UES852005 UOO852001:UOO852005 UYK852001:UYK852005 VIG852001:VIG852005 VSC852001:VSC852005 WBY852001:WBY852005 WLU852001:WLU852005 WVQ852001:WVQ852005 I917537:I917541 JE917537:JE917541 TA917537:TA917541 ACW917537:ACW917541 AMS917537:AMS917541 AWO917537:AWO917541 BGK917537:BGK917541 BQG917537:BQG917541 CAC917537:CAC917541 CJY917537:CJY917541 CTU917537:CTU917541 DDQ917537:DDQ917541 DNM917537:DNM917541 DXI917537:DXI917541 EHE917537:EHE917541 ERA917537:ERA917541 FAW917537:FAW917541 FKS917537:FKS917541 FUO917537:FUO917541 GEK917537:GEK917541 GOG917537:GOG917541 GYC917537:GYC917541 HHY917537:HHY917541 HRU917537:HRU917541 IBQ917537:IBQ917541 ILM917537:ILM917541 IVI917537:IVI917541 JFE917537:JFE917541 JPA917537:JPA917541 JYW917537:JYW917541 KIS917537:KIS917541 KSO917537:KSO917541 LCK917537:LCK917541 LMG917537:LMG917541 LWC917537:LWC917541 MFY917537:MFY917541 MPU917537:MPU917541 MZQ917537:MZQ917541 NJM917537:NJM917541 NTI917537:NTI917541 ODE917537:ODE917541 ONA917537:ONA917541 OWW917537:OWW917541 PGS917537:PGS917541 PQO917537:PQO917541 QAK917537:QAK917541 QKG917537:QKG917541 QUC917537:QUC917541 RDY917537:RDY917541 RNU917537:RNU917541 RXQ917537:RXQ917541 SHM917537:SHM917541 SRI917537:SRI917541 TBE917537:TBE917541 TLA917537:TLA917541 TUW917537:TUW917541 UES917537:UES917541 UOO917537:UOO917541 UYK917537:UYK917541 VIG917537:VIG917541 VSC917537:VSC917541 WBY917537:WBY917541 WLU917537:WLU917541 WVQ917537:WVQ917541 I983073:I983077 JE983073:JE983077 TA983073:TA983077 ACW983073:ACW983077 AMS983073:AMS983077 AWO983073:AWO983077 BGK983073:BGK983077 BQG983073:BQG983077 CAC983073:CAC983077 CJY983073:CJY983077 CTU983073:CTU983077 DDQ983073:DDQ983077 DNM983073:DNM983077 DXI983073:DXI983077 EHE983073:EHE983077 ERA983073:ERA983077 FAW983073:FAW983077 FKS983073:FKS983077 FUO983073:FUO983077 GEK983073:GEK983077 GOG983073:GOG983077 GYC983073:GYC983077 HHY983073:HHY983077 HRU983073:HRU983077 IBQ983073:IBQ983077 ILM983073:ILM983077 IVI983073:IVI983077 JFE983073:JFE983077 JPA983073:JPA983077 JYW983073:JYW983077 KIS983073:KIS983077 KSO983073:KSO983077 LCK983073:LCK983077 LMG983073:LMG983077 LWC983073:LWC983077 MFY983073:MFY983077 MPU983073:MPU983077 MZQ983073:MZQ983077 NJM983073:NJM983077 NTI983073:NTI983077 ODE983073:ODE983077 ONA983073:ONA983077 OWW983073:OWW983077 PGS983073:PGS983077 PQO983073:PQO983077 QAK983073:QAK983077 QKG983073:QKG983077 QUC983073:QUC983077 RDY983073:RDY983077 RNU983073:RNU983077 RXQ983073:RXQ983077 SHM983073:SHM983077 SRI983073:SRI983077 TBE983073:TBE983077 TLA983073:TLA983077 TUW983073:TUW983077 UES983073:UES983077 UOO983073:UOO983077 UYK983073:UYK983077 VIG983073:VIG983077 VSC983073:VSC983077 WBY983073:WBY983077 WLU983073:WLU983077 WVQ983073:WVQ983077 I32:I34 I36:I37">
      <formula1>$H$2:$H$3</formula1>
    </dataValidation>
    <dataValidation type="list" allowBlank="1" showInputMessage="1" showErrorMessage="1" sqref="V65542:V65573 JR65542:JR65573 TN65542:TN65573 ADJ65542:ADJ65573 ANF65542:ANF65573 AXB65542:AXB65573 BGX65542:BGX65573 BQT65542:BQT65573 CAP65542:CAP65573 CKL65542:CKL65573 CUH65542:CUH65573 DED65542:DED65573 DNZ65542:DNZ65573 DXV65542:DXV65573 EHR65542:EHR65573 ERN65542:ERN65573 FBJ65542:FBJ65573 FLF65542:FLF65573 FVB65542:FVB65573 GEX65542:GEX65573 GOT65542:GOT65573 GYP65542:GYP65573 HIL65542:HIL65573 HSH65542:HSH65573 ICD65542:ICD65573 ILZ65542:ILZ65573 IVV65542:IVV65573 JFR65542:JFR65573 JPN65542:JPN65573 JZJ65542:JZJ65573 KJF65542:KJF65573 KTB65542:KTB65573 LCX65542:LCX65573 LMT65542:LMT65573 LWP65542:LWP65573 MGL65542:MGL65573 MQH65542:MQH65573 NAD65542:NAD65573 NJZ65542:NJZ65573 NTV65542:NTV65573 ODR65542:ODR65573 ONN65542:ONN65573 OXJ65542:OXJ65573 PHF65542:PHF65573 PRB65542:PRB65573 QAX65542:QAX65573 QKT65542:QKT65573 QUP65542:QUP65573 REL65542:REL65573 ROH65542:ROH65573 RYD65542:RYD65573 SHZ65542:SHZ65573 SRV65542:SRV65573 TBR65542:TBR65573 TLN65542:TLN65573 TVJ65542:TVJ65573 UFF65542:UFF65573 UPB65542:UPB65573 UYX65542:UYX65573 VIT65542:VIT65573 VSP65542:VSP65573 WCL65542:WCL65573 WMH65542:WMH65573 WWD65542:WWD65573 V131078:V131109 JR131078:JR131109 TN131078:TN131109 ADJ131078:ADJ131109 ANF131078:ANF131109 AXB131078:AXB131109 BGX131078:BGX131109 BQT131078:BQT131109 CAP131078:CAP131109 CKL131078:CKL131109 CUH131078:CUH131109 DED131078:DED131109 DNZ131078:DNZ131109 DXV131078:DXV131109 EHR131078:EHR131109 ERN131078:ERN131109 FBJ131078:FBJ131109 FLF131078:FLF131109 FVB131078:FVB131109 GEX131078:GEX131109 GOT131078:GOT131109 GYP131078:GYP131109 HIL131078:HIL131109 HSH131078:HSH131109 ICD131078:ICD131109 ILZ131078:ILZ131109 IVV131078:IVV131109 JFR131078:JFR131109 JPN131078:JPN131109 JZJ131078:JZJ131109 KJF131078:KJF131109 KTB131078:KTB131109 LCX131078:LCX131109 LMT131078:LMT131109 LWP131078:LWP131109 MGL131078:MGL131109 MQH131078:MQH131109 NAD131078:NAD131109 NJZ131078:NJZ131109 NTV131078:NTV131109 ODR131078:ODR131109 ONN131078:ONN131109 OXJ131078:OXJ131109 PHF131078:PHF131109 PRB131078:PRB131109 QAX131078:QAX131109 QKT131078:QKT131109 QUP131078:QUP131109 REL131078:REL131109 ROH131078:ROH131109 RYD131078:RYD131109 SHZ131078:SHZ131109 SRV131078:SRV131109 TBR131078:TBR131109 TLN131078:TLN131109 TVJ131078:TVJ131109 UFF131078:UFF131109 UPB131078:UPB131109 UYX131078:UYX131109 VIT131078:VIT131109 VSP131078:VSP131109 WCL131078:WCL131109 WMH131078:WMH131109 WWD131078:WWD131109 V196614:V196645 JR196614:JR196645 TN196614:TN196645 ADJ196614:ADJ196645 ANF196614:ANF196645 AXB196614:AXB196645 BGX196614:BGX196645 BQT196614:BQT196645 CAP196614:CAP196645 CKL196614:CKL196645 CUH196614:CUH196645 DED196614:DED196645 DNZ196614:DNZ196645 DXV196614:DXV196645 EHR196614:EHR196645 ERN196614:ERN196645 FBJ196614:FBJ196645 FLF196614:FLF196645 FVB196614:FVB196645 GEX196614:GEX196645 GOT196614:GOT196645 GYP196614:GYP196645 HIL196614:HIL196645 HSH196614:HSH196645 ICD196614:ICD196645 ILZ196614:ILZ196645 IVV196614:IVV196645 JFR196614:JFR196645 JPN196614:JPN196645 JZJ196614:JZJ196645 KJF196614:KJF196645 KTB196614:KTB196645 LCX196614:LCX196645 LMT196614:LMT196645 LWP196614:LWP196645 MGL196614:MGL196645 MQH196614:MQH196645 NAD196614:NAD196645 NJZ196614:NJZ196645 NTV196614:NTV196645 ODR196614:ODR196645 ONN196614:ONN196645 OXJ196614:OXJ196645 PHF196614:PHF196645 PRB196614:PRB196645 QAX196614:QAX196645 QKT196614:QKT196645 QUP196614:QUP196645 REL196614:REL196645 ROH196614:ROH196645 RYD196614:RYD196645 SHZ196614:SHZ196645 SRV196614:SRV196645 TBR196614:TBR196645 TLN196614:TLN196645 TVJ196614:TVJ196645 UFF196614:UFF196645 UPB196614:UPB196645 UYX196614:UYX196645 VIT196614:VIT196645 VSP196614:VSP196645 WCL196614:WCL196645 WMH196614:WMH196645 WWD196614:WWD196645 V262150:V262181 JR262150:JR262181 TN262150:TN262181 ADJ262150:ADJ262181 ANF262150:ANF262181 AXB262150:AXB262181 BGX262150:BGX262181 BQT262150:BQT262181 CAP262150:CAP262181 CKL262150:CKL262181 CUH262150:CUH262181 DED262150:DED262181 DNZ262150:DNZ262181 DXV262150:DXV262181 EHR262150:EHR262181 ERN262150:ERN262181 FBJ262150:FBJ262181 FLF262150:FLF262181 FVB262150:FVB262181 GEX262150:GEX262181 GOT262150:GOT262181 GYP262150:GYP262181 HIL262150:HIL262181 HSH262150:HSH262181 ICD262150:ICD262181 ILZ262150:ILZ262181 IVV262150:IVV262181 JFR262150:JFR262181 JPN262150:JPN262181 JZJ262150:JZJ262181 KJF262150:KJF262181 KTB262150:KTB262181 LCX262150:LCX262181 LMT262150:LMT262181 LWP262150:LWP262181 MGL262150:MGL262181 MQH262150:MQH262181 NAD262150:NAD262181 NJZ262150:NJZ262181 NTV262150:NTV262181 ODR262150:ODR262181 ONN262150:ONN262181 OXJ262150:OXJ262181 PHF262150:PHF262181 PRB262150:PRB262181 QAX262150:QAX262181 QKT262150:QKT262181 QUP262150:QUP262181 REL262150:REL262181 ROH262150:ROH262181 RYD262150:RYD262181 SHZ262150:SHZ262181 SRV262150:SRV262181 TBR262150:TBR262181 TLN262150:TLN262181 TVJ262150:TVJ262181 UFF262150:UFF262181 UPB262150:UPB262181 UYX262150:UYX262181 VIT262150:VIT262181 VSP262150:VSP262181 WCL262150:WCL262181 WMH262150:WMH262181 WWD262150:WWD262181 V327686:V327717 JR327686:JR327717 TN327686:TN327717 ADJ327686:ADJ327717 ANF327686:ANF327717 AXB327686:AXB327717 BGX327686:BGX327717 BQT327686:BQT327717 CAP327686:CAP327717 CKL327686:CKL327717 CUH327686:CUH327717 DED327686:DED327717 DNZ327686:DNZ327717 DXV327686:DXV327717 EHR327686:EHR327717 ERN327686:ERN327717 FBJ327686:FBJ327717 FLF327686:FLF327717 FVB327686:FVB327717 GEX327686:GEX327717 GOT327686:GOT327717 GYP327686:GYP327717 HIL327686:HIL327717 HSH327686:HSH327717 ICD327686:ICD327717 ILZ327686:ILZ327717 IVV327686:IVV327717 JFR327686:JFR327717 JPN327686:JPN327717 JZJ327686:JZJ327717 KJF327686:KJF327717 KTB327686:KTB327717 LCX327686:LCX327717 LMT327686:LMT327717 LWP327686:LWP327717 MGL327686:MGL327717 MQH327686:MQH327717 NAD327686:NAD327717 NJZ327686:NJZ327717 NTV327686:NTV327717 ODR327686:ODR327717 ONN327686:ONN327717 OXJ327686:OXJ327717 PHF327686:PHF327717 PRB327686:PRB327717 QAX327686:QAX327717 QKT327686:QKT327717 QUP327686:QUP327717 REL327686:REL327717 ROH327686:ROH327717 RYD327686:RYD327717 SHZ327686:SHZ327717 SRV327686:SRV327717 TBR327686:TBR327717 TLN327686:TLN327717 TVJ327686:TVJ327717 UFF327686:UFF327717 UPB327686:UPB327717 UYX327686:UYX327717 VIT327686:VIT327717 VSP327686:VSP327717 WCL327686:WCL327717 WMH327686:WMH327717 WWD327686:WWD327717 V393222:V393253 JR393222:JR393253 TN393222:TN393253 ADJ393222:ADJ393253 ANF393222:ANF393253 AXB393222:AXB393253 BGX393222:BGX393253 BQT393222:BQT393253 CAP393222:CAP393253 CKL393222:CKL393253 CUH393222:CUH393253 DED393222:DED393253 DNZ393222:DNZ393253 DXV393222:DXV393253 EHR393222:EHR393253 ERN393222:ERN393253 FBJ393222:FBJ393253 FLF393222:FLF393253 FVB393222:FVB393253 GEX393222:GEX393253 GOT393222:GOT393253 GYP393222:GYP393253 HIL393222:HIL393253 HSH393222:HSH393253 ICD393222:ICD393253 ILZ393222:ILZ393253 IVV393222:IVV393253 JFR393222:JFR393253 JPN393222:JPN393253 JZJ393222:JZJ393253 KJF393222:KJF393253 KTB393222:KTB393253 LCX393222:LCX393253 LMT393222:LMT393253 LWP393222:LWP393253 MGL393222:MGL393253 MQH393222:MQH393253 NAD393222:NAD393253 NJZ393222:NJZ393253 NTV393222:NTV393253 ODR393222:ODR393253 ONN393222:ONN393253 OXJ393222:OXJ393253 PHF393222:PHF393253 PRB393222:PRB393253 QAX393222:QAX393253 QKT393222:QKT393253 QUP393222:QUP393253 REL393222:REL393253 ROH393222:ROH393253 RYD393222:RYD393253 SHZ393222:SHZ393253 SRV393222:SRV393253 TBR393222:TBR393253 TLN393222:TLN393253 TVJ393222:TVJ393253 UFF393222:UFF393253 UPB393222:UPB393253 UYX393222:UYX393253 VIT393222:VIT393253 VSP393222:VSP393253 WCL393222:WCL393253 WMH393222:WMH393253 WWD393222:WWD393253 V458758:V458789 JR458758:JR458789 TN458758:TN458789 ADJ458758:ADJ458789 ANF458758:ANF458789 AXB458758:AXB458789 BGX458758:BGX458789 BQT458758:BQT458789 CAP458758:CAP458789 CKL458758:CKL458789 CUH458758:CUH458789 DED458758:DED458789 DNZ458758:DNZ458789 DXV458758:DXV458789 EHR458758:EHR458789 ERN458758:ERN458789 FBJ458758:FBJ458789 FLF458758:FLF458789 FVB458758:FVB458789 GEX458758:GEX458789 GOT458758:GOT458789 GYP458758:GYP458789 HIL458758:HIL458789 HSH458758:HSH458789 ICD458758:ICD458789 ILZ458758:ILZ458789 IVV458758:IVV458789 JFR458758:JFR458789 JPN458758:JPN458789 JZJ458758:JZJ458789 KJF458758:KJF458789 KTB458758:KTB458789 LCX458758:LCX458789 LMT458758:LMT458789 LWP458758:LWP458789 MGL458758:MGL458789 MQH458758:MQH458789 NAD458758:NAD458789 NJZ458758:NJZ458789 NTV458758:NTV458789 ODR458758:ODR458789 ONN458758:ONN458789 OXJ458758:OXJ458789 PHF458758:PHF458789 PRB458758:PRB458789 QAX458758:QAX458789 QKT458758:QKT458789 QUP458758:QUP458789 REL458758:REL458789 ROH458758:ROH458789 RYD458758:RYD458789 SHZ458758:SHZ458789 SRV458758:SRV458789 TBR458758:TBR458789 TLN458758:TLN458789 TVJ458758:TVJ458789 UFF458758:UFF458789 UPB458758:UPB458789 UYX458758:UYX458789 VIT458758:VIT458789 VSP458758:VSP458789 WCL458758:WCL458789 WMH458758:WMH458789 WWD458758:WWD458789 V524294:V524325 JR524294:JR524325 TN524294:TN524325 ADJ524294:ADJ524325 ANF524294:ANF524325 AXB524294:AXB524325 BGX524294:BGX524325 BQT524294:BQT524325 CAP524294:CAP524325 CKL524294:CKL524325 CUH524294:CUH524325 DED524294:DED524325 DNZ524294:DNZ524325 DXV524294:DXV524325 EHR524294:EHR524325 ERN524294:ERN524325 FBJ524294:FBJ524325 FLF524294:FLF524325 FVB524294:FVB524325 GEX524294:GEX524325 GOT524294:GOT524325 GYP524294:GYP524325 HIL524294:HIL524325 HSH524294:HSH524325 ICD524294:ICD524325 ILZ524294:ILZ524325 IVV524294:IVV524325 JFR524294:JFR524325 JPN524294:JPN524325 JZJ524294:JZJ524325 KJF524294:KJF524325 KTB524294:KTB524325 LCX524294:LCX524325 LMT524294:LMT524325 LWP524294:LWP524325 MGL524294:MGL524325 MQH524294:MQH524325 NAD524294:NAD524325 NJZ524294:NJZ524325 NTV524294:NTV524325 ODR524294:ODR524325 ONN524294:ONN524325 OXJ524294:OXJ524325 PHF524294:PHF524325 PRB524294:PRB524325 QAX524294:QAX524325 QKT524294:QKT524325 QUP524294:QUP524325 REL524294:REL524325 ROH524294:ROH524325 RYD524294:RYD524325 SHZ524294:SHZ524325 SRV524294:SRV524325 TBR524294:TBR524325 TLN524294:TLN524325 TVJ524294:TVJ524325 UFF524294:UFF524325 UPB524294:UPB524325 UYX524294:UYX524325 VIT524294:VIT524325 VSP524294:VSP524325 WCL524294:WCL524325 WMH524294:WMH524325 WWD524294:WWD524325 V589830:V589861 JR589830:JR589861 TN589830:TN589861 ADJ589830:ADJ589861 ANF589830:ANF589861 AXB589830:AXB589861 BGX589830:BGX589861 BQT589830:BQT589861 CAP589830:CAP589861 CKL589830:CKL589861 CUH589830:CUH589861 DED589830:DED589861 DNZ589830:DNZ589861 DXV589830:DXV589861 EHR589830:EHR589861 ERN589830:ERN589861 FBJ589830:FBJ589861 FLF589830:FLF589861 FVB589830:FVB589861 GEX589830:GEX589861 GOT589830:GOT589861 GYP589830:GYP589861 HIL589830:HIL589861 HSH589830:HSH589861 ICD589830:ICD589861 ILZ589830:ILZ589861 IVV589830:IVV589861 JFR589830:JFR589861 JPN589830:JPN589861 JZJ589830:JZJ589861 KJF589830:KJF589861 KTB589830:KTB589861 LCX589830:LCX589861 LMT589830:LMT589861 LWP589830:LWP589861 MGL589830:MGL589861 MQH589830:MQH589861 NAD589830:NAD589861 NJZ589830:NJZ589861 NTV589830:NTV589861 ODR589830:ODR589861 ONN589830:ONN589861 OXJ589830:OXJ589861 PHF589830:PHF589861 PRB589830:PRB589861 QAX589830:QAX589861 QKT589830:QKT589861 QUP589830:QUP589861 REL589830:REL589861 ROH589830:ROH589861 RYD589830:RYD589861 SHZ589830:SHZ589861 SRV589830:SRV589861 TBR589830:TBR589861 TLN589830:TLN589861 TVJ589830:TVJ589861 UFF589830:UFF589861 UPB589830:UPB589861 UYX589830:UYX589861 VIT589830:VIT589861 VSP589830:VSP589861 WCL589830:WCL589861 WMH589830:WMH589861 WWD589830:WWD589861 V655366:V655397 JR655366:JR655397 TN655366:TN655397 ADJ655366:ADJ655397 ANF655366:ANF655397 AXB655366:AXB655397 BGX655366:BGX655397 BQT655366:BQT655397 CAP655366:CAP655397 CKL655366:CKL655397 CUH655366:CUH655397 DED655366:DED655397 DNZ655366:DNZ655397 DXV655366:DXV655397 EHR655366:EHR655397 ERN655366:ERN655397 FBJ655366:FBJ655397 FLF655366:FLF655397 FVB655366:FVB655397 GEX655366:GEX655397 GOT655366:GOT655397 GYP655366:GYP655397 HIL655366:HIL655397 HSH655366:HSH655397 ICD655366:ICD655397 ILZ655366:ILZ655397 IVV655366:IVV655397 JFR655366:JFR655397 JPN655366:JPN655397 JZJ655366:JZJ655397 KJF655366:KJF655397 KTB655366:KTB655397 LCX655366:LCX655397 LMT655366:LMT655397 LWP655366:LWP655397 MGL655366:MGL655397 MQH655366:MQH655397 NAD655366:NAD655397 NJZ655366:NJZ655397 NTV655366:NTV655397 ODR655366:ODR655397 ONN655366:ONN655397 OXJ655366:OXJ655397 PHF655366:PHF655397 PRB655366:PRB655397 QAX655366:QAX655397 QKT655366:QKT655397 QUP655366:QUP655397 REL655366:REL655397 ROH655366:ROH655397 RYD655366:RYD655397 SHZ655366:SHZ655397 SRV655366:SRV655397 TBR655366:TBR655397 TLN655366:TLN655397 TVJ655366:TVJ655397 UFF655366:UFF655397 UPB655366:UPB655397 UYX655366:UYX655397 VIT655366:VIT655397 VSP655366:VSP655397 WCL655366:WCL655397 WMH655366:WMH655397 WWD655366:WWD655397 V720902:V720933 JR720902:JR720933 TN720902:TN720933 ADJ720902:ADJ720933 ANF720902:ANF720933 AXB720902:AXB720933 BGX720902:BGX720933 BQT720902:BQT720933 CAP720902:CAP720933 CKL720902:CKL720933 CUH720902:CUH720933 DED720902:DED720933 DNZ720902:DNZ720933 DXV720902:DXV720933 EHR720902:EHR720933 ERN720902:ERN720933 FBJ720902:FBJ720933 FLF720902:FLF720933 FVB720902:FVB720933 GEX720902:GEX720933 GOT720902:GOT720933 GYP720902:GYP720933 HIL720902:HIL720933 HSH720902:HSH720933 ICD720902:ICD720933 ILZ720902:ILZ720933 IVV720902:IVV720933 JFR720902:JFR720933 JPN720902:JPN720933 JZJ720902:JZJ720933 KJF720902:KJF720933 KTB720902:KTB720933 LCX720902:LCX720933 LMT720902:LMT720933 LWP720902:LWP720933 MGL720902:MGL720933 MQH720902:MQH720933 NAD720902:NAD720933 NJZ720902:NJZ720933 NTV720902:NTV720933 ODR720902:ODR720933 ONN720902:ONN720933 OXJ720902:OXJ720933 PHF720902:PHF720933 PRB720902:PRB720933 QAX720902:QAX720933 QKT720902:QKT720933 QUP720902:QUP720933 REL720902:REL720933 ROH720902:ROH720933 RYD720902:RYD720933 SHZ720902:SHZ720933 SRV720902:SRV720933 TBR720902:TBR720933 TLN720902:TLN720933 TVJ720902:TVJ720933 UFF720902:UFF720933 UPB720902:UPB720933 UYX720902:UYX720933 VIT720902:VIT720933 VSP720902:VSP720933 WCL720902:WCL720933 WMH720902:WMH720933 WWD720902:WWD720933 V786438:V786469 JR786438:JR786469 TN786438:TN786469 ADJ786438:ADJ786469 ANF786438:ANF786469 AXB786438:AXB786469 BGX786438:BGX786469 BQT786438:BQT786469 CAP786438:CAP786469 CKL786438:CKL786469 CUH786438:CUH786469 DED786438:DED786469 DNZ786438:DNZ786469 DXV786438:DXV786469 EHR786438:EHR786469 ERN786438:ERN786469 FBJ786438:FBJ786469 FLF786438:FLF786469 FVB786438:FVB786469 GEX786438:GEX786469 GOT786438:GOT786469 GYP786438:GYP786469 HIL786438:HIL786469 HSH786438:HSH786469 ICD786438:ICD786469 ILZ786438:ILZ786469 IVV786438:IVV786469 JFR786438:JFR786469 JPN786438:JPN786469 JZJ786438:JZJ786469 KJF786438:KJF786469 KTB786438:KTB786469 LCX786438:LCX786469 LMT786438:LMT786469 LWP786438:LWP786469 MGL786438:MGL786469 MQH786438:MQH786469 NAD786438:NAD786469 NJZ786438:NJZ786469 NTV786438:NTV786469 ODR786438:ODR786469 ONN786438:ONN786469 OXJ786438:OXJ786469 PHF786438:PHF786469 PRB786438:PRB786469 QAX786438:QAX786469 QKT786438:QKT786469 QUP786438:QUP786469 REL786438:REL786469 ROH786438:ROH786469 RYD786438:RYD786469 SHZ786438:SHZ786469 SRV786438:SRV786469 TBR786438:TBR786469 TLN786438:TLN786469 TVJ786438:TVJ786469 UFF786438:UFF786469 UPB786438:UPB786469 UYX786438:UYX786469 VIT786438:VIT786469 VSP786438:VSP786469 WCL786438:WCL786469 WMH786438:WMH786469 WWD786438:WWD786469 V851974:V852005 JR851974:JR852005 TN851974:TN852005 ADJ851974:ADJ852005 ANF851974:ANF852005 AXB851974:AXB852005 BGX851974:BGX852005 BQT851974:BQT852005 CAP851974:CAP852005 CKL851974:CKL852005 CUH851974:CUH852005 DED851974:DED852005 DNZ851974:DNZ852005 DXV851974:DXV852005 EHR851974:EHR852005 ERN851974:ERN852005 FBJ851974:FBJ852005 FLF851974:FLF852005 FVB851974:FVB852005 GEX851974:GEX852005 GOT851974:GOT852005 GYP851974:GYP852005 HIL851974:HIL852005 HSH851974:HSH852005 ICD851974:ICD852005 ILZ851974:ILZ852005 IVV851974:IVV852005 JFR851974:JFR852005 JPN851974:JPN852005 JZJ851974:JZJ852005 KJF851974:KJF852005 KTB851974:KTB852005 LCX851974:LCX852005 LMT851974:LMT852005 LWP851974:LWP852005 MGL851974:MGL852005 MQH851974:MQH852005 NAD851974:NAD852005 NJZ851974:NJZ852005 NTV851974:NTV852005 ODR851974:ODR852005 ONN851974:ONN852005 OXJ851974:OXJ852005 PHF851974:PHF852005 PRB851974:PRB852005 QAX851974:QAX852005 QKT851974:QKT852005 QUP851974:QUP852005 REL851974:REL852005 ROH851974:ROH852005 RYD851974:RYD852005 SHZ851974:SHZ852005 SRV851974:SRV852005 TBR851974:TBR852005 TLN851974:TLN852005 TVJ851974:TVJ852005 UFF851974:UFF852005 UPB851974:UPB852005 UYX851974:UYX852005 VIT851974:VIT852005 VSP851974:VSP852005 WCL851974:WCL852005 WMH851974:WMH852005 WWD851974:WWD852005 V917510:V917541 JR917510:JR917541 TN917510:TN917541 ADJ917510:ADJ917541 ANF917510:ANF917541 AXB917510:AXB917541 BGX917510:BGX917541 BQT917510:BQT917541 CAP917510:CAP917541 CKL917510:CKL917541 CUH917510:CUH917541 DED917510:DED917541 DNZ917510:DNZ917541 DXV917510:DXV917541 EHR917510:EHR917541 ERN917510:ERN917541 FBJ917510:FBJ917541 FLF917510:FLF917541 FVB917510:FVB917541 GEX917510:GEX917541 GOT917510:GOT917541 GYP917510:GYP917541 HIL917510:HIL917541 HSH917510:HSH917541 ICD917510:ICD917541 ILZ917510:ILZ917541 IVV917510:IVV917541 JFR917510:JFR917541 JPN917510:JPN917541 JZJ917510:JZJ917541 KJF917510:KJF917541 KTB917510:KTB917541 LCX917510:LCX917541 LMT917510:LMT917541 LWP917510:LWP917541 MGL917510:MGL917541 MQH917510:MQH917541 NAD917510:NAD917541 NJZ917510:NJZ917541 NTV917510:NTV917541 ODR917510:ODR917541 ONN917510:ONN917541 OXJ917510:OXJ917541 PHF917510:PHF917541 PRB917510:PRB917541 QAX917510:QAX917541 QKT917510:QKT917541 QUP917510:QUP917541 REL917510:REL917541 ROH917510:ROH917541 RYD917510:RYD917541 SHZ917510:SHZ917541 SRV917510:SRV917541 TBR917510:TBR917541 TLN917510:TLN917541 TVJ917510:TVJ917541 UFF917510:UFF917541 UPB917510:UPB917541 UYX917510:UYX917541 VIT917510:VIT917541 VSP917510:VSP917541 WCL917510:WCL917541 WMH917510:WMH917541 WWD917510:WWD917541 V983046:V983077 JR983046:JR983077 TN983046:TN983077 ADJ983046:ADJ983077 ANF983046:ANF983077 AXB983046:AXB983077 BGX983046:BGX983077 BQT983046:BQT983077 CAP983046:CAP983077 CKL983046:CKL983077 CUH983046:CUH983077 DED983046:DED983077 DNZ983046:DNZ983077 DXV983046:DXV983077 EHR983046:EHR983077 ERN983046:ERN983077 FBJ983046:FBJ983077 FLF983046:FLF983077 FVB983046:FVB983077 GEX983046:GEX983077 GOT983046:GOT983077 GYP983046:GYP983077 HIL983046:HIL983077 HSH983046:HSH983077 ICD983046:ICD983077 ILZ983046:ILZ983077 IVV983046:IVV983077 JFR983046:JFR983077 JPN983046:JPN983077 JZJ983046:JZJ983077 KJF983046:KJF983077 KTB983046:KTB983077 LCX983046:LCX983077 LMT983046:LMT983077 LWP983046:LWP983077 MGL983046:MGL983077 MQH983046:MQH983077 NAD983046:NAD983077 NJZ983046:NJZ983077 NTV983046:NTV983077 ODR983046:ODR983077 ONN983046:ONN983077 OXJ983046:OXJ983077 PHF983046:PHF983077 PRB983046:PRB983077 QAX983046:QAX983077 QKT983046:QKT983077 QUP983046:QUP983077 REL983046:REL983077 ROH983046:ROH983077 RYD983046:RYD983077 SHZ983046:SHZ983077 SRV983046:SRV983077 TBR983046:TBR983077 TLN983046:TLN983077 TVJ983046:TVJ983077 UFF983046:UFF983077 UPB983046:UPB983077 UYX983046:UYX983077 VIT983046:VIT983077 VSP983046:VSP983077 WCL983046:WCL983077 WMH983046:WMH983077 WWD983046:WWD983077 V31:V36">
      <formula1>$J$2:$J$4</formula1>
    </dataValidation>
    <dataValidation type="list" allowBlank="1" showInputMessage="1" showErrorMessage="1" sqref="W65542:W65573 JS65542:JS65573 TO65542:TO65573 ADK65542:ADK65573 ANG65542:ANG65573 AXC65542:AXC65573 BGY65542:BGY65573 BQU65542:BQU65573 CAQ65542:CAQ65573 CKM65542:CKM65573 CUI65542:CUI65573 DEE65542:DEE65573 DOA65542:DOA65573 DXW65542:DXW65573 EHS65542:EHS65573 ERO65542:ERO65573 FBK65542:FBK65573 FLG65542:FLG65573 FVC65542:FVC65573 GEY65542:GEY65573 GOU65542:GOU65573 GYQ65542:GYQ65573 HIM65542:HIM65573 HSI65542:HSI65573 ICE65542:ICE65573 IMA65542:IMA65573 IVW65542:IVW65573 JFS65542:JFS65573 JPO65542:JPO65573 JZK65542:JZK65573 KJG65542:KJG65573 KTC65542:KTC65573 LCY65542:LCY65573 LMU65542:LMU65573 LWQ65542:LWQ65573 MGM65542:MGM65573 MQI65542:MQI65573 NAE65542:NAE65573 NKA65542:NKA65573 NTW65542:NTW65573 ODS65542:ODS65573 ONO65542:ONO65573 OXK65542:OXK65573 PHG65542:PHG65573 PRC65542:PRC65573 QAY65542:QAY65573 QKU65542:QKU65573 QUQ65542:QUQ65573 REM65542:REM65573 ROI65542:ROI65573 RYE65542:RYE65573 SIA65542:SIA65573 SRW65542:SRW65573 TBS65542:TBS65573 TLO65542:TLO65573 TVK65542:TVK65573 UFG65542:UFG65573 UPC65542:UPC65573 UYY65542:UYY65573 VIU65542:VIU65573 VSQ65542:VSQ65573 WCM65542:WCM65573 WMI65542:WMI65573 WWE65542:WWE65573 W131078:W131109 JS131078:JS131109 TO131078:TO131109 ADK131078:ADK131109 ANG131078:ANG131109 AXC131078:AXC131109 BGY131078:BGY131109 BQU131078:BQU131109 CAQ131078:CAQ131109 CKM131078:CKM131109 CUI131078:CUI131109 DEE131078:DEE131109 DOA131078:DOA131109 DXW131078:DXW131109 EHS131078:EHS131109 ERO131078:ERO131109 FBK131078:FBK131109 FLG131078:FLG131109 FVC131078:FVC131109 GEY131078:GEY131109 GOU131078:GOU131109 GYQ131078:GYQ131109 HIM131078:HIM131109 HSI131078:HSI131109 ICE131078:ICE131109 IMA131078:IMA131109 IVW131078:IVW131109 JFS131078:JFS131109 JPO131078:JPO131109 JZK131078:JZK131109 KJG131078:KJG131109 KTC131078:KTC131109 LCY131078:LCY131109 LMU131078:LMU131109 LWQ131078:LWQ131109 MGM131078:MGM131109 MQI131078:MQI131109 NAE131078:NAE131109 NKA131078:NKA131109 NTW131078:NTW131109 ODS131078:ODS131109 ONO131078:ONO131109 OXK131078:OXK131109 PHG131078:PHG131109 PRC131078:PRC131109 QAY131078:QAY131109 QKU131078:QKU131109 QUQ131078:QUQ131109 REM131078:REM131109 ROI131078:ROI131109 RYE131078:RYE131109 SIA131078:SIA131109 SRW131078:SRW131109 TBS131078:TBS131109 TLO131078:TLO131109 TVK131078:TVK131109 UFG131078:UFG131109 UPC131078:UPC131109 UYY131078:UYY131109 VIU131078:VIU131109 VSQ131078:VSQ131109 WCM131078:WCM131109 WMI131078:WMI131109 WWE131078:WWE131109 W196614:W196645 JS196614:JS196645 TO196614:TO196645 ADK196614:ADK196645 ANG196614:ANG196645 AXC196614:AXC196645 BGY196614:BGY196645 BQU196614:BQU196645 CAQ196614:CAQ196645 CKM196614:CKM196645 CUI196614:CUI196645 DEE196614:DEE196645 DOA196614:DOA196645 DXW196614:DXW196645 EHS196614:EHS196645 ERO196614:ERO196645 FBK196614:FBK196645 FLG196614:FLG196645 FVC196614:FVC196645 GEY196614:GEY196645 GOU196614:GOU196645 GYQ196614:GYQ196645 HIM196614:HIM196645 HSI196614:HSI196645 ICE196614:ICE196645 IMA196614:IMA196645 IVW196614:IVW196645 JFS196614:JFS196645 JPO196614:JPO196645 JZK196614:JZK196645 KJG196614:KJG196645 KTC196614:KTC196645 LCY196614:LCY196645 LMU196614:LMU196645 LWQ196614:LWQ196645 MGM196614:MGM196645 MQI196614:MQI196645 NAE196614:NAE196645 NKA196614:NKA196645 NTW196614:NTW196645 ODS196614:ODS196645 ONO196614:ONO196645 OXK196614:OXK196645 PHG196614:PHG196645 PRC196614:PRC196645 QAY196614:QAY196645 QKU196614:QKU196645 QUQ196614:QUQ196645 REM196614:REM196645 ROI196614:ROI196645 RYE196614:RYE196645 SIA196614:SIA196645 SRW196614:SRW196645 TBS196614:TBS196645 TLO196614:TLO196645 TVK196614:TVK196645 UFG196614:UFG196645 UPC196614:UPC196645 UYY196614:UYY196645 VIU196614:VIU196645 VSQ196614:VSQ196645 WCM196614:WCM196645 WMI196614:WMI196645 WWE196614:WWE196645 W262150:W262181 JS262150:JS262181 TO262150:TO262181 ADK262150:ADK262181 ANG262150:ANG262181 AXC262150:AXC262181 BGY262150:BGY262181 BQU262150:BQU262181 CAQ262150:CAQ262181 CKM262150:CKM262181 CUI262150:CUI262181 DEE262150:DEE262181 DOA262150:DOA262181 DXW262150:DXW262181 EHS262150:EHS262181 ERO262150:ERO262181 FBK262150:FBK262181 FLG262150:FLG262181 FVC262150:FVC262181 GEY262150:GEY262181 GOU262150:GOU262181 GYQ262150:GYQ262181 HIM262150:HIM262181 HSI262150:HSI262181 ICE262150:ICE262181 IMA262150:IMA262181 IVW262150:IVW262181 JFS262150:JFS262181 JPO262150:JPO262181 JZK262150:JZK262181 KJG262150:KJG262181 KTC262150:KTC262181 LCY262150:LCY262181 LMU262150:LMU262181 LWQ262150:LWQ262181 MGM262150:MGM262181 MQI262150:MQI262181 NAE262150:NAE262181 NKA262150:NKA262181 NTW262150:NTW262181 ODS262150:ODS262181 ONO262150:ONO262181 OXK262150:OXK262181 PHG262150:PHG262181 PRC262150:PRC262181 QAY262150:QAY262181 QKU262150:QKU262181 QUQ262150:QUQ262181 REM262150:REM262181 ROI262150:ROI262181 RYE262150:RYE262181 SIA262150:SIA262181 SRW262150:SRW262181 TBS262150:TBS262181 TLO262150:TLO262181 TVK262150:TVK262181 UFG262150:UFG262181 UPC262150:UPC262181 UYY262150:UYY262181 VIU262150:VIU262181 VSQ262150:VSQ262181 WCM262150:WCM262181 WMI262150:WMI262181 WWE262150:WWE262181 W327686:W327717 JS327686:JS327717 TO327686:TO327717 ADK327686:ADK327717 ANG327686:ANG327717 AXC327686:AXC327717 BGY327686:BGY327717 BQU327686:BQU327717 CAQ327686:CAQ327717 CKM327686:CKM327717 CUI327686:CUI327717 DEE327686:DEE327717 DOA327686:DOA327717 DXW327686:DXW327717 EHS327686:EHS327717 ERO327686:ERO327717 FBK327686:FBK327717 FLG327686:FLG327717 FVC327686:FVC327717 GEY327686:GEY327717 GOU327686:GOU327717 GYQ327686:GYQ327717 HIM327686:HIM327717 HSI327686:HSI327717 ICE327686:ICE327717 IMA327686:IMA327717 IVW327686:IVW327717 JFS327686:JFS327717 JPO327686:JPO327717 JZK327686:JZK327717 KJG327686:KJG327717 KTC327686:KTC327717 LCY327686:LCY327717 LMU327686:LMU327717 LWQ327686:LWQ327717 MGM327686:MGM327717 MQI327686:MQI327717 NAE327686:NAE327717 NKA327686:NKA327717 NTW327686:NTW327717 ODS327686:ODS327717 ONO327686:ONO327717 OXK327686:OXK327717 PHG327686:PHG327717 PRC327686:PRC327717 QAY327686:QAY327717 QKU327686:QKU327717 QUQ327686:QUQ327717 REM327686:REM327717 ROI327686:ROI327717 RYE327686:RYE327717 SIA327686:SIA327717 SRW327686:SRW327717 TBS327686:TBS327717 TLO327686:TLO327717 TVK327686:TVK327717 UFG327686:UFG327717 UPC327686:UPC327717 UYY327686:UYY327717 VIU327686:VIU327717 VSQ327686:VSQ327717 WCM327686:WCM327717 WMI327686:WMI327717 WWE327686:WWE327717 W393222:W393253 JS393222:JS393253 TO393222:TO393253 ADK393222:ADK393253 ANG393222:ANG393253 AXC393222:AXC393253 BGY393222:BGY393253 BQU393222:BQU393253 CAQ393222:CAQ393253 CKM393222:CKM393253 CUI393222:CUI393253 DEE393222:DEE393253 DOA393222:DOA393253 DXW393222:DXW393253 EHS393222:EHS393253 ERO393222:ERO393253 FBK393222:FBK393253 FLG393222:FLG393253 FVC393222:FVC393253 GEY393222:GEY393253 GOU393222:GOU393253 GYQ393222:GYQ393253 HIM393222:HIM393253 HSI393222:HSI393253 ICE393222:ICE393253 IMA393222:IMA393253 IVW393222:IVW393253 JFS393222:JFS393253 JPO393222:JPO393253 JZK393222:JZK393253 KJG393222:KJG393253 KTC393222:KTC393253 LCY393222:LCY393253 LMU393222:LMU393253 LWQ393222:LWQ393253 MGM393222:MGM393253 MQI393222:MQI393253 NAE393222:NAE393253 NKA393222:NKA393253 NTW393222:NTW393253 ODS393222:ODS393253 ONO393222:ONO393253 OXK393222:OXK393253 PHG393222:PHG393253 PRC393222:PRC393253 QAY393222:QAY393253 QKU393222:QKU393253 QUQ393222:QUQ393253 REM393222:REM393253 ROI393222:ROI393253 RYE393222:RYE393253 SIA393222:SIA393253 SRW393222:SRW393253 TBS393222:TBS393253 TLO393222:TLO393253 TVK393222:TVK393253 UFG393222:UFG393253 UPC393222:UPC393253 UYY393222:UYY393253 VIU393222:VIU393253 VSQ393222:VSQ393253 WCM393222:WCM393253 WMI393222:WMI393253 WWE393222:WWE393253 W458758:W458789 JS458758:JS458789 TO458758:TO458789 ADK458758:ADK458789 ANG458758:ANG458789 AXC458758:AXC458789 BGY458758:BGY458789 BQU458758:BQU458789 CAQ458758:CAQ458789 CKM458758:CKM458789 CUI458758:CUI458789 DEE458758:DEE458789 DOA458758:DOA458789 DXW458758:DXW458789 EHS458758:EHS458789 ERO458758:ERO458789 FBK458758:FBK458789 FLG458758:FLG458789 FVC458758:FVC458789 GEY458758:GEY458789 GOU458758:GOU458789 GYQ458758:GYQ458789 HIM458758:HIM458789 HSI458758:HSI458789 ICE458758:ICE458789 IMA458758:IMA458789 IVW458758:IVW458789 JFS458758:JFS458789 JPO458758:JPO458789 JZK458758:JZK458789 KJG458758:KJG458789 KTC458758:KTC458789 LCY458758:LCY458789 LMU458758:LMU458789 LWQ458758:LWQ458789 MGM458758:MGM458789 MQI458758:MQI458789 NAE458758:NAE458789 NKA458758:NKA458789 NTW458758:NTW458789 ODS458758:ODS458789 ONO458758:ONO458789 OXK458758:OXK458789 PHG458758:PHG458789 PRC458758:PRC458789 QAY458758:QAY458789 QKU458758:QKU458789 QUQ458758:QUQ458789 REM458758:REM458789 ROI458758:ROI458789 RYE458758:RYE458789 SIA458758:SIA458789 SRW458758:SRW458789 TBS458758:TBS458789 TLO458758:TLO458789 TVK458758:TVK458789 UFG458758:UFG458789 UPC458758:UPC458789 UYY458758:UYY458789 VIU458758:VIU458789 VSQ458758:VSQ458789 WCM458758:WCM458789 WMI458758:WMI458789 WWE458758:WWE458789 W524294:W524325 JS524294:JS524325 TO524294:TO524325 ADK524294:ADK524325 ANG524294:ANG524325 AXC524294:AXC524325 BGY524294:BGY524325 BQU524294:BQU524325 CAQ524294:CAQ524325 CKM524294:CKM524325 CUI524294:CUI524325 DEE524294:DEE524325 DOA524294:DOA524325 DXW524294:DXW524325 EHS524294:EHS524325 ERO524294:ERO524325 FBK524294:FBK524325 FLG524294:FLG524325 FVC524294:FVC524325 GEY524294:GEY524325 GOU524294:GOU524325 GYQ524294:GYQ524325 HIM524294:HIM524325 HSI524294:HSI524325 ICE524294:ICE524325 IMA524294:IMA524325 IVW524294:IVW524325 JFS524294:JFS524325 JPO524294:JPO524325 JZK524294:JZK524325 KJG524294:KJG524325 KTC524294:KTC524325 LCY524294:LCY524325 LMU524294:LMU524325 LWQ524294:LWQ524325 MGM524294:MGM524325 MQI524294:MQI524325 NAE524294:NAE524325 NKA524294:NKA524325 NTW524294:NTW524325 ODS524294:ODS524325 ONO524294:ONO524325 OXK524294:OXK524325 PHG524294:PHG524325 PRC524294:PRC524325 QAY524294:QAY524325 QKU524294:QKU524325 QUQ524294:QUQ524325 REM524294:REM524325 ROI524294:ROI524325 RYE524294:RYE524325 SIA524294:SIA524325 SRW524294:SRW524325 TBS524294:TBS524325 TLO524294:TLO524325 TVK524294:TVK524325 UFG524294:UFG524325 UPC524294:UPC524325 UYY524294:UYY524325 VIU524294:VIU524325 VSQ524294:VSQ524325 WCM524294:WCM524325 WMI524294:WMI524325 WWE524294:WWE524325 W589830:W589861 JS589830:JS589861 TO589830:TO589861 ADK589830:ADK589861 ANG589830:ANG589861 AXC589830:AXC589861 BGY589830:BGY589861 BQU589830:BQU589861 CAQ589830:CAQ589861 CKM589830:CKM589861 CUI589830:CUI589861 DEE589830:DEE589861 DOA589830:DOA589861 DXW589830:DXW589861 EHS589830:EHS589861 ERO589830:ERO589861 FBK589830:FBK589861 FLG589830:FLG589861 FVC589830:FVC589861 GEY589830:GEY589861 GOU589830:GOU589861 GYQ589830:GYQ589861 HIM589830:HIM589861 HSI589830:HSI589861 ICE589830:ICE589861 IMA589830:IMA589861 IVW589830:IVW589861 JFS589830:JFS589861 JPO589830:JPO589861 JZK589830:JZK589861 KJG589830:KJG589861 KTC589830:KTC589861 LCY589830:LCY589861 LMU589830:LMU589861 LWQ589830:LWQ589861 MGM589830:MGM589861 MQI589830:MQI589861 NAE589830:NAE589861 NKA589830:NKA589861 NTW589830:NTW589861 ODS589830:ODS589861 ONO589830:ONO589861 OXK589830:OXK589861 PHG589830:PHG589861 PRC589830:PRC589861 QAY589830:QAY589861 QKU589830:QKU589861 QUQ589830:QUQ589861 REM589830:REM589861 ROI589830:ROI589861 RYE589830:RYE589861 SIA589830:SIA589861 SRW589830:SRW589861 TBS589830:TBS589861 TLO589830:TLO589861 TVK589830:TVK589861 UFG589830:UFG589861 UPC589830:UPC589861 UYY589830:UYY589861 VIU589830:VIU589861 VSQ589830:VSQ589861 WCM589830:WCM589861 WMI589830:WMI589861 WWE589830:WWE589861 W655366:W655397 JS655366:JS655397 TO655366:TO655397 ADK655366:ADK655397 ANG655366:ANG655397 AXC655366:AXC655397 BGY655366:BGY655397 BQU655366:BQU655397 CAQ655366:CAQ655397 CKM655366:CKM655397 CUI655366:CUI655397 DEE655366:DEE655397 DOA655366:DOA655397 DXW655366:DXW655397 EHS655366:EHS655397 ERO655366:ERO655397 FBK655366:FBK655397 FLG655366:FLG655397 FVC655366:FVC655397 GEY655366:GEY655397 GOU655366:GOU655397 GYQ655366:GYQ655397 HIM655366:HIM655397 HSI655366:HSI655397 ICE655366:ICE655397 IMA655366:IMA655397 IVW655366:IVW655397 JFS655366:JFS655397 JPO655366:JPO655397 JZK655366:JZK655397 KJG655366:KJG655397 KTC655366:KTC655397 LCY655366:LCY655397 LMU655366:LMU655397 LWQ655366:LWQ655397 MGM655366:MGM655397 MQI655366:MQI655397 NAE655366:NAE655397 NKA655366:NKA655397 NTW655366:NTW655397 ODS655366:ODS655397 ONO655366:ONO655397 OXK655366:OXK655397 PHG655366:PHG655397 PRC655366:PRC655397 QAY655366:QAY655397 QKU655366:QKU655397 QUQ655366:QUQ655397 REM655366:REM655397 ROI655366:ROI655397 RYE655366:RYE655397 SIA655366:SIA655397 SRW655366:SRW655397 TBS655366:TBS655397 TLO655366:TLO655397 TVK655366:TVK655397 UFG655366:UFG655397 UPC655366:UPC655397 UYY655366:UYY655397 VIU655366:VIU655397 VSQ655366:VSQ655397 WCM655366:WCM655397 WMI655366:WMI655397 WWE655366:WWE655397 W720902:W720933 JS720902:JS720933 TO720902:TO720933 ADK720902:ADK720933 ANG720902:ANG720933 AXC720902:AXC720933 BGY720902:BGY720933 BQU720902:BQU720933 CAQ720902:CAQ720933 CKM720902:CKM720933 CUI720902:CUI720933 DEE720902:DEE720933 DOA720902:DOA720933 DXW720902:DXW720933 EHS720902:EHS720933 ERO720902:ERO720933 FBK720902:FBK720933 FLG720902:FLG720933 FVC720902:FVC720933 GEY720902:GEY720933 GOU720902:GOU720933 GYQ720902:GYQ720933 HIM720902:HIM720933 HSI720902:HSI720933 ICE720902:ICE720933 IMA720902:IMA720933 IVW720902:IVW720933 JFS720902:JFS720933 JPO720902:JPO720933 JZK720902:JZK720933 KJG720902:KJG720933 KTC720902:KTC720933 LCY720902:LCY720933 LMU720902:LMU720933 LWQ720902:LWQ720933 MGM720902:MGM720933 MQI720902:MQI720933 NAE720902:NAE720933 NKA720902:NKA720933 NTW720902:NTW720933 ODS720902:ODS720933 ONO720902:ONO720933 OXK720902:OXK720933 PHG720902:PHG720933 PRC720902:PRC720933 QAY720902:QAY720933 QKU720902:QKU720933 QUQ720902:QUQ720933 REM720902:REM720933 ROI720902:ROI720933 RYE720902:RYE720933 SIA720902:SIA720933 SRW720902:SRW720933 TBS720902:TBS720933 TLO720902:TLO720933 TVK720902:TVK720933 UFG720902:UFG720933 UPC720902:UPC720933 UYY720902:UYY720933 VIU720902:VIU720933 VSQ720902:VSQ720933 WCM720902:WCM720933 WMI720902:WMI720933 WWE720902:WWE720933 W786438:W786469 JS786438:JS786469 TO786438:TO786469 ADK786438:ADK786469 ANG786438:ANG786469 AXC786438:AXC786469 BGY786438:BGY786469 BQU786438:BQU786469 CAQ786438:CAQ786469 CKM786438:CKM786469 CUI786438:CUI786469 DEE786438:DEE786469 DOA786438:DOA786469 DXW786438:DXW786469 EHS786438:EHS786469 ERO786438:ERO786469 FBK786438:FBK786469 FLG786438:FLG786469 FVC786438:FVC786469 GEY786438:GEY786469 GOU786438:GOU786469 GYQ786438:GYQ786469 HIM786438:HIM786469 HSI786438:HSI786469 ICE786438:ICE786469 IMA786438:IMA786469 IVW786438:IVW786469 JFS786438:JFS786469 JPO786438:JPO786469 JZK786438:JZK786469 KJG786438:KJG786469 KTC786438:KTC786469 LCY786438:LCY786469 LMU786438:LMU786469 LWQ786438:LWQ786469 MGM786438:MGM786469 MQI786438:MQI786469 NAE786438:NAE786469 NKA786438:NKA786469 NTW786438:NTW786469 ODS786438:ODS786469 ONO786438:ONO786469 OXK786438:OXK786469 PHG786438:PHG786469 PRC786438:PRC786469 QAY786438:QAY786469 QKU786438:QKU786469 QUQ786438:QUQ786469 REM786438:REM786469 ROI786438:ROI786469 RYE786438:RYE786469 SIA786438:SIA786469 SRW786438:SRW786469 TBS786438:TBS786469 TLO786438:TLO786469 TVK786438:TVK786469 UFG786438:UFG786469 UPC786438:UPC786469 UYY786438:UYY786469 VIU786438:VIU786469 VSQ786438:VSQ786469 WCM786438:WCM786469 WMI786438:WMI786469 WWE786438:WWE786469 W851974:W852005 JS851974:JS852005 TO851974:TO852005 ADK851974:ADK852005 ANG851974:ANG852005 AXC851974:AXC852005 BGY851974:BGY852005 BQU851974:BQU852005 CAQ851974:CAQ852005 CKM851974:CKM852005 CUI851974:CUI852005 DEE851974:DEE852005 DOA851974:DOA852005 DXW851974:DXW852005 EHS851974:EHS852005 ERO851974:ERO852005 FBK851974:FBK852005 FLG851974:FLG852005 FVC851974:FVC852005 GEY851974:GEY852005 GOU851974:GOU852005 GYQ851974:GYQ852005 HIM851974:HIM852005 HSI851974:HSI852005 ICE851974:ICE852005 IMA851974:IMA852005 IVW851974:IVW852005 JFS851974:JFS852005 JPO851974:JPO852005 JZK851974:JZK852005 KJG851974:KJG852005 KTC851974:KTC852005 LCY851974:LCY852005 LMU851974:LMU852005 LWQ851974:LWQ852005 MGM851974:MGM852005 MQI851974:MQI852005 NAE851974:NAE852005 NKA851974:NKA852005 NTW851974:NTW852005 ODS851974:ODS852005 ONO851974:ONO852005 OXK851974:OXK852005 PHG851974:PHG852005 PRC851974:PRC852005 QAY851974:QAY852005 QKU851974:QKU852005 QUQ851974:QUQ852005 REM851974:REM852005 ROI851974:ROI852005 RYE851974:RYE852005 SIA851974:SIA852005 SRW851974:SRW852005 TBS851974:TBS852005 TLO851974:TLO852005 TVK851974:TVK852005 UFG851974:UFG852005 UPC851974:UPC852005 UYY851974:UYY852005 VIU851974:VIU852005 VSQ851974:VSQ852005 WCM851974:WCM852005 WMI851974:WMI852005 WWE851974:WWE852005 W917510:W917541 JS917510:JS917541 TO917510:TO917541 ADK917510:ADK917541 ANG917510:ANG917541 AXC917510:AXC917541 BGY917510:BGY917541 BQU917510:BQU917541 CAQ917510:CAQ917541 CKM917510:CKM917541 CUI917510:CUI917541 DEE917510:DEE917541 DOA917510:DOA917541 DXW917510:DXW917541 EHS917510:EHS917541 ERO917510:ERO917541 FBK917510:FBK917541 FLG917510:FLG917541 FVC917510:FVC917541 GEY917510:GEY917541 GOU917510:GOU917541 GYQ917510:GYQ917541 HIM917510:HIM917541 HSI917510:HSI917541 ICE917510:ICE917541 IMA917510:IMA917541 IVW917510:IVW917541 JFS917510:JFS917541 JPO917510:JPO917541 JZK917510:JZK917541 KJG917510:KJG917541 KTC917510:KTC917541 LCY917510:LCY917541 LMU917510:LMU917541 LWQ917510:LWQ917541 MGM917510:MGM917541 MQI917510:MQI917541 NAE917510:NAE917541 NKA917510:NKA917541 NTW917510:NTW917541 ODS917510:ODS917541 ONO917510:ONO917541 OXK917510:OXK917541 PHG917510:PHG917541 PRC917510:PRC917541 QAY917510:QAY917541 QKU917510:QKU917541 QUQ917510:QUQ917541 REM917510:REM917541 ROI917510:ROI917541 RYE917510:RYE917541 SIA917510:SIA917541 SRW917510:SRW917541 TBS917510:TBS917541 TLO917510:TLO917541 TVK917510:TVK917541 UFG917510:UFG917541 UPC917510:UPC917541 UYY917510:UYY917541 VIU917510:VIU917541 VSQ917510:VSQ917541 WCM917510:WCM917541 WMI917510:WMI917541 WWE917510:WWE917541 W983046:W983077 JS983046:JS983077 TO983046:TO983077 ADK983046:ADK983077 ANG983046:ANG983077 AXC983046:AXC983077 BGY983046:BGY983077 BQU983046:BQU983077 CAQ983046:CAQ983077 CKM983046:CKM983077 CUI983046:CUI983077 DEE983046:DEE983077 DOA983046:DOA983077 DXW983046:DXW983077 EHS983046:EHS983077 ERO983046:ERO983077 FBK983046:FBK983077 FLG983046:FLG983077 FVC983046:FVC983077 GEY983046:GEY983077 GOU983046:GOU983077 GYQ983046:GYQ983077 HIM983046:HIM983077 HSI983046:HSI983077 ICE983046:ICE983077 IMA983046:IMA983077 IVW983046:IVW983077 JFS983046:JFS983077 JPO983046:JPO983077 JZK983046:JZK983077 KJG983046:KJG983077 KTC983046:KTC983077 LCY983046:LCY983077 LMU983046:LMU983077 LWQ983046:LWQ983077 MGM983046:MGM983077 MQI983046:MQI983077 NAE983046:NAE983077 NKA983046:NKA983077 NTW983046:NTW983077 ODS983046:ODS983077 ONO983046:ONO983077 OXK983046:OXK983077 PHG983046:PHG983077 PRC983046:PRC983077 QAY983046:QAY983077 QKU983046:QKU983077 QUQ983046:QUQ983077 REM983046:REM983077 ROI983046:ROI983077 RYE983046:RYE983077 SIA983046:SIA983077 SRW983046:SRW983077 TBS983046:TBS983077 TLO983046:TLO983077 TVK983046:TVK983077 UFG983046:UFG983077 UPC983046:UPC983077 UYY983046:UYY983077 VIU983046:VIU983077 VSQ983046:VSQ983077 WCM983046:WCM983077 WMI983046:WMI983077 WWE983046:WWE983077 W31:W38 W42:W47">
      <formula1>$I$2:$I$4</formula1>
    </dataValidation>
    <dataValidation type="list" allowBlank="1" showErrorMessage="1" sqref="B35 B38:B47">
      <formula1>$F$2:$F$6</formula1>
    </dataValidation>
    <dataValidation type="list" allowBlank="1" showErrorMessage="1" sqref="C35 C38:C47">
      <formula1>$D$2:$D$13</formula1>
    </dataValidation>
    <dataValidation type="list" allowBlank="1" showErrorMessage="1" sqref="F35 F38:F47">
      <formula1>$G$2:$G$5</formula1>
    </dataValidation>
    <dataValidation type="list" allowBlank="1" showErrorMessage="1" sqref="I35 I38 I42:I47">
      <formula1>$H$2:$H$3</formula1>
    </dataValidation>
  </dataValidations>
  <hyperlinks>
    <hyperlink ref="U31" r:id="rId1"/>
    <hyperlink ref="S38" r:id="rId2" location="overlay-context="/>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U27" zoomScale="80" zoomScaleNormal="80" workbookViewId="0">
      <selection activeCell="X32" sqref="X32"/>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141"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142"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CONTROL INTERNO DISCIPLINARIO</v>
      </c>
      <c r="F22" s="1112"/>
      <c r="G22" s="21"/>
      <c r="H22" s="1103" t="s">
        <v>60</v>
      </c>
      <c r="I22" s="1104"/>
      <c r="J22" s="1105"/>
      <c r="K22" s="83"/>
      <c r="L22" s="89"/>
      <c r="M22" s="89"/>
      <c r="N22" s="89"/>
      <c r="O22" s="89"/>
      <c r="P22" s="89"/>
      <c r="Q22" s="87"/>
      <c r="R22" s="87"/>
      <c r="S22" s="87"/>
      <c r="T22" s="87"/>
      <c r="U22" s="87"/>
      <c r="V22" s="87"/>
      <c r="W22" s="87"/>
      <c r="X22" s="86"/>
    </row>
    <row r="23" spans="1:27" ht="53.25" customHeight="1" thickBot="1" x14ac:dyDescent="0.3">
      <c r="A23" s="1124" t="s">
        <v>55</v>
      </c>
      <c r="B23" s="1125"/>
      <c r="C23" s="1126"/>
      <c r="D23" s="23"/>
      <c r="E23" s="93" t="s">
        <v>144</v>
      </c>
      <c r="F23" s="94">
        <f>COUNTA(E31:E40)</f>
        <v>0</v>
      </c>
      <c r="G23" s="21"/>
      <c r="H23" s="1106" t="s">
        <v>66</v>
      </c>
      <c r="I23" s="1107"/>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1108" t="s">
        <v>149</v>
      </c>
      <c r="I24" s="1109"/>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1110"/>
      <c r="I25" s="1110"/>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110"/>
      <c r="I26" s="1110"/>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96" t="s">
        <v>84</v>
      </c>
      <c r="P30" s="997"/>
      <c r="Q30" s="997"/>
      <c r="R30" s="99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136"/>
      <c r="P31" s="1137"/>
      <c r="Q31" s="1137"/>
      <c r="R31" s="1138"/>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139"/>
      <c r="P32" s="1140"/>
      <c r="Q32" s="1140"/>
      <c r="R32" s="1141"/>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142"/>
      <c r="P33" s="1143"/>
      <c r="Q33" s="1143"/>
      <c r="R33" s="1144"/>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8" zoomScale="80" zoomScaleNormal="80" workbookViewId="0">
      <selection activeCell="G39" sqref="G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141"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142"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EVALUACIÓN Y CONTROL</v>
      </c>
      <c r="F22" s="1112"/>
      <c r="G22" s="21"/>
      <c r="H22" s="1103" t="s">
        <v>60</v>
      </c>
      <c r="I22" s="1104"/>
      <c r="J22" s="1105"/>
      <c r="K22" s="83"/>
      <c r="L22" s="84"/>
      <c r="M22" s="84"/>
      <c r="N22" s="84"/>
      <c r="O22" s="84"/>
      <c r="P22" s="84"/>
      <c r="Q22" s="87"/>
      <c r="R22" s="87"/>
      <c r="S22" s="87"/>
      <c r="T22" s="87"/>
      <c r="U22" s="87"/>
      <c r="V22" s="87"/>
      <c r="W22" s="87"/>
      <c r="X22" s="86"/>
    </row>
    <row r="23" spans="1:27" ht="53.25" customHeight="1" thickBot="1" x14ac:dyDescent="0.3">
      <c r="A23" s="1124" t="s">
        <v>121</v>
      </c>
      <c r="B23" s="1125"/>
      <c r="C23" s="1126"/>
      <c r="D23" s="23"/>
      <c r="E23" s="93" t="s">
        <v>144</v>
      </c>
      <c r="F23" s="94">
        <f>COUNTA(E31:E40)</f>
        <v>0</v>
      </c>
      <c r="G23" s="21"/>
      <c r="H23" s="1106" t="s">
        <v>66</v>
      </c>
      <c r="I23" s="1107"/>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1108" t="s">
        <v>149</v>
      </c>
      <c r="I24" s="1109"/>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1110"/>
      <c r="I25" s="1110"/>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110"/>
      <c r="I26" s="1110"/>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96" t="s">
        <v>84</v>
      </c>
      <c r="P30" s="997"/>
      <c r="Q30" s="997"/>
      <c r="R30" s="99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136"/>
      <c r="P31" s="1137"/>
      <c r="Q31" s="1137"/>
      <c r="R31" s="1138"/>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139"/>
      <c r="P32" s="1140"/>
      <c r="Q32" s="1140"/>
      <c r="R32" s="1141"/>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142"/>
      <c r="P33" s="1143"/>
      <c r="Q33" s="1143"/>
      <c r="R33" s="1144"/>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8" zoomScale="80" zoomScaleNormal="80" workbookViewId="0">
      <selection activeCell="I40" sqref="I40"/>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141"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142" t="s">
        <v>1003</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MEJORAMIENTO INTEGRAL Y CONTINUO</v>
      </c>
      <c r="F22" s="1112"/>
      <c r="G22" s="21"/>
      <c r="H22" s="1103" t="s">
        <v>60</v>
      </c>
      <c r="I22" s="1104"/>
      <c r="J22" s="1105"/>
      <c r="K22" s="83"/>
      <c r="L22" s="87"/>
      <c r="M22" s="87"/>
      <c r="N22" s="87"/>
      <c r="O22" s="87"/>
      <c r="P22" s="87"/>
      <c r="Q22" s="87"/>
      <c r="R22" s="87"/>
      <c r="S22" s="87"/>
      <c r="T22" s="87"/>
      <c r="U22" s="87"/>
      <c r="V22" s="87"/>
      <c r="W22" s="87"/>
      <c r="X22" s="86"/>
    </row>
    <row r="23" spans="1:27" ht="53.25" customHeight="1" thickBot="1" x14ac:dyDescent="0.3">
      <c r="A23" s="1124" t="s">
        <v>21</v>
      </c>
      <c r="B23" s="1125"/>
      <c r="C23" s="1126"/>
      <c r="D23" s="23"/>
      <c r="E23" s="93" t="s">
        <v>144</v>
      </c>
      <c r="F23" s="94">
        <f>COUNTA(E31:E40)</f>
        <v>0</v>
      </c>
      <c r="G23" s="21"/>
      <c r="H23" s="1106" t="s">
        <v>66</v>
      </c>
      <c r="I23" s="1107"/>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108" t="s">
        <v>149</v>
      </c>
      <c r="I24" s="1109"/>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1110"/>
      <c r="I25" s="1110"/>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110"/>
      <c r="I26" s="1110"/>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96" t="s">
        <v>84</v>
      </c>
      <c r="P30" s="997"/>
      <c r="Q30" s="997"/>
      <c r="R30" s="998"/>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3"/>
      <c r="U33" s="273"/>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3"/>
      <c r="U34" s="27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49" customWidth="1"/>
    <col min="2" max="2" width="14.85546875" style="449" customWidth="1"/>
    <col min="3" max="3" width="17.5703125" style="449" customWidth="1"/>
    <col min="4" max="4" width="21.5703125" style="449" customWidth="1"/>
    <col min="5" max="5" width="52.28515625" style="449" customWidth="1"/>
    <col min="6" max="6" width="24.140625" style="449" customWidth="1"/>
    <col min="7" max="7" width="26.5703125" style="449" customWidth="1"/>
    <col min="8" max="8" width="25.85546875" style="449" customWidth="1"/>
    <col min="9" max="9" width="14" style="449" customWidth="1"/>
    <col min="10" max="10" width="23" style="449" customWidth="1"/>
    <col min="11" max="11" width="18.5703125" style="449" customWidth="1"/>
    <col min="12" max="12" width="20" style="449" customWidth="1"/>
    <col min="13" max="13" width="18.28515625" style="449" customWidth="1"/>
    <col min="14" max="15" width="18" style="449" customWidth="1"/>
    <col min="16" max="16" width="26.28515625" style="449" customWidth="1"/>
    <col min="17" max="17" width="24.85546875" style="449" customWidth="1"/>
    <col min="18" max="18" width="19.42578125" style="449" customWidth="1"/>
    <col min="19" max="19" width="36" style="449" customWidth="1"/>
    <col min="20" max="20" width="76" style="449" customWidth="1"/>
    <col min="21" max="21" width="40.140625" style="449" customWidth="1"/>
    <col min="22" max="22" width="18.42578125" style="449" customWidth="1"/>
    <col min="23" max="23" width="19.42578125" style="449" customWidth="1"/>
    <col min="24" max="24" width="33.7109375" style="449" customWidth="1"/>
    <col min="25" max="25" width="31.140625" style="442" customWidth="1"/>
    <col min="26" max="26" width="14.42578125" style="442" customWidth="1"/>
    <col min="27" max="28" width="11" style="442" customWidth="1"/>
    <col min="29" max="16384" width="14.42578125" style="442"/>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1008"/>
      <c r="C17" s="100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7.75" customHeight="1" x14ac:dyDescent="0.25">
      <c r="A18" s="1010"/>
      <c r="B18" s="1011"/>
      <c r="C18" s="1012"/>
      <c r="D18" s="929"/>
      <c r="E18" s="930"/>
      <c r="F18" s="930"/>
      <c r="G18" s="930"/>
      <c r="H18" s="930"/>
      <c r="I18" s="930"/>
      <c r="J18" s="930"/>
      <c r="K18" s="930"/>
      <c r="L18" s="930"/>
      <c r="M18" s="930"/>
      <c r="N18" s="930"/>
      <c r="O18" s="930"/>
      <c r="P18" s="930"/>
      <c r="Q18" s="930"/>
      <c r="R18" s="930"/>
      <c r="S18" s="930"/>
      <c r="T18" s="930"/>
      <c r="U18" s="930"/>
      <c r="V18" s="930"/>
      <c r="W18" s="931"/>
      <c r="X18" s="141" t="s">
        <v>160</v>
      </c>
      <c r="Z18" s="1"/>
    </row>
    <row r="19" spans="1:27" ht="27.75" customHeight="1" x14ac:dyDescent="0.25">
      <c r="A19" s="1010"/>
      <c r="B19" s="1011"/>
      <c r="C19" s="1012"/>
      <c r="D19" s="929"/>
      <c r="E19" s="930"/>
      <c r="F19" s="930"/>
      <c r="G19" s="930"/>
      <c r="H19" s="930"/>
      <c r="I19" s="930"/>
      <c r="J19" s="930"/>
      <c r="K19" s="930"/>
      <c r="L19" s="930"/>
      <c r="M19" s="930"/>
      <c r="N19" s="930"/>
      <c r="O19" s="930"/>
      <c r="P19" s="930"/>
      <c r="Q19" s="930"/>
      <c r="R19" s="930"/>
      <c r="S19" s="930"/>
      <c r="T19" s="930"/>
      <c r="U19" s="930"/>
      <c r="V19" s="930"/>
      <c r="W19" s="931"/>
      <c r="X19" s="142" t="s">
        <v>161</v>
      </c>
      <c r="Z19" s="1"/>
    </row>
    <row r="20" spans="1:27" ht="27.75" customHeight="1" thickBot="1" x14ac:dyDescent="0.3">
      <c r="A20" s="1013"/>
      <c r="B20" s="1014"/>
      <c r="C20" s="1015"/>
      <c r="D20" s="932"/>
      <c r="E20" s="933"/>
      <c r="F20" s="933"/>
      <c r="G20" s="933"/>
      <c r="H20" s="933"/>
      <c r="I20" s="933"/>
      <c r="J20" s="933"/>
      <c r="K20" s="933"/>
      <c r="L20" s="933"/>
      <c r="M20" s="933"/>
      <c r="N20" s="933"/>
      <c r="O20" s="933"/>
      <c r="P20" s="933"/>
      <c r="Q20" s="933"/>
      <c r="R20" s="933"/>
      <c r="S20" s="933"/>
      <c r="T20" s="933"/>
      <c r="U20" s="933"/>
      <c r="V20" s="933"/>
      <c r="W20" s="934"/>
      <c r="X20" s="91" t="s">
        <v>58</v>
      </c>
      <c r="Z20" s="1"/>
    </row>
    <row r="21" spans="1:27" s="514" customFormat="1" ht="45" customHeight="1" thickBot="1" x14ac:dyDescent="0.3">
      <c r="A21" s="523" t="s">
        <v>932</v>
      </c>
      <c r="B21" s="516"/>
      <c r="C21" s="516"/>
      <c r="D21" s="515"/>
      <c r="E21" s="515"/>
      <c r="F21" s="515"/>
      <c r="G21" s="515"/>
      <c r="H21" s="515"/>
      <c r="I21" s="515"/>
      <c r="J21" s="515"/>
      <c r="K21" s="515"/>
      <c r="L21" s="515"/>
      <c r="M21" s="515"/>
      <c r="N21" s="515"/>
      <c r="O21" s="515"/>
      <c r="P21" s="515"/>
      <c r="Q21" s="515"/>
      <c r="R21" s="515"/>
      <c r="S21" s="515"/>
      <c r="T21" s="515"/>
      <c r="U21" s="515"/>
      <c r="V21" s="515"/>
      <c r="W21" s="515"/>
      <c r="X21" s="524"/>
      <c r="Z21" s="1"/>
    </row>
    <row r="22" spans="1:27" s="73" customFormat="1" ht="45" customHeight="1" thickBot="1" x14ac:dyDescent="0.25">
      <c r="A22" s="999" t="s">
        <v>73</v>
      </c>
      <c r="B22" s="1000"/>
      <c r="C22" s="1000"/>
      <c r="D22" s="1000"/>
      <c r="E22" s="1000"/>
      <c r="F22" s="1000"/>
      <c r="G22" s="1001"/>
      <c r="H22" s="1002" t="s">
        <v>74</v>
      </c>
      <c r="I22" s="1003"/>
      <c r="J22" s="1003"/>
      <c r="K22" s="1003"/>
      <c r="L22" s="1003"/>
      <c r="M22" s="1003"/>
      <c r="N22" s="1004"/>
      <c r="O22" s="1005" t="s">
        <v>75</v>
      </c>
      <c r="P22" s="1006"/>
      <c r="Q22" s="1006"/>
      <c r="R22" s="1006"/>
      <c r="S22" s="1007"/>
      <c r="T22" s="1016" t="s">
        <v>141</v>
      </c>
      <c r="U22" s="1017"/>
      <c r="V22" s="1017"/>
      <c r="W22" s="1017"/>
      <c r="X22" s="1018"/>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996" t="s">
        <v>84</v>
      </c>
      <c r="P23" s="997"/>
      <c r="Q23" s="997"/>
      <c r="R23" s="998"/>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27"/>
    <col min="2" max="3" width="26.7109375" style="327" customWidth="1"/>
    <col min="4" max="4" width="15" style="327" customWidth="1"/>
    <col min="5" max="6" width="11.5703125" style="327" customWidth="1"/>
    <col min="7" max="7" width="9.7109375" style="327" customWidth="1"/>
    <col min="8" max="8" width="7.28515625" style="328" customWidth="1"/>
    <col min="9" max="10" width="16.42578125" style="327" customWidth="1"/>
    <col min="11" max="11" width="13" style="327" customWidth="1"/>
    <col min="12" max="15" width="11.42578125" style="327"/>
    <col min="16" max="16" width="14.42578125" style="327" customWidth="1"/>
    <col min="17" max="17" width="14.7109375" style="327" customWidth="1"/>
    <col min="18" max="18" width="16.5703125" style="327" customWidth="1"/>
    <col min="19" max="19" width="11.42578125" style="327"/>
    <col min="20" max="20" width="14.42578125" style="327" customWidth="1"/>
    <col min="21" max="16384" width="11.42578125" style="327"/>
  </cols>
  <sheetData>
    <row r="1" spans="2:21" x14ac:dyDescent="0.25">
      <c r="I1" s="327" t="s">
        <v>657</v>
      </c>
    </row>
    <row r="2" spans="2:21" ht="15.75" thickBot="1" x14ac:dyDescent="0.3">
      <c r="I2" s="327" t="s">
        <v>658</v>
      </c>
      <c r="J2" s="327">
        <v>25</v>
      </c>
    </row>
    <row r="3" spans="2:21" ht="30" x14ac:dyDescent="0.25">
      <c r="B3" s="329" t="s">
        <v>61</v>
      </c>
      <c r="C3" s="361"/>
      <c r="D3" s="330">
        <v>31</v>
      </c>
      <c r="E3" s="331">
        <v>1</v>
      </c>
      <c r="I3" s="327" t="s">
        <v>659</v>
      </c>
      <c r="J3" s="327">
        <v>26</v>
      </c>
    </row>
    <row r="4" spans="2:21" x14ac:dyDescent="0.25">
      <c r="B4" s="332" t="s">
        <v>145</v>
      </c>
      <c r="C4" s="362"/>
      <c r="D4" s="333">
        <v>0</v>
      </c>
      <c r="E4" s="334">
        <f>+D4/$D$3</f>
        <v>0</v>
      </c>
      <c r="I4" s="327" t="s">
        <v>151</v>
      </c>
      <c r="J4" s="327">
        <v>0</v>
      </c>
    </row>
    <row r="5" spans="2:21" x14ac:dyDescent="0.25">
      <c r="B5" s="332" t="s">
        <v>146</v>
      </c>
      <c r="C5" s="362"/>
      <c r="D5" s="333">
        <v>23</v>
      </c>
      <c r="E5" s="334">
        <f>+D5/$D$3</f>
        <v>0.74193548387096775</v>
      </c>
      <c r="I5" s="327" t="s">
        <v>660</v>
      </c>
      <c r="J5" s="327">
        <v>20</v>
      </c>
    </row>
    <row r="6" spans="2:21" ht="15.75" thickBot="1" x14ac:dyDescent="0.3">
      <c r="B6" s="335" t="s">
        <v>153</v>
      </c>
      <c r="C6" s="363"/>
      <c r="D6" s="336">
        <v>8</v>
      </c>
      <c r="E6" s="337">
        <f>+D6/$D$3</f>
        <v>0.25806451612903225</v>
      </c>
      <c r="I6" s="327" t="s">
        <v>150</v>
      </c>
      <c r="J6" s="327">
        <v>6</v>
      </c>
    </row>
    <row r="8" spans="2:21" ht="15.75" thickBot="1" x14ac:dyDescent="0.3">
      <c r="I8" s="327" t="s">
        <v>639</v>
      </c>
      <c r="P8" s="1019" t="s">
        <v>640</v>
      </c>
      <c r="Q8" s="1019"/>
      <c r="R8" s="1019"/>
      <c r="S8" s="1019"/>
      <c r="T8" s="1019"/>
      <c r="U8" s="1019"/>
    </row>
    <row r="9" spans="2:21" s="344" customFormat="1" ht="48" customHeight="1" x14ac:dyDescent="0.25">
      <c r="B9" s="338" t="s">
        <v>1</v>
      </c>
      <c r="C9" s="339" t="s">
        <v>654</v>
      </c>
      <c r="D9" s="339" t="s">
        <v>80</v>
      </c>
      <c r="E9" s="339" t="s">
        <v>151</v>
      </c>
      <c r="F9" s="339" t="s">
        <v>150</v>
      </c>
      <c r="G9" s="340" t="s">
        <v>64</v>
      </c>
      <c r="H9" s="341"/>
      <c r="I9" s="342" t="s">
        <v>1</v>
      </c>
      <c r="J9" s="342" t="s">
        <v>655</v>
      </c>
      <c r="K9" s="342" t="s">
        <v>656</v>
      </c>
      <c r="L9" s="342" t="s">
        <v>641</v>
      </c>
      <c r="M9" s="342" t="s">
        <v>642</v>
      </c>
      <c r="N9" s="342" t="s">
        <v>643</v>
      </c>
      <c r="O9" s="341"/>
      <c r="P9" s="343" t="s">
        <v>644</v>
      </c>
      <c r="Q9" s="343" t="s">
        <v>645</v>
      </c>
      <c r="R9" s="343" t="s">
        <v>646</v>
      </c>
      <c r="S9" s="343" t="s">
        <v>641</v>
      </c>
      <c r="T9" s="343" t="s">
        <v>143</v>
      </c>
      <c r="U9" s="343" t="s">
        <v>653</v>
      </c>
    </row>
    <row r="10" spans="2:21" x14ac:dyDescent="0.25">
      <c r="B10" s="347" t="s">
        <v>88</v>
      </c>
      <c r="C10" s="333">
        <v>4</v>
      </c>
      <c r="D10" s="333">
        <v>4</v>
      </c>
      <c r="E10" s="333">
        <v>0</v>
      </c>
      <c r="F10" s="333">
        <v>4</v>
      </c>
      <c r="G10" s="345">
        <v>0</v>
      </c>
      <c r="H10" s="349"/>
      <c r="I10" s="350" t="s">
        <v>647</v>
      </c>
      <c r="J10" s="351">
        <f>+C10+C11+C12</f>
        <v>7</v>
      </c>
      <c r="K10" s="351">
        <f>+D10+D11+D12</f>
        <v>7</v>
      </c>
      <c r="L10" s="351">
        <f>+E10+E11+E12</f>
        <v>0</v>
      </c>
      <c r="M10" s="351">
        <f>+F10+F11+F12</f>
        <v>6</v>
      </c>
      <c r="N10" s="351">
        <f>+G10+G11+G12</f>
        <v>1</v>
      </c>
      <c r="O10" s="352"/>
      <c r="P10" s="353" t="s">
        <v>648</v>
      </c>
      <c r="Q10" s="354">
        <v>28</v>
      </c>
      <c r="R10" s="354">
        <v>31</v>
      </c>
      <c r="S10" s="353">
        <v>0</v>
      </c>
      <c r="T10" s="353">
        <v>23</v>
      </c>
      <c r="U10" s="353">
        <v>8</v>
      </c>
    </row>
    <row r="11" spans="2:21" x14ac:dyDescent="0.25">
      <c r="B11" s="347" t="s">
        <v>90</v>
      </c>
      <c r="C11" s="333">
        <v>1</v>
      </c>
      <c r="D11" s="333">
        <v>1</v>
      </c>
      <c r="E11" s="333">
        <v>0</v>
      </c>
      <c r="F11" s="333">
        <v>0</v>
      </c>
      <c r="G11" s="348">
        <v>1</v>
      </c>
      <c r="H11" s="349"/>
      <c r="I11" s="350" t="s">
        <v>649</v>
      </c>
      <c r="J11" s="351">
        <f>+C13</f>
        <v>6</v>
      </c>
      <c r="K11" s="351">
        <f>+D13</f>
        <v>6</v>
      </c>
      <c r="L11" s="351">
        <f>+E13</f>
        <v>0</v>
      </c>
      <c r="M11" s="351">
        <f>+F13</f>
        <v>6</v>
      </c>
      <c r="N11" s="351">
        <f>+G13</f>
        <v>0</v>
      </c>
      <c r="O11" s="352"/>
      <c r="P11" s="353" t="s">
        <v>650</v>
      </c>
      <c r="Q11" s="355">
        <v>25</v>
      </c>
      <c r="R11" s="355">
        <v>26</v>
      </c>
      <c r="S11" s="353"/>
      <c r="T11" s="353">
        <v>6</v>
      </c>
      <c r="U11" s="353">
        <v>20</v>
      </c>
    </row>
    <row r="12" spans="2:21" x14ac:dyDescent="0.25">
      <c r="B12" s="347" t="s">
        <v>92</v>
      </c>
      <c r="C12" s="333">
        <v>2</v>
      </c>
      <c r="D12" s="333">
        <v>2</v>
      </c>
      <c r="E12" s="333">
        <v>0</v>
      </c>
      <c r="F12" s="333">
        <v>2</v>
      </c>
      <c r="G12" s="348">
        <v>0</v>
      </c>
      <c r="H12" s="349"/>
      <c r="I12" s="350" t="s">
        <v>651</v>
      </c>
      <c r="J12" s="351">
        <f>+C14+C15+C17+C18+C19+C20+C21</f>
        <v>13</v>
      </c>
      <c r="K12" s="351">
        <f>+D14+D15+D17+D18+D19+D20+D21</f>
        <v>16</v>
      </c>
      <c r="L12" s="351">
        <f>+E14+E15+E17+E18+E19+E20+E21</f>
        <v>0</v>
      </c>
      <c r="M12" s="351">
        <f>+F14+F15+F17+F18+F19+F20+F21</f>
        <v>10</v>
      </c>
      <c r="N12" s="351">
        <f>+G14+G15+G17+G18+G19+G20+G21</f>
        <v>6</v>
      </c>
      <c r="O12" s="352"/>
      <c r="P12" s="346" t="s">
        <v>71</v>
      </c>
      <c r="Q12" s="346">
        <f>SUM(Q10:Q11)</f>
        <v>53</v>
      </c>
      <c r="R12" s="346">
        <f>SUM(R10:R11)</f>
        <v>57</v>
      </c>
      <c r="S12" s="346">
        <f>SUM(S10:S11)</f>
        <v>0</v>
      </c>
      <c r="T12" s="346">
        <f>SUM(T10:T11)</f>
        <v>29</v>
      </c>
      <c r="U12" s="346">
        <f>SUM(U10:U11)</f>
        <v>28</v>
      </c>
    </row>
    <row r="13" spans="2:21" ht="30" x14ac:dyDescent="0.25">
      <c r="B13" s="356" t="s">
        <v>94</v>
      </c>
      <c r="C13" s="333">
        <v>6</v>
      </c>
      <c r="D13" s="333">
        <v>6</v>
      </c>
      <c r="E13" s="333">
        <v>0</v>
      </c>
      <c r="F13" s="333">
        <v>6</v>
      </c>
      <c r="G13" s="348">
        <v>0</v>
      </c>
      <c r="H13" s="349"/>
      <c r="I13" s="350" t="s">
        <v>652</v>
      </c>
      <c r="J13" s="351">
        <f>+C22+C23</f>
        <v>2</v>
      </c>
      <c r="K13" s="351">
        <f>+D22+D23</f>
        <v>2</v>
      </c>
      <c r="L13" s="351">
        <f>+E22+E23</f>
        <v>0</v>
      </c>
      <c r="M13" s="351">
        <f>+F22+F23</f>
        <v>1</v>
      </c>
      <c r="N13" s="351">
        <f>+G22+G23</f>
        <v>1</v>
      </c>
      <c r="O13" s="352"/>
    </row>
    <row r="14" spans="2:21" x14ac:dyDescent="0.25">
      <c r="B14" s="347" t="s">
        <v>96</v>
      </c>
      <c r="C14" s="333">
        <v>2</v>
      </c>
      <c r="D14" s="333">
        <v>3</v>
      </c>
      <c r="E14" s="333">
        <v>0</v>
      </c>
      <c r="F14" s="333">
        <v>2</v>
      </c>
      <c r="G14" s="348">
        <v>1</v>
      </c>
      <c r="H14" s="349"/>
      <c r="I14" s="346" t="s">
        <v>71</v>
      </c>
      <c r="J14" s="351">
        <f>SUM(J10:J13)</f>
        <v>28</v>
      </c>
      <c r="K14" s="351">
        <f>SUM(K10:K13)</f>
        <v>31</v>
      </c>
      <c r="L14" s="351">
        <f>SUM(L10:L13)</f>
        <v>0</v>
      </c>
      <c r="M14" s="351">
        <f>SUM(M10:M13)</f>
        <v>23</v>
      </c>
      <c r="N14" s="351">
        <f>SUM(N10:N13)</f>
        <v>8</v>
      </c>
      <c r="O14" s="352"/>
    </row>
    <row r="15" spans="2:21" x14ac:dyDescent="0.25">
      <c r="B15" s="347" t="s">
        <v>98</v>
      </c>
      <c r="C15" s="333">
        <v>0</v>
      </c>
      <c r="D15" s="333">
        <v>0</v>
      </c>
      <c r="E15" s="333">
        <v>0</v>
      </c>
      <c r="F15" s="333">
        <v>0</v>
      </c>
      <c r="G15" s="348">
        <v>0</v>
      </c>
      <c r="H15" s="349"/>
      <c r="K15" s="357"/>
      <c r="L15" s="357"/>
      <c r="M15" s="357"/>
      <c r="N15" s="357"/>
      <c r="O15" s="357"/>
    </row>
    <row r="16" spans="2:21" x14ac:dyDescent="0.25">
      <c r="B16" s="347" t="s">
        <v>100</v>
      </c>
      <c r="C16" s="333">
        <v>0</v>
      </c>
      <c r="D16" s="333">
        <v>0</v>
      </c>
      <c r="E16" s="333">
        <v>0</v>
      </c>
      <c r="F16" s="333">
        <v>0</v>
      </c>
      <c r="G16" s="348">
        <v>0</v>
      </c>
      <c r="H16" s="349"/>
    </row>
    <row r="17" spans="2:15" ht="30" x14ac:dyDescent="0.25">
      <c r="B17" s="356" t="s">
        <v>102</v>
      </c>
      <c r="C17" s="333">
        <v>2</v>
      </c>
      <c r="D17" s="333">
        <v>3</v>
      </c>
      <c r="E17" s="333">
        <v>0</v>
      </c>
      <c r="F17" s="333">
        <v>1</v>
      </c>
      <c r="G17" s="348">
        <v>2</v>
      </c>
      <c r="H17" s="349"/>
    </row>
    <row r="18" spans="2:15" x14ac:dyDescent="0.25">
      <c r="B18" s="347" t="s">
        <v>104</v>
      </c>
      <c r="C18" s="333">
        <v>2</v>
      </c>
      <c r="D18" s="333">
        <v>3</v>
      </c>
      <c r="E18" s="333">
        <v>0</v>
      </c>
      <c r="F18" s="333">
        <v>3</v>
      </c>
      <c r="G18" s="348">
        <v>0</v>
      </c>
      <c r="H18" s="349"/>
    </row>
    <row r="19" spans="2:15" x14ac:dyDescent="0.25">
      <c r="B19" s="347" t="s">
        <v>106</v>
      </c>
      <c r="C19" s="333">
        <v>6</v>
      </c>
      <c r="D19" s="333">
        <v>6</v>
      </c>
      <c r="E19" s="333">
        <v>0</v>
      </c>
      <c r="F19" s="333">
        <v>4</v>
      </c>
      <c r="G19" s="348">
        <v>2</v>
      </c>
      <c r="H19" s="349"/>
    </row>
    <row r="20" spans="2:15" x14ac:dyDescent="0.25">
      <c r="B20" s="347" t="s">
        <v>108</v>
      </c>
      <c r="C20" s="333">
        <v>1</v>
      </c>
      <c r="D20" s="333">
        <v>1</v>
      </c>
      <c r="E20" s="333">
        <v>0</v>
      </c>
      <c r="F20" s="333">
        <v>0</v>
      </c>
      <c r="G20" s="348">
        <v>1</v>
      </c>
      <c r="H20" s="349"/>
    </row>
    <row r="21" spans="2:15" x14ac:dyDescent="0.25">
      <c r="B21" s="347" t="s">
        <v>110</v>
      </c>
      <c r="C21" s="333">
        <v>0</v>
      </c>
      <c r="D21" s="333">
        <v>0</v>
      </c>
      <c r="E21" s="333">
        <v>0</v>
      </c>
      <c r="F21" s="333">
        <v>0</v>
      </c>
      <c r="G21" s="348">
        <v>0</v>
      </c>
      <c r="H21" s="349"/>
    </row>
    <row r="22" spans="2:15" x14ac:dyDescent="0.25">
      <c r="B22" s="347" t="s">
        <v>112</v>
      </c>
      <c r="C22" s="333">
        <v>0</v>
      </c>
      <c r="D22" s="333">
        <v>0</v>
      </c>
      <c r="E22" s="333">
        <v>0</v>
      </c>
      <c r="F22" s="333">
        <v>0</v>
      </c>
      <c r="G22" s="348">
        <v>0</v>
      </c>
      <c r="H22" s="349"/>
    </row>
    <row r="23" spans="2:15" x14ac:dyDescent="0.25">
      <c r="B23" s="347" t="s">
        <v>114</v>
      </c>
      <c r="C23" s="333">
        <v>2</v>
      </c>
      <c r="D23" s="333">
        <v>2</v>
      </c>
      <c r="E23" s="333">
        <v>0</v>
      </c>
      <c r="F23" s="333">
        <v>1</v>
      </c>
      <c r="G23" s="348">
        <v>1</v>
      </c>
      <c r="H23" s="349"/>
    </row>
    <row r="24" spans="2:15" s="360" customFormat="1" ht="15.75" thickBot="1" x14ac:dyDescent="0.3">
      <c r="B24" s="358" t="s">
        <v>71</v>
      </c>
      <c r="C24" s="364">
        <f>SUM(C10:C23)</f>
        <v>28</v>
      </c>
      <c r="D24" s="359">
        <f>SUM(D10:D23)</f>
        <v>31</v>
      </c>
      <c r="E24" s="359">
        <f>SUM(E10:E23)</f>
        <v>0</v>
      </c>
      <c r="F24" s="359">
        <f>SUM(F10:F23)</f>
        <v>23</v>
      </c>
      <c r="G24" s="359">
        <f>SUM(G10:G23)</f>
        <v>8</v>
      </c>
      <c r="H24" s="349"/>
    </row>
    <row r="31" spans="2:15" ht="15.75" thickBot="1" x14ac:dyDescent="0.3"/>
    <row r="32" spans="2:15" ht="30" x14ac:dyDescent="0.25">
      <c r="J32" s="365" t="s">
        <v>1</v>
      </c>
      <c r="K32" s="365" t="s">
        <v>661</v>
      </c>
      <c r="L32" s="365" t="s">
        <v>151</v>
      </c>
      <c r="M32" s="365" t="s">
        <v>150</v>
      </c>
      <c r="N32" s="365" t="s">
        <v>64</v>
      </c>
      <c r="O32" s="365" t="s">
        <v>542</v>
      </c>
    </row>
    <row r="33" spans="10:15" ht="15.75" hidden="1" x14ac:dyDescent="0.25">
      <c r="J33" s="366" t="s">
        <v>87</v>
      </c>
      <c r="K33" s="323">
        <v>4</v>
      </c>
      <c r="L33" s="323">
        <v>0</v>
      </c>
      <c r="M33" s="323">
        <v>4</v>
      </c>
      <c r="N33" s="322">
        <v>0</v>
      </c>
      <c r="O33" s="367">
        <v>0</v>
      </c>
    </row>
    <row r="34" spans="10:15" ht="15.75" hidden="1" x14ac:dyDescent="0.25">
      <c r="J34" s="368" t="s">
        <v>89</v>
      </c>
      <c r="K34" s="321">
        <v>1</v>
      </c>
      <c r="L34" s="321">
        <v>1</v>
      </c>
      <c r="M34" s="321">
        <v>0</v>
      </c>
      <c r="N34" s="324">
        <v>0</v>
      </c>
      <c r="O34" s="369">
        <v>0</v>
      </c>
    </row>
    <row r="35" spans="10:15" ht="15.75" hidden="1" x14ac:dyDescent="0.25">
      <c r="J35" s="368" t="s">
        <v>91</v>
      </c>
      <c r="K35" s="320">
        <v>2</v>
      </c>
      <c r="L35" s="320">
        <v>0</v>
      </c>
      <c r="M35" s="320">
        <v>2</v>
      </c>
      <c r="N35" s="325">
        <v>0</v>
      </c>
      <c r="O35" s="370">
        <v>0</v>
      </c>
    </row>
    <row r="36" spans="10:15" ht="15.75" hidden="1" x14ac:dyDescent="0.25">
      <c r="J36" s="371" t="s">
        <v>93</v>
      </c>
      <c r="K36" s="321">
        <v>6</v>
      </c>
      <c r="L36" s="321">
        <v>0</v>
      </c>
      <c r="M36" s="321">
        <v>6</v>
      </c>
      <c r="N36" s="324">
        <v>0</v>
      </c>
      <c r="O36" s="369">
        <v>0</v>
      </c>
    </row>
    <row r="37" spans="10:15" ht="15.75" hidden="1" x14ac:dyDescent="0.25">
      <c r="J37" s="372" t="s">
        <v>95</v>
      </c>
      <c r="K37" s="321">
        <v>7</v>
      </c>
      <c r="L37" s="321">
        <v>1</v>
      </c>
      <c r="M37" s="321">
        <v>2</v>
      </c>
      <c r="N37" s="324">
        <v>4</v>
      </c>
      <c r="O37" s="369">
        <v>0</v>
      </c>
    </row>
    <row r="38" spans="10:15" ht="15.75" hidden="1" x14ac:dyDescent="0.25">
      <c r="J38" s="372" t="s">
        <v>97</v>
      </c>
      <c r="K38" s="321">
        <v>0</v>
      </c>
      <c r="L38" s="321">
        <v>0</v>
      </c>
      <c r="M38" s="321">
        <v>0</v>
      </c>
      <c r="N38" s="324">
        <v>0</v>
      </c>
      <c r="O38" s="369">
        <v>0</v>
      </c>
    </row>
    <row r="39" spans="10:15" ht="15.75" hidden="1" x14ac:dyDescent="0.25">
      <c r="J39" s="372" t="s">
        <v>99</v>
      </c>
      <c r="K39" s="320">
        <v>0</v>
      </c>
      <c r="L39" s="320">
        <v>0</v>
      </c>
      <c r="M39" s="320">
        <v>0</v>
      </c>
      <c r="N39" s="325">
        <v>0</v>
      </c>
      <c r="O39" s="370">
        <v>0</v>
      </c>
    </row>
    <row r="40" spans="10:15" ht="15.75" hidden="1" x14ac:dyDescent="0.25">
      <c r="J40" s="372" t="s">
        <v>101</v>
      </c>
      <c r="K40" s="320">
        <v>3</v>
      </c>
      <c r="L40" s="320">
        <v>2</v>
      </c>
      <c r="M40" s="320">
        <v>0</v>
      </c>
      <c r="N40" s="325">
        <v>1</v>
      </c>
      <c r="O40" s="370">
        <v>0</v>
      </c>
    </row>
    <row r="41" spans="10:15" ht="15.75" hidden="1" x14ac:dyDescent="0.25">
      <c r="J41" s="372" t="s">
        <v>103</v>
      </c>
      <c r="K41" s="321">
        <v>12</v>
      </c>
      <c r="L41" s="320">
        <v>0</v>
      </c>
      <c r="M41" s="326">
        <v>3</v>
      </c>
      <c r="N41" s="325">
        <v>6</v>
      </c>
      <c r="O41" s="370">
        <v>3</v>
      </c>
    </row>
    <row r="42" spans="10:15" ht="15.75" hidden="1" x14ac:dyDescent="0.25">
      <c r="J42" s="372" t="s">
        <v>105</v>
      </c>
      <c r="K42" s="321">
        <v>6</v>
      </c>
      <c r="L42" s="320">
        <v>0</v>
      </c>
      <c r="M42" s="320">
        <v>6</v>
      </c>
      <c r="N42" s="325">
        <v>0</v>
      </c>
      <c r="O42" s="370"/>
    </row>
    <row r="43" spans="10:15" ht="15.75" hidden="1" x14ac:dyDescent="0.25">
      <c r="J43" s="372" t="s">
        <v>107</v>
      </c>
      <c r="K43" s="320">
        <v>10</v>
      </c>
      <c r="L43" s="320">
        <v>0</v>
      </c>
      <c r="M43" s="320">
        <v>1</v>
      </c>
      <c r="N43" s="325">
        <v>9</v>
      </c>
      <c r="O43" s="370"/>
    </row>
    <row r="44" spans="10:15" ht="15.75" hidden="1" x14ac:dyDescent="0.25">
      <c r="J44" s="372" t="s">
        <v>109</v>
      </c>
      <c r="K44" s="320">
        <v>0</v>
      </c>
      <c r="L44" s="320">
        <v>0</v>
      </c>
      <c r="M44" s="320">
        <v>0</v>
      </c>
      <c r="N44" s="325">
        <v>0</v>
      </c>
      <c r="O44" s="370"/>
    </row>
    <row r="45" spans="10:15" ht="15.75" hidden="1" x14ac:dyDescent="0.25">
      <c r="J45" s="373" t="s">
        <v>111</v>
      </c>
      <c r="K45" s="320">
        <v>0</v>
      </c>
      <c r="L45" s="320">
        <v>0</v>
      </c>
      <c r="M45" s="320">
        <v>0</v>
      </c>
      <c r="N45" s="325">
        <v>0</v>
      </c>
      <c r="O45" s="370"/>
    </row>
    <row r="46" spans="10:15" ht="15.75" hidden="1" x14ac:dyDescent="0.25">
      <c r="J46" s="374" t="s">
        <v>113</v>
      </c>
      <c r="K46" s="375">
        <v>2</v>
      </c>
      <c r="L46" s="375">
        <v>0</v>
      </c>
      <c r="M46" s="375">
        <v>2</v>
      </c>
      <c r="N46" s="376">
        <v>0</v>
      </c>
      <c r="O46" s="377"/>
    </row>
    <row r="47" spans="10:15" x14ac:dyDescent="0.25">
      <c r="J47" s="378" t="s">
        <v>662</v>
      </c>
      <c r="K47" s="379">
        <f>SUM(K33:K46)</f>
        <v>53</v>
      </c>
      <c r="L47" s="379">
        <f>SUM(L33:L46)</f>
        <v>4</v>
      </c>
      <c r="M47" s="379">
        <f>SUM(M33:M46)</f>
        <v>26</v>
      </c>
      <c r="N47" s="379">
        <f>SUM(N33:N46)</f>
        <v>20</v>
      </c>
      <c r="O47" s="379">
        <f>SUM(O33:O46)</f>
        <v>3</v>
      </c>
    </row>
    <row r="48" spans="10:15" x14ac:dyDescent="0.25">
      <c r="J48" s="378" t="s">
        <v>663</v>
      </c>
      <c r="K48" s="379">
        <v>31</v>
      </c>
      <c r="L48" s="379">
        <v>0</v>
      </c>
      <c r="M48" s="379">
        <v>23</v>
      </c>
      <c r="N48" s="379">
        <v>8</v>
      </c>
      <c r="O48" s="379">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opLeftCell="A20" zoomScale="60" zoomScaleNormal="60" workbookViewId="0">
      <selection activeCell="M35" sqref="M35:N35"/>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7.7109375" style="231" bestFit="1" customWidth="1"/>
    <col min="7" max="7" width="12.7109375" customWidth="1"/>
    <col min="8" max="8" width="9.85546875" customWidth="1"/>
    <col min="9" max="9" width="7.7109375" customWidth="1"/>
    <col min="10" max="10" width="9.85546875" customWidth="1"/>
    <col min="11" max="11" width="9" customWidth="1"/>
    <col min="12" max="12" width="9.85546875" customWidth="1"/>
    <col min="13" max="13" width="7.28515625" customWidth="1"/>
    <col min="14" max="14" width="9.5703125" customWidth="1"/>
    <col min="15" max="15" width="9.85546875" customWidth="1"/>
    <col min="16" max="18" width="9" customWidth="1"/>
    <col min="19" max="21" width="11.85546875" customWidth="1"/>
    <col min="22" max="27" width="12.5703125" customWidth="1"/>
  </cols>
  <sheetData>
    <row r="1" spans="1:24" ht="46.5" x14ac:dyDescent="0.25">
      <c r="A1" s="1088" t="s">
        <v>62</v>
      </c>
      <c r="B1" s="1089"/>
      <c r="C1" s="1089"/>
      <c r="D1" s="1089"/>
      <c r="E1" s="1089"/>
      <c r="F1" s="1089"/>
      <c r="G1" s="1089"/>
      <c r="H1" s="1089"/>
      <c r="I1" s="1089"/>
      <c r="J1" s="1089"/>
      <c r="K1" s="1089"/>
      <c r="L1" s="1089"/>
      <c r="M1" s="1089"/>
      <c r="N1" s="1089"/>
      <c r="O1" s="1089"/>
      <c r="P1" s="1089"/>
      <c r="Q1" s="1089"/>
      <c r="R1" s="1089"/>
      <c r="S1" s="1089"/>
      <c r="T1" s="1089"/>
      <c r="U1" s="1090"/>
    </row>
    <row r="2" spans="1:24" ht="41.25" customHeight="1" thickBot="1" x14ac:dyDescent="0.3">
      <c r="A2" s="29"/>
      <c r="B2" s="30"/>
      <c r="C2" s="31"/>
      <c r="D2" s="31"/>
      <c r="E2" s="31"/>
      <c r="F2" s="31"/>
      <c r="G2" s="31"/>
      <c r="H2" s="1072" t="s">
        <v>63</v>
      </c>
      <c r="I2" s="918"/>
      <c r="J2" s="918"/>
      <c r="K2" s="918"/>
      <c r="L2" s="918"/>
      <c r="M2" s="918"/>
      <c r="N2" s="919"/>
      <c r="O2" s="32"/>
      <c r="P2" s="1036" t="s">
        <v>65</v>
      </c>
      <c r="Q2" s="1037"/>
      <c r="R2" s="1038"/>
      <c r="S2" s="1039" t="s">
        <v>1605</v>
      </c>
      <c r="T2" s="1037"/>
      <c r="U2" s="1038"/>
    </row>
    <row r="3" spans="1:24" ht="54.75" customHeight="1" thickBot="1" x14ac:dyDescent="0.4">
      <c r="A3" s="34"/>
      <c r="B3" s="35"/>
      <c r="C3" s="36"/>
      <c r="D3" s="36"/>
      <c r="E3" s="36"/>
      <c r="F3" s="36"/>
      <c r="G3" s="36"/>
      <c r="H3" s="1073" t="str">
        <f>+_1._RESULTADOS_GENERALES_DEL_PLAN__DE_MEJORAMIENTO_IDEP</f>
        <v>1. RESULTADOS GENERALES DEL PLAN  DE MEJORAMIENTO IDEP</v>
      </c>
      <c r="I3" s="1074"/>
      <c r="J3" s="1074"/>
      <c r="K3" s="1074"/>
      <c r="L3" s="1074"/>
      <c r="M3" s="1074"/>
      <c r="N3" s="1075"/>
      <c r="O3" s="37"/>
      <c r="P3" s="1036" t="s">
        <v>68</v>
      </c>
      <c r="Q3" s="1037"/>
      <c r="R3" s="1038"/>
      <c r="S3" s="1039" t="s">
        <v>1606</v>
      </c>
      <c r="T3" s="1037"/>
      <c r="U3" s="1038"/>
    </row>
    <row r="4" spans="1:24" ht="36.75" customHeight="1" thickBot="1" x14ac:dyDescent="0.4">
      <c r="A4" s="34"/>
      <c r="B4" s="35"/>
      <c r="C4" s="36"/>
      <c r="D4" s="36"/>
      <c r="E4" s="36"/>
      <c r="F4" s="36"/>
      <c r="G4" s="36"/>
      <c r="H4" s="1076" t="s">
        <v>69</v>
      </c>
      <c r="I4" s="1077"/>
      <c r="J4" s="1077"/>
      <c r="K4" s="1077"/>
      <c r="L4" s="1077"/>
      <c r="M4" s="1077"/>
      <c r="N4" s="1078"/>
      <c r="O4" s="38"/>
      <c r="P4" s="38"/>
      <c r="Q4" s="38"/>
      <c r="R4" s="38"/>
      <c r="S4" s="39"/>
      <c r="T4" s="38"/>
      <c r="U4" s="40"/>
    </row>
    <row r="5" spans="1:24" ht="14.25" customHeight="1" thickBot="1" x14ac:dyDescent="0.3">
      <c r="A5" s="34"/>
      <c r="B5" s="562"/>
      <c r="C5" s="37"/>
      <c r="D5" s="37"/>
      <c r="E5" s="37"/>
      <c r="F5" s="37"/>
      <c r="G5" s="37"/>
      <c r="H5" s="37"/>
      <c r="I5" s="37"/>
      <c r="J5" s="37"/>
      <c r="K5" s="41"/>
      <c r="L5" s="37"/>
      <c r="M5" s="37"/>
      <c r="N5" s="37"/>
      <c r="O5" s="37"/>
      <c r="P5" s="38"/>
      <c r="Q5" s="38"/>
      <c r="R5" s="38"/>
      <c r="S5" s="39"/>
      <c r="T5" s="38"/>
      <c r="U5" s="40"/>
    </row>
    <row r="6" spans="1:24" ht="32.25" customHeight="1" thickBot="1" x14ac:dyDescent="0.3">
      <c r="A6" s="1041" t="s">
        <v>67</v>
      </c>
      <c r="B6" s="1042"/>
      <c r="C6" s="1042"/>
      <c r="D6" s="1042"/>
      <c r="E6" s="1042"/>
      <c r="F6" s="1042"/>
      <c r="G6" s="1042"/>
      <c r="H6" s="1042"/>
      <c r="I6" s="1042"/>
      <c r="J6" s="1042"/>
      <c r="K6" s="1042"/>
      <c r="L6" s="1042"/>
      <c r="M6" s="1042"/>
      <c r="N6" s="1042"/>
      <c r="O6" s="1042"/>
      <c r="P6" s="1042"/>
      <c r="Q6" s="1042"/>
      <c r="R6" s="1042"/>
      <c r="S6" s="1042"/>
      <c r="T6" s="1042"/>
      <c r="U6" s="1043"/>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1040" t="s">
        <v>70</v>
      </c>
      <c r="C8" s="1040"/>
      <c r="D8" s="1040"/>
      <c r="E8" s="1040"/>
      <c r="F8" s="232"/>
      <c r="G8" s="119"/>
      <c r="H8" s="37"/>
      <c r="I8" s="38"/>
      <c r="J8" s="37"/>
      <c r="K8" s="41"/>
      <c r="L8" s="37"/>
      <c r="M8" s="37"/>
      <c r="N8" s="37"/>
      <c r="O8" s="37"/>
      <c r="P8" s="38"/>
      <c r="Q8" s="38"/>
      <c r="R8" s="38"/>
      <c r="S8" s="39"/>
      <c r="T8" s="38"/>
      <c r="U8" s="111"/>
      <c r="V8" s="101"/>
      <c r="W8" s="102"/>
      <c r="X8" s="78"/>
    </row>
    <row r="9" spans="1:24" ht="78.75" customHeight="1" x14ac:dyDescent="0.25">
      <c r="A9" s="110"/>
      <c r="B9" s="1028" t="s">
        <v>152</v>
      </c>
      <c r="C9" s="1029"/>
      <c r="D9" s="1029"/>
      <c r="E9" s="527">
        <f>'DIC-01'!F23+'DIP-02'!F23+'AC-10'!F23+'IDP-04'!F23+'GD-07'!F24+'GC-08'!F23+'GJ-09'!F23+'GRF-11'!F23+'GT-12'!F23+'GTH-13'!F23+'GF-14'!F23+'CID-15'!F23+'EC-16'!F23+'MIC-03'!F23</f>
        <v>153</v>
      </c>
      <c r="F9" s="233"/>
      <c r="G9" s="120"/>
      <c r="H9" s="37"/>
      <c r="I9" s="112"/>
      <c r="J9" s="35"/>
      <c r="K9" s="35"/>
      <c r="L9" s="35"/>
      <c r="M9" s="43"/>
      <c r="N9" s="35"/>
      <c r="O9" s="35"/>
      <c r="P9" s="35"/>
      <c r="Q9" s="35"/>
      <c r="R9" s="35"/>
      <c r="S9" s="43"/>
      <c r="T9" s="112"/>
      <c r="U9" s="111"/>
      <c r="V9" s="101"/>
      <c r="W9" s="102"/>
      <c r="X9" s="78"/>
    </row>
    <row r="10" spans="1:24" ht="44.25" customHeight="1" x14ac:dyDescent="0.25">
      <c r="A10" s="110"/>
      <c r="B10" s="1030" t="s">
        <v>61</v>
      </c>
      <c r="C10" s="1031"/>
      <c r="D10" s="1031"/>
      <c r="E10" s="527">
        <f>'DIC-01'!F24+'DIP-02'!F24+'AC-10'!F24+'IDP-04'!F24+'GD-07'!F25+'GC-08'!F24+'GJ-09'!F24+'GRF-11'!F24+'GT-12'!F24+'GTH-13'!F24+'GF-14'!F24+'CID-15'!F24+'EC-16'!F24+'MIC-03'!F24</f>
        <v>111</v>
      </c>
      <c r="F10" s="233"/>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1030" t="s">
        <v>145</v>
      </c>
      <c r="C11" s="1031"/>
      <c r="D11" s="1031"/>
      <c r="E11" s="527">
        <f>'DIC-01'!F25+'DIP-02'!F25+'AC-10'!F25+'IDP-04'!F25+'GD-07'!F26+'GC-08'!F25+'GJ-09'!F25+'GRF-11'!F25+'GT-12'!F25+'GTH-13'!F25+'GF-14'!F25+'CID-15'!F25+'EC-16'!F25+'MIC-03'!F25</f>
        <v>0</v>
      </c>
      <c r="F11" s="233"/>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1030" t="s">
        <v>146</v>
      </c>
      <c r="C12" s="1031"/>
      <c r="D12" s="1031"/>
      <c r="E12" s="527">
        <f>'DIC-01'!F26+'DIP-02'!F26+'AC-10'!F26+'IDP-04'!F26+'GD-07'!F27+'GC-08'!F26+'GJ-09'!F26+'GRF-11'!F26+'GT-12'!F26+'GTH-13'!F26+'GF-14'!F26+'CID-15'!F26+'EC-16'!F26+'MIC-03'!F26</f>
        <v>84</v>
      </c>
      <c r="F12" s="233"/>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1030" t="s">
        <v>153</v>
      </c>
      <c r="C13" s="1031"/>
      <c r="D13" s="1031"/>
      <c r="E13" s="527">
        <f>'DIC-01'!F27+'DIP-02'!F27+'AC-10'!F27+'IDP-04'!F27+'GD-07'!F28+'GC-08'!F27+'GJ-09'!F27+'GRF-11'!F27+'GT-12'!F27+'GTH-13'!F27+'GF-14'!F27+'CID-15'!F27+'EC-16'!F27+'MIC-03'!F27</f>
        <v>27</v>
      </c>
      <c r="F13" s="233"/>
      <c r="G13" s="121"/>
      <c r="H13" s="37"/>
      <c r="I13" s="37"/>
      <c r="J13" s="37"/>
      <c r="K13" s="41"/>
      <c r="L13" s="37"/>
      <c r="M13" s="37"/>
      <c r="N13" s="37"/>
      <c r="O13" s="37"/>
      <c r="P13" s="38"/>
      <c r="Q13" s="38"/>
      <c r="R13" s="38"/>
      <c r="S13" s="39"/>
      <c r="T13" s="38"/>
      <c r="U13" s="111"/>
      <c r="V13" s="78"/>
      <c r="W13" s="78"/>
      <c r="X13" s="78"/>
    </row>
    <row r="14" spans="1:24" ht="42" customHeight="1" x14ac:dyDescent="0.25">
      <c r="A14" s="110"/>
      <c r="B14" s="1030" t="s">
        <v>540</v>
      </c>
      <c r="C14" s="1031"/>
      <c r="D14" s="1031"/>
      <c r="E14" s="527">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x14ac:dyDescent="0.25">
      <c r="A15" s="110"/>
      <c r="B15" s="1026"/>
      <c r="C15" s="1027"/>
      <c r="D15" s="1027"/>
      <c r="E15" s="123"/>
      <c r="F15" s="123"/>
      <c r="G15" s="122"/>
      <c r="H15" s="37"/>
      <c r="I15" s="37"/>
      <c r="J15" s="37"/>
      <c r="K15" s="41"/>
      <c r="L15" s="37"/>
      <c r="M15" s="37"/>
      <c r="N15" s="37"/>
      <c r="O15" s="37"/>
      <c r="P15" s="38"/>
      <c r="Q15" s="38"/>
      <c r="R15" s="38"/>
      <c r="S15" s="39"/>
      <c r="T15" s="38"/>
      <c r="U15" s="111"/>
    </row>
    <row r="16" spans="1:24" ht="42" customHeight="1" x14ac:dyDescent="0.25">
      <c r="A16" s="110"/>
      <c r="B16" s="1026"/>
      <c r="C16" s="1027"/>
      <c r="D16" s="1027"/>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1034"/>
      <c r="U17" s="1035"/>
    </row>
    <row r="18" spans="1:21" ht="42" customHeight="1" thickBot="1" x14ac:dyDescent="0.3">
      <c r="A18" s="1032" t="s">
        <v>933</v>
      </c>
      <c r="B18" s="924"/>
      <c r="C18" s="924"/>
      <c r="D18" s="924"/>
      <c r="E18" s="924"/>
      <c r="F18" s="924"/>
      <c r="G18" s="924"/>
      <c r="H18" s="924"/>
      <c r="I18" s="924"/>
      <c r="J18" s="924"/>
      <c r="K18" s="924"/>
      <c r="L18" s="924"/>
      <c r="M18" s="924"/>
      <c r="N18" s="924"/>
      <c r="O18" s="924"/>
      <c r="P18" s="924"/>
      <c r="Q18" s="924"/>
      <c r="R18" s="924"/>
      <c r="S18" s="924"/>
      <c r="T18" s="924"/>
      <c r="U18" s="1033"/>
    </row>
    <row r="19" spans="1:21" ht="32.25" customHeight="1" thickBot="1" x14ac:dyDescent="0.3">
      <c r="A19" s="563"/>
      <c r="B19" s="48"/>
      <c r="C19" s="48"/>
      <c r="D19" s="48"/>
      <c r="E19" s="48"/>
      <c r="F19" s="48"/>
      <c r="G19" s="48"/>
      <c r="H19" s="48"/>
      <c r="I19" s="30"/>
      <c r="J19" s="30"/>
      <c r="K19" s="30"/>
      <c r="L19" s="30"/>
      <c r="M19" s="30"/>
      <c r="N19" s="30"/>
      <c r="O19" s="30"/>
      <c r="P19" s="30"/>
      <c r="Q19" s="30"/>
      <c r="R19" s="30"/>
      <c r="S19" s="30"/>
      <c r="T19" s="30"/>
      <c r="U19" s="564"/>
    </row>
    <row r="20" spans="1:21" ht="55.5" customHeight="1" thickBot="1" x14ac:dyDescent="0.3">
      <c r="A20" s="565"/>
      <c r="B20" s="234" t="s">
        <v>76</v>
      </c>
      <c r="C20" s="1047" t="s">
        <v>1</v>
      </c>
      <c r="D20" s="1048"/>
      <c r="E20" s="1049"/>
      <c r="F20" s="813" t="s">
        <v>415</v>
      </c>
      <c r="G20" s="1050" t="s">
        <v>80</v>
      </c>
      <c r="H20" s="1051"/>
      <c r="I20" s="1084" t="s">
        <v>151</v>
      </c>
      <c r="J20" s="1049"/>
      <c r="K20" s="1079" t="s">
        <v>150</v>
      </c>
      <c r="L20" s="1048"/>
      <c r="M20" s="1091" t="s">
        <v>64</v>
      </c>
      <c r="N20" s="1092"/>
      <c r="O20" s="1091" t="s">
        <v>542</v>
      </c>
      <c r="P20" s="1092"/>
      <c r="Q20" s="49"/>
      <c r="R20" s="49"/>
      <c r="S20" s="49"/>
      <c r="T20" s="35"/>
      <c r="U20" s="566"/>
    </row>
    <row r="21" spans="1:21" ht="33.75" customHeight="1" x14ac:dyDescent="0.25">
      <c r="A21" s="565"/>
      <c r="B21" s="274" t="s">
        <v>87</v>
      </c>
      <c r="C21" s="1044" t="s">
        <v>88</v>
      </c>
      <c r="D21" s="1045"/>
      <c r="E21" s="1046"/>
      <c r="F21" s="547">
        <f>+'DIC-01'!F23</f>
        <v>2</v>
      </c>
      <c r="G21" s="1085">
        <f>+'DIC-01'!F24</f>
        <v>3</v>
      </c>
      <c r="H21" s="1086"/>
      <c r="I21" s="1085">
        <f>+'DIC-01'!F25</f>
        <v>0</v>
      </c>
      <c r="J21" s="1086"/>
      <c r="K21" s="1085">
        <f>+'DIC-01'!F26</f>
        <v>1</v>
      </c>
      <c r="L21" s="1095"/>
      <c r="M21" s="1093">
        <f>+'DIC-01'!F27</f>
        <v>2</v>
      </c>
      <c r="N21" s="1094"/>
      <c r="O21" s="1093">
        <v>0</v>
      </c>
      <c r="P21" s="1094"/>
      <c r="Q21" s="35"/>
      <c r="R21" s="50"/>
      <c r="S21" s="35"/>
      <c r="T21" s="35"/>
      <c r="U21" s="567"/>
    </row>
    <row r="22" spans="1:21" ht="31.5" customHeight="1" x14ac:dyDescent="0.25">
      <c r="A22" s="565"/>
      <c r="B22" s="275" t="s">
        <v>89</v>
      </c>
      <c r="C22" s="1096" t="s">
        <v>90</v>
      </c>
      <c r="D22" s="1024"/>
      <c r="E22" s="1025"/>
      <c r="F22" s="546">
        <f>+'DIP-02'!F23</f>
        <v>0</v>
      </c>
      <c r="G22" s="1080">
        <f>+'DIP-02'!F24</f>
        <v>0</v>
      </c>
      <c r="H22" s="1053"/>
      <c r="I22" s="1080">
        <f>+'DIP-02'!F25</f>
        <v>0</v>
      </c>
      <c r="J22" s="1053"/>
      <c r="K22" s="1080">
        <f>+'DIP-02'!F26</f>
        <v>0</v>
      </c>
      <c r="L22" s="1056"/>
      <c r="M22" s="1087">
        <f>+'DIP-02'!F27</f>
        <v>0</v>
      </c>
      <c r="N22" s="1055"/>
      <c r="O22" s="1087">
        <v>0</v>
      </c>
      <c r="P22" s="1055"/>
      <c r="Q22" s="35"/>
      <c r="R22" s="50"/>
      <c r="S22" s="35"/>
      <c r="T22" s="35"/>
      <c r="U22" s="567"/>
    </row>
    <row r="23" spans="1:21" ht="31.5" customHeight="1" x14ac:dyDescent="0.25">
      <c r="A23" s="565"/>
      <c r="B23" s="275" t="s">
        <v>91</v>
      </c>
      <c r="C23" s="1023" t="s">
        <v>92</v>
      </c>
      <c r="D23" s="1024"/>
      <c r="E23" s="1025"/>
      <c r="F23" s="546">
        <f>+'AC-10'!F23</f>
        <v>0</v>
      </c>
      <c r="G23" s="1052">
        <f>+'AC-10'!F24</f>
        <v>0</v>
      </c>
      <c r="H23" s="1053"/>
      <c r="I23" s="1052">
        <f>+'AC-10'!F25</f>
        <v>0</v>
      </c>
      <c r="J23" s="1053"/>
      <c r="K23" s="1052">
        <f>+'AC-10'!F26</f>
        <v>0</v>
      </c>
      <c r="L23" s="1056"/>
      <c r="M23" s="1054">
        <f>+'AC-10'!F27</f>
        <v>0</v>
      </c>
      <c r="N23" s="1055"/>
      <c r="O23" s="1054">
        <v>0</v>
      </c>
      <c r="P23" s="1055"/>
      <c r="Q23" s="35"/>
      <c r="R23" s="50"/>
      <c r="S23" s="35"/>
      <c r="T23" s="35"/>
      <c r="U23" s="567"/>
    </row>
    <row r="24" spans="1:21" ht="31.5" customHeight="1" x14ac:dyDescent="0.25">
      <c r="A24" s="565"/>
      <c r="B24" s="276" t="s">
        <v>93</v>
      </c>
      <c r="C24" s="1020" t="s">
        <v>94</v>
      </c>
      <c r="D24" s="1021"/>
      <c r="E24" s="1022"/>
      <c r="F24" s="546">
        <f>+'IDP-04'!F23</f>
        <v>0</v>
      </c>
      <c r="G24" s="1080">
        <f>+'IDP-04'!F24</f>
        <v>0</v>
      </c>
      <c r="H24" s="1053"/>
      <c r="I24" s="1080">
        <f>+'IDP-04'!F25</f>
        <v>0</v>
      </c>
      <c r="J24" s="1053"/>
      <c r="K24" s="1080">
        <f>+'IDP-04'!F26</f>
        <v>0</v>
      </c>
      <c r="L24" s="1056"/>
      <c r="M24" s="1087">
        <f>+'IDP-04'!F27</f>
        <v>0</v>
      </c>
      <c r="N24" s="1055"/>
      <c r="O24" s="1087">
        <v>0</v>
      </c>
      <c r="P24" s="1055"/>
      <c r="Q24" s="35"/>
      <c r="R24" s="50"/>
      <c r="S24" s="35"/>
      <c r="T24" s="35"/>
      <c r="U24" s="567"/>
    </row>
    <row r="25" spans="1:21" ht="31.5" customHeight="1" x14ac:dyDescent="0.25">
      <c r="A25" s="565"/>
      <c r="B25" s="277" t="s">
        <v>95</v>
      </c>
      <c r="C25" s="1081" t="s">
        <v>96</v>
      </c>
      <c r="D25" s="1024"/>
      <c r="E25" s="1025"/>
      <c r="F25" s="546">
        <f>'GD-07'!F24</f>
        <v>7</v>
      </c>
      <c r="G25" s="1080">
        <f>'GD-07'!F25</f>
        <v>7</v>
      </c>
      <c r="H25" s="1053"/>
      <c r="I25" s="1080">
        <f>'GD-07'!F26</f>
        <v>0</v>
      </c>
      <c r="J25" s="1053"/>
      <c r="K25" s="1080">
        <f>'GD-07'!F27</f>
        <v>2</v>
      </c>
      <c r="L25" s="1056"/>
      <c r="M25" s="1087">
        <f>'GD-07'!F28</f>
        <v>5</v>
      </c>
      <c r="N25" s="1055"/>
      <c r="O25" s="1087">
        <v>0</v>
      </c>
      <c r="P25" s="1055"/>
      <c r="Q25" s="35"/>
      <c r="R25" s="50"/>
      <c r="S25" s="35"/>
      <c r="T25" s="35"/>
      <c r="U25" s="567"/>
    </row>
    <row r="26" spans="1:21" ht="31.5" customHeight="1" x14ac:dyDescent="0.25">
      <c r="A26" s="565"/>
      <c r="B26" s="277" t="s">
        <v>97</v>
      </c>
      <c r="C26" s="1081" t="s">
        <v>98</v>
      </c>
      <c r="D26" s="1024"/>
      <c r="E26" s="1025"/>
      <c r="F26" s="546">
        <f>+'GC-08'!F23</f>
        <v>2</v>
      </c>
      <c r="G26" s="1080">
        <f>+'GC-08'!F24</f>
        <v>2</v>
      </c>
      <c r="H26" s="1053"/>
      <c r="I26" s="1080"/>
      <c r="J26" s="1053"/>
      <c r="K26" s="1080">
        <f>+'GC-08'!F26</f>
        <v>1</v>
      </c>
      <c r="L26" s="1056"/>
      <c r="M26" s="1087">
        <f>+'GC-08'!F27</f>
        <v>1</v>
      </c>
      <c r="N26" s="1055"/>
      <c r="O26" s="1087">
        <v>0</v>
      </c>
      <c r="P26" s="1055"/>
      <c r="Q26" s="35"/>
      <c r="R26" s="50"/>
      <c r="S26" s="35"/>
      <c r="T26" s="35"/>
      <c r="U26" s="567"/>
    </row>
    <row r="27" spans="1:21" ht="31.5" customHeight="1" x14ac:dyDescent="0.25">
      <c r="A27" s="565"/>
      <c r="B27" s="277" t="s">
        <v>99</v>
      </c>
      <c r="C27" s="1023" t="s">
        <v>100</v>
      </c>
      <c r="D27" s="1024"/>
      <c r="E27" s="1025"/>
      <c r="F27" s="546">
        <f>+'GJ-09'!F23</f>
        <v>0</v>
      </c>
      <c r="G27" s="1052">
        <f>+'GJ-09'!F24</f>
        <v>0</v>
      </c>
      <c r="H27" s="1053"/>
      <c r="I27" s="1052">
        <f>+'GJ-09'!F25</f>
        <v>0</v>
      </c>
      <c r="J27" s="1053"/>
      <c r="K27" s="1052">
        <f>+'GJ-09'!F26</f>
        <v>0</v>
      </c>
      <c r="L27" s="1056"/>
      <c r="M27" s="1054">
        <f>+'GJ-09'!F27</f>
        <v>0</v>
      </c>
      <c r="N27" s="1055"/>
      <c r="O27" s="1054">
        <v>0</v>
      </c>
      <c r="P27" s="1055"/>
      <c r="Q27" s="35"/>
      <c r="R27" s="50"/>
      <c r="S27" s="35"/>
      <c r="T27" s="35"/>
      <c r="U27" s="567"/>
    </row>
    <row r="28" spans="1:21" ht="31.5" customHeight="1" x14ac:dyDescent="0.25">
      <c r="A28" s="565"/>
      <c r="B28" s="277" t="s">
        <v>101</v>
      </c>
      <c r="C28" s="1020" t="s">
        <v>102</v>
      </c>
      <c r="D28" s="1024"/>
      <c r="E28" s="1025"/>
      <c r="F28" s="546">
        <f>'GRF-11'!F23</f>
        <v>4</v>
      </c>
      <c r="G28" s="1052">
        <f>+'GRF-11'!F24</f>
        <v>4</v>
      </c>
      <c r="H28" s="1053"/>
      <c r="I28" s="1052">
        <f>+'GRF-11'!F25</f>
        <v>0</v>
      </c>
      <c r="J28" s="1053"/>
      <c r="K28" s="1052">
        <f>+'GRF-11'!F26</f>
        <v>4</v>
      </c>
      <c r="L28" s="1056"/>
      <c r="M28" s="1054">
        <f>+'GRF-11'!F27</f>
        <v>0</v>
      </c>
      <c r="N28" s="1055"/>
      <c r="O28" s="1054">
        <v>0</v>
      </c>
      <c r="P28" s="1055"/>
      <c r="Q28" s="35"/>
      <c r="R28" s="50"/>
      <c r="S28" s="35"/>
      <c r="T28" s="35"/>
      <c r="U28" s="567"/>
    </row>
    <row r="29" spans="1:21" ht="31.5" customHeight="1" x14ac:dyDescent="0.25">
      <c r="A29" s="565"/>
      <c r="B29" s="277" t="s">
        <v>103</v>
      </c>
      <c r="C29" s="1020" t="s">
        <v>104</v>
      </c>
      <c r="D29" s="1024"/>
      <c r="E29" s="1025"/>
      <c r="F29" s="546">
        <f>'GT-12'!F23</f>
        <v>93</v>
      </c>
      <c r="G29" s="1080">
        <f>'GT-12'!F24</f>
        <v>55</v>
      </c>
      <c r="H29" s="1053"/>
      <c r="I29" s="1052">
        <f>'GT-12'!F25</f>
        <v>0</v>
      </c>
      <c r="J29" s="1053"/>
      <c r="K29" s="1082">
        <f>'GT-12'!F26</f>
        <v>48</v>
      </c>
      <c r="L29" s="1083"/>
      <c r="M29" s="1054">
        <f>'GT-12'!F27</f>
        <v>7</v>
      </c>
      <c r="N29" s="1055"/>
      <c r="O29" s="1054">
        <f>'GT-12'!F28</f>
        <v>0</v>
      </c>
      <c r="P29" s="1055"/>
      <c r="Q29" s="35"/>
      <c r="R29" s="50"/>
      <c r="S29" s="35"/>
      <c r="T29" s="35"/>
      <c r="U29" s="567"/>
    </row>
    <row r="30" spans="1:21" ht="31.5" customHeight="1" x14ac:dyDescent="0.25">
      <c r="A30" s="565"/>
      <c r="B30" s="277" t="s">
        <v>105</v>
      </c>
      <c r="C30" s="1020" t="s">
        <v>106</v>
      </c>
      <c r="D30" s="1024"/>
      <c r="E30" s="1025"/>
      <c r="F30" s="546">
        <f>+'GTH-13'!F23</f>
        <v>31</v>
      </c>
      <c r="G30" s="1080">
        <f>+'GTH-13'!F24</f>
        <v>26</v>
      </c>
      <c r="H30" s="1053"/>
      <c r="I30" s="1052">
        <f>+'GTH-13'!F25</f>
        <v>0</v>
      </c>
      <c r="J30" s="1053"/>
      <c r="K30" s="1052">
        <f>+'GTH-13'!F26</f>
        <v>17</v>
      </c>
      <c r="L30" s="1056"/>
      <c r="M30" s="1054">
        <f>+'GTH-13'!F27</f>
        <v>9</v>
      </c>
      <c r="N30" s="1055"/>
      <c r="O30" s="1054"/>
      <c r="P30" s="1055"/>
      <c r="Q30" s="35"/>
      <c r="R30" s="50"/>
      <c r="S30" s="35"/>
      <c r="T30" s="35"/>
      <c r="U30" s="567"/>
    </row>
    <row r="31" spans="1:21" ht="31.5" customHeight="1" x14ac:dyDescent="0.25">
      <c r="A31" s="565"/>
      <c r="B31" s="277" t="s">
        <v>107</v>
      </c>
      <c r="C31" s="1020" t="s">
        <v>108</v>
      </c>
      <c r="D31" s="1024"/>
      <c r="E31" s="1025"/>
      <c r="F31" s="546">
        <f>'GF-14'!F23</f>
        <v>14</v>
      </c>
      <c r="G31" s="1052">
        <f>'GF-14'!F24</f>
        <v>14</v>
      </c>
      <c r="H31" s="1053"/>
      <c r="I31" s="1052">
        <f>'GF-14'!F25</f>
        <v>0</v>
      </c>
      <c r="J31" s="1053"/>
      <c r="K31" s="1052">
        <f>'GF-14'!F26</f>
        <v>11</v>
      </c>
      <c r="L31" s="1056"/>
      <c r="M31" s="1054">
        <f>'GF-14'!F27</f>
        <v>3</v>
      </c>
      <c r="N31" s="1055"/>
      <c r="O31" s="1054"/>
      <c r="P31" s="1055"/>
      <c r="Q31" s="35"/>
      <c r="R31" s="50"/>
      <c r="S31" s="35"/>
      <c r="T31" s="35"/>
      <c r="U31" s="567"/>
    </row>
    <row r="32" spans="1:21" ht="31.5" customHeight="1" x14ac:dyDescent="0.25">
      <c r="A32" s="565"/>
      <c r="B32" s="277" t="s">
        <v>109</v>
      </c>
      <c r="C32" s="1020" t="s">
        <v>110</v>
      </c>
      <c r="D32" s="1024"/>
      <c r="E32" s="1025"/>
      <c r="F32" s="546">
        <f>+'CID-15'!F23</f>
        <v>0</v>
      </c>
      <c r="G32" s="1052">
        <f>+'CID-15'!F24</f>
        <v>0</v>
      </c>
      <c r="H32" s="1053"/>
      <c r="I32" s="1052">
        <f>+'CID-15'!F25</f>
        <v>0</v>
      </c>
      <c r="J32" s="1053"/>
      <c r="K32" s="1052">
        <f>+'CID-15'!F26</f>
        <v>0</v>
      </c>
      <c r="L32" s="1056"/>
      <c r="M32" s="1054">
        <f>+'CID-15'!F27</f>
        <v>0</v>
      </c>
      <c r="N32" s="1055"/>
      <c r="O32" s="1054"/>
      <c r="P32" s="1055"/>
      <c r="Q32" s="35"/>
      <c r="R32" s="50"/>
      <c r="S32" s="35"/>
      <c r="T32" s="35"/>
      <c r="U32" s="567"/>
    </row>
    <row r="33" spans="1:21" ht="31.5" customHeight="1" x14ac:dyDescent="0.25">
      <c r="A33" s="565"/>
      <c r="B33" s="278" t="s">
        <v>111</v>
      </c>
      <c r="C33" s="1020" t="s">
        <v>112</v>
      </c>
      <c r="D33" s="1024"/>
      <c r="E33" s="1025"/>
      <c r="F33" s="546">
        <f>+'EC-16'!F23</f>
        <v>0</v>
      </c>
      <c r="G33" s="1052">
        <f>+'EC-16'!F24</f>
        <v>0</v>
      </c>
      <c r="H33" s="1053"/>
      <c r="I33" s="1052">
        <f>+'EC-16'!F25</f>
        <v>0</v>
      </c>
      <c r="J33" s="1053"/>
      <c r="K33" s="1052">
        <f>+'EC-16'!F26</f>
        <v>0</v>
      </c>
      <c r="L33" s="1056"/>
      <c r="M33" s="1054">
        <f>+'EC-16'!F27</f>
        <v>0</v>
      </c>
      <c r="N33" s="1055"/>
      <c r="O33" s="1054"/>
      <c r="P33" s="1055"/>
      <c r="Q33" s="35"/>
      <c r="R33" s="50"/>
      <c r="S33" s="35"/>
      <c r="T33" s="35"/>
      <c r="U33" s="567"/>
    </row>
    <row r="34" spans="1:21" ht="33" customHeight="1" thickBot="1" x14ac:dyDescent="0.3">
      <c r="A34" s="565"/>
      <c r="B34" s="617" t="s">
        <v>113</v>
      </c>
      <c r="C34" s="1069" t="s">
        <v>114</v>
      </c>
      <c r="D34" s="1070"/>
      <c r="E34" s="1071"/>
      <c r="F34" s="279">
        <f>+'MIC-03'!F23</f>
        <v>0</v>
      </c>
      <c r="G34" s="1061">
        <f>+'MIC-03'!F24</f>
        <v>0</v>
      </c>
      <c r="H34" s="1062"/>
      <c r="I34" s="1061">
        <f>+'MIC-03'!F25</f>
        <v>0</v>
      </c>
      <c r="J34" s="1062"/>
      <c r="K34" s="1061">
        <f>+'MIC-03'!F26</f>
        <v>0</v>
      </c>
      <c r="L34" s="1063"/>
      <c r="M34" s="1064">
        <f>+'MIC-03'!F27</f>
        <v>0</v>
      </c>
      <c r="N34" s="1065"/>
      <c r="O34" s="1064"/>
      <c r="P34" s="1065"/>
      <c r="Q34" s="35"/>
      <c r="R34" s="50"/>
      <c r="S34" s="35"/>
      <c r="T34" s="35"/>
      <c r="U34" s="567"/>
    </row>
    <row r="35" spans="1:21" ht="31.5" customHeight="1" thickBot="1" x14ac:dyDescent="0.3">
      <c r="A35" s="565"/>
      <c r="B35" s="568"/>
      <c r="C35" s="318" t="s">
        <v>115</v>
      </c>
      <c r="D35" s="319"/>
      <c r="E35" s="319"/>
      <c r="F35" s="280">
        <f>SUM(F21:F34)</f>
        <v>153</v>
      </c>
      <c r="G35" s="1067">
        <f>SUM(G21:H34)</f>
        <v>111</v>
      </c>
      <c r="H35" s="1068"/>
      <c r="I35" s="1067">
        <f>SUM(I21:J34)</f>
        <v>0</v>
      </c>
      <c r="J35" s="1068"/>
      <c r="K35" s="1067">
        <f>SUM(K21:L34)</f>
        <v>84</v>
      </c>
      <c r="L35" s="1068"/>
      <c r="M35" s="1067">
        <f>SUM(M21:N34)</f>
        <v>27</v>
      </c>
      <c r="N35" s="1068"/>
      <c r="O35" s="1067">
        <f>SUM(O21:P34)</f>
        <v>0</v>
      </c>
      <c r="P35" s="1068"/>
      <c r="Q35" s="35"/>
      <c r="R35" s="50"/>
      <c r="S35" s="35"/>
      <c r="T35" s="35"/>
      <c r="U35" s="567"/>
    </row>
    <row r="36" spans="1:21" ht="43.5" customHeight="1" thickBot="1" x14ac:dyDescent="0.3">
      <c r="A36" s="569"/>
      <c r="B36" s="1066" t="s">
        <v>116</v>
      </c>
      <c r="C36" s="1060"/>
      <c r="D36" s="1060"/>
      <c r="E36" s="1060"/>
      <c r="F36" s="570"/>
      <c r="G36" s="1059"/>
      <c r="H36" s="1060"/>
      <c r="I36" s="1059"/>
      <c r="J36" s="1060"/>
      <c r="K36" s="1059"/>
      <c r="L36" s="1060"/>
      <c r="M36" s="1059"/>
      <c r="N36" s="1060"/>
      <c r="O36" s="1059"/>
      <c r="P36" s="1060"/>
      <c r="Q36" s="571"/>
      <c r="R36" s="572"/>
      <c r="S36" s="572"/>
      <c r="T36" s="1057"/>
      <c r="U36" s="1058"/>
    </row>
    <row r="37" spans="1:21" ht="44.25" customHeight="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3"/>
  <sheetViews>
    <sheetView showGridLines="0" tabSelected="1" view="pageBreakPreview" topLeftCell="T34" zoomScale="68" zoomScaleNormal="68" zoomScaleSheetLayoutView="68" workbookViewId="0">
      <selection activeCell="X34" sqref="X34"/>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54" customWidth="1"/>
    <col min="19" max="19" width="130.42578125" customWidth="1"/>
    <col min="20" max="20" width="76" customWidth="1"/>
    <col min="21" max="21" width="5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579"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80" t="s">
        <v>1000</v>
      </c>
      <c r="Z18" s="1"/>
    </row>
    <row r="19" spans="1:27" ht="49.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1"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8"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1097" t="s">
        <v>59</v>
      </c>
      <c r="B22" s="1098"/>
      <c r="C22" s="1099"/>
      <c r="D22" s="23"/>
      <c r="E22" s="1111" t="str">
        <f>CONCATENATE("INFORME DE SEGUIMIENTO DEL PROCESO ",A23)</f>
        <v>INFORME DE SEGUIMIENTO DEL PROCESO DIVULGACIÓN Y COMUNICACIÓN</v>
      </c>
      <c r="F22" s="1112"/>
      <c r="G22" s="21"/>
      <c r="H22" s="1103" t="s">
        <v>60</v>
      </c>
      <c r="I22" s="1104"/>
      <c r="J22" s="1105"/>
      <c r="K22" s="83"/>
      <c r="L22" s="88"/>
      <c r="M22" s="88"/>
      <c r="N22" s="88"/>
      <c r="O22" s="88"/>
      <c r="P22" s="88"/>
      <c r="Q22" s="87"/>
      <c r="R22" s="87"/>
      <c r="S22" s="87"/>
      <c r="T22" s="87"/>
      <c r="U22" s="87"/>
      <c r="V22" s="87"/>
      <c r="W22" s="87"/>
      <c r="X22" s="86"/>
      <c r="Y22" s="72"/>
      <c r="Z22" s="72"/>
      <c r="AA22" s="72"/>
    </row>
    <row r="23" spans="1:27" ht="53.25" customHeight="1" thickBot="1" x14ac:dyDescent="0.3">
      <c r="A23" s="1100" t="s">
        <v>8</v>
      </c>
      <c r="B23" s="1101"/>
      <c r="C23" s="1102"/>
      <c r="D23" s="23"/>
      <c r="E23" s="93" t="s">
        <v>144</v>
      </c>
      <c r="F23" s="94">
        <f>COUNTA(E32:E39)</f>
        <v>2</v>
      </c>
      <c r="G23" s="21"/>
      <c r="H23" s="1106" t="s">
        <v>66</v>
      </c>
      <c r="I23" s="1107"/>
      <c r="J23" s="99">
        <f>COUNTIF(I31:I34,"Acción correctiva")</f>
        <v>2</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COUNTA(H32:H39)</f>
        <v>3</v>
      </c>
      <c r="G24" s="24"/>
      <c r="H24" s="1108" t="s">
        <v>149</v>
      </c>
      <c r="I24" s="1109"/>
      <c r="J24" s="99">
        <f>COUNTIF(I32:I34,"Acción Preventiva y/o de mejora")</f>
        <v>1</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COUNTIF(W32:W39, "Vencida")</f>
        <v>0</v>
      </c>
      <c r="G25" s="24"/>
      <c r="H25" s="1110"/>
      <c r="I25" s="1110"/>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8">
        <f>COUNTIF(W32:W39, "En ejecución")</f>
        <v>1</v>
      </c>
      <c r="G26" s="24"/>
      <c r="H26" s="1110"/>
      <c r="I26" s="1110"/>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COUNTIF(W32:W39,"Cerrada")</f>
        <v>2</v>
      </c>
      <c r="G27" s="24"/>
      <c r="H27" s="25"/>
      <c r="I27" s="85"/>
      <c r="J27" s="84"/>
      <c r="K27" s="84"/>
      <c r="L27" s="88"/>
      <c r="M27" s="88"/>
      <c r="N27" s="88"/>
      <c r="O27" s="88"/>
      <c r="P27" s="88"/>
      <c r="Q27" s="87"/>
      <c r="R27" s="88"/>
      <c r="S27" s="88"/>
      <c r="T27" s="88"/>
      <c r="U27" s="86"/>
      <c r="V27" s="86"/>
      <c r="W27" s="23"/>
      <c r="X27" s="47"/>
    </row>
    <row r="28" spans="1:27" s="548" customFormat="1" ht="51" customHeight="1" x14ac:dyDescent="0.35">
      <c r="A28" s="27"/>
      <c r="B28" s="23"/>
      <c r="C28" s="23"/>
      <c r="D28" s="33"/>
      <c r="E28" s="101"/>
      <c r="F28" s="561"/>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944" t="s">
        <v>73</v>
      </c>
      <c r="B30" s="945"/>
      <c r="C30" s="945"/>
      <c r="D30" s="945"/>
      <c r="E30" s="945"/>
      <c r="F30" s="945"/>
      <c r="G30" s="946"/>
      <c r="H30" s="914" t="s">
        <v>74</v>
      </c>
      <c r="I30" s="915"/>
      <c r="J30" s="915"/>
      <c r="K30" s="915"/>
      <c r="L30" s="915"/>
      <c r="M30" s="915"/>
      <c r="N30" s="916"/>
      <c r="O30" s="935" t="s">
        <v>75</v>
      </c>
      <c r="P30" s="1116"/>
      <c r="Q30" s="1116"/>
      <c r="R30" s="1116"/>
      <c r="S30" s="936"/>
      <c r="T30" s="937" t="s">
        <v>141</v>
      </c>
      <c r="U30" s="938"/>
      <c r="V30" s="938"/>
      <c r="W30" s="938"/>
      <c r="X30" s="939"/>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996" t="s">
        <v>84</v>
      </c>
      <c r="P31" s="997"/>
      <c r="Q31" s="997"/>
      <c r="R31" s="998"/>
      <c r="S31" s="158" t="s">
        <v>85</v>
      </c>
      <c r="T31" s="159" t="s">
        <v>84</v>
      </c>
      <c r="U31" s="157" t="s">
        <v>85</v>
      </c>
      <c r="V31" s="157" t="s">
        <v>158</v>
      </c>
      <c r="W31" s="157" t="s">
        <v>86</v>
      </c>
      <c r="X31" s="158" t="s">
        <v>155</v>
      </c>
      <c r="Y31" s="74"/>
      <c r="Z31" s="78"/>
      <c r="AA31" s="78"/>
    </row>
    <row r="32" spans="1:27" s="420" customFormat="1" ht="409.6" customHeight="1" x14ac:dyDescent="0.25">
      <c r="A32" s="1119">
        <v>1</v>
      </c>
      <c r="B32" s="906" t="s">
        <v>129</v>
      </c>
      <c r="C32" s="906" t="s">
        <v>9</v>
      </c>
      <c r="D32" s="1120">
        <v>43432</v>
      </c>
      <c r="E32" s="906" t="s">
        <v>428</v>
      </c>
      <c r="F32" s="906" t="s">
        <v>138</v>
      </c>
      <c r="G32" s="906" t="s">
        <v>429</v>
      </c>
      <c r="H32" s="745" t="s">
        <v>1107</v>
      </c>
      <c r="I32" s="200" t="s">
        <v>24</v>
      </c>
      <c r="J32" s="745" t="s">
        <v>934</v>
      </c>
      <c r="K32" s="746" t="s">
        <v>1108</v>
      </c>
      <c r="L32" s="747">
        <v>43712</v>
      </c>
      <c r="M32" s="747">
        <v>43712</v>
      </c>
      <c r="N32" s="747">
        <v>43830</v>
      </c>
      <c r="O32" s="1113" t="s">
        <v>1611</v>
      </c>
      <c r="P32" s="1114"/>
      <c r="Q32" s="1114"/>
      <c r="R32" s="1115"/>
      <c r="S32" s="756" t="s">
        <v>1078</v>
      </c>
      <c r="T32" s="193" t="s">
        <v>1672</v>
      </c>
      <c r="U32" s="749" t="s">
        <v>999</v>
      </c>
      <c r="V32" s="746" t="s">
        <v>157</v>
      </c>
      <c r="W32" s="746" t="s">
        <v>30</v>
      </c>
      <c r="X32" s="304" t="s">
        <v>1671</v>
      </c>
      <c r="Y32" s="782"/>
      <c r="Z32" s="782"/>
      <c r="AA32" s="782"/>
    </row>
    <row r="33" spans="1:27" s="420" customFormat="1" ht="142.5" customHeight="1" x14ac:dyDescent="0.25">
      <c r="A33" s="859"/>
      <c r="B33" s="868"/>
      <c r="C33" s="868"/>
      <c r="D33" s="942"/>
      <c r="E33" s="868"/>
      <c r="F33" s="868"/>
      <c r="G33" s="868"/>
      <c r="H33" s="745" t="s">
        <v>1110</v>
      </c>
      <c r="I33" s="200" t="s">
        <v>24</v>
      </c>
      <c r="J33" s="745" t="s">
        <v>1111</v>
      </c>
      <c r="K33" s="746" t="s">
        <v>1106</v>
      </c>
      <c r="L33" s="747">
        <v>44099</v>
      </c>
      <c r="M33" s="747">
        <v>44099</v>
      </c>
      <c r="N33" s="747">
        <v>44196</v>
      </c>
      <c r="O33" s="1113" t="s">
        <v>1527</v>
      </c>
      <c r="P33" s="1117"/>
      <c r="Q33" s="1117"/>
      <c r="R33" s="1118"/>
      <c r="S33" s="756" t="s">
        <v>1525</v>
      </c>
      <c r="T33" s="193" t="s">
        <v>1679</v>
      </c>
      <c r="U33" s="749"/>
      <c r="V33" s="746"/>
      <c r="W33" s="746" t="s">
        <v>143</v>
      </c>
      <c r="X33" s="304" t="s">
        <v>1655</v>
      </c>
      <c r="Y33" s="782"/>
      <c r="Z33" s="782"/>
      <c r="AA33" s="782"/>
    </row>
    <row r="34" spans="1:27" s="534" customFormat="1" ht="409.6" customHeight="1" x14ac:dyDescent="0.25">
      <c r="A34" s="535">
        <v>2</v>
      </c>
      <c r="B34" s="756" t="s">
        <v>10</v>
      </c>
      <c r="C34" s="756" t="s">
        <v>9</v>
      </c>
      <c r="D34" s="747">
        <v>43781</v>
      </c>
      <c r="E34" s="748" t="s">
        <v>963</v>
      </c>
      <c r="F34" s="756" t="s">
        <v>17</v>
      </c>
      <c r="G34" s="748" t="s">
        <v>964</v>
      </c>
      <c r="H34" s="748" t="s">
        <v>965</v>
      </c>
      <c r="I34" s="749" t="s">
        <v>140</v>
      </c>
      <c r="J34" s="748" t="s">
        <v>966</v>
      </c>
      <c r="K34" s="746" t="s">
        <v>1108</v>
      </c>
      <c r="L34" s="747">
        <v>43810</v>
      </c>
      <c r="M34" s="747">
        <v>43845</v>
      </c>
      <c r="N34" s="747">
        <v>44180</v>
      </c>
      <c r="O34" s="1113" t="s">
        <v>1528</v>
      </c>
      <c r="P34" s="1114"/>
      <c r="Q34" s="1114"/>
      <c r="R34" s="1115"/>
      <c r="S34" s="764" t="s">
        <v>1526</v>
      </c>
      <c r="T34" s="756" t="s">
        <v>1612</v>
      </c>
      <c r="U34" s="783" t="s">
        <v>1613</v>
      </c>
      <c r="V34" s="746" t="s">
        <v>156</v>
      </c>
      <c r="W34" s="746" t="s">
        <v>30</v>
      </c>
      <c r="X34" s="304" t="s">
        <v>1654</v>
      </c>
      <c r="Y34" s="196" t="s">
        <v>1657</v>
      </c>
      <c r="Z34" s="196"/>
      <c r="AA34" s="197"/>
    </row>
    <row r="35" spans="1:27"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7"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7"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7"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7"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7"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7"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7"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7"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7"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7"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7"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7"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7"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autoFilter ref="A30:X34">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25">
    <mergeCell ref="A32:A33"/>
    <mergeCell ref="B32:B33"/>
    <mergeCell ref="C32:C33"/>
    <mergeCell ref="D32:D33"/>
    <mergeCell ref="E32:E33"/>
    <mergeCell ref="O34:R34"/>
    <mergeCell ref="D17:W20"/>
    <mergeCell ref="O30:S30"/>
    <mergeCell ref="T30:X30"/>
    <mergeCell ref="O31:R31"/>
    <mergeCell ref="O32:R32"/>
    <mergeCell ref="O33:R33"/>
    <mergeCell ref="F32:F33"/>
    <mergeCell ref="G32:G33"/>
    <mergeCell ref="A22:C22"/>
    <mergeCell ref="H30:N30"/>
    <mergeCell ref="A17:C20"/>
    <mergeCell ref="A30:G30"/>
    <mergeCell ref="A23:C23"/>
    <mergeCell ref="H22:J22"/>
    <mergeCell ref="H23:I23"/>
    <mergeCell ref="H24:I24"/>
    <mergeCell ref="H25:I25"/>
    <mergeCell ref="H26:I26"/>
    <mergeCell ref="E22:F22"/>
  </mergeCells>
  <conditionalFormatting sqref="W32:W33">
    <cfRule type="containsText" dxfId="92" priority="28" stopIfTrue="1" operator="containsText" text="Cerrada">
      <formula>NOT(ISERROR(SEARCH("Cerrada",W32)))</formula>
    </cfRule>
    <cfRule type="containsText" dxfId="91" priority="29" stopIfTrue="1" operator="containsText" text="En ejecución">
      <formula>NOT(ISERROR(SEARCH("En ejecución",W32)))</formula>
    </cfRule>
    <cfRule type="containsText" dxfId="90" priority="30" stopIfTrue="1" operator="containsText" text="Vencida">
      <formula>NOT(ISERROR(SEARCH("Vencida",W32)))</formula>
    </cfRule>
  </conditionalFormatting>
  <conditionalFormatting sqref="W32:W33">
    <cfRule type="containsText" dxfId="89" priority="25" stopIfTrue="1" operator="containsText" text="Cerrada">
      <formula>NOT(ISERROR(SEARCH("Cerrada",W32)))</formula>
    </cfRule>
    <cfRule type="containsText" dxfId="88" priority="26" stopIfTrue="1" operator="containsText" text="En ejecución">
      <formula>NOT(ISERROR(SEARCH("En ejecución",W32)))</formula>
    </cfRule>
    <cfRule type="containsText" dxfId="87" priority="27" stopIfTrue="1" operator="containsText" text="Vencida">
      <formula>NOT(ISERROR(SEARCH("Vencida",W32)))</formula>
    </cfRule>
  </conditionalFormatting>
  <conditionalFormatting sqref="W34">
    <cfRule type="containsText" dxfId="86" priority="4" stopIfTrue="1" operator="containsText" text="Cerrada">
      <formula>NOT(ISERROR(SEARCH("Cerrada",W34)))</formula>
    </cfRule>
    <cfRule type="containsText" dxfId="85" priority="5" stopIfTrue="1" operator="containsText" text="En ejecución">
      <formula>NOT(ISERROR(SEARCH("En ejecución",W34)))</formula>
    </cfRule>
    <cfRule type="containsText" dxfId="84" priority="6" stopIfTrue="1" operator="containsText" text="Vencida">
      <formula>NOT(ISERROR(SEARCH("Vencida",W34)))</formula>
    </cfRule>
  </conditionalFormatting>
  <conditionalFormatting sqref="W34">
    <cfRule type="containsText" dxfId="83" priority="1" stopIfTrue="1" operator="containsText" text="Cerrada">
      <formula>NOT(ISERROR(SEARCH("Cerrada",W34)))</formula>
    </cfRule>
    <cfRule type="containsText" dxfId="82" priority="2" stopIfTrue="1" operator="containsText" text="En ejecución">
      <formula>NOT(ISERROR(SEARCH("En ejecución",W34)))</formula>
    </cfRule>
    <cfRule type="containsText" dxfId="81" priority="3" stopIfTrue="1" operator="containsText" text="Vencida">
      <formula>NOT(ISERROR(SEARCH("Vencida",W34)))</formula>
    </cfRule>
  </conditionalFormatting>
  <dataValidations count="7">
    <dataValidation type="list" allowBlank="1" showErrorMessage="1" sqref="A23">
      <formula1>PROCESOS</formula1>
    </dataValidation>
    <dataValidation type="list" allowBlank="1" showInputMessage="1" showErrorMessage="1" sqref="B32 B34">
      <formula1>$F$2:$F$6</formula1>
    </dataValidation>
    <dataValidation type="list" allowBlank="1" showInputMessage="1" showErrorMessage="1" sqref="C32 C34">
      <formula1>$D$2:$D$13</formula1>
    </dataValidation>
    <dataValidation type="list" allowBlank="1" showInputMessage="1" showErrorMessage="1" sqref="F32 F34">
      <formula1>$G$2:$G$5</formula1>
    </dataValidation>
    <dataValidation type="list" allowBlank="1" showInputMessage="1" showErrorMessage="1" sqref="I32:I34">
      <formula1>$H$2:$H$3</formula1>
    </dataValidation>
    <dataValidation type="list" allowBlank="1" showInputMessage="1" showErrorMessage="1" sqref="V32:V34">
      <formula1>$J$2:$J$4</formula1>
    </dataValidation>
    <dataValidation type="list" allowBlank="1" showInputMessage="1" showErrorMessage="1" sqref="W32:W34">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D17" zoomScale="67" zoomScaleNormal="93" workbookViewId="0">
      <selection activeCell="F1" sqref="F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575"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76" t="s">
        <v>1002</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2"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7"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DIRECCIÓN Y PLANEACIÓN</v>
      </c>
      <c r="F22" s="1112"/>
      <c r="G22" s="21"/>
      <c r="H22" s="1103" t="s">
        <v>60</v>
      </c>
      <c r="I22" s="1104"/>
      <c r="J22" s="1105"/>
      <c r="K22" s="83"/>
      <c r="L22" s="89"/>
      <c r="M22" s="89"/>
      <c r="N22" s="89"/>
      <c r="O22" s="89"/>
      <c r="P22" s="89"/>
      <c r="Q22" s="87"/>
      <c r="R22" s="87"/>
      <c r="S22" s="87"/>
      <c r="T22" s="87"/>
      <c r="U22" s="87"/>
      <c r="V22" s="87"/>
      <c r="W22" s="87"/>
      <c r="X22" s="86"/>
    </row>
    <row r="23" spans="1:27" ht="53.25" customHeight="1" thickBot="1" x14ac:dyDescent="0.3">
      <c r="A23" s="1100" t="s">
        <v>14</v>
      </c>
      <c r="B23" s="1101"/>
      <c r="C23" s="1102"/>
      <c r="D23" s="23"/>
      <c r="E23" s="93" t="s">
        <v>144</v>
      </c>
      <c r="F23" s="94">
        <f>COUNTA(E32:E40)</f>
        <v>0</v>
      </c>
      <c r="G23" s="21"/>
      <c r="H23" s="1106" t="s">
        <v>66</v>
      </c>
      <c r="I23" s="1107"/>
      <c r="J23" s="94">
        <f>COUNTIF(I32:I38,"Acción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COUNTA(H32:H40)</f>
        <v>0</v>
      </c>
      <c r="G24" s="24"/>
      <c r="H24" s="1108" t="s">
        <v>149</v>
      </c>
      <c r="I24" s="1109"/>
      <c r="J24" s="99">
        <f>COUNTIF(I32:I38,"Acción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COUNTIF(W32:W35, "Vencida")</f>
        <v>0</v>
      </c>
      <c r="G25" s="24"/>
      <c r="H25" s="1110"/>
      <c r="I25" s="1110"/>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8">
        <f>COUNTIF(W32:W40, "En ejecución")</f>
        <v>0</v>
      </c>
      <c r="G26" s="24"/>
      <c r="H26" s="1110"/>
      <c r="I26" s="1110"/>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COUNTIF(W32:W40,"Cerrada")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x14ac:dyDescent="0.25">
      <c r="A30" s="585" t="s">
        <v>147</v>
      </c>
      <c r="B30" s="586" t="s">
        <v>3</v>
      </c>
      <c r="C30" s="586" t="s">
        <v>77</v>
      </c>
      <c r="D30" s="586" t="s">
        <v>133</v>
      </c>
      <c r="E30" s="586" t="s">
        <v>134</v>
      </c>
      <c r="F30" s="586" t="s">
        <v>135</v>
      </c>
      <c r="G30" s="587" t="s">
        <v>136</v>
      </c>
      <c r="H30" s="588" t="s">
        <v>139</v>
      </c>
      <c r="I30" s="586" t="s">
        <v>5</v>
      </c>
      <c r="J30" s="586" t="s">
        <v>78</v>
      </c>
      <c r="K30" s="589" t="s">
        <v>79</v>
      </c>
      <c r="L30" s="589" t="s">
        <v>81</v>
      </c>
      <c r="M30" s="589" t="s">
        <v>82</v>
      </c>
      <c r="N30" s="536" t="s">
        <v>83</v>
      </c>
      <c r="O30" s="1121" t="s">
        <v>84</v>
      </c>
      <c r="P30" s="1122"/>
      <c r="Q30" s="1122"/>
      <c r="R30" s="1123"/>
      <c r="S30" s="536" t="s">
        <v>85</v>
      </c>
      <c r="T30" s="606" t="s">
        <v>84</v>
      </c>
      <c r="U30" s="589" t="s">
        <v>85</v>
      </c>
      <c r="V30" s="589" t="s">
        <v>158</v>
      </c>
      <c r="W30" s="589" t="s">
        <v>86</v>
      </c>
      <c r="X30" s="536" t="s">
        <v>155</v>
      </c>
      <c r="Y30" s="74"/>
      <c r="Z30" s="78"/>
      <c r="AA30" s="78"/>
    </row>
    <row r="31" spans="1:27" ht="283.5" customHeight="1" x14ac:dyDescent="0.25">
      <c r="A31" s="593"/>
      <c r="B31" s="593"/>
      <c r="C31" s="593"/>
      <c r="D31" s="593"/>
      <c r="E31" s="593"/>
      <c r="F31" s="593"/>
      <c r="G31" s="593"/>
      <c r="H31" s="593"/>
      <c r="I31" s="593"/>
      <c r="J31" s="593"/>
      <c r="K31" s="593"/>
      <c r="L31" s="593"/>
      <c r="M31" s="593"/>
      <c r="N31" s="593"/>
      <c r="O31" s="593"/>
      <c r="P31" s="593"/>
      <c r="Q31" s="593"/>
      <c r="R31" s="593"/>
      <c r="S31" s="593"/>
      <c r="T31" s="593"/>
      <c r="U31" s="593"/>
      <c r="V31" s="593"/>
      <c r="W31" s="593"/>
      <c r="X31" s="593"/>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15">
    <mergeCell ref="T29:X29"/>
    <mergeCell ref="A17:C20"/>
    <mergeCell ref="D17:W20"/>
    <mergeCell ref="A22:C22"/>
    <mergeCell ref="E22:F22"/>
    <mergeCell ref="H22:J22"/>
    <mergeCell ref="O30:R30"/>
    <mergeCell ref="A23:C23"/>
    <mergeCell ref="H23:I23"/>
    <mergeCell ref="H24:I24"/>
    <mergeCell ref="H25:I25"/>
    <mergeCell ref="H26:I26"/>
    <mergeCell ref="A29:G29"/>
    <mergeCell ref="H29:N29"/>
    <mergeCell ref="O29:S29"/>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D17" zoomScale="55" zoomScaleNormal="55" workbookViewId="0">
      <selection activeCell="G24" sqref="G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90"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141" t="s">
        <v>1000</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142" t="s">
        <v>1003</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ATENCIÓN AL CIUDADANO</v>
      </c>
      <c r="F22" s="1112"/>
      <c r="G22" s="21"/>
      <c r="H22" s="1103" t="s">
        <v>60</v>
      </c>
      <c r="I22" s="1104"/>
      <c r="J22" s="1105"/>
      <c r="K22" s="83"/>
      <c r="L22" s="1110"/>
      <c r="M22" s="1110"/>
      <c r="N22" s="1110"/>
      <c r="O22" s="1110"/>
      <c r="P22" s="560"/>
      <c r="Q22" s="87"/>
      <c r="R22" s="87"/>
      <c r="S22" s="87"/>
      <c r="T22" s="87"/>
      <c r="U22" s="87"/>
      <c r="V22" s="87"/>
      <c r="W22" s="87"/>
      <c r="X22" s="86"/>
    </row>
    <row r="23" spans="1:27" ht="53.25" customHeight="1" thickBot="1" x14ac:dyDescent="0.3">
      <c r="A23" s="1100" t="s">
        <v>119</v>
      </c>
      <c r="B23" s="1101"/>
      <c r="C23" s="1102"/>
      <c r="D23" s="23"/>
      <c r="E23" s="93" t="s">
        <v>144</v>
      </c>
      <c r="F23" s="94">
        <f>COUNTA(E31:E38)</f>
        <v>0</v>
      </c>
      <c r="G23" s="21"/>
      <c r="H23" s="1106" t="s">
        <v>66</v>
      </c>
      <c r="I23" s="1107"/>
      <c r="J23" s="94">
        <f>COUNTIF(I31:I37,"Acción correctiva")</f>
        <v>0</v>
      </c>
      <c r="K23" s="88"/>
      <c r="L23" s="1110"/>
      <c r="M23" s="1110"/>
      <c r="N23" s="1110"/>
      <c r="O23" s="1110"/>
      <c r="P23" s="560"/>
      <c r="Q23" s="87"/>
      <c r="R23" s="87"/>
      <c r="S23" s="87"/>
      <c r="T23" s="87"/>
      <c r="U23" s="86"/>
      <c r="V23" s="86"/>
      <c r="W23" s="23"/>
      <c r="X23" s="86"/>
    </row>
    <row r="24" spans="1:27" ht="48.75" customHeight="1" thickBot="1" x14ac:dyDescent="0.4">
      <c r="A24" s="27"/>
      <c r="B24" s="23"/>
      <c r="C24" s="23"/>
      <c r="D24" s="28"/>
      <c r="E24" s="95" t="s">
        <v>61</v>
      </c>
      <c r="F24" s="96">
        <f>COUNTA(H31:H38)</f>
        <v>0</v>
      </c>
      <c r="G24" s="24"/>
      <c r="H24" s="1108" t="s">
        <v>149</v>
      </c>
      <c r="I24" s="1109"/>
      <c r="J24" s="99">
        <f>COUNTIF(I31:I37,"Acción Preventiva y/o de mejora")</f>
        <v>0</v>
      </c>
      <c r="K24" s="88"/>
      <c r="L24" s="1110"/>
      <c r="M24" s="1110"/>
      <c r="N24" s="1110"/>
      <c r="O24" s="1110"/>
      <c r="P24" s="560"/>
      <c r="Q24" s="87"/>
      <c r="R24" s="88"/>
      <c r="S24" s="88"/>
      <c r="T24" s="88"/>
      <c r="U24" s="86"/>
      <c r="V24" s="86"/>
      <c r="W24" s="23"/>
      <c r="X24" s="86"/>
    </row>
    <row r="25" spans="1:27" ht="53.25" customHeight="1" x14ac:dyDescent="0.35">
      <c r="A25" s="27"/>
      <c r="B25" s="23"/>
      <c r="C25" s="23"/>
      <c r="D25" s="33"/>
      <c r="E25" s="97" t="s">
        <v>145</v>
      </c>
      <c r="F25" s="96">
        <f>COUNTIF(W31:W33, "Vencida")</f>
        <v>0</v>
      </c>
      <c r="G25" s="24"/>
      <c r="H25" s="1110"/>
      <c r="I25" s="1110"/>
      <c r="J25" s="89"/>
      <c r="K25" s="88"/>
      <c r="L25" s="1110"/>
      <c r="M25" s="1110"/>
      <c r="N25" s="1110"/>
      <c r="O25" s="1110"/>
      <c r="P25" s="560"/>
      <c r="Q25" s="87"/>
      <c r="R25" s="88"/>
      <c r="S25" s="88"/>
      <c r="T25" s="88"/>
      <c r="U25" s="86"/>
      <c r="V25" s="86"/>
      <c r="W25" s="23"/>
      <c r="X25" s="47"/>
    </row>
    <row r="26" spans="1:27" ht="48.75" customHeight="1" x14ac:dyDescent="0.35">
      <c r="A26" s="27"/>
      <c r="B26" s="23"/>
      <c r="C26" s="23"/>
      <c r="D26" s="28"/>
      <c r="E26" s="97" t="s">
        <v>146</v>
      </c>
      <c r="F26" s="268">
        <f>COUNTIF(W31:W38, "En ejecución")</f>
        <v>0</v>
      </c>
      <c r="G26" s="24"/>
      <c r="H26" s="1110"/>
      <c r="I26" s="1110"/>
      <c r="J26" s="139"/>
      <c r="K26" s="89"/>
      <c r="L26" s="1110"/>
      <c r="M26" s="1110"/>
      <c r="N26" s="1110"/>
      <c r="O26" s="1110"/>
      <c r="P26" s="560"/>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1110"/>
      <c r="M27" s="1110"/>
      <c r="N27" s="1110"/>
      <c r="O27" s="1110"/>
      <c r="P27" s="560"/>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96" t="s">
        <v>84</v>
      </c>
      <c r="P30" s="997"/>
      <c r="Q30" s="997"/>
      <c r="R30" s="998"/>
      <c r="S30" s="158" t="s">
        <v>85</v>
      </c>
      <c r="T30" s="159" t="s">
        <v>84</v>
      </c>
      <c r="U30" s="157" t="s">
        <v>85</v>
      </c>
      <c r="V30" s="157" t="s">
        <v>158</v>
      </c>
      <c r="W30" s="157" t="s">
        <v>86</v>
      </c>
      <c r="X30" s="158" t="s">
        <v>155</v>
      </c>
      <c r="Y30" s="74"/>
      <c r="Z30" s="78"/>
      <c r="AA30" s="78"/>
    </row>
    <row r="31" spans="1:27" s="390" customFormat="1" ht="108.75" customHeight="1" x14ac:dyDescent="0.25">
      <c r="A31" s="227"/>
      <c r="B31" s="227"/>
      <c r="C31" s="227"/>
      <c r="D31" s="228"/>
      <c r="E31" s="227"/>
      <c r="F31" s="227"/>
      <c r="G31" s="227"/>
      <c r="H31" s="227"/>
      <c r="I31" s="227"/>
      <c r="J31" s="227"/>
      <c r="K31" s="227"/>
      <c r="L31" s="228"/>
      <c r="M31" s="228"/>
      <c r="N31" s="228"/>
      <c r="O31" s="541"/>
      <c r="P31" s="542"/>
      <c r="Q31" s="542"/>
      <c r="R31" s="543"/>
      <c r="S31" s="401"/>
      <c r="T31" s="229"/>
      <c r="U31" s="170"/>
      <c r="V31" s="227"/>
      <c r="W31" s="540"/>
      <c r="X31" s="287"/>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A17:C20"/>
    <mergeCell ref="D17:W20"/>
    <mergeCell ref="A22:C22"/>
    <mergeCell ref="E22:F22"/>
    <mergeCell ref="H22:J22"/>
    <mergeCell ref="L22:M22"/>
    <mergeCell ref="N22:O22"/>
    <mergeCell ref="A23:C23"/>
    <mergeCell ref="H23:I23"/>
    <mergeCell ref="H24:I24"/>
    <mergeCell ref="H25:I25"/>
    <mergeCell ref="H26:I26"/>
    <mergeCell ref="A29:G29"/>
    <mergeCell ref="H29:N29"/>
    <mergeCell ref="O29:S29"/>
    <mergeCell ref="T29:X29"/>
    <mergeCell ref="O30:R30"/>
    <mergeCell ref="L26:M26"/>
    <mergeCell ref="N26:O26"/>
    <mergeCell ref="L27:M27"/>
    <mergeCell ref="N27:O27"/>
    <mergeCell ref="L23:M23"/>
    <mergeCell ref="N23:O23"/>
    <mergeCell ref="L24:M24"/>
    <mergeCell ref="N24:O24"/>
    <mergeCell ref="L25:M25"/>
    <mergeCell ref="N25:O25"/>
  </mergeCells>
  <conditionalFormatting sqref="W31">
    <cfRule type="containsText" dxfId="80" priority="4" stopIfTrue="1" operator="containsText" text="Cerrada">
      <formula>NOT(ISERROR(SEARCH("Cerrada",W31)))</formula>
    </cfRule>
    <cfRule type="containsText" dxfId="79" priority="5" stopIfTrue="1" operator="containsText" text="En ejecución">
      <formula>NOT(ISERROR(SEARCH("En ejecución",W31)))</formula>
    </cfRule>
    <cfRule type="containsText" dxfId="78" priority="6"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4" zoomScale="80" zoomScaleNormal="80" workbookViewId="0">
      <selection activeCell="A33" sqref="A3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917"/>
      <c r="B17" s="918"/>
      <c r="C17" s="919"/>
      <c r="D17" s="926" t="s">
        <v>56</v>
      </c>
      <c r="E17" s="927"/>
      <c r="F17" s="927"/>
      <c r="G17" s="927"/>
      <c r="H17" s="927"/>
      <c r="I17" s="927"/>
      <c r="J17" s="927"/>
      <c r="K17" s="927"/>
      <c r="L17" s="927"/>
      <c r="M17" s="927"/>
      <c r="N17" s="927"/>
      <c r="O17" s="927"/>
      <c r="P17" s="927"/>
      <c r="Q17" s="927"/>
      <c r="R17" s="927"/>
      <c r="S17" s="927"/>
      <c r="T17" s="927"/>
      <c r="U17" s="927"/>
      <c r="V17" s="927"/>
      <c r="W17" s="928"/>
      <c r="X17" s="579" t="s">
        <v>57</v>
      </c>
      <c r="Z17" s="1"/>
    </row>
    <row r="18" spans="1:27" ht="27.75" customHeight="1" x14ac:dyDescent="0.25">
      <c r="A18" s="920"/>
      <c r="B18" s="921"/>
      <c r="C18" s="922"/>
      <c r="D18" s="929"/>
      <c r="E18" s="930"/>
      <c r="F18" s="930"/>
      <c r="G18" s="930"/>
      <c r="H18" s="930"/>
      <c r="I18" s="930"/>
      <c r="J18" s="930"/>
      <c r="K18" s="930"/>
      <c r="L18" s="930"/>
      <c r="M18" s="930"/>
      <c r="N18" s="930"/>
      <c r="O18" s="930"/>
      <c r="P18" s="930"/>
      <c r="Q18" s="930"/>
      <c r="R18" s="930"/>
      <c r="S18" s="930"/>
      <c r="T18" s="930"/>
      <c r="U18" s="930"/>
      <c r="V18" s="930"/>
      <c r="W18" s="931"/>
      <c r="X18" s="581" t="s">
        <v>1000</v>
      </c>
      <c r="Z18" s="1"/>
    </row>
    <row r="19" spans="1:27" ht="63"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1" t="s">
        <v>1001</v>
      </c>
      <c r="Z19" s="1"/>
    </row>
    <row r="20" spans="1:27" ht="27.75" customHeight="1" thickBot="1" x14ac:dyDescent="0.3">
      <c r="A20" s="923"/>
      <c r="B20" s="924"/>
      <c r="C20" s="925"/>
      <c r="D20" s="932"/>
      <c r="E20" s="933"/>
      <c r="F20" s="933"/>
      <c r="G20" s="933"/>
      <c r="H20" s="933"/>
      <c r="I20" s="933"/>
      <c r="J20" s="933"/>
      <c r="K20" s="933"/>
      <c r="L20" s="933"/>
      <c r="M20" s="933"/>
      <c r="N20" s="933"/>
      <c r="O20" s="933"/>
      <c r="P20" s="933"/>
      <c r="Q20" s="933"/>
      <c r="R20" s="933"/>
      <c r="S20" s="933"/>
      <c r="T20" s="933"/>
      <c r="U20" s="933"/>
      <c r="V20" s="933"/>
      <c r="W20" s="934"/>
      <c r="X20" s="578"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1097" t="s">
        <v>59</v>
      </c>
      <c r="B22" s="1098"/>
      <c r="C22" s="1099"/>
      <c r="D22" s="23"/>
      <c r="E22" s="1111" t="str">
        <f>CONCATENATE("INFORME DE SEGUIMIENTO DEL PROCESO ",A23)</f>
        <v>INFORME DE SEGUIMIENTO DEL PROCESO INVESTIGACIÓN Y DESARROLLO PEDAGÓGICO</v>
      </c>
      <c r="F22" s="1112"/>
      <c r="G22" s="21"/>
      <c r="H22" s="1103" t="s">
        <v>60</v>
      </c>
      <c r="I22" s="1104"/>
      <c r="J22" s="1105"/>
      <c r="K22" s="83"/>
      <c r="L22" s="87"/>
      <c r="M22" s="87"/>
      <c r="N22" s="87"/>
      <c r="O22" s="87"/>
      <c r="P22" s="87"/>
      <c r="Q22" s="87"/>
      <c r="R22" s="87"/>
      <c r="S22" s="87"/>
      <c r="T22" s="87"/>
      <c r="U22" s="87"/>
      <c r="V22" s="87"/>
      <c r="W22" s="87"/>
      <c r="X22" s="86"/>
    </row>
    <row r="23" spans="1:27" ht="82.5" customHeight="1" thickBot="1" x14ac:dyDescent="0.3">
      <c r="A23" s="1124" t="s">
        <v>117</v>
      </c>
      <c r="B23" s="1125"/>
      <c r="C23" s="1126"/>
      <c r="D23" s="23"/>
      <c r="E23" s="93" t="s">
        <v>144</v>
      </c>
      <c r="F23" s="94">
        <f>COUNTA(E31:E40)</f>
        <v>0</v>
      </c>
      <c r="G23" s="21"/>
      <c r="H23" s="1106" t="s">
        <v>66</v>
      </c>
      <c r="I23" s="1107"/>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1108" t="s">
        <v>149</v>
      </c>
      <c r="I24" s="1109"/>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1110"/>
      <c r="I25" s="1110"/>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8">
        <f>COUNTIF(W31:W40, "En ejecución")</f>
        <v>0</v>
      </c>
      <c r="G26" s="24"/>
      <c r="H26" s="1110"/>
      <c r="I26" s="1110"/>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944" t="s">
        <v>73</v>
      </c>
      <c r="B29" s="945"/>
      <c r="C29" s="945"/>
      <c r="D29" s="945"/>
      <c r="E29" s="945"/>
      <c r="F29" s="945"/>
      <c r="G29" s="946"/>
      <c r="H29" s="914" t="s">
        <v>74</v>
      </c>
      <c r="I29" s="915"/>
      <c r="J29" s="915"/>
      <c r="K29" s="915"/>
      <c r="L29" s="915"/>
      <c r="M29" s="915"/>
      <c r="N29" s="916"/>
      <c r="O29" s="935" t="s">
        <v>75</v>
      </c>
      <c r="P29" s="1116"/>
      <c r="Q29" s="1116"/>
      <c r="R29" s="1116"/>
      <c r="S29" s="936"/>
      <c r="T29" s="937" t="s">
        <v>141</v>
      </c>
      <c r="U29" s="938"/>
      <c r="V29" s="938"/>
      <c r="W29" s="938"/>
      <c r="X29" s="93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996" t="s">
        <v>84</v>
      </c>
      <c r="P30" s="997"/>
      <c r="Q30" s="997"/>
      <c r="R30" s="998"/>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899"/>
  <sheetViews>
    <sheetView showGridLines="0" topLeftCell="R36" zoomScale="60" zoomScaleNormal="60" workbookViewId="0">
      <selection activeCell="T39" sqref="T39"/>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17.28515625" style="138" customWidth="1"/>
    <col min="7" max="7" width="26.5703125" style="138" customWidth="1"/>
    <col min="8" max="8" width="43.2851562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 style="138" customWidth="1"/>
    <col min="20" max="20" width="64.140625" style="188"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38.25" hidden="1" x14ac:dyDescent="0.2">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x14ac:dyDescent="0.2">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x14ac:dyDescent="0.2">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x14ac:dyDescent="0.2">
      <c r="A16" s="51"/>
      <c r="B16" s="63"/>
      <c r="C16" s="66" t="s">
        <v>38</v>
      </c>
      <c r="D16" s="67" t="s">
        <v>1071</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x14ac:dyDescent="0.4">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x14ac:dyDescent="0.25">
      <c r="A18" s="917"/>
      <c r="B18" s="918"/>
      <c r="C18" s="919"/>
      <c r="D18" s="926" t="s">
        <v>56</v>
      </c>
      <c r="E18" s="927"/>
      <c r="F18" s="927"/>
      <c r="G18" s="927"/>
      <c r="H18" s="927"/>
      <c r="I18" s="927"/>
      <c r="J18" s="927"/>
      <c r="K18" s="927"/>
      <c r="L18" s="927"/>
      <c r="M18" s="927"/>
      <c r="N18" s="927"/>
      <c r="O18" s="927"/>
      <c r="P18" s="927"/>
      <c r="Q18" s="927"/>
      <c r="R18" s="927"/>
      <c r="S18" s="927"/>
      <c r="T18" s="927"/>
      <c r="U18" s="927"/>
      <c r="V18" s="927"/>
      <c r="W18" s="928"/>
      <c r="X18" s="579" t="s">
        <v>57</v>
      </c>
      <c r="Z18" s="1"/>
    </row>
    <row r="19" spans="1:27" ht="27.75" customHeight="1" x14ac:dyDescent="0.25">
      <c r="A19" s="920"/>
      <c r="B19" s="921"/>
      <c r="C19" s="922"/>
      <c r="D19" s="929"/>
      <c r="E19" s="930"/>
      <c r="F19" s="930"/>
      <c r="G19" s="930"/>
      <c r="H19" s="930"/>
      <c r="I19" s="930"/>
      <c r="J19" s="930"/>
      <c r="K19" s="930"/>
      <c r="L19" s="930"/>
      <c r="M19" s="930"/>
      <c r="N19" s="930"/>
      <c r="O19" s="930"/>
      <c r="P19" s="930"/>
      <c r="Q19" s="930"/>
      <c r="R19" s="930"/>
      <c r="S19" s="930"/>
      <c r="T19" s="930"/>
      <c r="U19" s="930"/>
      <c r="V19" s="930"/>
      <c r="W19" s="931"/>
      <c r="X19" s="581" t="s">
        <v>1000</v>
      </c>
      <c r="Z19" s="1"/>
    </row>
    <row r="20" spans="1:27" ht="27.75" customHeight="1" x14ac:dyDescent="0.25">
      <c r="A20" s="920"/>
      <c r="B20" s="921"/>
      <c r="C20" s="922"/>
      <c r="D20" s="929"/>
      <c r="E20" s="930"/>
      <c r="F20" s="930"/>
      <c r="G20" s="930"/>
      <c r="H20" s="930"/>
      <c r="I20" s="930"/>
      <c r="J20" s="930"/>
      <c r="K20" s="930"/>
      <c r="L20" s="930"/>
      <c r="M20" s="930"/>
      <c r="N20" s="930"/>
      <c r="O20" s="930"/>
      <c r="P20" s="930"/>
      <c r="Q20" s="930"/>
      <c r="R20" s="930"/>
      <c r="S20" s="930"/>
      <c r="T20" s="930"/>
      <c r="U20" s="930"/>
      <c r="V20" s="930"/>
      <c r="W20" s="931"/>
      <c r="X20" s="583" t="s">
        <v>1001</v>
      </c>
      <c r="Z20" s="1"/>
    </row>
    <row r="21" spans="1:27" ht="27.75" customHeight="1" thickBot="1" x14ac:dyDescent="0.3">
      <c r="A21" s="923"/>
      <c r="B21" s="924"/>
      <c r="C21" s="925"/>
      <c r="D21" s="932"/>
      <c r="E21" s="933"/>
      <c r="F21" s="933"/>
      <c r="G21" s="933"/>
      <c r="H21" s="933"/>
      <c r="I21" s="933"/>
      <c r="J21" s="933"/>
      <c r="K21" s="933"/>
      <c r="L21" s="933"/>
      <c r="M21" s="933"/>
      <c r="N21" s="933"/>
      <c r="O21" s="933"/>
      <c r="P21" s="933"/>
      <c r="Q21" s="933"/>
      <c r="R21" s="933"/>
      <c r="S21" s="933"/>
      <c r="T21" s="933"/>
      <c r="U21" s="933"/>
      <c r="V21" s="933"/>
      <c r="W21" s="934"/>
      <c r="X21" s="578" t="s">
        <v>58</v>
      </c>
      <c r="Z21" s="1"/>
    </row>
    <row r="22" spans="1:27" ht="36.75" customHeight="1" thickBot="1" x14ac:dyDescent="0.3">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x14ac:dyDescent="0.3">
      <c r="A23" s="1097" t="s">
        <v>59</v>
      </c>
      <c r="B23" s="1098"/>
      <c r="C23" s="1099"/>
      <c r="D23" s="23"/>
      <c r="E23" s="1111" t="str">
        <f>CONCATENATE("INFORME DE SEGUIMIENTO DEL PROCESO ",A24)</f>
        <v>INFORME DE SEGUIMIENTO DEL PROCESO GESTIÓN DOCUMENTAL</v>
      </c>
      <c r="F23" s="1112"/>
      <c r="G23" s="21"/>
      <c r="H23" s="1103" t="s">
        <v>60</v>
      </c>
      <c r="I23" s="1104"/>
      <c r="J23" s="1105"/>
      <c r="K23" s="83"/>
      <c r="L23" s="87"/>
      <c r="M23" s="87"/>
      <c r="N23" s="87"/>
      <c r="O23" s="87"/>
      <c r="P23" s="87"/>
      <c r="Q23" s="87"/>
      <c r="R23" s="87"/>
      <c r="S23" s="87"/>
      <c r="T23" s="185"/>
      <c r="U23" s="87"/>
      <c r="V23" s="179"/>
      <c r="W23" s="87"/>
      <c r="X23" s="86"/>
    </row>
    <row r="24" spans="1:27" ht="87.75" customHeight="1" thickBot="1" x14ac:dyDescent="0.3">
      <c r="A24" s="1124" t="s">
        <v>38</v>
      </c>
      <c r="B24" s="1125"/>
      <c r="C24" s="1126"/>
      <c r="D24" s="23"/>
      <c r="E24" s="93" t="s">
        <v>144</v>
      </c>
      <c r="F24" s="94">
        <f>COUNTA(E32:E38)</f>
        <v>7</v>
      </c>
      <c r="G24" s="21"/>
      <c r="H24" s="1130" t="s">
        <v>66</v>
      </c>
      <c r="I24" s="1131"/>
      <c r="J24" s="96">
        <f>COUNTIF(I32:I38,"Acción Correctiva")</f>
        <v>5</v>
      </c>
      <c r="K24" s="88"/>
      <c r="L24" s="87"/>
      <c r="M24" s="87"/>
      <c r="N24" s="87"/>
      <c r="O24" s="87"/>
      <c r="P24" s="87"/>
      <c r="Q24" s="87"/>
      <c r="R24" s="87"/>
      <c r="S24" s="87"/>
      <c r="T24" s="185"/>
      <c r="U24" s="86"/>
      <c r="V24" s="180"/>
      <c r="W24" s="23"/>
      <c r="X24" s="86"/>
    </row>
    <row r="25" spans="1:27" ht="48.75" customHeight="1" thickBot="1" x14ac:dyDescent="0.4">
      <c r="A25" s="27"/>
      <c r="B25" s="23"/>
      <c r="C25" s="23"/>
      <c r="D25" s="28"/>
      <c r="E25" s="95" t="s">
        <v>61</v>
      </c>
      <c r="F25" s="96">
        <f>COUNTA(H32:H38)</f>
        <v>7</v>
      </c>
      <c r="G25" s="24"/>
      <c r="H25" s="1108" t="s">
        <v>149</v>
      </c>
      <c r="I25" s="1109"/>
      <c r="J25" s="99">
        <f>COUNTIF(I32:I38,"Acción Preventiva y/o de mejora")</f>
        <v>2</v>
      </c>
      <c r="K25" s="88"/>
      <c r="L25" s="87"/>
      <c r="M25" s="87"/>
      <c r="N25" s="87"/>
      <c r="O25" s="87"/>
      <c r="P25" s="87"/>
      <c r="Q25" s="87"/>
      <c r="R25" s="88"/>
      <c r="S25" s="88"/>
      <c r="T25" s="186"/>
      <c r="U25" s="86"/>
      <c r="V25" s="180"/>
      <c r="W25" s="23"/>
      <c r="X25" s="86"/>
    </row>
    <row r="26" spans="1:27" ht="53.25" customHeight="1" x14ac:dyDescent="0.35">
      <c r="A26" s="27"/>
      <c r="B26" s="23"/>
      <c r="C26" s="23"/>
      <c r="D26" s="33"/>
      <c r="E26" s="97" t="s">
        <v>145</v>
      </c>
      <c r="F26" s="96">
        <f>COUNTIF(W32:W38, "Vencida")</f>
        <v>0</v>
      </c>
      <c r="G26" s="24"/>
      <c r="H26" s="1110"/>
      <c r="I26" s="1110"/>
      <c r="J26" s="89"/>
      <c r="K26" s="88"/>
      <c r="L26" s="87"/>
      <c r="M26" s="87"/>
      <c r="N26" s="87"/>
      <c r="O26" s="87"/>
      <c r="P26" s="87"/>
      <c r="Q26" s="87"/>
      <c r="R26" s="88"/>
      <c r="S26" s="88"/>
      <c r="T26" s="186"/>
      <c r="U26" s="86"/>
      <c r="V26" s="180"/>
      <c r="W26" s="23"/>
      <c r="X26" s="47"/>
    </row>
    <row r="27" spans="1:27" ht="48.75" customHeight="1" x14ac:dyDescent="0.35">
      <c r="A27" s="27"/>
      <c r="B27" s="23"/>
      <c r="C27" s="23"/>
      <c r="D27" s="28"/>
      <c r="E27" s="97" t="s">
        <v>146</v>
      </c>
      <c r="F27" s="268">
        <f>COUNTIF(W32:W38, "En ejecución")</f>
        <v>2</v>
      </c>
      <c r="G27" s="24"/>
      <c r="H27" s="1110"/>
      <c r="I27" s="1110"/>
      <c r="J27" s="139"/>
      <c r="K27" s="89"/>
      <c r="L27" s="87"/>
      <c r="M27" s="87"/>
      <c r="N27" s="87"/>
      <c r="O27" s="87"/>
      <c r="P27" s="87"/>
      <c r="Q27" s="87"/>
      <c r="R27" s="88"/>
      <c r="S27" s="88"/>
      <c r="T27" s="186"/>
      <c r="U27" s="86"/>
      <c r="V27" s="180"/>
      <c r="W27" s="23"/>
      <c r="X27" s="47"/>
    </row>
    <row r="28" spans="1:27" ht="51" customHeight="1" thickBot="1" x14ac:dyDescent="0.4">
      <c r="A28" s="27"/>
      <c r="B28" s="23"/>
      <c r="C28" s="23"/>
      <c r="D28" s="33"/>
      <c r="E28" s="98" t="s">
        <v>153</v>
      </c>
      <c r="F28" s="99">
        <f>COUNTIF(W32:W38,"Cerrada")</f>
        <v>5</v>
      </c>
      <c r="G28" s="24"/>
      <c r="H28" s="25"/>
      <c r="I28" s="85"/>
      <c r="J28" s="84"/>
      <c r="K28" s="84"/>
      <c r="L28" s="87"/>
      <c r="M28" s="87"/>
      <c r="N28" s="87"/>
      <c r="O28" s="87"/>
      <c r="P28" s="87"/>
      <c r="Q28" s="87"/>
      <c r="R28" s="88"/>
      <c r="S28" s="88"/>
      <c r="T28" s="186"/>
      <c r="U28" s="86"/>
      <c r="V28" s="180"/>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x14ac:dyDescent="0.25">
      <c r="A30" s="944" t="s">
        <v>73</v>
      </c>
      <c r="B30" s="945"/>
      <c r="C30" s="945"/>
      <c r="D30" s="945"/>
      <c r="E30" s="945"/>
      <c r="F30" s="945"/>
      <c r="G30" s="946"/>
      <c r="H30" s="914" t="s">
        <v>74</v>
      </c>
      <c r="I30" s="915"/>
      <c r="J30" s="915"/>
      <c r="K30" s="915"/>
      <c r="L30" s="915"/>
      <c r="M30" s="915"/>
      <c r="N30" s="916"/>
      <c r="O30" s="935" t="s">
        <v>75</v>
      </c>
      <c r="P30" s="1116"/>
      <c r="Q30" s="1116"/>
      <c r="R30" s="1116"/>
      <c r="S30" s="936"/>
      <c r="T30" s="937" t="s">
        <v>141</v>
      </c>
      <c r="U30" s="938"/>
      <c r="V30" s="938"/>
      <c r="W30" s="938"/>
      <c r="X30" s="939"/>
      <c r="Y30" s="75"/>
      <c r="Z30" s="76"/>
      <c r="AA30" s="77"/>
    </row>
    <row r="31" spans="1:27" ht="63" customHeight="1" x14ac:dyDescent="0.25">
      <c r="A31" s="585" t="s">
        <v>147</v>
      </c>
      <c r="B31" s="586" t="s">
        <v>3</v>
      </c>
      <c r="C31" s="586" t="s">
        <v>77</v>
      </c>
      <c r="D31" s="586" t="s">
        <v>133</v>
      </c>
      <c r="E31" s="586" t="s">
        <v>134</v>
      </c>
      <c r="F31" s="586" t="s">
        <v>135</v>
      </c>
      <c r="G31" s="587" t="s">
        <v>136</v>
      </c>
      <c r="H31" s="588" t="s">
        <v>139</v>
      </c>
      <c r="I31" s="586" t="s">
        <v>5</v>
      </c>
      <c r="J31" s="586" t="s">
        <v>78</v>
      </c>
      <c r="K31" s="589" t="s">
        <v>79</v>
      </c>
      <c r="L31" s="589" t="s">
        <v>81</v>
      </c>
      <c r="M31" s="589" t="s">
        <v>82</v>
      </c>
      <c r="N31" s="536" t="s">
        <v>83</v>
      </c>
      <c r="O31" s="1121" t="s">
        <v>84</v>
      </c>
      <c r="P31" s="1122"/>
      <c r="Q31" s="1122"/>
      <c r="R31" s="1123"/>
      <c r="S31" s="536" t="s">
        <v>85</v>
      </c>
      <c r="T31" s="603" t="s">
        <v>84</v>
      </c>
      <c r="U31" s="589" t="s">
        <v>85</v>
      </c>
      <c r="V31" s="589" t="s">
        <v>158</v>
      </c>
      <c r="W31" s="589" t="s">
        <v>86</v>
      </c>
      <c r="X31" s="536" t="s">
        <v>155</v>
      </c>
      <c r="Y31" s="74"/>
      <c r="Z31" s="78"/>
      <c r="AA31" s="78"/>
    </row>
    <row r="32" spans="1:27" s="55" customFormat="1" ht="331.5" customHeight="1" x14ac:dyDescent="0.2">
      <c r="A32" s="601">
        <v>1</v>
      </c>
      <c r="B32" s="237" t="s">
        <v>10</v>
      </c>
      <c r="C32" s="189" t="s">
        <v>126</v>
      </c>
      <c r="D32" s="604">
        <v>43665</v>
      </c>
      <c r="E32" s="237" t="s">
        <v>954</v>
      </c>
      <c r="F32" s="599" t="s">
        <v>154</v>
      </c>
      <c r="G32" s="600" t="s">
        <v>955</v>
      </c>
      <c r="H32" s="600" t="s">
        <v>956</v>
      </c>
      <c r="I32" s="598" t="s">
        <v>24</v>
      </c>
      <c r="J32" s="602" t="s">
        <v>957</v>
      </c>
      <c r="K32" s="598" t="s">
        <v>171</v>
      </c>
      <c r="L32" s="714">
        <v>43677</v>
      </c>
      <c r="M32" s="228">
        <v>43709</v>
      </c>
      <c r="N32" s="228">
        <v>44377</v>
      </c>
      <c r="O32" s="1128" t="s">
        <v>1538</v>
      </c>
      <c r="P32" s="1128"/>
      <c r="Q32" s="1128"/>
      <c r="R32" s="1128"/>
      <c r="S32" s="715" t="s">
        <v>996</v>
      </c>
      <c r="T32" s="710" t="s">
        <v>1658</v>
      </c>
      <c r="U32" s="422"/>
      <c r="V32" s="538" t="s">
        <v>156</v>
      </c>
      <c r="W32" s="605" t="s">
        <v>143</v>
      </c>
      <c r="X32" s="304" t="s">
        <v>1614</v>
      </c>
    </row>
    <row r="33" spans="1:28" s="597" customFormat="1" ht="137.25" customHeight="1" x14ac:dyDescent="0.25">
      <c r="A33" s="730">
        <v>2</v>
      </c>
      <c r="B33" s="731" t="s">
        <v>10</v>
      </c>
      <c r="C33" s="732" t="s">
        <v>1071</v>
      </c>
      <c r="D33" s="733">
        <v>43920</v>
      </c>
      <c r="E33" s="756" t="s">
        <v>1067</v>
      </c>
      <c r="F33" s="500" t="s">
        <v>154</v>
      </c>
      <c r="G33" s="756" t="s">
        <v>1114</v>
      </c>
      <c r="H33" s="756" t="s">
        <v>1073</v>
      </c>
      <c r="I33" s="746" t="s">
        <v>24</v>
      </c>
      <c r="J33" s="756" t="s">
        <v>1115</v>
      </c>
      <c r="K33" s="756" t="s">
        <v>1072</v>
      </c>
      <c r="L33" s="750">
        <v>43923</v>
      </c>
      <c r="M33" s="747">
        <v>43923</v>
      </c>
      <c r="N33" s="747">
        <v>44104</v>
      </c>
      <c r="O33" s="1127" t="s">
        <v>1529</v>
      </c>
      <c r="P33" s="1127"/>
      <c r="Q33" s="1127"/>
      <c r="R33" s="1127"/>
      <c r="S33" s="492" t="s">
        <v>1113</v>
      </c>
      <c r="T33" s="784" t="s">
        <v>1615</v>
      </c>
      <c r="U33" s="753" t="s">
        <v>1616</v>
      </c>
      <c r="V33" s="267" t="s">
        <v>156</v>
      </c>
      <c r="W33" s="734" t="s">
        <v>30</v>
      </c>
      <c r="X33" s="304" t="s">
        <v>1653</v>
      </c>
      <c r="AA33" s="138"/>
      <c r="AB33" s="138"/>
    </row>
    <row r="34" spans="1:28" ht="204" customHeight="1" x14ac:dyDescent="0.25">
      <c r="A34" s="267">
        <v>3</v>
      </c>
      <c r="B34" s="756" t="s">
        <v>10</v>
      </c>
      <c r="C34" s="746" t="s">
        <v>1071</v>
      </c>
      <c r="D34" s="791">
        <v>43920</v>
      </c>
      <c r="E34" s="756" t="s">
        <v>1068</v>
      </c>
      <c r="F34" s="500" t="s">
        <v>154</v>
      </c>
      <c r="G34" s="756" t="s">
        <v>1116</v>
      </c>
      <c r="H34" s="756" t="s">
        <v>1074</v>
      </c>
      <c r="I34" s="746" t="s">
        <v>24</v>
      </c>
      <c r="J34" s="756" t="s">
        <v>1117</v>
      </c>
      <c r="K34" s="756" t="s">
        <v>1072</v>
      </c>
      <c r="L34" s="722">
        <v>43923</v>
      </c>
      <c r="M34" s="747">
        <v>43923</v>
      </c>
      <c r="N34" s="747">
        <v>44104</v>
      </c>
      <c r="O34" s="1127" t="s">
        <v>1530</v>
      </c>
      <c r="P34" s="1127"/>
      <c r="Q34" s="1127"/>
      <c r="R34" s="1127"/>
      <c r="S34" s="756" t="s">
        <v>1531</v>
      </c>
      <c r="T34" s="784" t="s">
        <v>1661</v>
      </c>
      <c r="U34" s="746"/>
      <c r="V34" s="267" t="s">
        <v>156</v>
      </c>
      <c r="W34" s="605" t="s">
        <v>143</v>
      </c>
      <c r="X34" s="304" t="s">
        <v>1652</v>
      </c>
    </row>
    <row r="35" spans="1:28" ht="201.75" customHeight="1" x14ac:dyDescent="0.25">
      <c r="A35" s="267">
        <v>4</v>
      </c>
      <c r="B35" s="746" t="s">
        <v>10</v>
      </c>
      <c r="C35" s="746" t="s">
        <v>1071</v>
      </c>
      <c r="D35" s="791">
        <v>43920</v>
      </c>
      <c r="E35" s="756" t="s">
        <v>1069</v>
      </c>
      <c r="F35" s="500" t="s">
        <v>154</v>
      </c>
      <c r="G35" s="756" t="s">
        <v>1118</v>
      </c>
      <c r="H35" s="756" t="s">
        <v>1119</v>
      </c>
      <c r="I35" s="746" t="s">
        <v>24</v>
      </c>
      <c r="J35" s="756" t="s">
        <v>1117</v>
      </c>
      <c r="K35" s="756" t="s">
        <v>1072</v>
      </c>
      <c r="L35" s="785">
        <v>43923</v>
      </c>
      <c r="M35" s="747">
        <v>43923</v>
      </c>
      <c r="N35" s="747">
        <v>44104</v>
      </c>
      <c r="O35" s="1127" t="s">
        <v>1539</v>
      </c>
      <c r="P35" s="1127"/>
      <c r="Q35" s="1127"/>
      <c r="R35" s="1127"/>
      <c r="S35" s="751" t="s">
        <v>1532</v>
      </c>
      <c r="T35" s="784" t="s">
        <v>1659</v>
      </c>
      <c r="U35" s="746"/>
      <c r="V35" s="267" t="s">
        <v>156</v>
      </c>
      <c r="W35" s="605" t="s">
        <v>30</v>
      </c>
      <c r="X35" s="304" t="s">
        <v>1653</v>
      </c>
    </row>
    <row r="36" spans="1:28" ht="153" customHeight="1" x14ac:dyDescent="0.25">
      <c r="A36" s="267">
        <v>5</v>
      </c>
      <c r="B36" s="792" t="s">
        <v>10</v>
      </c>
      <c r="C36" s="746" t="s">
        <v>1071</v>
      </c>
      <c r="D36" s="793">
        <v>43920</v>
      </c>
      <c r="E36" s="756" t="s">
        <v>1070</v>
      </c>
      <c r="F36" s="500" t="s">
        <v>154</v>
      </c>
      <c r="G36" s="746" t="s">
        <v>1120</v>
      </c>
      <c r="H36" s="756" t="s">
        <v>1075</v>
      </c>
      <c r="I36" s="746" t="s">
        <v>24</v>
      </c>
      <c r="J36" s="746" t="s">
        <v>1121</v>
      </c>
      <c r="K36" s="756" t="s">
        <v>1072</v>
      </c>
      <c r="L36" s="722">
        <v>43923</v>
      </c>
      <c r="M36" s="747">
        <v>43923</v>
      </c>
      <c r="N36" s="747">
        <v>44104</v>
      </c>
      <c r="O36" s="1127" t="s">
        <v>1533</v>
      </c>
      <c r="P36" s="1127"/>
      <c r="Q36" s="1127"/>
      <c r="R36" s="1127"/>
      <c r="S36" s="751" t="s">
        <v>1534</v>
      </c>
      <c r="T36" s="784" t="s">
        <v>1618</v>
      </c>
      <c r="U36" s="757" t="s">
        <v>1617</v>
      </c>
      <c r="V36" s="267" t="s">
        <v>156</v>
      </c>
      <c r="W36" s="734" t="s">
        <v>30</v>
      </c>
      <c r="X36" s="304" t="s">
        <v>1653</v>
      </c>
    </row>
    <row r="37" spans="1:28" ht="165.75" customHeight="1" x14ac:dyDescent="0.25">
      <c r="A37" s="267">
        <v>6</v>
      </c>
      <c r="B37" s="756" t="s">
        <v>130</v>
      </c>
      <c r="C37" s="746" t="s">
        <v>1071</v>
      </c>
      <c r="D37" s="793">
        <v>43990</v>
      </c>
      <c r="E37" s="756" t="s">
        <v>1122</v>
      </c>
      <c r="F37" s="500" t="s">
        <v>138</v>
      </c>
      <c r="G37" s="748" t="s">
        <v>1076</v>
      </c>
      <c r="H37" s="745" t="s">
        <v>1123</v>
      </c>
      <c r="I37" s="200" t="s">
        <v>140</v>
      </c>
      <c r="J37" s="745" t="s">
        <v>1124</v>
      </c>
      <c r="K37" s="756" t="s">
        <v>1072</v>
      </c>
      <c r="L37" s="750">
        <v>43990</v>
      </c>
      <c r="M37" s="747">
        <v>43990</v>
      </c>
      <c r="N37" s="746" t="s">
        <v>1077</v>
      </c>
      <c r="O37" s="1127" t="s">
        <v>1540</v>
      </c>
      <c r="P37" s="1127"/>
      <c r="Q37" s="1127"/>
      <c r="R37" s="1127"/>
      <c r="S37" s="756" t="s">
        <v>1535</v>
      </c>
      <c r="T37" s="784" t="s">
        <v>1618</v>
      </c>
      <c r="U37" s="753" t="s">
        <v>1619</v>
      </c>
      <c r="V37" s="267" t="s">
        <v>156</v>
      </c>
      <c r="W37" s="734" t="s">
        <v>30</v>
      </c>
      <c r="X37" s="304" t="s">
        <v>1653</v>
      </c>
    </row>
    <row r="38" spans="1:28" ht="127.5" x14ac:dyDescent="0.25">
      <c r="A38" s="794">
        <v>7</v>
      </c>
      <c r="B38" s="786" t="s">
        <v>129</v>
      </c>
      <c r="C38" s="759" t="s">
        <v>126</v>
      </c>
      <c r="D38" s="795">
        <v>44110</v>
      </c>
      <c r="E38" s="786" t="s">
        <v>1125</v>
      </c>
      <c r="F38" s="787" t="s">
        <v>138</v>
      </c>
      <c r="G38" s="788" t="s">
        <v>1126</v>
      </c>
      <c r="H38" s="789" t="s">
        <v>1127</v>
      </c>
      <c r="I38" s="789" t="s">
        <v>140</v>
      </c>
      <c r="J38" s="789" t="s">
        <v>1112</v>
      </c>
      <c r="K38" s="759" t="s">
        <v>171</v>
      </c>
      <c r="L38" s="760">
        <v>44110</v>
      </c>
      <c r="M38" s="747">
        <v>44110</v>
      </c>
      <c r="N38" s="747">
        <v>44180</v>
      </c>
      <c r="O38" s="1129" t="s">
        <v>1536</v>
      </c>
      <c r="P38" s="1129"/>
      <c r="Q38" s="1129"/>
      <c r="R38" s="1129"/>
      <c r="S38" s="492" t="s">
        <v>1537</v>
      </c>
      <c r="T38" s="790" t="s">
        <v>1621</v>
      </c>
      <c r="U38" s="753" t="s">
        <v>1620</v>
      </c>
      <c r="V38" s="267" t="s">
        <v>156</v>
      </c>
      <c r="W38" s="734" t="s">
        <v>30</v>
      </c>
      <c r="X38" s="779" t="s">
        <v>1656</v>
      </c>
      <c r="Y38" s="1"/>
      <c r="Z38" s="1"/>
    </row>
    <row r="39" spans="1:28" x14ac:dyDescent="0.25">
      <c r="A39" s="1"/>
      <c r="B39" s="1"/>
      <c r="C39" s="1"/>
      <c r="D39" s="1"/>
      <c r="E39" s="16"/>
      <c r="F39" s="1"/>
      <c r="G39" s="16"/>
      <c r="H39" s="16"/>
      <c r="I39" s="1"/>
      <c r="J39" s="1"/>
      <c r="K39" s="1"/>
      <c r="L39" s="1"/>
      <c r="M39" s="1"/>
      <c r="N39" s="1"/>
      <c r="O39" s="1"/>
      <c r="P39" s="1"/>
      <c r="Q39" s="1"/>
      <c r="R39" s="1"/>
      <c r="S39" s="1"/>
      <c r="T39" s="183"/>
      <c r="U39" s="15"/>
      <c r="W39" s="13"/>
      <c r="X39" s="16"/>
      <c r="Y39" s="1"/>
      <c r="Z39" s="1"/>
    </row>
    <row r="40" spans="1:28" x14ac:dyDescent="0.25">
      <c r="A40" s="1"/>
      <c r="B40" s="1"/>
      <c r="C40" s="1"/>
      <c r="D40" s="1"/>
      <c r="E40" s="16"/>
      <c r="F40" s="1"/>
      <c r="G40" s="16"/>
      <c r="H40" s="16"/>
      <c r="I40" s="1"/>
      <c r="J40" s="1"/>
      <c r="K40" s="1"/>
      <c r="L40" s="1"/>
      <c r="M40" s="1"/>
      <c r="N40" s="1"/>
      <c r="O40" s="1"/>
      <c r="P40" s="1"/>
      <c r="Q40" s="1"/>
      <c r="R40" s="1"/>
      <c r="S40" s="1"/>
      <c r="T40" s="183"/>
      <c r="U40" s="15"/>
      <c r="W40" s="13"/>
      <c r="X40" s="16"/>
      <c r="Y40" s="1"/>
      <c r="Z40" s="1"/>
    </row>
    <row r="41" spans="1:28" x14ac:dyDescent="0.25">
      <c r="A41" s="1"/>
      <c r="B41" s="1"/>
      <c r="C41" s="1"/>
      <c r="D41" s="1"/>
      <c r="E41" s="16"/>
      <c r="F41" s="1"/>
      <c r="G41" s="16"/>
      <c r="H41" s="16"/>
      <c r="I41" s="1"/>
      <c r="J41" s="1"/>
      <c r="K41" s="1"/>
      <c r="L41" s="1"/>
      <c r="M41" s="1"/>
      <c r="N41" s="1"/>
      <c r="O41" s="1"/>
      <c r="P41" s="1"/>
      <c r="Q41" s="1"/>
      <c r="R41" s="1"/>
      <c r="S41" s="1"/>
      <c r="T41" s="183"/>
      <c r="U41" s="15"/>
      <c r="W41" s="13"/>
      <c r="X41" s="16"/>
      <c r="Y41" s="1"/>
      <c r="Z41" s="1"/>
    </row>
    <row r="42" spans="1:28" x14ac:dyDescent="0.25">
      <c r="A42" s="1"/>
      <c r="B42" s="1"/>
      <c r="C42" s="1"/>
      <c r="D42" s="1"/>
      <c r="E42" s="16"/>
      <c r="F42" s="1"/>
      <c r="G42" s="16"/>
      <c r="H42" s="16"/>
      <c r="I42" s="1"/>
      <c r="J42" s="1"/>
      <c r="K42" s="1"/>
      <c r="L42" s="1"/>
      <c r="M42" s="1"/>
      <c r="N42" s="1"/>
      <c r="O42" s="1"/>
      <c r="P42" s="1"/>
      <c r="Q42" s="1"/>
      <c r="R42" s="1"/>
      <c r="S42" s="1"/>
      <c r="T42" s="183"/>
      <c r="U42" s="15"/>
      <c r="W42" s="13"/>
      <c r="X42" s="16"/>
      <c r="Y42" s="1"/>
      <c r="Z42" s="1"/>
    </row>
    <row r="43" spans="1:28" x14ac:dyDescent="0.25">
      <c r="A43" s="1"/>
      <c r="B43" s="1"/>
      <c r="C43" s="1"/>
      <c r="D43" s="1"/>
      <c r="E43" s="16"/>
      <c r="F43" s="1"/>
      <c r="G43" s="16"/>
      <c r="H43" s="16"/>
      <c r="I43" s="1"/>
      <c r="J43" s="1"/>
      <c r="K43" s="1"/>
      <c r="L43" s="1"/>
      <c r="M43" s="1"/>
      <c r="N43" s="1"/>
      <c r="O43" s="1"/>
      <c r="P43" s="1"/>
      <c r="Q43" s="1"/>
      <c r="R43" s="1"/>
      <c r="S43" s="1"/>
      <c r="T43" s="183"/>
      <c r="U43" s="15"/>
      <c r="W43" s="13"/>
      <c r="X43" s="16"/>
      <c r="Y43" s="1"/>
      <c r="Z43" s="1"/>
    </row>
    <row r="44" spans="1:28" x14ac:dyDescent="0.25">
      <c r="A44" s="1"/>
      <c r="B44" s="1"/>
      <c r="C44" s="1"/>
      <c r="D44" s="1"/>
      <c r="E44" s="16"/>
      <c r="F44" s="1"/>
      <c r="G44" s="16"/>
      <c r="H44" s="16"/>
      <c r="I44" s="1"/>
      <c r="J44" s="1"/>
      <c r="K44" s="1"/>
      <c r="L44" s="1"/>
      <c r="M44" s="1"/>
      <c r="N44" s="1"/>
      <c r="O44" s="1"/>
      <c r="P44" s="1"/>
      <c r="Q44" s="1"/>
      <c r="R44" s="1"/>
      <c r="S44" s="1"/>
      <c r="T44" s="183"/>
      <c r="U44" s="15"/>
      <c r="W44" s="13"/>
      <c r="X44" s="16"/>
      <c r="Y44" s="1"/>
      <c r="Z44" s="1"/>
    </row>
    <row r="45" spans="1:28"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8"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8"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8"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83"/>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83"/>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83"/>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83"/>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83"/>
      <c r="U72" s="15"/>
      <c r="W72" s="13"/>
      <c r="X72" s="16"/>
      <c r="Y72" s="1"/>
      <c r="Z72" s="1"/>
    </row>
    <row r="73" spans="1:26" x14ac:dyDescent="0.25">
      <c r="A73" s="1"/>
      <c r="B73" s="1"/>
      <c r="C73" s="1"/>
      <c r="D73" s="1"/>
      <c r="E73" s="1"/>
      <c r="F73" s="1"/>
      <c r="G73" s="1"/>
      <c r="H73" s="1"/>
      <c r="I73" s="1"/>
      <c r="J73" s="1"/>
      <c r="K73" s="1"/>
      <c r="L73" s="1"/>
      <c r="M73" s="1"/>
      <c r="N73" s="1"/>
      <c r="O73" s="1"/>
      <c r="P73" s="1"/>
      <c r="Q73" s="1"/>
      <c r="R73" s="1"/>
      <c r="S73" s="1"/>
      <c r="T73" s="181"/>
      <c r="U73" s="1"/>
      <c r="W73" s="13"/>
      <c r="X73" s="1"/>
      <c r="Y73" s="1"/>
      <c r="Z73" s="1"/>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sheetData>
  <protectedRanges>
    <protectedRange sqref="O32:Q32" name="Rango1_1_1_1_1_1" securityDescriptor="O:WDG:WDD:(A;;CC;;;S-1-5-21-1528164968-1790463351-673733271-1117)"/>
  </protectedRanges>
  <mergeCells count="22">
    <mergeCell ref="O38:R38"/>
    <mergeCell ref="O37:R37"/>
    <mergeCell ref="A18:C21"/>
    <mergeCell ref="D18:W21"/>
    <mergeCell ref="A23:C23"/>
    <mergeCell ref="E23:F23"/>
    <mergeCell ref="H23:J23"/>
    <mergeCell ref="T30:X30"/>
    <mergeCell ref="O31:R31"/>
    <mergeCell ref="A24:C24"/>
    <mergeCell ref="H24:I24"/>
    <mergeCell ref="H25:I25"/>
    <mergeCell ref="H26:I26"/>
    <mergeCell ref="H27:I27"/>
    <mergeCell ref="O33:R33"/>
    <mergeCell ref="O34:R34"/>
    <mergeCell ref="O35:R35"/>
    <mergeCell ref="O36:R36"/>
    <mergeCell ref="A30:G30"/>
    <mergeCell ref="H30:N30"/>
    <mergeCell ref="O30:S30"/>
    <mergeCell ref="O32:R32"/>
  </mergeCells>
  <conditionalFormatting sqref="W32">
    <cfRule type="containsText" dxfId="77" priority="13" stopIfTrue="1" operator="containsText" text="Cerrada">
      <formula>NOT(ISERROR(SEARCH("Cerrada",W32)))</formula>
    </cfRule>
    <cfRule type="containsText" dxfId="76" priority="14" stopIfTrue="1" operator="containsText" text="En ejecución">
      <formula>NOT(ISERROR(SEARCH("En ejecución",W32)))</formula>
    </cfRule>
    <cfRule type="containsText" dxfId="75" priority="15" stopIfTrue="1" operator="containsText" text="Vencida">
      <formula>NOT(ISERROR(SEARCH("Vencida",W32)))</formula>
    </cfRule>
  </conditionalFormatting>
  <conditionalFormatting sqref="W33">
    <cfRule type="containsText" dxfId="74" priority="7" stopIfTrue="1" operator="containsText" text="Cerrada">
      <formula>NOT(ISERROR(SEARCH("Cerrada",W33)))</formula>
    </cfRule>
    <cfRule type="containsText" dxfId="73" priority="8" stopIfTrue="1" operator="containsText" text="En ejecución">
      <formula>NOT(ISERROR(SEARCH("En ejecución",W33)))</formula>
    </cfRule>
    <cfRule type="containsText" dxfId="72" priority="9" stopIfTrue="1" operator="containsText" text="Vencida">
      <formula>NOT(ISERROR(SEARCH("Vencida",W33)))</formula>
    </cfRule>
  </conditionalFormatting>
  <conditionalFormatting sqref="W34">
    <cfRule type="containsText" dxfId="71" priority="4" stopIfTrue="1" operator="containsText" text="Cerrada">
      <formula>NOT(ISERROR(SEARCH("Cerrada",W34)))</formula>
    </cfRule>
    <cfRule type="containsText" dxfId="70" priority="5" stopIfTrue="1" operator="containsText" text="En ejecución">
      <formula>NOT(ISERROR(SEARCH("En ejecución",W34)))</formula>
    </cfRule>
    <cfRule type="containsText" dxfId="69" priority="6" stopIfTrue="1" operator="containsText" text="Vencida">
      <formula>NOT(ISERROR(SEARCH("Vencida",W34)))</formula>
    </cfRule>
  </conditionalFormatting>
  <conditionalFormatting sqref="W35:W38">
    <cfRule type="containsText" dxfId="68" priority="1" stopIfTrue="1" operator="containsText" text="Cerrada">
      <formula>NOT(ISERROR(SEARCH("Cerrada",W35)))</formula>
    </cfRule>
    <cfRule type="containsText" dxfId="67" priority="2" stopIfTrue="1" operator="containsText" text="En ejecución">
      <formula>NOT(ISERROR(SEARCH("En ejecución",W35)))</formula>
    </cfRule>
    <cfRule type="containsText" dxfId="66" priority="3" stopIfTrue="1" operator="containsText" text="Vencida">
      <formula>NOT(ISERROR(SEARCH("Vencida",W35)))</formula>
    </cfRule>
  </conditionalFormatting>
  <dataValidations count="10">
    <dataValidation type="list" allowBlank="1" showErrorMessage="1" sqref="A24">
      <formula1>PROCESOS</formula1>
    </dataValidation>
    <dataValidation type="list" allowBlank="1" showInputMessage="1" showErrorMessage="1" sqref="B37">
      <formula1>$F$2:$F$6</formula1>
    </dataValidation>
    <dataValidation type="list" allowBlank="1" showInputMessage="1" showErrorMessage="1" sqref="I37">
      <formula1>$H$2:$H$3</formula1>
    </dataValidation>
    <dataValidation type="list" allowBlank="1" showInputMessage="1" showErrorMessage="1" sqref="F37">
      <formula1>$G$2:$G$5</formula1>
    </dataValidation>
    <dataValidation type="list" allowBlank="1" showErrorMessage="1" sqref="F38">
      <formula1>$G$2:$G$5</formula1>
    </dataValidation>
    <dataValidation type="list" allowBlank="1" showErrorMessage="1" sqref="I38">
      <formula1>$H$2:$H$3</formula1>
    </dataValidation>
    <dataValidation type="list" allowBlank="1" showErrorMessage="1" sqref="B38">
      <formula1>$F$2:$F$6</formula1>
    </dataValidation>
    <dataValidation type="list" allowBlank="1" showInputMessage="1" showErrorMessage="1" sqref="W32:W38">
      <formula1>$I$2:$I$4</formula1>
    </dataValidation>
    <dataValidation type="list" allowBlank="1" showInputMessage="1" showErrorMessage="1" sqref="V32:V38">
      <formula1>$J$2:$J$4</formula1>
    </dataValidation>
    <dataValidation type="list" allowBlank="1" showInputMessage="1" showErrorMessage="1" prompt=" - " sqref="C32:C38">
      <formula1>$D$2:$D$16</formula1>
    </dataValidation>
  </dataValidations>
  <hyperlinks>
    <hyperlink ref="U33" r:id="rId1"/>
    <hyperlink ref="U36" r:id="rId2" location="gid=590672035" display="https://docs.google.com/spreadsheets/d/1KakCwduQnU1aFyBkvZYkT6dV4oZGprPa/edit#gid=590672035"/>
    <hyperlink ref="U37" r:id="rId3"/>
    <hyperlink ref="U38"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CERRADAS</vt:lpstr>
      <vt:lpstr>CERRADAS EN EL TRIMESTRE</vt:lpstr>
      <vt:lpstr>Hoja1</vt:lpstr>
      <vt:lpstr>CONSOLIDADO </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Idep</cp:lastModifiedBy>
  <cp:lastPrinted>2020-07-14T00:35:29Z</cp:lastPrinted>
  <dcterms:created xsi:type="dcterms:W3CDTF">2017-11-27T18:50:14Z</dcterms:created>
  <dcterms:modified xsi:type="dcterms:W3CDTF">2021-01-21T13:10:37Z</dcterms:modified>
</cp:coreProperties>
</file>