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Viviana Monroy\Documents\IDEP_Planeación\Plan_Mejoramiento\"/>
    </mc:Choice>
  </mc:AlternateContent>
  <xr:revisionPtr revIDLastSave="0" documentId="13_ncr:1_{F441D4AA-69DA-45FB-883C-C0E32E0D7575}" xr6:coauthVersionLast="46" xr6:coauthVersionMax="46" xr10:uidLastSave="{00000000-0000-0000-0000-000000000000}"/>
  <bookViews>
    <workbookView showHorizontalScroll="0" showVerticalScroll="0" xWindow="-120" yWindow="-120" windowWidth="20730" windowHeight="11160" firstSheet="3" activeTab="3" xr2:uid="{00000000-000D-0000-FFFF-FFFF00000000}"/>
  </bookViews>
  <sheets>
    <sheet name="HISTORICO CERRADAS" sheetId="45" state="hidden" r:id="rId1"/>
    <sheet name="CERRADAS EN EL TRIMESTRE" sheetId="44" state="hidden"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'DIC-01'!$A$30:$X$32</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'GT-12'!$A$31:$Y$118</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workbook>
</file>

<file path=xl/calcChain.xml><?xml version="1.0" encoding="utf-8"?>
<calcChain xmlns="http://schemas.openxmlformats.org/spreadsheetml/2006/main">
  <c r="F35" i="1" l="1"/>
  <c r="F23" i="39"/>
  <c r="F24" i="39"/>
  <c r="F27" i="31"/>
  <c r="F26" i="31"/>
  <c r="F25" i="31"/>
  <c r="J24" i="31"/>
  <c r="F24" i="31"/>
  <c r="J23" i="31"/>
  <c r="F23" i="31"/>
  <c r="E22" i="31"/>
  <c r="F27" i="30"/>
  <c r="F26" i="30"/>
  <c r="F25" i="30"/>
  <c r="J24" i="30"/>
  <c r="F24" i="30"/>
  <c r="J23" i="30"/>
  <c r="F23" i="30"/>
  <c r="E22" i="30"/>
  <c r="F27" i="29"/>
  <c r="F26" i="29"/>
  <c r="F25" i="29"/>
  <c r="J24" i="29"/>
  <c r="F24" i="29"/>
  <c r="J23" i="29"/>
  <c r="F23" i="29"/>
  <c r="E22" i="29"/>
  <c r="F27" i="39"/>
  <c r="M31" i="1" s="1"/>
  <c r="F26" i="39"/>
  <c r="K31" i="1" s="1"/>
  <c r="F25" i="39"/>
  <c r="I31" i="1" s="1"/>
  <c r="J24" i="39"/>
  <c r="J23" i="39"/>
  <c r="E22" i="39"/>
  <c r="F27" i="27"/>
  <c r="F26" i="27"/>
  <c r="F25" i="27"/>
  <c r="J24" i="27"/>
  <c r="F24" i="27"/>
  <c r="J23" i="27"/>
  <c r="F23" i="27"/>
  <c r="E22" i="27"/>
  <c r="F28" i="43"/>
  <c r="F27" i="43"/>
  <c r="F26" i="43"/>
  <c r="K29" i="1" s="1"/>
  <c r="F25" i="43"/>
  <c r="I29" i="1" s="1"/>
  <c r="J24" i="43"/>
  <c r="F24" i="43"/>
  <c r="E10" i="1" s="1"/>
  <c r="J23" i="43"/>
  <c r="F23" i="43"/>
  <c r="E22" i="43"/>
  <c r="F27" i="35"/>
  <c r="F26" i="35"/>
  <c r="K28" i="1" s="1"/>
  <c r="F25" i="35"/>
  <c r="J24" i="35"/>
  <c r="F24" i="35"/>
  <c r="J23" i="35"/>
  <c r="F23" i="35"/>
  <c r="E22" i="35"/>
  <c r="F27" i="24"/>
  <c r="F26" i="24"/>
  <c r="F25" i="24"/>
  <c r="J24" i="24"/>
  <c r="F24" i="24"/>
  <c r="J23" i="24"/>
  <c r="F23" i="24"/>
  <c r="E22" i="24"/>
  <c r="F27" i="23"/>
  <c r="F26" i="23"/>
  <c r="F25" i="23"/>
  <c r="J24" i="23"/>
  <c r="F24" i="23"/>
  <c r="J23" i="23"/>
  <c r="F23" i="23"/>
  <c r="E22" i="23"/>
  <c r="F28" i="22"/>
  <c r="M25" i="1" s="1"/>
  <c r="F27" i="22"/>
  <c r="F26" i="22"/>
  <c r="J25" i="22"/>
  <c r="F25" i="22"/>
  <c r="J24" i="22"/>
  <c r="F24" i="22"/>
  <c r="E23" i="22"/>
  <c r="F27" i="21"/>
  <c r="F26" i="21"/>
  <c r="F25" i="21"/>
  <c r="J24" i="21"/>
  <c r="F24" i="21"/>
  <c r="J23" i="21"/>
  <c r="F23" i="21"/>
  <c r="E22" i="21"/>
  <c r="F27" i="20"/>
  <c r="F26" i="20"/>
  <c r="F25" i="20"/>
  <c r="J24" i="20"/>
  <c r="F24" i="20"/>
  <c r="J23" i="20"/>
  <c r="F23" i="20"/>
  <c r="E22" i="20"/>
  <c r="F27" i="19"/>
  <c r="F26" i="19"/>
  <c r="F25" i="19"/>
  <c r="J24" i="19"/>
  <c r="F24" i="19"/>
  <c r="J23" i="19"/>
  <c r="F23" i="19"/>
  <c r="E22" i="19"/>
  <c r="F27" i="3"/>
  <c r="M21" i="1" s="1"/>
  <c r="F26" i="3"/>
  <c r="K21" i="1" s="1"/>
  <c r="F25" i="3"/>
  <c r="I21" i="1" s="1"/>
  <c r="J24" i="3"/>
  <c r="F24" i="3"/>
  <c r="J23" i="3"/>
  <c r="F23" i="3"/>
  <c r="E22" i="3"/>
  <c r="G31" i="1"/>
  <c r="F31" i="1"/>
  <c r="M34" i="1"/>
  <c r="K34" i="1"/>
  <c r="I34" i="1"/>
  <c r="G34" i="1"/>
  <c r="F34" i="1"/>
  <c r="M33" i="1"/>
  <c r="K33" i="1"/>
  <c r="I33" i="1"/>
  <c r="G33" i="1"/>
  <c r="F33" i="1"/>
  <c r="M32" i="1"/>
  <c r="K32" i="1"/>
  <c r="I32" i="1"/>
  <c r="G32" i="1"/>
  <c r="F32" i="1"/>
  <c r="M30" i="1"/>
  <c r="K30" i="1"/>
  <c r="I30" i="1"/>
  <c r="G30" i="1"/>
  <c r="F30" i="1"/>
  <c r="O29" i="1"/>
  <c r="O35" i="1" s="1"/>
  <c r="M29" i="1"/>
  <c r="F29" i="1"/>
  <c r="M28" i="1"/>
  <c r="I28" i="1"/>
  <c r="G28" i="1"/>
  <c r="F28" i="1"/>
  <c r="M27" i="1"/>
  <c r="K27" i="1"/>
  <c r="I27" i="1"/>
  <c r="G27" i="1"/>
  <c r="F27" i="1"/>
  <c r="M26" i="1"/>
  <c r="K26" i="1"/>
  <c r="G26" i="1"/>
  <c r="F26" i="1"/>
  <c r="G25" i="1"/>
  <c r="F25" i="1"/>
  <c r="M24" i="1"/>
  <c r="K24" i="1"/>
  <c r="I24" i="1"/>
  <c r="G24" i="1"/>
  <c r="F24" i="1"/>
  <c r="M23" i="1"/>
  <c r="K23" i="1"/>
  <c r="I23" i="1"/>
  <c r="G23" i="1"/>
  <c r="F23" i="1"/>
  <c r="M22" i="1"/>
  <c r="K22" i="1"/>
  <c r="I22" i="1"/>
  <c r="G22" i="1"/>
  <c r="F22" i="1"/>
  <c r="G21" i="1"/>
  <c r="F21" i="1"/>
  <c r="E14" i="1"/>
  <c r="E9" i="1"/>
  <c r="H3" i="1"/>
  <c r="O47" i="41"/>
  <c r="N47" i="41"/>
  <c r="M47" i="41"/>
  <c r="L47" i="41"/>
  <c r="K47" i="41"/>
  <c r="G24" i="41"/>
  <c r="F24" i="41"/>
  <c r="E24" i="41"/>
  <c r="D24" i="41"/>
  <c r="C24" i="41"/>
  <c r="N14" i="41"/>
  <c r="M14" i="41"/>
  <c r="L14" i="41"/>
  <c r="K14" i="41"/>
  <c r="J14" i="41"/>
  <c r="N13" i="41"/>
  <c r="M13" i="41"/>
  <c r="L13" i="41"/>
  <c r="K13" i="41"/>
  <c r="J13" i="41"/>
  <c r="U12" i="41"/>
  <c r="T12" i="41"/>
  <c r="S12" i="41"/>
  <c r="R12" i="41"/>
  <c r="Q12" i="41"/>
  <c r="N12" i="41"/>
  <c r="M12" i="41"/>
  <c r="L12" i="41"/>
  <c r="K12" i="41"/>
  <c r="J12" i="41"/>
  <c r="N11" i="41"/>
  <c r="M11" i="41"/>
  <c r="L11" i="41"/>
  <c r="K11" i="41"/>
  <c r="J11" i="41"/>
  <c r="N10" i="41"/>
  <c r="M10" i="41"/>
  <c r="L10" i="41"/>
  <c r="K10" i="41"/>
  <c r="J10" i="41"/>
  <c r="E6" i="41"/>
  <c r="E5" i="41"/>
  <c r="E4" i="41"/>
  <c r="G29" i="1" l="1"/>
  <c r="G35" i="1" s="1"/>
  <c r="E11" i="1"/>
  <c r="E12" i="1"/>
  <c r="I25" i="1"/>
  <c r="K25" i="1"/>
  <c r="K35" i="1" s="1"/>
  <c r="M35" i="1"/>
  <c r="I35" i="1"/>
  <c r="E13" i="1"/>
</calcChain>
</file>

<file path=xl/sharedStrings.xml><?xml version="1.0" encoding="utf-8"?>
<sst xmlns="http://schemas.openxmlformats.org/spreadsheetml/2006/main" count="4417" uniqueCount="1567">
  <si>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</si>
  <si>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</si>
  <si>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</si>
  <si>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</si>
  <si>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</si>
  <si>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</si>
  <si>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</si>
  <si>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</si>
  <si>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</si>
  <si>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</si>
  <si>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</si>
  <si>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</si>
  <si>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</si>
  <si>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</si>
  <si>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</si>
  <si>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</si>
  <si>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</si>
  <si>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</si>
  <si>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</si>
  <si>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</si>
  <si>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</si>
  <si>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</si>
  <si>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</si>
  <si>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</si>
  <si>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</si>
  <si>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</si>
  <si>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</si>
  <si>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</si>
  <si>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</si>
  <si>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</si>
  <si>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</si>
  <si>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</si>
  <si>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</si>
  <si>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</si>
  <si>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</si>
  <si>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</si>
  <si>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</si>
  <si>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</si>
  <si>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</si>
  <si>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</si>
  <si>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</si>
  <si>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</si>
  <si>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</si>
  <si>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</si>
  <si>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</si>
  <si>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</si>
  <si>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</si>
  <si>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</si>
  <si>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</si>
  <si>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</si>
  <si>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</si>
  <si>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</si>
  <si>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</si>
  <si>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</si>
  <si>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</si>
  <si>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</si>
  <si>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</si>
  <si>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</si>
  <si>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</si>
  <si>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</si>
  <si>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</si>
  <si>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</si>
  <si>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</si>
  <si>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</si>
  <si>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</si>
  <si>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</si>
  <si>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</si>
  <si>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</si>
  <si>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</si>
  <si>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</si>
  <si>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</si>
  <si>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</si>
  <si>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</si>
  <si>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</si>
  <si>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</si>
  <si>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</si>
  <si>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</si>
  <si>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</si>
  <si>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</si>
  <si>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</si>
  <si>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</si>
  <si>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</si>
  <si>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</si>
  <si>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</si>
  <si>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</si>
  <si>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</si>
  <si>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</si>
  <si>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</si>
  <si>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</si>
  <si>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</si>
  <si>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</si>
  <si>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</si>
  <si>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</si>
  <si>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</si>
  <si>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</si>
  <si>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</si>
  <si>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</si>
  <si>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</si>
  <si>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</si>
  <si>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</si>
  <si>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</si>
  <si>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</si>
  <si>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</si>
  <si>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</si>
  <si>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</si>
  <si>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</si>
  <si>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</si>
  <si>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</si>
  <si>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</si>
  <si>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</si>
  <si>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</si>
  <si>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</si>
  <si>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</si>
  <si>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</si>
  <si>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</si>
  <si>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</si>
  <si>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</si>
  <si>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</si>
  <si>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</si>
  <si>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</si>
  <si>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</si>
  <si>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</si>
  <si>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</si>
  <si>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</si>
  <si>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</si>
  <si>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</si>
  <si>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</si>
  <si>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</si>
  <si>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</si>
  <si>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</si>
  <si>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</si>
  <si>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</si>
  <si>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</si>
  <si>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</si>
  <si>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</si>
  <si>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</si>
  <si>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</si>
  <si>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</si>
  <si>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</si>
  <si>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</si>
  <si>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</si>
  <si>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</si>
  <si>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</si>
  <si>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</si>
  <si>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</si>
  <si>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</si>
  <si>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</si>
  <si>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</si>
  <si>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</si>
  <si>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</si>
  <si>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</si>
  <si>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</si>
  <si>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</si>
  <si>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</si>
  <si>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</si>
  <si>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</si>
  <si>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</si>
  <si>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</si>
  <si>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</si>
  <si>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</si>
  <si>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</si>
  <si>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</si>
  <si>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</si>
  <si>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</si>
  <si>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</si>
  <si>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</si>
  <si>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</si>
  <si>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</si>
  <si>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</si>
  <si>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</si>
  <si>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</si>
  <si>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</si>
  <si>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</si>
  <si>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</si>
  <si>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</si>
  <si>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</si>
  <si>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</si>
  <si>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</si>
  <si>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</si>
  <si>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</si>
  <si>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</si>
  <si>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</si>
  <si>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</si>
  <si>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</si>
  <si>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</si>
  <si>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</si>
  <si>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</si>
  <si>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</si>
  <si>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</si>
  <si>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</si>
  <si>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</si>
  <si>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</si>
  <si>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</si>
  <si>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</si>
  <si>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</si>
  <si>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</si>
  <si>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</si>
  <si>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</si>
  <si>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</si>
  <si>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</si>
  <si>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</si>
  <si>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</si>
  <si>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</si>
  <si>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</si>
  <si>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</si>
  <si>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</si>
  <si>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</si>
  <si>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</si>
  <si>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</si>
  <si>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</si>
  <si>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</si>
  <si>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</si>
  <si>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</si>
  <si>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</si>
  <si>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</si>
  <si>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</si>
  <si>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</si>
  <si>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</si>
  <si>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</si>
  <si>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</si>
  <si>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</si>
  <si>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</si>
  <si>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</si>
  <si>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</si>
  <si>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</si>
  <si>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</si>
  <si>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</si>
  <si>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</si>
  <si>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</si>
  <si>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</si>
  <si>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</si>
  <si>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</si>
  <si>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</si>
  <si>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</si>
  <si>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</si>
  <si>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</si>
  <si>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</si>
  <si>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</si>
  <si>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</si>
  <si>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</si>
  <si>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</si>
  <si>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</si>
  <si>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</si>
  <si>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</si>
  <si>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</si>
  <si>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</si>
  <si>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</si>
  <si>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</si>
  <si>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</si>
  <si>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</si>
  <si>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</si>
  <si>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</si>
  <si>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</si>
  <si>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</si>
  <si>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</si>
  <si>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</si>
  <si>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</si>
  <si>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</si>
  <si>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</si>
  <si>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</si>
  <si>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</si>
  <si>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</si>
  <si>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</si>
  <si>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</si>
  <si>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</si>
  <si>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</si>
  <si>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</si>
  <si>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</si>
  <si>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</si>
  <si>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</si>
  <si>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</si>
  <si>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</si>
  <si>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</si>
  <si>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</si>
  <si>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</si>
  <si>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</si>
  <si>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</si>
  <si>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</si>
  <si>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</si>
  <si>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</si>
  <si>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</si>
  <si>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</si>
  <si>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</si>
  <si>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</si>
  <si>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</si>
  <si>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</si>
  <si>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</si>
  <si>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</si>
  <si>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</si>
  <si>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</si>
  <si>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</si>
  <si>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</si>
  <si>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</si>
  <si>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</si>
  <si>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</si>
  <si>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</si>
  <si>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</si>
  <si>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</si>
  <si>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</si>
  <si>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</si>
  <si>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</si>
  <si>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</si>
  <si>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</si>
  <si>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</si>
  <si>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</si>
  <si>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</si>
  <si>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</si>
  <si>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</si>
  <si>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</si>
  <si>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</si>
  <si>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</si>
  <si>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</si>
  <si>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</si>
  <si>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</si>
  <si>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</si>
  <si>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</si>
  <si>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</si>
  <si>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</si>
  <si>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</si>
  <si>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</si>
  <si>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</si>
  <si>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</si>
  <si>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</si>
  <si>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</si>
  <si>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</si>
  <si>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</si>
  <si>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</si>
  <si>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</si>
  <si>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</si>
  <si>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</si>
  <si>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</si>
  <si>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</si>
  <si>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</si>
  <si>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</si>
  <si>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</si>
  <si>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</si>
  <si>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</si>
  <si>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</si>
  <si>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</si>
  <si>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</si>
  <si>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</si>
  <si>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</si>
  <si>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</si>
  <si>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</si>
  <si>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</si>
  <si>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</si>
  <si>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</si>
  <si>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</si>
  <si>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</si>
  <si>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</si>
  <si>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</si>
  <si>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</si>
  <si>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</si>
  <si>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</si>
  <si>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</si>
  <si>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</si>
  <si>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</si>
  <si>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</si>
  <si>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</si>
  <si>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</si>
  <si>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</si>
  <si>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</si>
  <si>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</si>
  <si>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</si>
  <si>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</si>
  <si>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</si>
  <si>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</si>
  <si>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</si>
  <si>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</si>
  <si>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</si>
  <si>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</si>
  <si>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</si>
  <si>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</si>
  <si>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</si>
  <si>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</si>
  <si>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</si>
  <si>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</si>
  <si>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</si>
  <si>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</si>
  <si>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</si>
  <si>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</si>
  <si>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</si>
  <si>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</si>
  <si>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</si>
  <si>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</si>
  <si>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</si>
  <si>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</si>
  <si>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</si>
  <si>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</si>
  <si>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</si>
  <si>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</si>
  <si>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</si>
  <si>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</si>
  <si>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</si>
  <si>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</si>
  <si>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</si>
  <si>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</si>
  <si>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</si>
  <si>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</si>
  <si>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</si>
  <si>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</si>
  <si>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</si>
  <si>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</si>
  <si>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</si>
  <si>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</si>
  <si>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</si>
  <si>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</si>
  <si>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</si>
  <si>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</si>
  <si>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</si>
  <si>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</si>
  <si>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</si>
  <si>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</si>
  <si>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</si>
  <si>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</si>
  <si>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</si>
  <si>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</si>
  <si>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</si>
  <si>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</si>
  <si>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</si>
  <si>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</si>
  <si>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</si>
  <si>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</si>
  <si>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</si>
  <si>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</si>
  <si>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</si>
  <si>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</si>
  <si>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</si>
  <si>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</si>
  <si>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</si>
  <si>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</si>
  <si>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</si>
  <si>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</si>
  <si>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</si>
  <si>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</si>
  <si>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</si>
  <si>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</si>
  <si>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</si>
  <si>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</si>
  <si>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</si>
  <si>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</si>
  <si>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</si>
  <si>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</si>
  <si>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</si>
  <si>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</si>
  <si>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</si>
  <si>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</si>
  <si>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</si>
  <si>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</si>
  <si>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</si>
  <si>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</si>
  <si>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</si>
  <si>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</si>
  <si>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</si>
  <si>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</si>
  <si>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</si>
  <si>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</si>
  <si>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</si>
  <si>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</si>
  <si>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</si>
  <si>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</si>
  <si>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</si>
  <si>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</si>
  <si>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</si>
  <si>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</si>
  <si>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</si>
  <si>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</si>
  <si>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</si>
  <si>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</si>
  <si>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</si>
  <si>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</si>
  <si>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</si>
  <si>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</si>
  <si>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</si>
  <si>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</si>
  <si>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</si>
  <si>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</si>
  <si>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</si>
  <si>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</si>
  <si>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</si>
  <si>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</si>
  <si>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</si>
  <si>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</si>
  <si>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</si>
  <si>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</si>
  <si>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</si>
  <si>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</si>
  <si>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</si>
  <si>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</si>
  <si>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</si>
  <si>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</si>
  <si>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</si>
  <si>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</si>
  <si>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</si>
  <si>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</si>
  <si>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</si>
  <si>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</si>
  <si>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</si>
  <si>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</si>
  <si>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</si>
  <si>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</si>
  <si>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</si>
  <si>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</si>
  <si>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</si>
  <si>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</si>
  <si>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</si>
  <si>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</si>
  <si>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</si>
  <si>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</si>
  <si>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</si>
  <si>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</si>
  <si>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</si>
  <si>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</si>
  <si>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</si>
  <si>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</si>
  <si>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</si>
  <si>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</si>
  <si>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</si>
  <si>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</si>
  <si>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</si>
  <si>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</si>
  <si>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</si>
  <si>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</si>
  <si>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</si>
  <si>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</si>
  <si>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</si>
  <si>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</si>
  <si>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</si>
  <si>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</si>
  <si>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</si>
  <si>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</si>
  <si>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</si>
  <si>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</si>
  <si>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</si>
  <si>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</si>
  <si>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</si>
  <si>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</si>
  <si>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</si>
  <si>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</si>
  <si>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</si>
  <si>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</si>
  <si>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</si>
  <si>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</si>
  <si>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</si>
  <si>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</si>
  <si>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</si>
  <si>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</si>
  <si>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</si>
  <si>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</si>
  <si>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</si>
  <si>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</si>
  <si>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</si>
  <si>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</si>
  <si>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</si>
  <si>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</si>
  <si>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</si>
  <si>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</si>
  <si>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</si>
  <si>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</si>
  <si>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</si>
  <si>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</si>
  <si>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</si>
  <si>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</si>
  <si>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</si>
  <si>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</si>
  <si>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</si>
  <si>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</si>
  <si>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</si>
  <si>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</si>
  <si>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</si>
  <si>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</si>
  <si>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</si>
  <si>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</si>
  <si>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</si>
  <si>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</si>
  <si>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</si>
  <si>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</si>
  <si>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</si>
  <si>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</si>
  <si>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</si>
  <si>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</si>
  <si>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</si>
  <si>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</si>
  <si>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</si>
  <si>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</si>
  <si>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</si>
  <si>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</si>
  <si>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</si>
  <si>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</si>
  <si>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</si>
  <si>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</si>
  <si>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</si>
  <si>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</si>
  <si>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</si>
  <si>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</si>
  <si>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</si>
  <si>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</si>
  <si>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</si>
  <si>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</si>
  <si>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</si>
  <si>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</si>
  <si>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</si>
  <si>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</si>
  <si>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</si>
  <si>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</si>
  <si>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</si>
  <si>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</si>
  <si>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</si>
  <si>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</si>
  <si>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</si>
  <si>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</si>
  <si>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</si>
  <si>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</si>
  <si>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</si>
  <si>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</si>
  <si>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</si>
  <si>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</si>
  <si>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</si>
  <si>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</si>
  <si>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</si>
  <si>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</si>
  <si>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</si>
  <si>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</si>
  <si>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</si>
  <si>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</si>
  <si>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</si>
  <si>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</si>
  <si>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</si>
  <si>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</si>
  <si>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</si>
  <si>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</si>
  <si>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</si>
  <si>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</si>
  <si>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</si>
  <si>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</si>
  <si>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</si>
  <si>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</si>
  <si>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</si>
  <si>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</si>
  <si>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</si>
  <si>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</si>
  <si>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</si>
  <si>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</si>
  <si>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</si>
  <si>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</si>
  <si>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</si>
  <si>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</si>
  <si>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</si>
  <si>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</si>
  <si>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</si>
  <si>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</si>
  <si>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</si>
  <si>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</si>
  <si>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</si>
  <si>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</si>
  <si>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</si>
  <si>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</si>
  <si>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</si>
  <si>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</si>
  <si>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</si>
  <si>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</si>
  <si>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</si>
  <si>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</si>
  <si>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</si>
  <si>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</si>
  <si>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</si>
  <si>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</si>
  <si>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</si>
  <si>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</si>
  <si>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</si>
  <si>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</si>
  <si>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</si>
  <si>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</si>
  <si>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</si>
  <si>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</si>
  <si>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</si>
  <si>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</si>
  <si>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</si>
  <si>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</si>
  <si>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</si>
  <si>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</si>
  <si>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</si>
  <si>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</si>
  <si>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</si>
  <si>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</si>
  <si>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</si>
  <si>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</si>
  <si>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</si>
  <si>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</si>
  <si>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</si>
  <si>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</si>
  <si>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</si>
  <si>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</si>
  <si>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</si>
  <si>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</si>
  <si>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</si>
  <si>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</si>
  <si>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</si>
  <si>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</si>
  <si>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</si>
  <si>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</si>
  <si>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</si>
  <si>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</si>
  <si>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</si>
  <si>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</si>
  <si>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</si>
  <si>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</si>
  <si>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</si>
  <si>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</si>
  <si>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</si>
  <si>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</si>
  <si>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</si>
  <si>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</si>
  <si>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</si>
  <si>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</si>
  <si>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</si>
  <si>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</si>
  <si>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</si>
  <si>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</si>
  <si>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</si>
  <si>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</si>
  <si>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</si>
  <si>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</si>
  <si>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</si>
  <si>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</si>
  <si>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</si>
  <si>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</si>
  <si>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</si>
  <si>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</si>
  <si>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</si>
  <si>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</si>
  <si>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</si>
  <si>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</si>
  <si>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</si>
  <si>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</si>
  <si>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</si>
  <si>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</si>
  <si>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</si>
  <si>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</si>
  <si>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</si>
  <si>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</si>
  <si>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</si>
  <si>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</si>
  <si>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</si>
  <si>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</si>
  <si>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</si>
  <si>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</si>
  <si>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</si>
  <si>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</si>
  <si>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</si>
  <si>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</si>
  <si>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</si>
  <si>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</si>
  <si>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</si>
  <si>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</si>
  <si>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</si>
  <si>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</si>
  <si>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</si>
  <si>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</si>
  <si>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</si>
  <si>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</si>
  <si>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</si>
  <si>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</si>
  <si>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</si>
  <si>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</si>
  <si>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</si>
  <si>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</si>
  <si>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</si>
  <si>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</si>
  <si>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</si>
  <si>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</si>
  <si>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</si>
  <si>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</si>
  <si>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</si>
  <si>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</si>
  <si>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</si>
  <si>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</si>
  <si>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</si>
  <si>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</si>
  <si>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</si>
  <si>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</si>
  <si>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</si>
  <si>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</si>
  <si>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</si>
  <si>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</si>
  <si>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</si>
  <si>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</si>
  <si>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</si>
  <si>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</si>
  <si>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</si>
  <si>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</si>
  <si>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</si>
  <si>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</si>
  <si>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</si>
  <si>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</si>
  <si>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</si>
  <si>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</si>
  <si>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</si>
  <si>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</si>
  <si>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</si>
  <si>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</si>
  <si>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</si>
  <si>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</si>
  <si>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</si>
  <si>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</si>
  <si>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</si>
  <si>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</si>
  <si>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</si>
  <si>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</si>
  <si>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</si>
  <si>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</si>
  <si>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</si>
  <si>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</si>
  <si>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</si>
  <si>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</si>
  <si>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</si>
  <si>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</si>
  <si>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</si>
  <si>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</si>
  <si>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</si>
  <si>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</si>
  <si>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</si>
  <si>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</si>
  <si>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</si>
  <si>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</si>
  <si>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</si>
  <si>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</si>
  <si>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</si>
  <si>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</si>
  <si>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</si>
  <si>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</si>
  <si>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</si>
  <si>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</si>
  <si>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</si>
  <si>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</si>
  <si>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</si>
  <si>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</si>
  <si>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</si>
  <si>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</si>
  <si>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</si>
  <si>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</si>
  <si>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</si>
  <si>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</si>
  <si>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</si>
  <si>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</si>
  <si>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</si>
  <si>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</si>
  <si>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</si>
  <si>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</si>
  <si>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</si>
  <si>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</si>
  <si>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</si>
  <si>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</si>
  <si>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</si>
  <si>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</si>
  <si>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</si>
  <si>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</si>
  <si>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</si>
  <si>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</si>
  <si>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</si>
  <si>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</si>
  <si>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</si>
  <si>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</si>
  <si>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</si>
  <si>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</si>
  <si>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</si>
  <si>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</si>
  <si>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</si>
  <si>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</si>
  <si>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</si>
  <si>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</si>
  <si>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</si>
  <si>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</si>
  <si>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</si>
  <si>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</si>
  <si>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</si>
  <si>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</si>
  <si>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</si>
  <si>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</si>
  <si>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</si>
  <si>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</si>
  <si>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</si>
  <si>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</si>
  <si>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</si>
  <si>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</si>
  <si>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</si>
  <si>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</si>
  <si>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</si>
  <si>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</si>
  <si>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</si>
  <si>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</si>
  <si>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</si>
  <si>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</si>
  <si>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</si>
  <si>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</si>
  <si>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</si>
  <si>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</si>
  <si>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</si>
  <si>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</si>
  <si>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</si>
  <si>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</si>
  <si>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</si>
  <si>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</si>
  <si>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</si>
  <si>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</si>
  <si>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</si>
  <si>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</si>
  <si>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</si>
  <si>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</si>
  <si>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</si>
  <si>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</si>
  <si>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</si>
  <si>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</si>
  <si>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</si>
  <si>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</si>
  <si>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</si>
  <si>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</si>
  <si>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</si>
  <si>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</si>
  <si>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</si>
  <si>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</si>
  <si>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</si>
  <si>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</si>
  <si>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</si>
  <si>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</si>
  <si>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</si>
  <si>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</si>
  <si>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</si>
  <si>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</si>
  <si>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</si>
  <si>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</si>
  <si>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</si>
  <si>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</si>
  <si>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</si>
  <si>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</si>
  <si>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</si>
  <si>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</si>
  <si>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</si>
  <si>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</si>
  <si>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</si>
  <si>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</si>
  <si>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</si>
  <si>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</si>
  <si>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</si>
  <si>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</si>
  <si>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</si>
  <si>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</si>
  <si>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</si>
  <si>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</si>
  <si>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</si>
  <si>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</si>
  <si>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</si>
  <si>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</si>
  <si>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</si>
  <si>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</si>
  <si>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</si>
  <si>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</si>
  <si>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</si>
  <si>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</si>
  <si>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</si>
  <si>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Plan anual de adquisiciones</t>
  </si>
  <si>
    <t>A partir de la realización del taller práctico, reorganizar la distribución de las series documentales en la  estantería disponible con el fin de optimizar espacios.</t>
  </si>
  <si>
    <t>CERRADAS TERCER TRIMESTRE DE 2019</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</si>
  <si>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</si>
  <si>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</si>
  <si>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</si>
  <si>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</si>
  <si>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</si>
  <si>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</si>
  <si>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</si>
  <si>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</si>
  <si>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</si>
  <si>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</si>
  <si>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</si>
  <si>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</si>
  <si>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</si>
  <si>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</si>
  <si>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</si>
  <si>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Carpeta Física Transferencias documentales, Archivo Subdirección Administrativa, Financiera  y de Control Disciplinario\\192.168.1.251\300_SAFyCD\IDEP2019\300_40_TRANSFERENCIAS DOCUMENTALES</t>
  </si>
  <si>
    <t xml:space="preserve">Oficios de radicación Transferencia documental </t>
  </si>
  <si>
    <t>VERSIÓN :  7</t>
  </si>
  <si>
    <t>Fecha Aprobación: 13/04/2020</t>
  </si>
  <si>
    <t>VERSIÓN : 7</t>
  </si>
  <si>
    <t>Fecha Aprobación:13/04/2020</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</si>
  <si>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</si>
  <si>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</si>
  <si>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</si>
  <si>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</si>
  <si>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</si>
  <si>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</si>
  <si>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</si>
  <si>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</si>
  <si>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</si>
  <si>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</si>
  <si>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</si>
  <si>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</si>
  <si>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</si>
  <si>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</si>
  <si>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</si>
  <si>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</si>
  <si>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</si>
  <si>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</si>
  <si>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</si>
  <si>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</si>
  <si>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</si>
  <si>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</si>
  <si>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</si>
  <si>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</si>
  <si>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</si>
  <si>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</si>
  <si>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</si>
  <si>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</si>
  <si>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</si>
  <si>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</si>
  <si>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</si>
  <si>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</si>
  <si>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</si>
  <si>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 xml:space="preserve">SAFYCD-Atención PQRS </t>
  </si>
  <si>
    <t>Auxiliar administrativa SAFYCD</t>
  </si>
  <si>
    <t xml:space="preserve">Consolidar las fuentes de consulta de la información de control de peticiones, el sistema de información  Goobi y  Bogotá te escucha, con el fin de dar claridad al control de  las peticiones que se reciben en el IDEP  </t>
  </si>
  <si>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</si>
  <si>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</si>
  <si>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</si>
  <si>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</si>
  <si>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</si>
  <si>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13/07/2020:  Hilda Yamile Morales Laverde - Jefe OCI</t>
  </si>
  <si>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</si>
  <si>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</si>
  <si>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</si>
  <si>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</si>
  <si>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</si>
  <si>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</si>
  <si>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t>Correo electrónico del 16 de junio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</si>
  <si>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</si>
  <si>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</si>
  <si>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</si>
  <si>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</si>
  <si>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</si>
  <si>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</si>
  <si>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</si>
  <si>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</si>
  <si>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</si>
  <si>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</si>
  <si>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</si>
  <si>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</si>
  <si>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</si>
  <si>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 xml:space="preserve">Profesional Especializado 222-05 de la subdirección académica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</si>
  <si>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</si>
  <si>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</si>
  <si>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 xml:space="preserve">Las fuentes de verificación de la información no se encuentran estandarizadas 
</t>
  </si>
  <si>
    <t>Informe mensual de peticiones que  genera el responsable de la Subdirección</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</si>
  <si>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</si>
  <si>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</si>
  <si>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</si>
  <si>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</si>
  <si>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</si>
  <si>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</si>
  <si>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</si>
  <si>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</si>
  <si>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</si>
  <si>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</si>
  <si>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</si>
  <si>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</si>
  <si>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</si>
  <si>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</si>
  <si>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</si>
  <si>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</si>
  <si>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El PETI, no ha sido actualizado al nuevo Marco de Referencia de arquitectura Empresarial que modifico los dominios a los siguientes ítems.</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</si>
  <si>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</si>
  <si>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</si>
  <si>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</si>
  <si>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</si>
  <si>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No se observa avance en la optimización de indicadores conforme a los lineamientos de Gobierno Digital para la Gestión de TI, Gobierno de TI, MSPI y tratamiento efectivo de riesgos. Ver observaciones en este numeral</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</si>
  <si>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</si>
  <si>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</si>
  <si>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En los contratos 21, 24 y 25 de 2020 no incluye instructivos.</t>
  </si>
  <si>
    <t>No se evidencia avance al respecto.
Existen obligaciones y productos repetidos en los contratos con personas naturales.</t>
  </si>
  <si>
    <t>El dominio 15 del MSPI no ha sido desarrollado.</t>
  </si>
  <si>
    <t>No se aplican encuestas de satisfacción en la mesa de servicio, las únicas encuestas están orientadas a identificación de intereses de capacitación.
Se mantiene la recomendación en el marco del MSPI.</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</si>
  <si>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</si>
  <si>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</si>
  <si>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Las actividades están programadas en la misma franja de tiempo entre junio y diciembre del 2020, sin discriminación de esfuerzo, a excepción de la actividad 1 que inicia en abril de 2020. </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</si>
  <si>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</si>
  <si>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</si>
  <si>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</si>
  <si>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</si>
  <si>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</si>
  <si>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Se registran tiempos de entre 2 y 3 días para la contingencia de Hiperconvergencia, pese a que las pruebas realizadas en el 2019 evidencian que el proceso tarda aproximadamente 1 día.</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</si>
  <si>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</si>
  <si>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</si>
  <si>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</si>
  <si>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</si>
  <si>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Si bien se registran las acciones en el caso de los riesgos materializados, no se presentó evidencia de trazabilidad con pruebas técnicas. No ha avanzado</t>
  </si>
  <si>
    <t>La recomendación puntual no ha sido atendida. Cabe anotar que el Plan de Continuidad ha tenido mejoras, relacionadas en este capítulo</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</si>
  <si>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</si>
  <si>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Se observan mejoras en la cobertura de servicios tecnológicos en la versión 2020.
Están pendientes los otros elementos de la recomendación.</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</si>
  <si>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</si>
  <si>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</si>
  <si>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</si>
  <si>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Articular el Plan de Continuidad al Plan de tratamiento de Riesgos y garantizar que los instrumentos documentales e insumos sean consecuentes en su nominación y su ubicación.</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</si>
  <si>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</si>
  <si>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</si>
  <si>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</si>
  <si>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Los Planes entregados no evidencian articulación entre el MSPI y el MRAE como se espera en Gobierno digital. La siguiente imagen muestra este tipo de articulación.</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</si>
  <si>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</si>
  <si>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</si>
  <si>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</si>
  <si>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</si>
  <si>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</si>
  <si>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</si>
  <si>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</si>
  <si>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</si>
  <si>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</si>
  <si>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</si>
  <si>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Si bien se presentado avance en la implementación de controles de seguridad y en el aseguramiento de la plataforma, aun no se ha implementado totalmente los controles requeridos para tener un sistema de gestión de seguridad de la información completo.</t>
  </si>
  <si>
    <t>Ya se realizaron las modificaciones al diagrama, sin embargo, no se incluyeron las identificaciones de direcciones IP ni se identifica el DHCP, se recomienda hacer un diagrama
alterno de uso del área con estas modificaciones,</t>
  </si>
  <si>
    <t>Aun no se ha realizado esta labor, en los escaneos realizados por el auditor se evidencia que los servidores continúan en el mismo segmento que los equipos de usuarios</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</si>
  <si>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</si>
  <si>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</si>
  <si>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</si>
  <si>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Aun se pueden hacer escaneos sobre los servidores como se muestra en las imágenes de escaneos registradas en este informe. En cuanto a la WIFI publica de acuerdo al esquema de red se muestra correctamente aislada.</t>
  </si>
  <si>
    <t>En la configuración del DHCP en el firewall no se evidencia la restricción a Mac Address autorizadas de equipos de usuario.</t>
  </si>
  <si>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</si>
  <si>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</si>
  <si>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implementó el acta de compromiso con el buen uso de activos tic y cumplimiento de la políticas tic, no se cuenta con un acta que incluya todos los puntos recomendados.</t>
  </si>
  <si>
    <t>El proceso de gestión TIC ha gestionado la actualización del registro de derechos de autor y de registro de distribución de GOOBI SAS.
Está pendiente la actualización de licencias de GOOBI y de Humano, las cuales no fueron presentadas a la auditoría.</t>
  </si>
  <si>
    <t>Adelantar el catálogo de sistemas de información, orientándose con la Guía G.SIS.03 Guía para la construcción del catálogo de Sistemas de Información. Versión 2019 de MINTIC.</t>
  </si>
  <si>
    <t>Fortalecer el conocimiento del IDEP en el modelo de datos de GOOBI, como contingencia en caso de que el proveedor actual no apoye el proceso de migración a un nuevo ERP.</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</si>
  <si>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</si>
  <si>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</si>
  <si>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</si>
  <si>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</si>
  <si>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</si>
  <si>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Aun no se cuenta con hojas de vida actualizadas de los servidores con todas las características técnicas necesarias para su adecuada identificación, funciones y características</t>
  </si>
  <si>
    <t>Si bien se está diligenciando el formato FT-GT-12-20 Compromiso de cumplimiento de las políticas TIC del Idep, se debe complementar agregando las características faltantes definidas en la recomendación.</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</si>
  <si>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</si>
  <si>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</si>
  <si>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</si>
  <si>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</si>
  <si>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</si>
  <si>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</si>
  <si>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</si>
  <si>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</si>
  <si>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</si>
  <si>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</si>
  <si>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</si>
  <si>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t>1.</t>
    </r>
    <r>
      <rPr>
        <sz val="11"/>
        <color theme="1"/>
        <rFont val="Times New Roman"/>
        <family val="1"/>
      </rPr>
      <t xml:space="preserve">  </t>
    </r>
    <r>
      <rPr>
        <sz val="11"/>
        <color theme="1"/>
        <rFont val="Calibri"/>
        <family val="2"/>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</si>
  <si>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</si>
  <si>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</si>
  <si>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</si>
  <si>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</si>
  <si>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t>3.</t>
    </r>
    <r>
      <rPr>
        <sz val="9"/>
        <color theme="1"/>
        <rFont val="Times New Roman"/>
        <family val="1"/>
      </rPr>
      <t xml:space="preserve">  </t>
    </r>
    <r>
      <rPr>
        <sz val="9"/>
        <color theme="1"/>
        <rFont val="Arial"/>
        <family val="2"/>
      </rPr>
      <t>En la muestra seleccionada, que fue objeto de revisión se evidencio formatos FT- GF-14-17- solicitud de disponibilidad presupuestal con fechas de vigencias anteriores correspondientes al año 2018.</t>
    </r>
  </si>
  <si>
    <r>
      <t>4.</t>
    </r>
    <r>
      <rPr>
        <sz val="9"/>
        <color theme="1"/>
        <rFont val="Times New Roman"/>
        <family val="1"/>
      </rPr>
      <t xml:space="preserve">  </t>
    </r>
    <r>
      <rPr>
        <sz val="9"/>
        <color theme="1"/>
        <rFont val="Arial"/>
        <family val="2"/>
      </rPr>
      <t>Para el CDP No. 29 del 23/01/2019, el rubro presupuestal relacionado en el formato de solicitud FT-GF-14-17 no corresponde al registrado en el CDP en mención.</t>
    </r>
  </si>
  <si>
    <r>
      <t>5.</t>
    </r>
    <r>
      <rPr>
        <sz val="9"/>
        <color theme="1"/>
        <rFont val="Times New Roman"/>
        <family val="1"/>
      </rPr>
      <t xml:space="preserve">  </t>
    </r>
    <r>
      <rPr>
        <sz val="9"/>
        <color theme="1"/>
        <rFont val="Arial"/>
        <family val="2"/>
      </rPr>
      <t>Para el CDP No. 202 del 09 de mayo de 2019 la fuente de recurso relacionado en el formato de solicitud FT FT-GF-14-17 no corresponde al registrado en el CDP en mención.</t>
    </r>
  </si>
  <si>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</si>
  <si>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</si>
  <si>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</si>
  <si>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</si>
  <si>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t>2.</t>
    </r>
    <r>
      <rPr>
        <sz val="11"/>
        <color theme="1"/>
        <rFont val="Times New Roman"/>
        <family val="1"/>
      </rPr>
      <t xml:space="preserve">  </t>
    </r>
    <r>
      <rPr>
        <sz val="11"/>
        <color theme="1"/>
        <rFont val="Calibri"/>
        <family val="2"/>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</si>
  <si>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</si>
  <si>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</si>
  <si>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</si>
  <si>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</si>
  <si>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t>5.</t>
    </r>
    <r>
      <rPr>
        <sz val="9"/>
        <color theme="1"/>
        <rFont val="Times New Roman"/>
        <family val="1"/>
      </rPr>
      <t xml:space="preserve">  </t>
    </r>
    <r>
      <rPr>
        <sz val="9"/>
        <color theme="1"/>
        <rFont val="Arial"/>
        <family val="2"/>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</si>
  <si>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</si>
  <si>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</si>
  <si>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</si>
  <si>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</si>
  <si>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t>7.</t>
    </r>
    <r>
      <rPr>
        <sz val="9"/>
        <color theme="1"/>
        <rFont val="Times New Roman"/>
        <family val="1"/>
      </rPr>
      <t xml:space="preserve">  </t>
    </r>
    <r>
      <rPr>
        <sz val="9"/>
        <color theme="1"/>
        <rFont val="Arial"/>
        <family val="2"/>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</si>
  <si>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</si>
  <si>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</si>
  <si>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</si>
  <si>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r>
      <t>1.</t>
    </r>
    <r>
      <rPr>
        <sz val="9"/>
        <color theme="1"/>
        <rFont val="Times New Roman"/>
        <family val="1"/>
      </rPr>
      <t xml:space="preserve">  </t>
    </r>
    <r>
      <rPr>
        <sz val="9"/>
        <color theme="1"/>
        <rFont val="Arial"/>
        <family val="2"/>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</si>
  <si>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</si>
  <si>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</si>
  <si>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</si>
  <si>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</si>
  <si>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t>2.</t>
    </r>
    <r>
      <rPr>
        <sz val="9"/>
        <color theme="1"/>
        <rFont val="Times New Roman"/>
        <family val="1"/>
      </rPr>
      <t xml:space="preserve">  </t>
    </r>
    <r>
      <rPr>
        <sz val="9"/>
        <color theme="1"/>
        <rFont val="Arial"/>
        <family val="2"/>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</si>
  <si>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</si>
  <si>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</si>
  <si>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</si>
  <si>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</si>
  <si>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b/>
        <sz val="10"/>
        <color rgb="FF000000"/>
        <rFont val="Arial"/>
        <family val="2"/>
      </rPr>
      <t>1</t>
    </r>
    <r>
      <rPr>
        <sz val="10"/>
        <color rgb="FF000000"/>
        <rFont val="Arial"/>
        <family val="2"/>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</si>
  <si>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</si>
  <si>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rFont val="Arial"/>
        <family val="2"/>
      </rPr>
      <t xml:space="preserve">
</t>
    </r>
  </si>
  <si>
    <t>Oficio remisorio y registro de asistencia</t>
  </si>
  <si>
    <t>Profesional Talento Humano  
Contratista de nómina</t>
  </si>
  <si>
    <r>
      <rPr>
        <b/>
        <sz val="10"/>
        <rFont val="Arial"/>
        <family val="2"/>
      </rPr>
      <t>2.</t>
    </r>
    <r>
      <rPr>
        <sz val="10"/>
        <color rgb="FF000000"/>
        <rFont val="Arial"/>
        <family val="2"/>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</si>
  <si>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</si>
  <si>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rFont val="Arial"/>
        <family val="2"/>
      </rPr>
      <t xml:space="preserve">
</t>
    </r>
  </si>
  <si>
    <t xml:space="preserve">Expediente de hoja de vida del nuevo funcionario
Formato FT-GTH-13-34 Hoja  Control Historia Laboral actualizado en la maloca </t>
  </si>
  <si>
    <t>Profesional Especializado Cod. 222 Grado 03 SAFyCD</t>
  </si>
  <si>
    <r>
      <rPr>
        <b/>
        <sz val="10"/>
        <rFont val="Arial"/>
        <family val="2"/>
      </rPr>
      <t>3.</t>
    </r>
    <r>
      <rPr>
        <sz val="10"/>
        <color rgb="FF000000"/>
        <rFont val="Arial"/>
        <family val="2"/>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</si>
  <si>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</si>
  <si>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</si>
  <si>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</si>
  <si>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b/>
        <sz val="10"/>
        <rFont val="Arial"/>
        <family val="2"/>
      </rPr>
      <t>5</t>
    </r>
    <r>
      <rPr>
        <sz val="10"/>
        <color rgb="FF000000"/>
        <rFont val="Arial"/>
        <family val="2"/>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</si>
  <si>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</si>
  <si>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family val="2"/>
      </rPr>
      <t>4</t>
    </r>
    <r>
      <rPr>
        <sz val="10"/>
        <color rgb="FF000000"/>
        <rFont val="Arial"/>
        <family val="2"/>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family val="2"/>
      </rPr>
      <t>“Programas de Inducción y reinducción</t>
    </r>
    <r>
      <rPr>
        <sz val="10"/>
        <color rgb="FF000000"/>
        <rFont val="Arial"/>
        <family val="2"/>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family val="2"/>
      </rPr>
      <t xml:space="preserve">a. Programa de Inducción. </t>
    </r>
    <r>
      <rPr>
        <sz val="10"/>
        <color rgb="FF000000"/>
        <rFont val="Arial"/>
        <family val="2"/>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</si>
  <si>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</si>
  <si>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rFont val="Arial"/>
        <family val="2"/>
      </rPr>
      <t xml:space="preserve">
</t>
    </r>
  </si>
  <si>
    <t xml:space="preserve">Formato FT-GTH-13-54 EJECUCIÓN PIC. 
PL-GTH-13-01 Plan Institucional de Capacitación actualizado en la maloca  </t>
  </si>
  <si>
    <r>
      <rPr>
        <b/>
        <sz val="10"/>
        <color rgb="FF000000"/>
        <rFont val="Arial"/>
        <family val="2"/>
      </rPr>
      <t>6</t>
    </r>
    <r>
      <rPr>
        <sz val="10"/>
        <color rgb="FF000000"/>
        <rFont val="Arial"/>
        <family val="2"/>
      </rPr>
      <t>. Se evidenció diferencia entre la prueba de auditoria y el reporte generado por Talento Humano en cuanto a la liquidación de incapacidad de la funcionaria Andrea Josefina Bustamante, expuesta en el presente informe tal como se detalla en los numerales 2.3.3.</t>
    </r>
  </si>
  <si>
    <r>
      <t xml:space="preserve">Es importante aclarar que para el caso de Andrea Bustamante, se presentan 1 incapacidad por enfermedad general y 1 Licencia de Maternidad.
</t>
    </r>
    <r>
      <rPr>
        <b/>
        <sz val="10"/>
        <color rgb="FF000000"/>
        <rFont val="Arial"/>
        <family val="2"/>
      </rPr>
      <t>1.</t>
    </r>
    <r>
      <rPr>
        <sz val="10"/>
        <color rgb="FF000000"/>
        <rFont val="Arial"/>
        <family val="2"/>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family val="2"/>
      </rPr>
      <t xml:space="preserve">2. </t>
    </r>
    <r>
      <rPr>
        <sz val="10"/>
        <color rgb="FF000000"/>
        <rFont val="Arial"/>
        <family val="2"/>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</si>
  <si>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t xml:space="preserve">Validar la EPS a la cual se encuentra afiliado el funcionario y se liquida en nomina la Incapacidad o Licencia, con el fin de disminuir posibles diferencias con la liquidación realizada por la EPS. </t>
    </r>
    <r>
      <rPr>
        <b/>
        <sz val="10"/>
        <rFont val="Arial"/>
        <family val="2"/>
      </rPr>
      <t xml:space="preserve">
</t>
    </r>
    <r>
      <rPr>
        <sz val="10"/>
        <rFont val="Arial"/>
        <family val="2"/>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</si>
  <si>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</si>
  <si>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</si>
  <si>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r>
      <rPr>
        <b/>
        <sz val="10"/>
        <color rgb="FF000000"/>
        <rFont val="Arial"/>
        <family val="2"/>
      </rPr>
      <t>7</t>
    </r>
    <r>
      <rPr>
        <sz val="10"/>
        <color rgb="FF000000"/>
        <rFont val="Arial"/>
        <family val="2"/>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</si>
  <si>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</si>
  <si>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</si>
  <si>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</si>
  <si>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Profesional Especializado Cod. 222 Grado 03 SAFyCD y Contratista de nómina</t>
  </si>
  <si>
    <r>
      <rPr>
        <b/>
        <sz val="10"/>
        <color rgb="FF000000"/>
        <rFont val="Arial"/>
        <family val="2"/>
      </rPr>
      <t>8.</t>
    </r>
    <r>
      <rPr>
        <sz val="10"/>
        <color rgb="FF000000"/>
        <rFont val="Arial"/>
        <family val="2"/>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</si>
  <si>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</si>
  <si>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t>Se actualizará el instructivo IN-GTH-13-02,  ampliando el tiempo para la devolucion de los recursos; de acuerdo a los datos mínimos requeridos en un certificado de incapacidad médica, que indique la ley.</t>
    </r>
    <r>
      <rPr>
        <b/>
        <sz val="10"/>
        <rFont val="Arial"/>
        <family val="2"/>
      </rPr>
      <t xml:space="preserve">
</t>
    </r>
  </si>
  <si>
    <t xml:space="preserve">Instructivo GTH-13-02 actualizado en la maloca </t>
  </si>
  <si>
    <r>
      <rPr>
        <b/>
        <sz val="10"/>
        <color rgb="FF000000"/>
        <rFont val="Arial"/>
        <family val="2"/>
      </rPr>
      <t>9.   </t>
    </r>
    <r>
      <rPr>
        <sz val="10"/>
        <color rgb="FF000000"/>
        <rFont val="Arial"/>
        <family val="2"/>
      </rPr>
      <t xml:space="preserve"> Se evidencia incumplimiento en cuanto a los requisitos que deben tener los formatos de incapacidad y al lineamiento </t>
    </r>
    <r>
      <rPr>
        <i/>
        <sz val="10"/>
        <color rgb="FF000000"/>
        <rFont val="Arial"/>
        <family val="2"/>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family val="2"/>
      </rPr>
      <t>como se expone en el numeral 2.3.2 del presente informe.</t>
    </r>
  </si>
  <si>
    <t>No todos los documentos que soportan las incapacidades que se registran cuentan con todos los datos solicitados en el instructivo.</t>
  </si>
  <si>
    <r>
      <rPr>
        <b/>
        <sz val="10"/>
        <color rgb="FF000000"/>
        <rFont val="Arial"/>
        <family val="2"/>
      </rPr>
      <t>12</t>
    </r>
    <r>
      <rPr>
        <sz val="10"/>
        <color rgb="FF000000"/>
        <rFont val="Arial"/>
        <family val="2"/>
      </rPr>
      <t>. Para el trámite de incapacidades se recomienda revisar los criterios de la política de operación para el trámite de incapacidades con el objetivo de determinar cuáles requisitos son necesarios y aplicables para el trámite respectivo.</t>
    </r>
  </si>
  <si>
    <r>
      <rPr>
        <b/>
        <sz val="10"/>
        <rFont val="Arial"/>
        <family val="2"/>
      </rPr>
      <t>14.</t>
    </r>
    <r>
      <rPr>
        <sz val="10"/>
        <color rgb="FF000000"/>
        <rFont val="Arial"/>
        <family val="2"/>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</si>
  <si>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</si>
  <si>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family val="2"/>
      </rPr>
      <t>1</t>
    </r>
    <r>
      <rPr>
        <sz val="10"/>
        <color rgb="FF000000"/>
        <rFont val="Arial"/>
        <family val="2"/>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</si>
  <si>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</si>
  <si>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</si>
  <si>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</si>
  <si>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</si>
  <si>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r>
      <rPr>
        <b/>
        <sz val="10"/>
        <color rgb="FF000000"/>
        <rFont val="Arial"/>
        <family val="2"/>
      </rPr>
      <t>2</t>
    </r>
    <r>
      <rPr>
        <sz val="10"/>
        <color rgb="FF000000"/>
        <rFont val="Arial"/>
        <family val="2"/>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</si>
  <si>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</si>
  <si>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</si>
  <si>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</si>
  <si>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r>
      <rPr>
        <b/>
        <sz val="10"/>
        <color rgb="FF000000"/>
        <rFont val="Arial"/>
        <family val="2"/>
      </rPr>
      <t>3</t>
    </r>
    <r>
      <rPr>
        <sz val="10"/>
        <color rgb="FF000000"/>
        <rFont val="Arial"/>
        <family val="2"/>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</si>
  <si>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</si>
  <si>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</si>
  <si>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</si>
  <si>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r>
      <rPr>
        <b/>
        <sz val="10"/>
        <rFont val="Arial"/>
        <family val="2"/>
      </rPr>
      <t>4</t>
    </r>
    <r>
      <rPr>
        <sz val="10"/>
        <color rgb="FF000000"/>
        <rFont val="Arial"/>
        <family val="2"/>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</si>
  <si>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</si>
  <si>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</si>
  <si>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</si>
  <si>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b/>
        <sz val="10"/>
        <rFont val="Arial"/>
        <family val="2"/>
      </rPr>
      <t>10.</t>
    </r>
    <r>
      <rPr>
        <sz val="10"/>
        <color rgb="FF000000"/>
        <rFont val="Arial"/>
        <family val="2"/>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</si>
  <si>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</si>
  <si>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</si>
  <si>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</si>
  <si>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b/>
        <sz val="10"/>
        <color rgb="FF000000"/>
        <rFont val="Arial"/>
        <family val="2"/>
      </rPr>
      <t>6.</t>
    </r>
    <r>
      <rPr>
        <sz val="10"/>
        <color rgb="FF000000"/>
        <rFont val="Arial"/>
        <family val="2"/>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</si>
  <si>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</si>
  <si>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</si>
  <si>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</si>
  <si>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r>
      <rPr>
        <b/>
        <sz val="10"/>
        <color rgb="FF000000"/>
        <rFont val="Arial"/>
        <family val="2"/>
      </rPr>
      <t>8.</t>
    </r>
    <r>
      <rPr>
        <sz val="10"/>
        <color rgb="FF000000"/>
        <rFont val="Arial"/>
        <family val="2"/>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</si>
  <si>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</si>
  <si>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</si>
  <si>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</si>
  <si>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</si>
  <si>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ralacionado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</si>
  <si>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</si>
  <si>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</si>
  <si>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b/>
        <sz val="10"/>
        <color rgb="FF000000"/>
        <rFont val="Arial"/>
        <family val="2"/>
      </rPr>
      <t>11</t>
    </r>
    <r>
      <rPr>
        <sz val="10"/>
        <color rgb="FF000000"/>
        <rFont val="Arial"/>
        <family val="2"/>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</si>
  <si>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</si>
  <si>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</si>
  <si>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</si>
  <si>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b/>
        <sz val="10"/>
        <color rgb="FF000000"/>
        <rFont val="Arial"/>
        <family val="2"/>
      </rPr>
      <t>5</t>
    </r>
    <r>
      <rPr>
        <sz val="10"/>
        <color rgb="FF000000"/>
        <rFont val="Arial"/>
        <family val="2"/>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</si>
  <si>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rFont val="Arial"/>
        <family val="2"/>
      </rPr>
      <t>13.</t>
    </r>
    <r>
      <rPr>
        <sz val="10"/>
        <color rgb="FF000000"/>
        <rFont val="Arial"/>
        <family val="2"/>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</si>
  <si>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</si>
  <si>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r>
      <t>Se incluirá una pestaña adicional, en el cuadro de control de incapacidades, con la información de incapacidades que por su duración no sean suceptibles de cobro ante la EPS.</t>
    </r>
    <r>
      <rPr>
        <b/>
        <sz val="9"/>
        <color theme="1"/>
        <rFont val="Arial"/>
        <family val="2"/>
      </rPr>
      <t/>
    </r>
  </si>
  <si>
    <t>Cuadro Control de Incapaciadades</t>
  </si>
  <si>
    <t xml:space="preserve">Jefe Oficina Asesora de Planeación
Contratista OAP - Tecnología </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</si>
  <si>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</si>
  <si>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</si>
  <si>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</si>
  <si>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El acta de compromiso con el buen uso de activos tic y cumplimiento de la políticas tic, no se cuenta con todos los puntos recomendados.</t>
  </si>
  <si>
    <t>El acta existe, sin embargo esta en proceso de firmas por cada funcionario y contratista del IDEP.</t>
  </si>
  <si>
    <t xml:space="preserve">Documento acta de compromiso actualizada </t>
  </si>
  <si>
    <t>Jefe Oficina de Planeación 
Técnico Operativo del área de OAP</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</si>
  <si>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</si>
  <si>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</si>
  <si>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Se definirá un plan para el control de cambios del sistema Goobi.
</t>
  </si>
  <si>
    <t>Plan para el control de cambios del sistema Goobi</t>
  </si>
  <si>
    <t xml:space="preserve">Se configurará la VPN restringiendo el Horario de acceso. 
</t>
  </si>
  <si>
    <t>Configuración VPN</t>
  </si>
  <si>
    <t>Se establecerá en el contrato las acciones relacionadas con los despliegues.</t>
  </si>
  <si>
    <t xml:space="preserve">Términos del contrato con GOOBI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</si>
  <si>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</si>
  <si>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</si>
  <si>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</si>
  <si>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</si>
  <si>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</si>
  <si>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</si>
  <si>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</si>
  <si>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</si>
  <si>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</si>
  <si>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Planes de Contingencia no se encuentran ajustados  a los mínimos requeridos y recomendados por la Auditoría</t>
  </si>
  <si>
    <t>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Adicionalmente se debe incluir el tratamiento del correo electrónico</t>
  </si>
  <si>
    <t xml:space="preserve">Documento de términos a los proveedores y Plan de contingencia actualizados en la Maloca  </t>
  </si>
  <si>
    <t xml:space="preserve">Técnico Operativo Oficina Asesora Planeación </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</si>
  <si>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</si>
  <si>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</si>
  <si>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Se incluirá en el plan de seguridad y privacidad de la información del 2021 al menos 2 actividades al año que permitan realizar ejercicios para verificación del plan de contingencia.
</t>
  </si>
  <si>
    <t xml:space="preserve">El plan de seguridad y privacidad de la información actualizado con las actividades propuestas </t>
  </si>
  <si>
    <t>No se evidencia una articulación del Plan de Contingencia con  Plan de tratamiento de Riesgos</t>
  </si>
  <si>
    <t xml:space="preserve">Se articulará el plan de contingencia con el plan de tratamiento de riesgos en el año 2021 </t>
  </si>
  <si>
    <t xml:space="preserve">Plan de tratamiento de riesgos  y plan de contingencia actualizado </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</si>
  <si>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</si>
  <si>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</si>
  <si>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t>
  </si>
  <si>
    <t>Modelo de términos de los contratos tipo  SAAS</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</si>
  <si>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</si>
  <si>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</si>
  <si>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</si>
  <si>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</si>
  <si>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</si>
  <si>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</si>
  <si>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</si>
  <si>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</si>
  <si>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</si>
  <si>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</si>
  <si>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</si>
  <si>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</si>
  <si>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No se encuentran configuradas en la consola del antivirus, controles y/o restricciones para el uso de medios extraíbles tales como USB, cd ´s, discos duros externos, celulares, etc.</t>
  </si>
  <si>
    <t xml:space="preserve">Definir e implementar  la política de restricción en el uso  de medios extraíbles de información </t>
  </si>
  <si>
    <t>Política de restricción  en el uso de medios extraíbles y la configuración del antivirus</t>
  </si>
  <si>
    <t>Jefe Oficina de Planeación 
Oficial de Seguridad de la Información en el IDEP o quien haga sus veces</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</si>
  <si>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</si>
  <si>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</si>
  <si>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</si>
  <si>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</si>
  <si>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</si>
  <si>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</si>
  <si>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No se tiene completos los controles de seguridad y aseguramiento de la plataforma requeridos para el sistema de gestión de seguridad de la información</t>
  </si>
  <si>
    <t xml:space="preserve">Modificar los controles de Seguridad y aseguramiento de la plataforma tecnológica incluyendo todos los controles requeridos en el Sistema de gestión de seguridad 
</t>
  </si>
  <si>
    <t xml:space="preserve">Plan de seguridad y privacidad de la información del IDEP actualizado con los controles  para asegurar los activos de información críticos .
</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</si>
  <si>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</si>
  <si>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</si>
  <si>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</si>
  <si>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</si>
  <si>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</si>
  <si>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</si>
  <si>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</si>
  <si>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</si>
  <si>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</si>
  <si>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</si>
  <si>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No se tienen las licencias de aplicativos GOOBI y Humano para consulta de los auditores</t>
  </si>
  <si>
    <t>Presentar las licencias de GOOBI y Humano a Control Interno</t>
  </si>
  <si>
    <t>Licencias entregadas</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</si>
  <si>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</si>
  <si>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</si>
  <si>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</si>
  <si>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</si>
  <si>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</si>
  <si>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</si>
  <si>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</si>
  <si>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</si>
  <si>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</si>
  <si>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Continuar con el proceso de construcción de una metodología de Desarrollo y Adquisición de software aplicativo</t>
  </si>
  <si>
    <t xml:space="preserve">Se realizará un procedimiento para adquisición de software con Terceros </t>
  </si>
  <si>
    <t xml:space="preserve">procedimiento para adquisición de software con Terceros en la maloca </t>
  </si>
  <si>
    <t xml:space="preserve">No se han realizado actualizaciones al el PRO-GT-12-05 Mantenimiento de Infraestructura Tecnológica </t>
  </si>
  <si>
    <t>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</si>
  <si>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Documento PRO-GT-12-05 Mantenimiento de Infraestructura Tecnológica para incluir en el Plan de Mantenimiento a la infraestructura y Servicios de Tecnología, actualizado en la maloca </t>
  </si>
  <si>
    <t>Técnico Operativo</t>
  </si>
  <si>
    <t>No se cuenta con una herramienta que controle de forma automática los inventarios de TIC</t>
  </si>
  <si>
    <t>Definir, contratar e implementar una herramienta que controle de forma automática los inventarios de TIC</t>
  </si>
  <si>
    <t xml:space="preserve">Documento de evaluación aplicaciones gestión activos de información e inventario TIC </t>
  </si>
  <si>
    <t>No se cuenta con hojas de vida actualizadas de los servidores</t>
  </si>
  <si>
    <t xml:space="preserve">Evaluar para su instalación o compra, según sea el caso, de aplicaciones para la gestión de activos de información, que incluyan hojas de vida para equipos de cómputo, como servidores. </t>
  </si>
  <si>
    <t xml:space="preserve">Documento de evaluación aplicaciones gestión activos de información  e inventario TIC </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</si>
  <si>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</si>
  <si>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</si>
  <si>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</si>
  <si>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t>Si bien no esta incluido en pal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</si>
  <si>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</si>
  <si>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Incluir en el inventario de activos de tecnología  las fechas en que se deben actualizar como software y hardware  e incluirlas compras a realizar en el plan de adquisiciones .</t>
  </si>
  <si>
    <t xml:space="preserve">Inventario de activos de tecnología actualizado </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</si>
  <si>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</si>
  <si>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</si>
  <si>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</si>
  <si>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</si>
  <si>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 xml:space="preserve">Se identificaron posibles riesgos de conexiones VPN desde los equipos de los funcionarios del IDEP. </t>
  </si>
  <si>
    <t>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t>
  </si>
  <si>
    <t xml:space="preserve">Documentos de estudios previos </t>
  </si>
  <si>
    <t>No se cuenta con herramientas para el monitoreo de los equipos activos de red ni con procedimientos ni análisis de logs</t>
  </si>
  <si>
    <t>Elaborar los términos de referencia para contratar una herramienta de Monitoreo de los equipos activos de red, definir el procedimiento y acciones en eventos de riesgos de seguridad y análisis de logs y correlación de eventos</t>
  </si>
  <si>
    <t xml:space="preserve">Documento de términos de referencia </t>
  </si>
  <si>
    <t>Jefe Oficina Asesora de Planeación
Técnico encargado como Oficial de Seguridad</t>
  </si>
  <si>
    <t xml:space="preserve">Los indicadores  de gestión del proceso que se tienen vigentes  miden el cumplimiento y resultado de algunos aspectos del proceso de gestión tecnológica. Sin embargo es importante establecer indicadores  que den cuenta del proceso, el resultado e impacto. </t>
  </si>
  <si>
    <t>Diseñar el modelo de  evaluación y seguimiento al desempeño, capacidad, efectividad, costos, pertenencia, tendientes a medir la ejecución de los proyectos que hagan uso de TIC   y los indicadores de gestión de proceso, resultado e impacto, publicar resultados.</t>
  </si>
  <si>
    <t>Documento con el modelo de  evaluación y seguimiento al desempeño  que incluye la hoja de vida de  los indicadores de proceso, resultado e impacto y/o  publicar resultados.</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</si>
  <si>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</si>
  <si>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 xml:space="preserve">Definir indicadores que  midan y  monitoreen el desempeño y evaluación del PETI  a través de tableros de control </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</si>
  <si>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</si>
  <si>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</si>
  <si>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</si>
  <si>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</si>
  <si>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No hay una clara diferencia en las obligaciones y productos que realizan los contratistas que apoyan el proceso de Gestión tecnológica. </t>
  </si>
  <si>
    <t xml:space="preserve">No hay una clara diferencia en las obligaciones y productos que realizan los contratistas que apoyan el procel de Gestión tecnológica. </t>
  </si>
  <si>
    <t xml:space="preserve">No se tienen claros los lineamientos del seguimiento de los planes del  proceso de gestión tecnológica en el IDEP </t>
  </si>
  <si>
    <t>Estructurar  el seguimiento de los planes PETIC, plan de seguridad y la información, plan de tratamiento de riesgos con las columnas de:
1. Responsables
2. fechas de inicio y finalización 
3. Criterios de aceptación por Actividad
4. Todos los Proyectos del PETI para el seguimiento y gestión de los 3 puntos anteriores.
5. Articulación de las actividades con el MSPI y MRAE</t>
  </si>
  <si>
    <t xml:space="preserve">Planes PETIC, plan de seguridad y la información, plan de tratamiento de riesgos  actualizados en la maloca con esta estructura </t>
  </si>
  <si>
    <t>No se cuenta con el Análisis de Impacto al Negocio BIA (Bussiness Impact Analysis) necesario para la implementación del Plan de Continuidad</t>
  </si>
  <si>
    <t>Elaborar  los términos de referencia y estudios de mercado  para presentarlos al  ordenador del gasto  para proponer la contratación de una  consultoría  que defina el Plan de continuidad de negocio que tenga en cuenta y establezca los tiempos de contingencia y recuperación de los procesos esenciales a su operación normal</t>
  </si>
  <si>
    <t xml:space="preserve">Documento de términos y estudio de mercado </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</si>
  <si>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</si>
  <si>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</si>
  <si>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</si>
  <si>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</si>
  <si>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</si>
  <si>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 xml:space="preserve">Reforzar los conocimientos del Oficial de Seguridad con  dos capacitaciones adicionales de acuerdo con los temas en los que se tienen debilidades en la infraestructura tecnológica del IDEP  ( En los temas de:  Firewall,  Antivirus e  Hiperconvergencia, entre otros) </t>
  </si>
  <si>
    <t xml:space="preserve">Listado de asistencia </t>
  </si>
  <si>
    <t xml:space="preserve">Jefe Oficina Asesora de Planeación
 Técnico Operativo OAP
</t>
  </si>
  <si>
    <t>No se tiene el 100% del conocimiento en el funcionario designado como Oficial de Seguridad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</si>
  <si>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</si>
  <si>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</si>
  <si>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</si>
  <si>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t>Se identifican riesgos de seguridad en archivos de con información de usuarios y contraseñas del IDEP.</t>
  </si>
  <si>
    <t xml:space="preserve">Implementar una herramienta de encripción para uso del IDEP que permita mantener seguros los archivos sensibles
</t>
  </si>
  <si>
    <t xml:space="preserve">Herramienta implementada </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</si>
  <si>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</si>
  <si>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</si>
  <si>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</si>
  <si>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</si>
  <si>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</si>
  <si>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los términos de referencia y estudios de mercado  para presentarlos al  ordenador del gasto  para proponer la contratación de una herramienta de mesa de servicios basada o que aplique  en el marco de referencia ITIL</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</si>
  <si>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</si>
  <si>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</si>
  <si>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Elaborar  los términos de referencia y estudios de mercado  para presentarlos al  ordenador del gasto  para proponer la contratación de una consultoría que realice la documentación, los instrumentos y las acciones necesarias para cumplir con lo indicado que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La estructuración del PETIC para el IDEP en el cuatrienio, enmarcado en los lineamientos de Manual de Gobierno Digital V7, el MAE.G.GEN.01 Documento Maestro del Modelo de Arquitectura Empresarial V1 y en especial la G.ES.06 Guía para la construcción del PETI versión 2</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</si>
  <si>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</si>
  <si>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t>Materialización riesgo "Declaratoria de desierta del proceso de selección"</t>
  </si>
  <si>
    <t>Ningún oferente cumplió con los requisitos exigidos en el pliego de condiciones en algunos de los procesos de selección realizados por la entidad en este trimestre.</t>
  </si>
  <si>
    <t>Jefe Oficina Asesora Jurídica</t>
  </si>
  <si>
    <t>Capacitación a los referentes técnicos en la estructuración de los estudios previos</t>
  </si>
  <si>
    <t>Lista de asistencia</t>
  </si>
  <si>
    <t>Esta actividad inicia en la vigencia 2022, por lo anterior se reportará seguimiento en el trimestre pertinente.</t>
  </si>
  <si>
    <r>
      <t xml:space="preserve"> Se incluira un punto de control en el procedimiento PRO-GF-14-11 incluyendo que se realizará  una revisión previa trimestralmente con una reunión de conciliación de la información entre la técnico operativo de contabilidad y  el contador.</t>
    </r>
    <r>
      <rPr>
        <b/>
        <sz val="9"/>
        <rFont val="Arial"/>
        <family val="2"/>
      </rPr>
      <t xml:space="preserve">
</t>
    </r>
    <r>
      <rPr>
        <sz val="9"/>
        <rFont val="Arial"/>
        <family val="2"/>
      </rPr>
      <t xml:space="preserve"> 
</t>
    </r>
  </si>
  <si>
    <t>28/12/2020: María Margarita Cruz Gómez. Contratista OCI</t>
  </si>
  <si>
    <t>Movimiento aplicativo GOOBI</t>
  </si>
  <si>
    <t>TRD  120_oap\IDEP2021\Gestion Tecnologica\Políticas de Seguridad y Privacidad de la Información</t>
  </si>
  <si>
    <t>PRIMER TRIMESTRE: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4 de Mayo.
NO PROGRAMADO PARA ESTE PERIODO.</t>
  </si>
  <si>
    <t>PRIMER TRIMESTRE: Se creo una regla en el firewall y estamos en pruebas de aplicación del concepto de aplicabilidad de la regla.</t>
  </si>
  <si>
    <t>TRD 120_oap\IDEP2021\Gestion Tecnologica\firewall</t>
  </si>
  <si>
    <t>PRIMER TRIMESTRE:  En el contrato 36 de 2021 se establece de manera general las actividades a realizar cuando se genera una nueva versión del sitema, se encuentra en la obligación #6. 
El detalle de los despliegues hará parte del plan de control de cambios a elaborar para aplicar a los sistemas de información,  se encuentra programado para entrega el 4 de mayo como parte del produco #4 del contrato 22-2021.</t>
  </si>
  <si>
    <t>TRD 120_oap\IDEP2021\CONTRATOS 2021\36 DE 2021 - GOOBI SAS</t>
  </si>
  <si>
    <t>PRIMER TRIMESTRE: Se contrata al Ingeniero que realizará la actualización del PETI a través del contrato 48 de 2021 y se encuentra como producto para enterga el 17 de agosto de 2021, la versión 1 de la actualización.</t>
  </si>
  <si>
    <t>TRD O:\IDEP2021\CONTRATOS 2021\48 de 2021 - Omar Coronado</t>
  </si>
  <si>
    <t>PRIMER TRIMESTRE: Se programará para el segundo y tercer trimestre y se articulará con el plan institucional de capacitaciones  para incluir capacitaciones de seguridad, activos de la infrormación y otros.</t>
  </si>
  <si>
    <t>PRIMER TRIMESTRE:  Se contrató a la Ingeniera que realizará  la actualización del plan de contingencia a través del contrato 22-2021, se incluye como producto #5  a entregar en Mayo 28 de 2021, la actualización del plan de contingencia.</t>
  </si>
  <si>
    <t>Contrato 36-2021
120_oap\IDEP2021\CONTRATOS 2021\36 DE 2021 - GOOBI SAS</t>
  </si>
  <si>
    <t>Esta actividad inicia en el segundo semestre, por lo anterior, se reportará seguimiento en el trimestre pertinente.</t>
  </si>
  <si>
    <t>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t>
  </si>
  <si>
    <t>Esta actividad inicia en el segundo trimestre, por lo anterior, se reportará seguimiento en el trimestre pertinente.</t>
  </si>
  <si>
    <t>PRIMER TRIMESTRE:  Se informa que el proveedor tiene un manual específico del manejo del firewall que permite desplegar los informes requeridos, por lo tanto para realizar estas actividades se tomará como base el manual del fabricante.</t>
  </si>
  <si>
    <t>Enlace al sitio del fabricante donde se muestra el acceso al mapa: https://docs.fortinet.com/document/fortigate/6.2.4/cookbook/045836/ssl-vpn-to-ipsec-vpn</t>
  </si>
  <si>
    <t>PRIMER TRIMESTRE: Se expondrá en el segundo trimestre a la Jefa de la OAP la especificidad y ambito de la política para ser expuesta en el comité directivo para la aprobación respectiva.</t>
  </si>
  <si>
    <t>Enlace al sitio del fabricante donde se muestra el acceso al mapa: https://docs.fortinet.com/document/fortigate/6.2.4/cookbook/783526/dhcp-server
TRD 120_OAP\IDEP2021\Gestion Tecnologica\FirewallFortiOS-6.2.4-Cookbook.pdf</t>
  </si>
  <si>
    <t>PRIMER TRIMESTRE: Se elaborará un manual de la administración de las cuentas de correo, para entregar en el segundo trimestre de 2021.</t>
  </si>
  <si>
    <t>Esta actividad inicia en el tercer trimestre, por lo anterior, se reportará seguimiento en el trimestre pertinente.</t>
  </si>
  <si>
    <t>PRIMER TRIMESTE:  Se evaluarán herramientas como GLPI para la posible instalación y configuración en el tercer trimestre de 2021.</t>
  </si>
  <si>
    <t>PRIMER TRIMESTE:  Se va a elaborar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28 de Mayo.</t>
  </si>
  <si>
    <t>PRRIMER TRIMESTRE: Las licencias de Goobi y Humano fueron presentadas a la auditora en Diciembre en 2020.</t>
  </si>
  <si>
    <t>Las licencias se encuentran disponibles en la carpeta TRD:
120_oap\IDEP2021\Gestion Tecnologica\Licencias Goobi y Humano</t>
  </si>
  <si>
    <t>120_oap\IDEP2021\Gestion Tecnologica\Catalogo de sistemas de Información</t>
  </si>
  <si>
    <t>PRIMER TRIMESTE:  Se da inicio al plan para crear el catálogo de los sistemas de información, esta actividad se realizará y estaré para entrega  el 15 de Septiembre de 2021 como parte del producto 8 del contrato #22-2021. En la  evidencia se entrega el avance.</t>
  </si>
  <si>
    <t>120_oap\IDEP2021\Gestion Tecnologica</t>
  </si>
  <si>
    <t>PRIMER TRIMESTE:  El proveedor Goobi no entrega el Modelo Entidad Relación agrgumentando : "La figura de licenciamiento que tenemos con las entidades no permite entregar el modelo entidad relación." Se soporta con la respuesta al correo del 30 de marzo de 2021.</t>
  </si>
  <si>
    <t>PRIMER TRIMESTRE: Se realizará la actualización del manual en el tercer trimestre de 2021.</t>
  </si>
  <si>
    <t>Esta actividad inicia en el segundo, tercer y cuarto trimestre, por lo anterior, se reportará seguimiento en el trimestre pertinente.</t>
  </si>
  <si>
    <t xml:space="preserve">120_oap\IDEP2021\Gestion Tecnologica\Configuración Mesa de ayuda
Link Mesa de ayuda: http://www.idep.edu.co/mesadeayuda/scp/
</t>
  </si>
  <si>
    <t xml:space="preserve">PRIMER TRIMESTRE: Se configuró la mesa de ayuda para agrupar las incidencias de los sistemas de información. </t>
  </si>
  <si>
    <t>Esta actividad inicia el próximo año, por lo anterior, se reportará seguimiento en el trimestre pertinente.</t>
  </si>
  <si>
    <t>Carpeta TRD documentacion Contractual:
120_oap\IDEP2021\CONTRATOS 2021\22 DE 2021 - Juliett Yaver Licht
120_oap\IDEP2021\CONTRATOS 2021\39 de 2021 - Oscar Lozano\Documentos Contractuales</t>
  </si>
  <si>
    <t>PRIMER TRIMESTRE: En los estudios previos del contrato 22-2021 en la Obligación N° 3 se especifica que se deben elaborar los instructivos y se incluye como producto en en numeral 10, producto #10 para entrega el 16 de Noviembre.</t>
  </si>
  <si>
    <t>Esta actividad inicia en el segundo, tercer trimestre, por lo anterior, se reportará seguimiento en el trimestre pertinente.</t>
  </si>
  <si>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t>
  </si>
  <si>
    <t>120_oap\IDEP2021\Gestion Tecnologica\Hiperconvergencia
Videos relacionados con la capacitación en:
https://drive.google.com/drive/u/1/folders/1By9grYxsqcxQLQ8CsSWPEPHX2W1jGWou</t>
  </si>
  <si>
    <t>PRIMER TRIMESTRE: Se contrata al Ingeniero para realizar la actualización del plan de tratamiento de riesgos, producto a entregar de manera definitiva el 9 de abril.
La versión inicial del plan se entregó el 30 de marzo de 2021.</t>
  </si>
  <si>
    <t>120_oap\IDEP2021\Gestion Tecnologica\Plan de Tratamiento de Riesgos</t>
  </si>
  <si>
    <t>Esta actividad inicia en el segundo, tercer trimestre y cuarto, por lo anterior, se reportará seguimiento en el trimestre pertinente.</t>
  </si>
  <si>
    <t>PRIMER TRIMESTRE:  Se solicitará el proveedor COMUSERTEC en el marco de contrato 189-2020 el cronograma para el diagnóstico con el propósito de realizar la segmentación  de la red, para el segundo trimestre.</t>
  </si>
  <si>
    <t>Esta actividad inicia en en el segundo trimestre, por lo anterior se reportará seguimiento en el trimestre pertinente.</t>
  </si>
  <si>
    <t>PRIMER TRIMESTE:  Se realizará la actualización del documento de compomiso de cumplimiento de las políticas de seguridad y privacidad de la infomación para en cuarto trimestre de 2021.</t>
  </si>
  <si>
    <t>PRIMER TRIMESTE:  Se evaluarán herramientas como GLPI para instalación y configuración en el tercer trimestre de 2021 y validará la opción de informes de configuración de los servidores virtuales a través de la herramienta VMWare.</t>
  </si>
  <si>
    <t>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t>
  </si>
  <si>
    <t>PRIMER TRIMESTRE:   Una vez definido el plan de contingencia se planeará y diseñará un ambiente de pruebas donde se podrá recrear los escenarios de pruebas del plan de contingencia.</t>
  </si>
  <si>
    <t>Correo electrónico usuario soportesiafi@idep.edu.co</t>
  </si>
  <si>
    <t xml:space="preserve">PRIMER TRIMESTE:  Para mantener la confidencialidad de la información por parte de los contratistas el IDEP cuenta con el acuerdo de confidencialidad el cual fue enviado al proveedor para la firma respectiva.
</t>
  </si>
  <si>
    <t xml:space="preserve">30/03/2021 Durante el primer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 La pieza cominicacional será </t>
  </si>
  <si>
    <t>Planilla fìsica de inventario
Movimientos en GOOBI</t>
  </si>
  <si>
    <t>Calendario de Correo institucional de: @fcuestas; @wfarfan; @vrivera y @nomina</t>
  </si>
  <si>
    <t>Expedientes laborales de servidoras vinculadas en 2021</t>
  </si>
  <si>
    <t>Calendario de Correo institucional de: @fcuestas; @wfarfan; valen241197@hotmail.com y simpson.mary@gmail.com</t>
  </si>
  <si>
    <t>Radicado EN20210000026334 del 26/02/2021.
Calendario de correo electronico de wfarfan@idep.edu.co</t>
  </si>
  <si>
    <t>Mensajes de correo electrónico de la cuenta nomina@idep.edu.co</t>
  </si>
  <si>
    <t>Previo a la finalización del contra de prestación de servicios para la liquidación de nómina suscrito en el año 2020 con el señor Óscar Fabían Bravo, se adelantaron dos jornas de trabajo presencial para la impresiión, actualización y archivo de los expedientes de nómina del IDEP</t>
  </si>
  <si>
    <t>Expedientes fisicos de nómina del año 2020 y los meses de enefero, febrero de 2021</t>
  </si>
  <si>
    <t>contrato de prestación de servicos No 019 de 2021</t>
  </si>
  <si>
    <t>Calendario de correo electronico de wfarfan@idep.edu.co
Expedientes laborales de servidores publicos del IDEP</t>
  </si>
  <si>
    <t>Calendario de correo de las cuentas institucionales nomina@idep.edu.co y aguevara@idep.edu.co</t>
  </si>
  <si>
    <t>Cuadro control de Incapacidaes meses febrero y marzo 2021 ubicado en la carpeta 300_99_FACILITATIVOS de la SAFyCD</t>
  </si>
  <si>
    <r>
      <t>28/12/2020</t>
    </r>
    <r>
      <rPr>
        <sz val="10"/>
        <color indexed="8"/>
        <rFont val="Arial"/>
        <family val="2"/>
      </rPr>
      <t xml:space="preserve"> María Margarita Cruz Gómez. Contratista OCI</t>
    </r>
  </si>
  <si>
    <r>
      <t>Tercer trimestre 2020</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family val="2"/>
      </rPr>
      <t>Cuarto trimestre 2020:</t>
    </r>
    <r>
      <rPr>
        <sz val="10"/>
        <color rgb="FF000000"/>
        <rFont val="Arial"/>
        <family val="2"/>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family val="2"/>
      </rPr>
      <t xml:space="preserve">Primer trimestre 2021:
</t>
    </r>
    <r>
      <rPr>
        <sz val="10"/>
        <color rgb="FF000000"/>
        <rFont val="Arial"/>
        <family val="2"/>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</si>
  <si>
    <t>Tercer trimestre 2020: Correos electrónicos de la profesional supervisora del contrato. 
Cuarto trimestre 2020: Informes de actividades del contratista y concepto del supervisor - expediente contractual 36 de 2020. 
Primer Trimestre 2021:
https://drive.google.com/drive/folders/1El4oHOE_Cwivmdf6DbKJlh2UTwpLyMpO?usp=sharing</t>
  </si>
  <si>
    <r>
      <t xml:space="preserve">
28/12/2020</t>
    </r>
    <r>
      <rPr>
        <sz val="10"/>
        <color rgb="FF000000"/>
        <rFont val="Arial"/>
        <family val="2"/>
      </rPr>
      <t xml:space="preserve"> Se reporta cumplimiento de la actividad por el lider del proceso, sin embargo se debe revisar los soportes respectivos para verificar la efectividad de la acción. Por lo anterior se continua con el seguimiento.</t>
    </r>
  </si>
  <si>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r>
      <rPr>
        <b/>
        <sz val="10"/>
        <rFont val="Arial"/>
        <family val="2"/>
      </rPr>
      <t xml:space="preserve">28/12/2020: </t>
    </r>
    <r>
      <rPr>
        <sz val="10"/>
        <rFont val="Arial"/>
        <family val="2"/>
      </rPr>
      <t>Esta acción se modificó en cuanto a su fecha de finalización por coyuntura de continúar los servidores públicos realizando trabajo en casa. Se continúa con el seguimiento.</t>
    </r>
  </si>
  <si>
    <r>
      <t xml:space="preserve">13/07/2020: </t>
    </r>
    <r>
      <rPr>
        <sz val="10"/>
        <color rgb="FF000000"/>
        <rFont val="Arial"/>
        <family val="2"/>
      </rPr>
      <t xml:space="preserve">Hilda Yamile Morales Laverde - Jefe OCI
</t>
    </r>
    <r>
      <rPr>
        <b/>
        <sz val="10"/>
        <color rgb="FF000000"/>
        <rFont val="Arial"/>
        <family val="2"/>
      </rPr>
      <t xml:space="preserve">28/12/2020: </t>
    </r>
    <r>
      <rPr>
        <sz val="10"/>
        <color rgb="FF000000"/>
        <rFont val="Arial"/>
        <family val="2"/>
      </rPr>
      <t>María Margarita Cruz Gómez. Contratista OCI</t>
    </r>
  </si>
  <si>
    <r>
      <t xml:space="preserve">Estantería ubicada en la oficina del subdirector administrativo, financiero y de control disciplinario
</t>
    </r>
    <r>
      <rPr>
        <b/>
        <sz val="11"/>
        <color rgb="FF000000"/>
        <rFont val="Calibri"/>
        <family val="2"/>
      </rPr>
      <t>Primer trimestre 2021:</t>
    </r>
    <r>
      <rPr>
        <sz val="11"/>
        <color rgb="FF000000"/>
        <rFont val="Calibri"/>
        <family val="2"/>
      </rPr>
      <t xml:space="preserve">
https://drive.google.com/drive/u/1/folders/19qKwayPAj5AKOBl88Zkmta_PzWUrqe3T</t>
    </r>
  </si>
  <si>
    <t>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
Primer Trimestre 2021:
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Para poder llevar a cabo esta capacitación, se solicitó a la Oficina Asesora de Planeación crear el formato de Hoja de Control para Expedientes Electrónicos. Y se levantó el protocolo para organización de documentos electrónicos.</t>
  </si>
  <si>
    <t>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
Primer Trimestre 2021:
Se cuenta con un registro de los PQRS unificado en el cual se identifican cuáles son los recibidos por GOOBI y por Bogotá Te Escucha.  Este formato es alimentado o actualizado de manera permanente, es decir, cada vez que ingresa un PQRS se ingresa a la base de datos en excel para tener su control, sin importar el canal por el cual se recibió. Además se resaltan en amarillo aquellas PQRS que estan pendiente de respuesta.</t>
  </si>
  <si>
    <t>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Primer trimestre 2021:
https://docs.google.com/spreadsheets/d/171MkpVcsoIwWffRcE9nTZN0ar4fJIluH/edit#gid=398492457</t>
  </si>
  <si>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r>
      <rPr>
        <b/>
        <sz val="10"/>
        <color rgb="FF000000"/>
        <rFont val="Arial"/>
        <family val="2"/>
      </rPr>
      <t xml:space="preserve">
28/12/2020</t>
    </r>
    <r>
      <rPr>
        <sz val="10"/>
        <color rgb="FF000000"/>
        <rFont val="Arial"/>
        <family val="2"/>
      </rPr>
      <t xml:space="preserve">: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</si>
  <si>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</si>
  <si>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rPr>
        <b/>
        <sz val="10"/>
        <color rgb="FF000000"/>
        <rFont val="Arial"/>
        <family val="2"/>
      </rPr>
      <t>28/12/2020</t>
    </r>
    <r>
      <rPr>
        <sz val="10"/>
        <color rgb="FF000000"/>
        <rFont val="Arial"/>
        <family val="2"/>
      </rPr>
      <t xml:space="preserve"> Actividad para verificar en el primer trimestre 2021.</t>
    </r>
  </si>
  <si>
    <r>
      <rPr>
        <b/>
        <sz val="10"/>
        <color rgb="FF000000"/>
        <rFont val="Arial"/>
        <family val="2"/>
      </rPr>
      <t>28/12/2020</t>
    </r>
    <r>
      <rPr>
        <sz val="10"/>
        <color rgb="FF000000"/>
        <rFont val="Arial"/>
        <family val="2"/>
      </rPr>
      <t>: María Margarita Cruz Gómez. Contratista OCI</t>
    </r>
  </si>
  <si>
    <t>Primer Trimestre 2021:
Lista de asistencia - Plan de capacitación del IDEP</t>
  </si>
  <si>
    <t>2020: Esta actividad inicia en la vigencia 2021, por lo anterior se reportará seguimiento en el siguiente trimestre.
Primer Trimestre 2021:
El día 15 de marzo de 2021 se capacitaron a los supervisores y contratistas del Instituto en temas tales como la supervisión y el diligenciamiento de la documentación precontractual como estudios previos y de ejecución del contrato</t>
  </si>
  <si>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rFont val="Arial"/>
        <family val="2"/>
      </rPr>
      <t xml:space="preserve">28/12/2020: </t>
    </r>
    <r>
      <rPr>
        <sz val="10"/>
        <rFont val="Arial"/>
        <family val="2"/>
      </rPr>
      <t>Se debe verificar en el aplicativo GOOBI los movimientos realizados en el periodo evaluado.  Por lo anterior, esta acción continúa en ejecución.</t>
    </r>
    <r>
      <rPr>
        <sz val="10"/>
        <color rgb="FFFF0000"/>
        <rFont val="Arial"/>
        <family val="2"/>
      </rPr>
      <t xml:space="preserve"> </t>
    </r>
  </si>
  <si>
    <t>http://www.idep.edu.co/sites/default/files/PRO-GRF-11-01_Egresos_o_salidas_de_bienes_V6.pdf</t>
  </si>
  <si>
    <t>13/07/2020:  Hilda Yamile Morales Laverde - Jefe OCI
28/12/2020: María Margarita Cruz Gómez. Contratista OCI</t>
  </si>
  <si>
    <r>
      <rPr>
        <b/>
        <sz val="10"/>
        <color rgb="FF000000"/>
        <rFont val="Arial"/>
        <family val="2"/>
      </rPr>
      <t xml:space="preserve">13/07/2020: </t>
    </r>
    <r>
      <rPr>
        <sz val="10"/>
        <color rgb="FF000000"/>
        <rFont val="Arial"/>
        <family val="2"/>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rFont val="Arial"/>
        <family val="2"/>
      </rPr>
      <t>28/12/2020:</t>
    </r>
    <r>
      <rPr>
        <sz val="10"/>
        <color rgb="FF000000"/>
        <rFont val="Arial"/>
        <family val="2"/>
      </rPr>
      <t xml:space="preserve"> En el seguimiento reportado se indica que se viene dando cumplimiento al procedimiento, sin embargo  se debe verificar los  movimientos  en el aplicativo GOOBI y los documentos en PDF. Por lo anterior esta actividad continúa en seguimiento.</t>
    </r>
  </si>
  <si>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family val="2"/>
      </rPr>
      <t xml:space="preserve">28/12/2020: </t>
    </r>
    <r>
      <rPr>
        <sz val="10"/>
        <rFont val="Arial"/>
        <family val="2"/>
      </rPr>
      <t>Se debe verificar en el aplicativo GOOBI el inventario. Se</t>
    </r>
    <r>
      <rPr>
        <sz val="10"/>
        <color rgb="FF000000"/>
        <rFont val="Arial"/>
        <family val="2"/>
      </rPr>
      <t xml:space="preserve"> continúa con el seguimiento para verificar la actividad programada para el primer trimestre de 2021.</t>
    </r>
  </si>
  <si>
    <t xml:space="preserve">http://www.idep.edu.co/sites/default/files/PRO-GRF-11-03%20Inv%20prop%20planta%20y%20equ%20V7.pdf
</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</si>
  <si>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rFont val="Arial"/>
        <family val="2"/>
      </rPr>
      <t>28/12/2020:</t>
    </r>
    <r>
      <rPr>
        <sz val="10"/>
        <rFont val="Arial"/>
        <family val="2"/>
      </rPr>
      <t xml:space="preserve"> Se debe verificar en el aplicativo GOOBI el inventario y se continúa con el seguimiento a la actividad  programda para el primer trimestre de 2021.</t>
    </r>
  </si>
  <si>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t>
  </si>
  <si>
    <t>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</si>
  <si>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t>
  </si>
  <si>
    <t xml:space="preserve">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t>
  </si>
  <si>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t>
  </si>
  <si>
    <t>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t>
  </si>
  <si>
    <t>2020: Esta actividad inicia en la vigencia 2021, por lo anterior se reportará seguimiento en el siguiente trimestre.
Primer Trimestre 2021:
Esta actividad se realizará en el segundo trimestre del año 2021</t>
  </si>
  <si>
    <t>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t>
  </si>
  <si>
    <t>2020: Esta actividad inicia en la vigencia 2021, por lo anterior se reportará seguimiento en el siguiente trimestre.
Primer Trimestre 2021:
En 2021 solamente se ha presentado una incapacidad medica de los empleados, mediante radicado EN20210000026334 del 26/02/2021 se solicitó a la EPS aclarar el pago registrado en la cuenta bancaria del IDEP y mediante respuesta del 10/03/2021 la EPS remitió la información de IBC, valor de la incapacidad y duración de la misma.
Los dias 15/01/2021, 19 y 26/02/2021 y el 19 y 25/03/2021 se reaizaron reuniones de seguimiento a la gestión de pago de incapacidaes, las cuales contaron con asistencia de los responsables de la SAFyCD</t>
  </si>
  <si>
    <t>2020: Esta actividad inicia en la vigencia 2021, por lo anterior se reportará seguimiento en el siguiente trimestre.
Primer Trimestre 2021:
Esta actividad se realizará el segundo trimestre de 2021</t>
  </si>
  <si>
    <t>2020: Esta actividad inicia en la vigencia 2021, por lo anterior se reportará seguimiento en el siguiente trimestre.
Primer Trimestre 2021:
Mediante correos electrónicos enviados el 9/03/2021; 5/02/2021 y del 13/02/2021 El Contratista de nómina remitió la información de novedades y liquidación a los referentes de la SAFyCD para revisión y aprobación en las reuniones agendadas.</t>
  </si>
  <si>
    <t>2020: Esta actividad inicia en la vigencia 2021, por lo anterior se reportará seguimiento en el siguiente trimestre.
Primer Trimestre 2021:
Esta obligación fue incluida en el contrato de prestación de servicos No 019 de 2021 suscrito con la señora Naydú Peñaloza Rojas</t>
  </si>
  <si>
    <t>2020: Esta actividad inicia en la vigencia 2021, por lo anterior se reportará seguimiento en el siguiente trimestre.
Primer Trimestre 2021:
Esta actividad se ha realizado los dias 26/01/2021; 18/02/2021 y el 16/03/2021 con la participación del Profesional especializado graco 03 y la Auxiliar Administrativo grado 02 de la SAFyCD</t>
  </si>
  <si>
    <t>2020: Esta actividad inicia en la vigencia 2021, por lo anterior se reportará seguimiento en el siguiente trimestre.
Primer Trimestre 2021:
Se han efectuado mesas de trabajoentre la contratista de nómina y la Técnico operativo de Contabilidad para la revisión de Provisiones de nómina los días 9/02/2021 y el 12/03/2021.</t>
  </si>
  <si>
    <t>2020: Esta actividad inicia en la vigencia 2021, por lo anterior se reportará seguimiento en el siguiente trimestre.
Primer Trimestre 2021:
En el Cuadro de Control de Incapacidades se han incluido en una pestaña adicional las incapacidades de empleados públicos de 2 o menos días radicadas en el IDEP</t>
  </si>
  <si>
    <r>
      <rPr>
        <b/>
        <sz val="11"/>
        <color rgb="FF000000"/>
        <rFont val="Calibri"/>
        <family val="2"/>
      </rPr>
      <t>28/12/2020:</t>
    </r>
    <r>
      <rPr>
        <sz val="11"/>
        <color rgb="FF000000"/>
        <rFont val="Calibri"/>
        <family val="2"/>
      </rPr>
      <t xml:space="preserve"> María Margarita Cruz Gómez. Contratista OCI</t>
    </r>
  </si>
  <si>
    <r>
      <rPr>
        <b/>
        <sz val="10"/>
        <rFont val="Arial"/>
        <family val="2"/>
      </rPr>
      <t xml:space="preserve">28/12/2020 </t>
    </r>
    <r>
      <rPr>
        <sz val="10"/>
        <color rgb="FF000000"/>
        <rFont val="Arial"/>
        <family val="2"/>
      </rPr>
      <t>Se continua con el seguimiento de la acción para el primer trimestre de 2021</t>
    </r>
  </si>
  <si>
    <r>
      <rPr>
        <b/>
        <sz val="10"/>
        <rFont val="Arial"/>
        <family val="2"/>
      </rPr>
      <t xml:space="preserve">28/12/2020 </t>
    </r>
    <r>
      <rPr>
        <sz val="10"/>
        <color rgb="FF000000"/>
        <rFont val="Arial"/>
        <family val="2"/>
      </rPr>
      <t>Se continua con el seguimiento de la acción para el primer trimestre de 2022</t>
    </r>
    <r>
      <rPr>
        <sz val="11"/>
        <color theme="1"/>
        <rFont val="Calibri"/>
        <family val="2"/>
        <scheme val="minor"/>
      </rPr>
      <t/>
    </r>
  </si>
  <si>
    <r>
      <rPr>
        <b/>
        <sz val="10"/>
        <color rgb="FF000000"/>
        <rFont val="Arial"/>
        <family val="2"/>
      </rPr>
      <t>28/12/2020</t>
    </r>
    <r>
      <rPr>
        <sz val="10"/>
        <color rgb="FF000000"/>
        <rFont val="Arial"/>
        <family val="2"/>
      </rPr>
      <t xml:space="preserve"> Se continua con el seguimiento de la acción para el primer trimestre de 2021</t>
    </r>
  </si>
  <si>
    <r>
      <rPr>
        <b/>
        <sz val="11"/>
        <color rgb="FF000000"/>
        <rFont val="Arial"/>
        <family val="2"/>
      </rPr>
      <t>28/12/2020</t>
    </r>
    <r>
      <rPr>
        <sz val="11"/>
        <color rgb="FF000000"/>
        <rFont val="Arial"/>
        <family val="2"/>
      </rPr>
      <t xml:space="preserve"> Se verificá en las dos primeras semanas de 2021 la publicación del formato  FT-GF-14-17 solicitud de disponibilidad presupuestal actualizado en la Maloca, por lo anterior no se cierra la acción hasta verificar la publicación.</t>
    </r>
  </si>
  <si>
    <t>Primer Trimestre 2021:
http://www.idep.edu.co/?q=content/gf-14-proceso-de-gesti%C3%B3n-financiera#overlay-context=</t>
  </si>
  <si>
    <t>Primer Trimestre 2021:
Declaracioones tributarias, recibos oficiales de pago, comprobantes de egreso de Tesorería y extractos bancarios</t>
  </si>
  <si>
    <t>Primer Trimestre 2021:
Aplicativo CHIP (www.chip.gov.co), carpeta de operaciones recíprocas por trimestre, correos electrónicos a las entidades con operaciones recíprocas</t>
  </si>
  <si>
    <t>Primer Trimestre 2021:
Correo Electronico Invitación Capacitación</t>
  </si>
  <si>
    <t>Primer Trimestre 2021:
Carpeta Compartida SAFYCD - Planillas pagos Convenio</t>
  </si>
  <si>
    <t>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t>
  </si>
  <si>
    <t>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t>
  </si>
  <si>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t>
  </si>
  <si>
    <t>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</si>
  <si>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</si>
  <si>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t>2020: Esta actividad se iniciará en el 2021
30/03/2021 El formato FT-GF-14-17 solicitud de disponibilidad presupuestal fue modificado eliminado los datos que no agregaban valor al proceso quedando la solicitud con versión 5 del 4 de enero de 2021. La acción correctiva se cumplió por lo cual solicito el cierre de la misma.</t>
  </si>
  <si>
    <t>Cuarto trimestre: para este periodo se actualizó el formato FT-GF-14-17 el cual será publicado en la Página del IDEP a partir del 1 de enero del 2021, teniendo en cuenta que en estas últimas dos semanas del año nos encontramos en él respectivos cierres.
30/03/2021 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</si>
  <si>
    <t>2020:http://www.idep.edu.co/?q=content/gf-14-proceso-de-gesti%C3%B3n-financiera#overlay-context=
Primer Trimestre 2021:
radicado 542 del 30/11/2020 
 radicado 0011 del 15/01/2021</t>
  </si>
  <si>
    <t>2020: Esta actividad se iniciará en el primer trimestre del 2021
30/03/2021 Se tiene pendiente la revisión del procedimiento para el segundo trimestre de 2021.</t>
  </si>
  <si>
    <t>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t>
  </si>
  <si>
    <t xml:space="preserve">2020: Esta actividad se iniciará en el primer trimestre del 2021
30/03/2021: Previo al diligenciamiento trimestral del Reporte de saldos de operaciones recíprocas: CGN2005_002_SALDO_DE_OPERACIONES RECIPROCAS_CONVERGENCIA, se procede a verificar frente a libros auxiliares de contabilidad, con el fin de asegurar el traslado correcto de las cifras dentro del mencionado reporte.  Así mismo se efectua notificación vía correo electrónico a las entidades con operaciones recíprocas, de modo que la información sea presentada de forma conciliada y coordinada entre entidades públicas a la Contaduría General de la Nación. </t>
  </si>
  <si>
    <t>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t>
  </si>
  <si>
    <t>2020: Esta actividad se iniciará en el primer trimestre del 2021
30/03/2021:En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</si>
  <si>
    <r>
      <t xml:space="preserve">28/12/2020 </t>
    </r>
    <r>
      <rPr>
        <sz val="10"/>
        <color rgb="FF000000"/>
        <rFont val="Arial"/>
        <family val="2"/>
      </rPr>
      <t>Se debe formular acción de mejora teniendo en cuenta la disponibilida de recursos que le asignen a la Entidad para la siguiente vigencia</t>
    </r>
    <r>
      <rPr>
        <b/>
        <sz val="10"/>
        <color rgb="FF000000"/>
        <rFont val="Arial"/>
        <family val="2"/>
      </rPr>
      <t>.</t>
    </r>
  </si>
  <si>
    <t>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2021
PRIMER TRIMESTRE: con el contrato de mantenimiento 189 de 2020 se realizará el cambio de las baterías a la UPS del cuarto piso, en el transcurso del tiempo que dure contrato.</t>
  </si>
  <si>
    <t>Plan de Adquisiciones de la vigencia 2020
Primer Trimestre 2021: Inventario con número de placa A6577 UPS 10KVA</t>
  </si>
  <si>
    <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rFont val="Arial"/>
        <family val="2"/>
      </rPr>
      <t>28/12/2020</t>
    </r>
    <r>
      <rPr>
        <sz val="10"/>
        <rFont val="Arial"/>
        <family val="2"/>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</si>
  <si>
    <r>
      <rPr>
        <b/>
        <sz val="10"/>
        <color rgb="FF000000"/>
        <rFont val="Arial"/>
        <family val="2"/>
      </rPr>
      <t>13/07/2020</t>
    </r>
    <r>
      <rPr>
        <sz val="10"/>
        <color rgb="FF000000"/>
        <rFont val="Arial"/>
        <family val="2"/>
      </rPr>
      <t xml:space="preserve">:  Hilda Yamile Morales Laverde - Jefe OCI
</t>
    </r>
    <r>
      <rPr>
        <b/>
        <sz val="10"/>
        <color rgb="FF000000"/>
        <rFont val="Arial"/>
        <family val="2"/>
      </rPr>
      <t>28/12/2020:</t>
    </r>
    <r>
      <rPr>
        <sz val="10"/>
        <color rgb="FF000000"/>
        <rFont val="Arial"/>
        <family val="2"/>
      </rPr>
      <t xml:space="preserve"> María Margarita Cruz Gómez. Contratista OCI</t>
    </r>
  </si>
  <si>
    <t xml:space="preserve">Segundo Trimestre: Se tiene definido el manual de conexión VPN y esta ubicado en el Drive como documento compartido para los colaboradores del Instituto
Cuarto Trimestre: El instructivo se encuentra publicado en el enlace indicado en el tercer trimestre,
2021:
PRMER TRIMESTRE: En Julio de 2020 se realizó la actualización del manual de la VPN y se comparte el link a través de Correo electrócnico.
El manual se encuentra compartido en el Drive de TI.
</t>
  </si>
  <si>
    <t>Drive compartido en el siguiente enlace: https://drive.google.com/drive/folders/1iqspJpiENTpzoqwd5j3zhjT1stmw3Y1m 
Correo electrónico remitido el día 12/07/2020 a los funcionarios del IDEP.
Primer trimestre 2021
https://drive.google.com/drive/u/1/folders/1iqspJpiENTpzoqwd5j3zhjT1stmw3Y1m
Tambien se encuentra en las carpetas TRD: 
120_oap\IDEP2021\Gestion Tecnologica\Manual VPN</t>
  </si>
  <si>
    <t xml:space="preserve">Cuarto Trimestre: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2021
PRMER TRIMESTRE: Se actualizaron las reglas del firewall en el segundo trimestre de 2020 y se coloca la evidencia en la carpeta TRD indicada. </t>
  </si>
  <si>
    <t>Primer Trimestre 2021:
Consultar la configuración en Firewall (Dado que la información es de acceso restringido).  TRD 120_oap\IDEP2021\Gestion Tecnologica\Firewall</t>
  </si>
  <si>
    <t xml:space="preserve">Cuarto Trimestre: El formato está en actualización para su posterior envío a los funcionarios. 
2021:
PRIMER TRIMESTRE: A la fecha se encuentra firmados 26 compromisos en total. 20 de funcionarios y 6 de contratistas. Los documentos de compromisos de seguridad TIC firmados el año pasado (2020), se mantienen para la presente vigencia, dado que la política no ha cambiado.   Se trabaja fuertemente en lograr la firma de la restantes, dada la alta dinámica de contratación que ha tenido idep y los inconvenientes causado por la Pandemia lo que ha enrecido el ambiente produciento diflcultad en la consolidación. </t>
  </si>
  <si>
    <t>28/12/2020 Se continua con el seguimiento de la acción para el primer trimestre de 2021</t>
  </si>
  <si>
    <t>28/12/2020 Se continua con el seguimiento de la acción para el primer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</si>
</sst>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10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b/>
      <sz val="10"/>
      <color rgb="FFFFFFFF"/>
      <name val="Arial"/>
      <family val="2"/>
    </font>
    <font>
      <sz val="11"/>
      <color theme="1"/>
      <name val="Times New Roman"/>
      <family val="1"/>
    </font>
    <font>
      <sz val="11"/>
      <color theme="1"/>
      <name val="Calibri"/>
      <family val="2"/>
    </font>
    <font>
      <sz val="9"/>
      <color theme="1"/>
      <name val="Times New Roman"/>
      <family val="1"/>
    </font>
    <font>
      <sz val="9"/>
      <color rgb="FF000000"/>
      <name val="Arial"/>
      <family val="2"/>
    </font>
    <font>
      <b/>
      <sz val="10"/>
      <name val="Calibri"/>
      <family val="2"/>
    </font>
    <font>
      <b/>
      <sz val="14"/>
      <name val="Arial"/>
      <family val="2"/>
    </font>
    <font>
      <sz val="9"/>
      <name val="Arial"/>
      <family val="2"/>
    </font>
    <font>
      <b/>
      <sz val="9"/>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
      <patternFill patternType="solid">
        <fgColor rgb="FFFFFFFF"/>
        <bgColor indexed="64"/>
      </patternFill>
    </fill>
    <fill>
      <patternFill patternType="solid">
        <fgColor theme="4" tint="0.39997558519241921"/>
        <bgColor rgb="FF003366"/>
      </patternFill>
    </fill>
    <fill>
      <patternFill patternType="solid">
        <fgColor theme="4" tint="0.39997558519241921"/>
        <bgColor rgb="FF008000"/>
      </patternFill>
    </fill>
    <fill>
      <patternFill patternType="solid">
        <fgColor theme="4" tint="0.39997558519241921"/>
        <bgColor rgb="FF99CC00"/>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top style="thin">
        <color rgb="FF000000"/>
      </top>
      <bottom/>
      <diagonal/>
    </border>
    <border>
      <left/>
      <right style="thin">
        <color indexed="64"/>
      </right>
      <top style="thin">
        <color rgb="FF000000"/>
      </top>
      <bottom/>
      <diagonal/>
    </border>
  </borders>
  <cellStyleXfs count="14">
    <xf numFmtId="0" fontId="0" fillId="0" borderId="0"/>
    <xf numFmtId="0" fontId="31" fillId="0" borderId="0" applyNumberFormat="0" applyFill="0" applyBorder="0" applyAlignment="0" applyProtection="0"/>
    <xf numFmtId="0" fontId="30" fillId="0" borderId="0"/>
    <xf numFmtId="0" fontId="7" fillId="0" borderId="0"/>
    <xf numFmtId="9" fontId="79"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cellStyleXfs>
  <cellXfs count="1245">
    <xf numFmtId="0" fontId="0" fillId="0" borderId="0" xfId="0" applyFont="1" applyAlignment="1"/>
    <xf numFmtId="0" fontId="0" fillId="0" borderId="0" xfId="0" applyFont="1"/>
    <xf numFmtId="0" fontId="32" fillId="0" borderId="0" xfId="0" applyFont="1"/>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xf>
    <xf numFmtId="0" fontId="33" fillId="0" borderId="0" xfId="0" applyFont="1" applyAlignment="1">
      <alignment horizontal="center" vertical="center"/>
    </xf>
    <xf numFmtId="0" fontId="33"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4" fillId="0" borderId="32" xfId="0" applyNumberFormat="1" applyFont="1" applyBorder="1" applyAlignment="1">
      <alignment horizontal="center" vertical="center" wrapText="1"/>
    </xf>
    <xf numFmtId="49" fontId="34" fillId="0" borderId="32" xfId="0" applyNumberFormat="1" applyFont="1" applyBorder="1" applyAlignment="1">
      <alignment horizontal="left" vertical="center" wrapText="1"/>
    </xf>
    <xf numFmtId="49" fontId="34" fillId="0" borderId="0" xfId="0" applyNumberFormat="1" applyFont="1" applyAlignment="1">
      <alignment horizontal="left" vertical="center" wrapText="1"/>
    </xf>
    <xf numFmtId="49" fontId="34"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2"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5"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2" fillId="3" borderId="0" xfId="0" applyFont="1" applyFill="1" applyBorder="1"/>
    <xf numFmtId="0" fontId="36" fillId="3" borderId="0" xfId="0" applyFont="1" applyFill="1" applyBorder="1" applyAlignment="1">
      <alignment wrapText="1"/>
    </xf>
    <xf numFmtId="0" fontId="37" fillId="4" borderId="34" xfId="0" applyFont="1" applyFill="1" applyBorder="1"/>
    <xf numFmtId="165" fontId="0" fillId="4" borderId="35" xfId="0" applyNumberFormat="1" applyFont="1" applyFill="1" applyBorder="1"/>
    <xf numFmtId="165" fontId="38" fillId="4" borderId="35" xfId="0" applyNumberFormat="1" applyFont="1" applyFill="1" applyBorder="1" applyAlignment="1">
      <alignment vertical="top" wrapText="1"/>
    </xf>
    <xf numFmtId="165" fontId="15" fillId="4" borderId="35" xfId="0" applyNumberFormat="1" applyFont="1" applyFill="1" applyBorder="1"/>
    <xf numFmtId="0" fontId="39" fillId="3" borderId="0" xfId="0" applyFont="1" applyFill="1" applyBorder="1"/>
    <xf numFmtId="0" fontId="37" fillId="4" borderId="36" xfId="0" applyFont="1" applyFill="1" applyBorder="1"/>
    <xf numFmtId="165" fontId="0" fillId="4" borderId="0" xfId="0" applyNumberFormat="1" applyFont="1" applyFill="1" applyBorder="1"/>
    <xf numFmtId="0" fontId="16" fillId="4" borderId="0" xfId="0" applyFont="1" applyFill="1" applyBorder="1" applyAlignment="1">
      <alignment vertical="center" wrapText="1"/>
    </xf>
    <xf numFmtId="165" fontId="15" fillId="4" borderId="0" xfId="0" applyNumberFormat="1" applyFont="1" applyFill="1" applyBorder="1"/>
    <xf numFmtId="0" fontId="40"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0" fillId="4" borderId="37" xfId="0" applyFont="1" applyFill="1" applyBorder="1" applyAlignment="1">
      <alignment horizontal="center" vertical="center" wrapText="1"/>
    </xf>
    <xf numFmtId="165" fontId="18" fillId="4" borderId="0" xfId="0" applyNumberFormat="1" applyFont="1" applyFill="1" applyBorder="1"/>
    <xf numFmtId="165" fontId="0" fillId="0" borderId="0" xfId="0" applyNumberFormat="1" applyFont="1"/>
    <xf numFmtId="165" fontId="10" fillId="4" borderId="0" xfId="0" applyNumberFormat="1" applyFont="1" applyFill="1" applyBorder="1" applyAlignment="1">
      <alignment vertical="center"/>
    </xf>
    <xf numFmtId="37" fontId="40" fillId="4" borderId="0" xfId="0" applyNumberFormat="1" applyFont="1" applyFill="1" applyBorder="1" applyAlignment="1">
      <alignment horizontal="center" vertical="center" wrapText="1"/>
    </xf>
    <xf numFmtId="165" fontId="15" fillId="4" borderId="0" xfId="0" applyNumberFormat="1" applyFont="1" applyFill="1" applyBorder="1" applyAlignment="1">
      <alignment horizontal="left"/>
    </xf>
    <xf numFmtId="165" fontId="18" fillId="4" borderId="0" xfId="0" applyNumberFormat="1" applyFont="1" applyFill="1" applyBorder="1" applyAlignment="1">
      <alignment horizontal="left"/>
    </xf>
    <xf numFmtId="1" fontId="35" fillId="3" borderId="0" xfId="0" applyNumberFormat="1" applyFont="1" applyFill="1" applyBorder="1" applyAlignment="1">
      <alignment horizontal="left" vertical="center" wrapText="1"/>
    </xf>
    <xf numFmtId="165" fontId="14" fillId="4" borderId="35" xfId="0" applyNumberFormat="1" applyFont="1" applyFill="1" applyBorder="1" applyAlignment="1">
      <alignment horizontal="center" vertical="center"/>
    </xf>
    <xf numFmtId="165" fontId="43" fillId="4" borderId="0" xfId="0" applyNumberFormat="1" applyFont="1" applyFill="1" applyBorder="1" applyAlignment="1">
      <alignment vertical="center"/>
    </xf>
    <xf numFmtId="167" fontId="0" fillId="4" borderId="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5"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5"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9"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9" fillId="12" borderId="0" xfId="0" applyFont="1" applyFill="1" applyBorder="1" applyAlignment="1"/>
    <xf numFmtId="0" fontId="0" fillId="12" borderId="0" xfId="0" applyFont="1" applyFill="1" applyBorder="1" applyAlignment="1"/>
    <xf numFmtId="1" fontId="43" fillId="12" borderId="0" xfId="0" applyNumberFormat="1" applyFont="1" applyFill="1" applyBorder="1" applyAlignment="1">
      <alignment horizontal="center" vertical="center"/>
    </xf>
    <xf numFmtId="0" fontId="11" fillId="4" borderId="45" xfId="0" applyFont="1" applyFill="1" applyBorder="1" applyAlignment="1">
      <alignment horizontal="left" vertical="center" wrapText="1"/>
    </xf>
    <xf numFmtId="0" fontId="11" fillId="0" borderId="46" xfId="0" applyFont="1" applyBorder="1" applyAlignment="1">
      <alignment horizontal="left" vertical="center" wrapText="1"/>
    </xf>
    <xf numFmtId="0" fontId="54" fillId="10" borderId="0" xfId="0" applyFont="1" applyFill="1" applyBorder="1" applyAlignment="1">
      <alignment horizontal="center" vertical="center" wrapText="1"/>
    </xf>
    <xf numFmtId="0" fontId="35" fillId="0" borderId="2" xfId="0" applyFont="1" applyBorder="1" applyAlignment="1">
      <alignment vertical="center" wrapText="1"/>
    </xf>
    <xf numFmtId="0" fontId="51" fillId="0" borderId="3" xfId="0" applyFont="1" applyBorder="1" applyAlignment="1">
      <alignment horizontal="center" vertical="center" wrapText="1"/>
    </xf>
    <xf numFmtId="0" fontId="35" fillId="0" borderId="4" xfId="0" applyFont="1" applyBorder="1" applyAlignment="1">
      <alignment vertical="center" wrapText="1"/>
    </xf>
    <xf numFmtId="0" fontId="51" fillId="0" borderId="5" xfId="0" applyFont="1" applyBorder="1" applyAlignment="1">
      <alignment horizontal="center" vertical="center" wrapText="1"/>
    </xf>
    <xf numFmtId="0" fontId="35" fillId="0" borderId="4" xfId="0" applyFont="1" applyFill="1" applyBorder="1" applyAlignment="1">
      <alignment vertical="center" wrapText="1"/>
    </xf>
    <xf numFmtId="0" fontId="35" fillId="0" borderId="6" xfId="0" applyFont="1" applyFill="1" applyBorder="1" applyAlignment="1">
      <alignment vertical="center" wrapText="1"/>
    </xf>
    <xf numFmtId="0" fontId="51" fillId="0" borderId="7" xfId="0" applyFont="1" applyBorder="1" applyAlignment="1">
      <alignment horizontal="center" vertical="center" wrapText="1"/>
    </xf>
    <xf numFmtId="1" fontId="35" fillId="12" borderId="0" xfId="0" applyNumberFormat="1" applyFont="1" applyFill="1" applyBorder="1" applyAlignment="1">
      <alignment horizontal="center" vertical="center"/>
    </xf>
    <xf numFmtId="0" fontId="35"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7" fillId="4" borderId="8" xfId="0" applyFont="1" applyFill="1" applyBorder="1"/>
    <xf numFmtId="1" fontId="17" fillId="4" borderId="9" xfId="0" applyNumberFormat="1" applyFont="1" applyFill="1" applyBorder="1" applyAlignment="1">
      <alignment horizontal="center" vertical="center"/>
    </xf>
    <xf numFmtId="165" fontId="15" fillId="4" borderId="9" xfId="0" applyNumberFormat="1" applyFont="1" applyFill="1" applyBorder="1"/>
    <xf numFmtId="165" fontId="18" fillId="4" borderId="9" xfId="0" applyNumberFormat="1" applyFont="1" applyFill="1" applyBorder="1"/>
    <xf numFmtId="0" fontId="40" fillId="4" borderId="9"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37" fillId="4" borderId="11" xfId="0" applyFont="1" applyFill="1" applyBorder="1"/>
    <xf numFmtId="0" fontId="40" fillId="4" borderId="12" xfId="0" applyFont="1" applyFill="1" applyBorder="1" applyAlignment="1">
      <alignment horizontal="center" vertical="center" wrapText="1"/>
    </xf>
    <xf numFmtId="165" fontId="0" fillId="0" borderId="0" xfId="0" applyNumberFormat="1" applyFont="1" applyBorder="1"/>
    <xf numFmtId="0" fontId="37" fillId="4" borderId="13" xfId="0" applyFont="1" applyFill="1" applyBorder="1"/>
    <xf numFmtId="1" fontId="17" fillId="4" borderId="14" xfId="0" applyNumberFormat="1" applyFont="1" applyFill="1" applyBorder="1" applyAlignment="1">
      <alignment horizontal="left" vertical="center"/>
    </xf>
    <xf numFmtId="165" fontId="15" fillId="4" borderId="14" xfId="0" applyNumberFormat="1" applyFont="1" applyFill="1" applyBorder="1"/>
    <xf numFmtId="165" fontId="18" fillId="4" borderId="14" xfId="0" applyNumberFormat="1" applyFont="1" applyFill="1" applyBorder="1"/>
    <xf numFmtId="0" fontId="40" fillId="4" borderId="14"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9" fillId="0" borderId="0" xfId="0" applyFont="1" applyBorder="1" applyAlignment="1"/>
    <xf numFmtId="167" fontId="15" fillId="4"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vertical="center" wrapText="1"/>
    </xf>
    <xf numFmtId="9" fontId="16" fillId="4"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0" fillId="0" borderId="0" xfId="0" applyFont="1" applyAlignment="1"/>
    <xf numFmtId="49" fontId="45" fillId="13" borderId="32" xfId="0" applyNumberFormat="1" applyFont="1" applyFill="1" applyBorder="1" applyAlignment="1">
      <alignment horizontal="center" vertical="center" wrapText="1"/>
    </xf>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5" fillId="12" borderId="0" xfId="0" applyNumberFormat="1" applyFont="1" applyFill="1" applyBorder="1" applyAlignment="1">
      <alignment horizontal="center" vertical="center"/>
    </xf>
    <xf numFmtId="0" fontId="0" fillId="0" borderId="0" xfId="0" applyFont="1" applyAlignment="1"/>
    <xf numFmtId="0" fontId="55" fillId="0" borderId="47" xfId="0" applyFont="1" applyBorder="1" applyAlignment="1">
      <alignment horizontal="left" vertical="center" wrapText="1"/>
    </xf>
    <xf numFmtId="0" fontId="55" fillId="0" borderId="47"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6" borderId="48" xfId="0" applyNumberFormat="1" applyFont="1" applyFill="1" applyBorder="1" applyAlignment="1">
      <alignment horizontal="center" vertical="center" wrapText="1"/>
    </xf>
    <xf numFmtId="0" fontId="45" fillId="16" borderId="49" xfId="0" applyFont="1" applyFill="1" applyBorder="1" applyAlignment="1">
      <alignment horizontal="center" vertical="center" wrapText="1"/>
    </xf>
    <xf numFmtId="0" fontId="45" fillId="16" borderId="50" xfId="0" applyFont="1" applyFill="1" applyBorder="1" applyAlignment="1">
      <alignment horizontal="center" vertical="center" wrapText="1"/>
    </xf>
    <xf numFmtId="0" fontId="45" fillId="16" borderId="48" xfId="0" applyFont="1" applyFill="1" applyBorder="1" applyAlignment="1">
      <alignment horizontal="center" vertical="center" wrapText="1"/>
    </xf>
    <xf numFmtId="0" fontId="19" fillId="16" borderId="49"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6" borderId="48"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5" fillId="0" borderId="1" xfId="0" applyFont="1" applyBorder="1" applyAlignment="1">
      <alignment horizontal="justify" vertical="top" wrapText="1"/>
    </xf>
    <xf numFmtId="0" fontId="22" fillId="0" borderId="1" xfId="0" applyFont="1" applyBorder="1" applyAlignment="1">
      <alignment horizontal="justify" vertical="center" wrapText="1"/>
    </xf>
    <xf numFmtId="0" fontId="44" fillId="17" borderId="15"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17" borderId="1" xfId="0" applyFont="1" applyFill="1" applyBorder="1" applyAlignment="1">
      <alignment horizontal="justify" vertical="center" wrapText="1"/>
    </xf>
    <xf numFmtId="0" fontId="31" fillId="0" borderId="1" xfId="1" applyBorder="1" applyAlignment="1">
      <alignment horizontal="center" vertical="center" wrapText="1"/>
    </xf>
    <xf numFmtId="0" fontId="22" fillId="0" borderId="1" xfId="0" applyFont="1" applyBorder="1" applyAlignment="1">
      <alignment horizontal="center" vertical="center" wrapText="1"/>
    </xf>
    <xf numFmtId="0" fontId="56" fillId="0" borderId="0" xfId="0" applyFont="1" applyAlignment="1">
      <alignment horizontal="center" vertical="center"/>
    </xf>
    <xf numFmtId="0" fontId="45" fillId="0" borderId="0" xfId="0" applyFont="1" applyAlignment="1">
      <alignment horizontal="center" vertical="center"/>
    </xf>
    <xf numFmtId="0" fontId="25"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9"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7" fillId="3" borderId="0" xfId="0" applyFont="1" applyFill="1" applyBorder="1" applyAlignment="1">
      <alignment horizontal="left" vertical="top" wrapText="1"/>
    </xf>
    <xf numFmtId="0" fontId="28" fillId="12" borderId="0" xfId="0" applyFont="1" applyFill="1" applyBorder="1" applyAlignment="1"/>
    <xf numFmtId="0" fontId="57" fillId="12" borderId="0" xfId="0" applyFont="1" applyFill="1" applyBorder="1" applyAlignment="1"/>
    <xf numFmtId="0" fontId="27" fillId="3" borderId="0" xfId="0" applyFont="1" applyFill="1" applyBorder="1" applyAlignment="1">
      <alignment horizontal="center" vertical="center" wrapText="1"/>
    </xf>
    <xf numFmtId="0" fontId="57" fillId="0" borderId="0" xfId="0" applyFont="1" applyAlignment="1"/>
    <xf numFmtId="0" fontId="44"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15" fillId="0" borderId="1" xfId="0" applyFont="1" applyFill="1" applyBorder="1" applyAlignment="1">
      <alignment horizontal="justify" vertical="top" wrapText="1"/>
    </xf>
    <xf numFmtId="0" fontId="19"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5" fillId="12" borderId="0" xfId="0" applyNumberFormat="1" applyFont="1" applyFill="1" applyBorder="1" applyAlignment="1">
      <alignment horizontal="center" vertical="center"/>
    </xf>
    <xf numFmtId="0" fontId="0" fillId="0" borderId="0" xfId="0" applyFont="1" applyAlignment="1"/>
    <xf numFmtId="0" fontId="15" fillId="0" borderId="1" xfId="0" applyFont="1" applyFill="1" applyBorder="1" applyAlignment="1">
      <alignment horizontal="left" vertical="center" wrapText="1"/>
    </xf>
    <xf numFmtId="14" fontId="1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xf numFmtId="0" fontId="66"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xf numFmtId="0" fontId="9" fillId="0" borderId="0" xfId="0" applyFont="1" applyFill="1" applyAlignment="1"/>
    <xf numFmtId="0" fontId="19" fillId="0" borderId="1" xfId="0" applyFont="1" applyBorder="1" applyAlignment="1">
      <alignment horizontal="left" vertical="center" wrapText="1"/>
    </xf>
    <xf numFmtId="0" fontId="15" fillId="0" borderId="1" xfId="0" applyFont="1" applyBorder="1" applyAlignment="1">
      <alignment horizontal="left" vertical="top"/>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44" fillId="17" borderId="1" xfId="0" applyFont="1" applyFill="1" applyBorder="1" applyAlignment="1">
      <alignment horizontal="justify" vertical="center" wrapText="1"/>
    </xf>
    <xf numFmtId="0" fontId="15" fillId="0" borderId="15" xfId="0" applyFont="1" applyFill="1" applyBorder="1" applyAlignment="1">
      <alignment horizontal="justify" vertical="top" wrapText="1"/>
    </xf>
    <xf numFmtId="0" fontId="15" fillId="0" borderId="15" xfId="0" applyFont="1" applyBorder="1" applyAlignment="1">
      <alignment horizontal="left" vertical="center" wrapText="1"/>
    </xf>
    <xf numFmtId="0" fontId="15" fillId="0" borderId="15" xfId="0" applyFont="1" applyBorder="1" applyAlignment="1">
      <alignment horizontal="justify" vertical="center" wrapText="1"/>
    </xf>
    <xf numFmtId="0" fontId="15" fillId="0" borderId="15" xfId="0" applyFont="1" applyBorder="1" applyAlignment="1">
      <alignment horizontal="justify" vertical="top"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top" wrapText="1"/>
    </xf>
    <xf numFmtId="0" fontId="8" fillId="3" borderId="0" xfId="0" applyFont="1" applyFill="1" applyBorder="1" applyAlignment="1">
      <alignment horizontal="center" vertical="center" wrapText="1"/>
    </xf>
    <xf numFmtId="0" fontId="15" fillId="17" borderId="1" xfId="0" applyFont="1" applyFill="1" applyBorder="1" applyAlignment="1">
      <alignment vertical="center" wrapText="1"/>
    </xf>
    <xf numFmtId="14" fontId="15" fillId="0" borderId="1" xfId="0" applyNumberFormat="1" applyFont="1" applyBorder="1" applyAlignment="1">
      <alignment horizontal="left" vertical="center" wrapText="1"/>
    </xf>
    <xf numFmtId="0" fontId="66"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6" fillId="0" borderId="0" xfId="0" applyNumberFormat="1" applyFont="1" applyBorder="1" applyAlignment="1">
      <alignment horizontal="center" vertical="center" wrapText="1"/>
    </xf>
    <xf numFmtId="1" fontId="53" fillId="23" borderId="51" xfId="0" applyNumberFormat="1" applyFont="1" applyFill="1" applyBorder="1" applyAlignment="1">
      <alignment horizontal="center" vertical="center"/>
    </xf>
    <xf numFmtId="0" fontId="15" fillId="0" borderId="28" xfId="0" applyFont="1" applyBorder="1" applyAlignment="1">
      <alignment horizontal="center" vertical="center" wrapText="1"/>
    </xf>
    <xf numFmtId="0" fontId="15" fillId="17"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5"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9" fillId="0" borderId="16" xfId="0" applyFont="1" applyFill="1" applyBorder="1" applyAlignment="1">
      <alignment horizontal="justify" vertical="top" wrapText="1"/>
    </xf>
    <xf numFmtId="0" fontId="15"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5" fillId="0" borderId="16" xfId="0" applyFont="1" applyFill="1" applyBorder="1" applyAlignment="1">
      <alignment horizontal="justify" vertical="top" wrapText="1"/>
    </xf>
    <xf numFmtId="0" fontId="22"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49" fontId="45" fillId="25"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3" fillId="5" borderId="43" xfId="1" applyNumberFormat="1" applyFont="1" applyFill="1" applyBorder="1" applyAlignment="1">
      <alignment vertical="center"/>
    </xf>
    <xf numFmtId="0" fontId="73" fillId="5" borderId="40" xfId="1" applyFont="1" applyFill="1" applyBorder="1" applyAlignment="1">
      <alignment vertical="center"/>
    </xf>
    <xf numFmtId="0" fontId="73" fillId="6" borderId="40" xfId="1" applyFont="1" applyFill="1" applyBorder="1" applyAlignment="1">
      <alignment vertical="center"/>
    </xf>
    <xf numFmtId="0" fontId="73" fillId="7" borderId="40" xfId="1" applyFont="1" applyFill="1" applyBorder="1" applyAlignment="1">
      <alignment vertical="center"/>
    </xf>
    <xf numFmtId="0" fontId="73" fillId="8" borderId="40" xfId="1" applyFont="1" applyFill="1" applyBorder="1" applyAlignment="1">
      <alignment vertical="center"/>
    </xf>
    <xf numFmtId="0" fontId="13" fillId="0" borderId="59" xfId="0" applyFont="1" applyBorder="1" applyAlignment="1">
      <alignment horizontal="center" vertical="center"/>
    </xf>
    <xf numFmtId="0" fontId="13" fillId="0" borderId="81" xfId="0" applyFont="1" applyBorder="1" applyAlignment="1">
      <alignment horizontal="center" vertical="center"/>
    </xf>
    <xf numFmtId="0" fontId="45" fillId="0" borderId="15" xfId="0" applyFont="1" applyFill="1" applyBorder="1" applyAlignment="1">
      <alignment horizontal="center" vertical="center"/>
    </xf>
    <xf numFmtId="0" fontId="15" fillId="0" borderId="1" xfId="0" applyFont="1" applyFill="1" applyBorder="1" applyAlignment="1">
      <alignment horizontal="left" vertical="top"/>
    </xf>
    <xf numFmtId="0" fontId="66"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4" fillId="0" borderId="1" xfId="1" applyFont="1" applyBorder="1" applyAlignment="1">
      <alignment horizontal="center" vertical="center" wrapText="1"/>
    </xf>
    <xf numFmtId="0" fontId="45" fillId="0" borderId="1" xfId="0" applyFont="1" applyBorder="1" applyAlignment="1">
      <alignment horizontal="left" vertical="center" wrapText="1"/>
    </xf>
    <xf numFmtId="0" fontId="31"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2"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justify" vertical="center" wrapText="1"/>
    </xf>
    <xf numFmtId="0" fontId="77"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78" fillId="17" borderId="1" xfId="1" applyFont="1" applyFill="1" applyBorder="1" applyAlignment="1">
      <alignment horizontal="justify" vertical="center" wrapText="1"/>
    </xf>
    <xf numFmtId="0" fontId="78" fillId="0" borderId="1" xfId="1" applyFont="1" applyFill="1" applyBorder="1" applyAlignment="1">
      <alignment horizontal="left" vertical="top" wrapText="1"/>
    </xf>
    <xf numFmtId="0" fontId="33" fillId="0" borderId="1" xfId="0" applyFont="1" applyFill="1" applyBorder="1" applyAlignment="1">
      <alignment horizontal="center" vertical="center"/>
    </xf>
    <xf numFmtId="0" fontId="49"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13" fillId="4" borderId="52" xfId="0" applyFont="1" applyFill="1" applyBorder="1" applyAlignment="1">
      <alignment vertical="center"/>
    </xf>
    <xf numFmtId="0" fontId="8" fillId="0" borderId="53" xfId="0" applyFont="1" applyBorder="1" applyAlignment="1"/>
    <xf numFmtId="164" fontId="13" fillId="4" borderId="55" xfId="0" applyNumberFormat="1" applyFont="1" applyFill="1" applyBorder="1" applyAlignment="1">
      <alignment horizontal="center" vertical="center"/>
    </xf>
    <xf numFmtId="164" fontId="13" fillId="0" borderId="55" xfId="0" applyNumberFormat="1" applyFont="1" applyBorder="1" applyAlignment="1">
      <alignment horizontal="center" vertical="center"/>
    </xf>
    <xf numFmtId="164" fontId="13" fillId="0" borderId="71" xfId="0" applyNumberFormat="1" applyFont="1" applyBorder="1" applyAlignment="1">
      <alignment horizontal="center" vertical="center"/>
    </xf>
    <xf numFmtId="164" fontId="13" fillId="0" borderId="68" xfId="0" applyNumberFormat="1" applyFont="1" applyBorder="1" applyAlignment="1">
      <alignment horizontal="center" vertical="center"/>
    </xf>
    <xf numFmtId="164" fontId="13" fillId="0" borderId="61" xfId="0" applyNumberFormat="1" applyFont="1" applyBorder="1" applyAlignment="1">
      <alignment horizontal="center" vertical="center"/>
    </xf>
    <xf numFmtId="164" fontId="13" fillId="4" borderId="61" xfId="0" applyNumberFormat="1" applyFont="1" applyFill="1" applyBorder="1" applyAlignment="1">
      <alignment horizontal="center" vertical="center"/>
    </xf>
    <xf numFmtId="164" fontId="13" fillId="0" borderId="55" xfId="0" applyNumberFormat="1" applyFont="1" applyFill="1" applyBorder="1" applyAlignment="1">
      <alignment horizontal="center" vertical="center"/>
    </xf>
    <xf numFmtId="0" fontId="0" fillId="0" borderId="0" xfId="0"/>
    <xf numFmtId="0" fontId="0" fillId="0" borderId="0" xfId="0" applyBorder="1"/>
    <xf numFmtId="0" fontId="80"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0"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80"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1" fillId="0" borderId="2" xfId="0" applyFont="1" applyBorder="1" applyAlignment="1">
      <alignment horizontal="center" vertical="center"/>
    </xf>
    <xf numFmtId="0" fontId="81" fillId="0" borderId="21"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 xfId="0" applyFont="1" applyBorder="1" applyAlignment="1">
      <alignment horizontal="center" vertical="center" wrapText="1"/>
    </xf>
    <xf numFmtId="0" fontId="81" fillId="26" borderId="1" xfId="0" applyFont="1" applyFill="1" applyBorder="1" applyAlignment="1">
      <alignment horizontal="center" vertical="center" wrapText="1"/>
    </xf>
    <xf numFmtId="0" fontId="81" fillId="0" borderId="0" xfId="0" applyFont="1" applyAlignment="1">
      <alignment horizontal="center" vertical="center"/>
    </xf>
    <xf numFmtId="0" fontId="81" fillId="0" borderId="82" xfId="0" applyFont="1" applyBorder="1" applyAlignment="1">
      <alignment horizontal="center" vertical="center" wrapText="1"/>
    </xf>
    <xf numFmtId="0" fontId="80"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0" fillId="0" borderId="1" xfId="0" applyFont="1" applyBorder="1" applyAlignment="1">
      <alignment horizontal="left" vertical="center" wrapText="1"/>
    </xf>
    <xf numFmtId="0" fontId="80" fillId="0" borderId="1" xfId="0" applyFont="1" applyBorder="1" applyAlignment="1">
      <alignment horizontal="center" vertical="center"/>
    </xf>
    <xf numFmtId="0" fontId="80" fillId="0" borderId="0" xfId="0" applyFont="1" applyBorder="1" applyAlignment="1">
      <alignment horizontal="center" vertical="center"/>
    </xf>
    <xf numFmtId="0" fontId="0" fillId="0" borderId="1" xfId="0" applyBorder="1"/>
    <xf numFmtId="0" fontId="82"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0" fillId="0" borderId="6" xfId="0" applyFont="1" applyBorder="1"/>
    <xf numFmtId="0" fontId="80" fillId="0" borderId="22" xfId="0" applyFont="1" applyBorder="1" applyAlignment="1">
      <alignment horizontal="center" vertical="center"/>
    </xf>
    <xf numFmtId="0" fontId="80" fillId="0" borderId="0" xfId="0" applyFont="1"/>
    <xf numFmtId="0" fontId="80" fillId="0" borderId="84" xfId="0" applyFont="1" applyBorder="1" applyAlignment="1">
      <alignment wrapText="1"/>
    </xf>
    <xf numFmtId="0" fontId="80" fillId="0" borderId="30" xfId="0" applyFont="1" applyBorder="1" applyAlignment="1">
      <alignment wrapText="1"/>
    </xf>
    <xf numFmtId="0" fontId="80" fillId="0" borderId="85" xfId="0" applyFont="1" applyBorder="1" applyAlignment="1">
      <alignment wrapText="1"/>
    </xf>
    <xf numFmtId="0" fontId="80" fillId="0" borderId="85" xfId="0" applyFont="1" applyBorder="1" applyAlignment="1">
      <alignment horizontal="center"/>
    </xf>
    <xf numFmtId="0" fontId="70" fillId="24" borderId="9" xfId="0" applyFont="1" applyFill="1" applyBorder="1" applyAlignment="1">
      <alignment horizontal="center" vertical="center" wrapText="1"/>
    </xf>
    <xf numFmtId="17" fontId="73" fillId="5" borderId="86" xfId="1" applyNumberFormat="1" applyFont="1" applyFill="1" applyBorder="1" applyAlignment="1">
      <alignment vertical="center"/>
    </xf>
    <xf numFmtId="164" fontId="13" fillId="0" borderId="87" xfId="0" applyNumberFormat="1" applyFont="1" applyBorder="1" applyAlignment="1">
      <alignment horizontal="center" vertical="center"/>
    </xf>
    <xf numFmtId="0" fontId="73" fillId="5" borderId="44" xfId="1" applyFont="1" applyFill="1" applyBorder="1" applyAlignment="1">
      <alignment vertical="center"/>
    </xf>
    <xf numFmtId="164" fontId="13" fillId="0" borderId="47" xfId="0" applyNumberFormat="1" applyFont="1" applyBorder="1" applyAlignment="1">
      <alignment horizontal="center" vertical="center"/>
    </xf>
    <xf numFmtId="164" fontId="13" fillId="4" borderId="47" xfId="0" applyNumberFormat="1" applyFont="1" applyFill="1" applyBorder="1" applyAlignment="1">
      <alignment horizontal="center" vertical="center"/>
    </xf>
    <xf numFmtId="0" fontId="73" fillId="6" borderId="44" xfId="1" applyFont="1" applyFill="1" applyBorder="1" applyAlignment="1">
      <alignment vertical="center"/>
    </xf>
    <xf numFmtId="0" fontId="73" fillId="7" borderId="44" xfId="1" applyFont="1" applyFill="1" applyBorder="1" applyAlignment="1">
      <alignment vertical="center"/>
    </xf>
    <xf numFmtId="0" fontId="73" fillId="8" borderId="44" xfId="1" applyFont="1" applyFill="1" applyBorder="1" applyAlignment="1">
      <alignment vertical="center"/>
    </xf>
    <xf numFmtId="0" fontId="73" fillId="8" borderId="88" xfId="1" applyFont="1" applyFill="1" applyBorder="1" applyAlignment="1">
      <alignment vertical="center"/>
    </xf>
    <xf numFmtId="164" fontId="13" fillId="4" borderId="58" xfId="0" applyNumberFormat="1" applyFont="1" applyFill="1" applyBorder="1" applyAlignment="1">
      <alignment horizontal="center" vertical="center"/>
    </xf>
    <xf numFmtId="164" fontId="13" fillId="4" borderId="83" xfId="0" applyNumberFormat="1" applyFont="1" applyFill="1" applyBorder="1" applyAlignment="1">
      <alignment horizontal="center" vertical="center"/>
    </xf>
    <xf numFmtId="164" fontId="13" fillId="4" borderId="89" xfId="0" applyNumberFormat="1" applyFont="1" applyFill="1" applyBorder="1" applyAlignment="1">
      <alignment horizontal="center" vertical="center"/>
    </xf>
    <xf numFmtId="0" fontId="83" fillId="4" borderId="1" xfId="0" applyFont="1" applyFill="1" applyBorder="1" applyAlignment="1">
      <alignment vertical="center"/>
    </xf>
    <xf numFmtId="0" fontId="83"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7" borderId="1" xfId="0" applyFont="1" applyFill="1" applyBorder="1" applyAlignment="1">
      <alignment horizontal="center" vertical="center" wrapText="1"/>
    </xf>
    <xf numFmtId="0" fontId="44" fillId="17" borderId="1" xfId="0" applyFont="1" applyFill="1" applyBorder="1" applyAlignment="1">
      <alignment vertical="center" wrapText="1"/>
    </xf>
    <xf numFmtId="0" fontId="44" fillId="17" borderId="1" xfId="0" applyFont="1" applyFill="1" applyBorder="1" applyAlignment="1">
      <alignment horizontal="left" vertical="center" wrapText="1"/>
    </xf>
    <xf numFmtId="14" fontId="44"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4"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44" fillId="0" borderId="32"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 xfId="0" applyFont="1" applyFill="1" applyBorder="1"/>
    <xf numFmtId="0" fontId="44"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9"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center" vertical="center"/>
    </xf>
    <xf numFmtId="0" fontId="44" fillId="17" borderId="1" xfId="0" applyFont="1" applyFill="1" applyBorder="1" applyAlignment="1">
      <alignment horizontal="center" vertical="center"/>
    </xf>
    <xf numFmtId="0" fontId="0" fillId="17" borderId="0" xfId="0" applyFont="1" applyFill="1" applyAlignment="1">
      <alignment horizontal="left"/>
    </xf>
    <xf numFmtId="0" fontId="56" fillId="0" borderId="1" xfId="0" applyFont="1" applyBorder="1" applyAlignment="1">
      <alignment vertical="center" wrapText="1"/>
    </xf>
    <xf numFmtId="0" fontId="31" fillId="0" borderId="1" xfId="1" applyBorder="1" applyAlignment="1">
      <alignment vertical="center" wrapText="1"/>
    </xf>
    <xf numFmtId="0" fontId="31" fillId="0" borderId="28" xfId="1" applyBorder="1" applyAlignment="1">
      <alignment horizontal="center" vertical="center" wrapText="1"/>
    </xf>
    <xf numFmtId="0" fontId="45" fillId="17" borderId="15" xfId="0" applyFont="1" applyFill="1" applyBorder="1" applyAlignment="1">
      <alignment horizontal="center" vertical="center" wrapText="1"/>
    </xf>
    <xf numFmtId="0" fontId="44" fillId="17" borderId="15" xfId="0" applyFont="1" applyFill="1" applyBorder="1" applyAlignment="1">
      <alignment vertical="center" wrapText="1"/>
    </xf>
    <xf numFmtId="14" fontId="44" fillId="17" borderId="15" xfId="0" applyNumberFormat="1" applyFont="1" applyFill="1" applyBorder="1" applyAlignment="1">
      <alignment vertical="center" wrapText="1"/>
    </xf>
    <xf numFmtId="0" fontId="44" fillId="17" borderId="15" xfId="0" applyFont="1" applyFill="1" applyBorder="1" applyAlignment="1">
      <alignment horizontal="center" vertical="center" wrapText="1"/>
    </xf>
    <xf numFmtId="0" fontId="44" fillId="17" borderId="15" xfId="0" applyFont="1" applyFill="1" applyBorder="1" applyAlignment="1">
      <alignment horizontal="left" vertical="center" wrapText="1"/>
    </xf>
    <xf numFmtId="14" fontId="44" fillId="17" borderId="15" xfId="0" applyNumberFormat="1" applyFont="1" applyFill="1" applyBorder="1" applyAlignment="1">
      <alignment horizontal="center" vertical="center" wrapText="1"/>
    </xf>
    <xf numFmtId="0" fontId="74" fillId="17" borderId="15" xfId="1" applyFont="1" applyFill="1" applyBorder="1" applyAlignment="1">
      <alignment vertical="center" wrapText="1"/>
    </xf>
    <xf numFmtId="0" fontId="45" fillId="17" borderId="15" xfId="0" applyFont="1" applyFill="1" applyBorder="1" applyAlignment="1">
      <alignment horizontal="left" vertical="center" wrapText="1"/>
    </xf>
    <xf numFmtId="0" fontId="74"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6" fillId="17" borderId="1" xfId="0" applyFont="1" applyFill="1" applyBorder="1" applyAlignment="1">
      <alignment vertical="center" wrapText="1"/>
    </xf>
    <xf numFmtId="0" fontId="31"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3" fillId="0" borderId="16" xfId="0" applyFont="1" applyFill="1" applyBorder="1" applyAlignment="1">
      <alignment vertical="center"/>
    </xf>
    <xf numFmtId="0" fontId="33" fillId="0" borderId="31" xfId="0" applyFont="1" applyFill="1" applyBorder="1" applyAlignment="1">
      <alignment vertical="center"/>
    </xf>
    <xf numFmtId="0" fontId="33"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9" fillId="16"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3"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17"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2" fillId="0" borderId="1" xfId="0" applyFont="1" applyFill="1" applyBorder="1" applyAlignment="1">
      <alignment vertical="top" wrapText="1"/>
    </xf>
    <xf numFmtId="0" fontId="44" fillId="17" borderId="15" xfId="0" applyFont="1" applyFill="1" applyBorder="1" applyAlignment="1">
      <alignment vertical="top" wrapText="1"/>
    </xf>
    <xf numFmtId="0" fontId="44" fillId="17" borderId="28" xfId="0" applyFont="1" applyFill="1" applyBorder="1" applyAlignment="1">
      <alignment vertical="center" wrapText="1"/>
    </xf>
    <xf numFmtId="0" fontId="15"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5"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26" borderId="1" xfId="0" applyFont="1" applyFill="1" applyBorder="1" applyAlignment="1">
      <alignment horizontal="justify" vertical="center" wrapText="1"/>
    </xf>
    <xf numFmtId="0" fontId="44" fillId="26" borderId="1" xfId="0" applyFont="1" applyFill="1" applyBorder="1" applyAlignment="1">
      <alignment horizontal="center" vertical="center" wrapText="1"/>
    </xf>
    <xf numFmtId="0" fontId="44" fillId="26" borderId="32" xfId="8" applyFont="1" applyFill="1" applyBorder="1" applyAlignment="1">
      <alignment horizontal="center" vertical="center" wrapText="1"/>
    </xf>
    <xf numFmtId="14" fontId="44" fillId="26" borderId="1" xfId="0" applyNumberFormat="1" applyFont="1" applyFill="1" applyBorder="1" applyAlignment="1">
      <alignment horizontal="center" vertical="center"/>
    </xf>
    <xf numFmtId="0" fontId="44" fillId="26" borderId="1" xfId="0" applyFont="1" applyFill="1" applyBorder="1" applyAlignment="1">
      <alignment vertical="center"/>
    </xf>
    <xf numFmtId="0" fontId="44" fillId="26" borderId="1" xfId="0" applyFont="1" applyFill="1" applyBorder="1" applyAlignment="1">
      <alignment horizontal="center" vertical="center"/>
    </xf>
    <xf numFmtId="0" fontId="15" fillId="26" borderId="1" xfId="0" applyFont="1" applyFill="1" applyBorder="1" applyAlignment="1">
      <alignment horizontal="justify" vertical="center" wrapText="1"/>
    </xf>
    <xf numFmtId="0" fontId="15" fillId="26" borderId="1" xfId="0" applyFont="1" applyFill="1" applyBorder="1" applyAlignment="1">
      <alignment horizontal="left" vertical="center" wrapText="1"/>
    </xf>
    <xf numFmtId="0" fontId="45" fillId="26"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0" fillId="0" borderId="0" xfId="0" applyFont="1" applyAlignment="1"/>
    <xf numFmtId="0" fontId="21" fillId="0" borderId="0" xfId="0" applyFont="1" applyBorder="1" applyAlignment="1">
      <alignment horizontal="center" vertical="center" wrapText="1"/>
    </xf>
    <xf numFmtId="0" fontId="8" fillId="4" borderId="0" xfId="0" applyFont="1" applyFill="1" applyBorder="1" applyAlignment="1">
      <alignment horizontal="center" vertical="center"/>
    </xf>
    <xf numFmtId="0" fontId="9" fillId="0" borderId="0" xfId="0" applyFont="1" applyBorder="1"/>
    <xf numFmtId="0" fontId="15" fillId="0" borderId="1" xfId="0" applyFont="1" applyFill="1" applyBorder="1" applyAlignment="1">
      <alignment vertical="top" wrapText="1"/>
    </xf>
    <xf numFmtId="0" fontId="44" fillId="0" borderId="1" xfId="0" applyFont="1" applyBorder="1" applyAlignment="1">
      <alignment vertical="top" wrapText="1"/>
    </xf>
    <xf numFmtId="0" fontId="15" fillId="0" borderId="1" xfId="0" applyFont="1" applyFill="1" applyBorder="1" applyAlignment="1">
      <alignment horizontal="center" vertical="top" wrapText="1"/>
    </xf>
    <xf numFmtId="0" fontId="56" fillId="0" borderId="28" xfId="0" applyFont="1" applyBorder="1" applyAlignment="1">
      <alignment vertical="top" wrapText="1"/>
    </xf>
    <xf numFmtId="0" fontId="11" fillId="0" borderId="12" xfId="0" applyFont="1" applyBorder="1" applyAlignment="1">
      <alignment horizontal="left" vertical="center" wrapText="1"/>
    </xf>
    <xf numFmtId="0" fontId="86" fillId="0" borderId="0" xfId="0" applyFont="1" applyBorder="1" applyAlignment="1">
      <alignment vertical="center"/>
    </xf>
    <xf numFmtId="0" fontId="11" fillId="0" borderId="17" xfId="0" applyFont="1" applyBorder="1" applyAlignment="1">
      <alignment horizontal="left" vertical="center" wrapText="1"/>
    </xf>
    <xf numFmtId="0" fontId="51"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4" fillId="0" borderId="0" xfId="0" applyFont="1" applyAlignment="1">
      <alignment vertical="center"/>
    </xf>
    <xf numFmtId="0" fontId="13" fillId="3" borderId="0" xfId="0" applyFont="1" applyFill="1" applyBorder="1" applyAlignment="1">
      <alignment vertical="center" wrapText="1"/>
    </xf>
    <xf numFmtId="0" fontId="0" fillId="3" borderId="0" xfId="0" applyFont="1" applyFill="1" applyBorder="1" applyAlignment="1">
      <alignment vertical="center"/>
    </xf>
    <xf numFmtId="0" fontId="19" fillId="16" borderId="94" xfId="0" applyFont="1" applyFill="1" applyBorder="1" applyAlignment="1">
      <alignment horizontal="center" vertical="center" wrapText="1"/>
    </xf>
    <xf numFmtId="0" fontId="44" fillId="0" borderId="15" xfId="0" applyFont="1" applyFill="1" applyBorder="1" applyAlignment="1">
      <alignment horizontal="center" vertical="center"/>
    </xf>
    <xf numFmtId="0" fontId="45" fillId="17" borderId="1" xfId="0" applyFont="1" applyFill="1" applyBorder="1" applyAlignment="1">
      <alignment horizontal="center" vertical="center"/>
    </xf>
    <xf numFmtId="0" fontId="56" fillId="0" borderId="0" xfId="0" applyFont="1" applyAlignment="1"/>
    <xf numFmtId="0" fontId="44" fillId="0" borderId="1" xfId="0" applyFont="1" applyFill="1" applyBorder="1" applyAlignment="1">
      <alignment horizontal="center" vertical="center" wrapText="1"/>
    </xf>
    <xf numFmtId="0" fontId="45" fillId="17" borderId="92" xfId="0" applyFont="1" applyFill="1" applyBorder="1" applyAlignment="1">
      <alignment horizontal="left" vertical="center" wrapText="1"/>
    </xf>
    <xf numFmtId="0" fontId="45" fillId="17" borderId="91" xfId="0" applyFont="1" applyFill="1" applyBorder="1" applyAlignment="1">
      <alignment horizontal="left" vertical="center" wrapText="1"/>
    </xf>
    <xf numFmtId="0" fontId="45" fillId="17" borderId="84"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70" xfId="0" applyFont="1" applyBorder="1" applyAlignment="1">
      <alignment horizontal="center" vertical="center"/>
    </xf>
    <xf numFmtId="0" fontId="0" fillId="0" borderId="0" xfId="0" applyFont="1" applyAlignment="1"/>
    <xf numFmtId="14" fontId="44" fillId="0" borderId="1" xfId="0" applyNumberFormat="1" applyFont="1" applyBorder="1" applyAlignment="1">
      <alignment horizontal="center" vertical="center"/>
    </xf>
    <xf numFmtId="0" fontId="44" fillId="17" borderId="1" xfId="0" applyFont="1" applyFill="1" applyBorder="1" applyAlignment="1">
      <alignment horizontal="left" vertical="top"/>
    </xf>
    <xf numFmtId="0" fontId="44" fillId="0" borderId="0" xfId="0" applyFont="1" applyAlignment="1">
      <alignment horizontal="center"/>
    </xf>
    <xf numFmtId="0" fontId="15" fillId="17" borderId="1" xfId="0" applyFont="1" applyFill="1" applyBorder="1" applyAlignment="1">
      <alignment vertical="center"/>
    </xf>
    <xf numFmtId="14" fontId="15" fillId="0" borderId="1" xfId="0" applyNumberFormat="1" applyFont="1" applyBorder="1" applyAlignment="1">
      <alignment horizontal="center" vertical="center"/>
    </xf>
    <xf numFmtId="0" fontId="15" fillId="17" borderId="1" xfId="0" applyFont="1" applyFill="1" applyBorder="1" applyAlignment="1">
      <alignment horizontal="left" vertical="center" wrapText="1"/>
    </xf>
    <xf numFmtId="14" fontId="15" fillId="0" borderId="1" xfId="0" applyNumberFormat="1" applyFont="1" applyBorder="1" applyAlignment="1">
      <alignment vertical="center"/>
    </xf>
    <xf numFmtId="0" fontId="15" fillId="0" borderId="1" xfId="0" applyFont="1" applyBorder="1" applyAlignment="1">
      <alignment horizontal="left" vertical="center"/>
    </xf>
    <xf numFmtId="0" fontId="19"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44" fillId="0" borderId="1" xfId="0" applyFont="1" applyBorder="1" applyAlignment="1"/>
    <xf numFmtId="1" fontId="35" fillId="12" borderId="0" xfId="0" applyNumberFormat="1" applyFont="1" applyFill="1" applyBorder="1" applyAlignment="1">
      <alignment horizontal="center" vertical="center"/>
    </xf>
    <xf numFmtId="0" fontId="51" fillId="0" borderId="0" xfId="0" applyFont="1" applyBorder="1" applyAlignment="1">
      <alignment horizontal="center" vertical="center" wrapText="1"/>
    </xf>
    <xf numFmtId="1" fontId="17" fillId="4" borderId="0" xfId="0" applyNumberFormat="1" applyFont="1" applyFill="1" applyBorder="1" applyAlignment="1">
      <alignment horizontal="center" vertical="center"/>
    </xf>
    <xf numFmtId="165" fontId="0" fillId="4" borderId="96" xfId="0" applyNumberFormat="1" applyFont="1" applyFill="1" applyBorder="1"/>
    <xf numFmtId="165" fontId="0" fillId="4" borderId="73" xfId="0" applyNumberFormat="1" applyFont="1" applyFill="1" applyBorder="1"/>
    <xf numFmtId="165" fontId="0" fillId="4" borderId="11" xfId="0" applyNumberFormat="1" applyFont="1" applyFill="1" applyBorder="1"/>
    <xf numFmtId="165" fontId="43"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9" fillId="0" borderId="14" xfId="0" applyFont="1" applyBorder="1"/>
    <xf numFmtId="165" fontId="20" fillId="4" borderId="14" xfId="0" applyNumberFormat="1" applyFont="1" applyFill="1" applyBorder="1"/>
    <xf numFmtId="165" fontId="0" fillId="4" borderId="14" xfId="0" applyNumberFormat="1" applyFont="1" applyFill="1" applyBorder="1"/>
    <xf numFmtId="0" fontId="44"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8" fillId="0" borderId="46" xfId="0" applyFont="1" applyBorder="1" applyAlignment="1">
      <alignment horizontal="left" vertical="center" wrapText="1"/>
    </xf>
    <xf numFmtId="0" fontId="8"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1" fontId="45" fillId="16" borderId="97" xfId="0" applyNumberFormat="1" applyFont="1" applyFill="1" applyBorder="1" applyAlignment="1">
      <alignment horizontal="center" vertical="center" wrapText="1"/>
    </xf>
    <xf numFmtId="0" fontId="45" fillId="16" borderId="98" xfId="0" applyFont="1" applyFill="1" applyBorder="1" applyAlignment="1">
      <alignment horizontal="center" vertical="center" wrapText="1"/>
    </xf>
    <xf numFmtId="0" fontId="45" fillId="16" borderId="94" xfId="0" applyFont="1" applyFill="1" applyBorder="1" applyAlignment="1">
      <alignment horizontal="center" vertical="center" wrapText="1"/>
    </xf>
    <xf numFmtId="0" fontId="45" fillId="16" borderId="97" xfId="0" applyFont="1" applyFill="1" applyBorder="1" applyAlignment="1">
      <alignment horizontal="center" vertical="center" wrapText="1"/>
    </xf>
    <xf numFmtId="0" fontId="19" fillId="16" borderId="98"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center" vertical="center" wrapText="1"/>
    </xf>
    <xf numFmtId="0" fontId="0" fillId="0" borderId="1" xfId="0" applyFont="1" applyBorder="1" applyAlignment="1"/>
    <xf numFmtId="0" fontId="44" fillId="0" borderId="1" xfId="8"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5" fillId="0" borderId="1" xfId="0" applyFont="1" applyBorder="1" applyAlignment="1">
      <alignment horizontal="center" vertical="center"/>
    </xf>
    <xf numFmtId="0" fontId="44" fillId="0" borderId="1" xfId="0" applyFont="1" applyBorder="1" applyAlignment="1">
      <alignment horizontal="center" vertical="center" wrapText="1"/>
    </xf>
    <xf numFmtId="0" fontId="27" fillId="16" borderId="97" xfId="0" applyFont="1" applyFill="1" applyBorder="1" applyAlignment="1">
      <alignment horizontal="center" vertical="center" wrapText="1"/>
    </xf>
    <xf numFmtId="14" fontId="19" fillId="0" borderId="1" xfId="0" applyNumberFormat="1" applyFont="1" applyBorder="1" applyAlignment="1">
      <alignment vertical="center"/>
    </xf>
    <xf numFmtId="0" fontId="44" fillId="13" borderId="1" xfId="0" applyFont="1" applyFill="1" applyBorder="1" applyAlignment="1">
      <alignment horizontal="center" vertical="center"/>
    </xf>
    <xf numFmtId="0" fontId="19" fillId="16" borderId="97" xfId="0" applyFont="1" applyFill="1" applyBorder="1" applyAlignment="1">
      <alignment horizontal="center" vertical="center" wrapText="1"/>
    </xf>
    <xf numFmtId="0" fontId="19"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17" borderId="1" xfId="0" applyFont="1" applyFill="1" applyBorder="1" applyAlignment="1">
      <alignment horizontal="left" vertical="top" wrapText="1"/>
    </xf>
    <xf numFmtId="0" fontId="44" fillId="0" borderId="1" xfId="0" applyFont="1" applyBorder="1" applyAlignment="1">
      <alignment vertical="center"/>
    </xf>
    <xf numFmtId="0" fontId="44" fillId="0" borderId="1" xfId="0" applyFont="1" applyBorder="1" applyAlignment="1">
      <alignment horizontal="justify" vertical="center" wrapText="1"/>
    </xf>
    <xf numFmtId="0" fontId="44" fillId="0" borderId="30" xfId="0" applyFont="1" applyBorder="1" applyAlignment="1">
      <alignment horizontal="center" vertical="center" wrapText="1"/>
    </xf>
    <xf numFmtId="0" fontId="73" fillId="8" borderId="99" xfId="1" applyFont="1" applyFill="1" applyBorder="1" applyAlignment="1">
      <alignment vertical="center"/>
    </xf>
    <xf numFmtId="0" fontId="44" fillId="28" borderId="100" xfId="0" applyFont="1" applyFill="1" applyBorder="1" applyAlignment="1">
      <alignment horizontal="left" vertical="center" wrapText="1"/>
    </xf>
    <xf numFmtId="0" fontId="90" fillId="28" borderId="100" xfId="0" applyFont="1" applyFill="1" applyBorder="1" applyAlignment="1">
      <alignment horizontal="left"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4" fillId="0" borderId="100" xfId="0" applyFont="1" applyBorder="1"/>
    <xf numFmtId="169" fontId="44" fillId="0" borderId="101" xfId="0" applyNumberFormat="1" applyFont="1" applyBorder="1" applyAlignment="1">
      <alignment horizontal="center" vertical="center" wrapText="1"/>
    </xf>
    <xf numFmtId="0" fontId="91" fillId="0" borderId="100" xfId="0" applyFont="1" applyBorder="1" applyAlignment="1">
      <alignment horizontal="justify" vertical="center" wrapText="1"/>
    </xf>
    <xf numFmtId="0" fontId="31" fillId="0" borderId="1" xfId="1" applyBorder="1" applyAlignment="1">
      <alignment horizontal="justify" vertical="center" wrapText="1"/>
    </xf>
    <xf numFmtId="0" fontId="90" fillId="0" borderId="100" xfId="0" applyFont="1" applyBorder="1" applyAlignment="1">
      <alignment horizontal="justify" vertical="center" wrapText="1"/>
    </xf>
    <xf numFmtId="0" fontId="44" fillId="0" borderId="100" xfId="0" applyFont="1" applyBorder="1" applyAlignment="1">
      <alignment horizontal="justify" vertical="center" wrapText="1"/>
    </xf>
    <xf numFmtId="0" fontId="15" fillId="17" borderId="1" xfId="0" applyFont="1" applyFill="1" applyBorder="1" applyAlignment="1">
      <alignment horizontal="left" vertical="top"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xf>
    <xf numFmtId="0" fontId="44" fillId="0" borderId="100" xfId="0" applyFont="1" applyBorder="1" applyAlignment="1">
      <alignment horizontal="justify" vertical="center"/>
    </xf>
    <xf numFmtId="0" fontId="45" fillId="17" borderId="1" xfId="0" applyFont="1" applyFill="1" applyBorder="1" applyAlignment="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Font="1" applyBorder="1" applyAlignment="1">
      <alignment horizontal="center" vertical="center"/>
    </xf>
    <xf numFmtId="14" fontId="44" fillId="0" borderId="16" xfId="0" applyNumberFormat="1" applyFont="1" applyBorder="1" applyAlignment="1">
      <alignment horizontal="center" vertical="center"/>
    </xf>
    <xf numFmtId="14" fontId="44" fillId="0" borderId="1" xfId="0" applyNumberFormat="1" applyFont="1" applyBorder="1" applyAlignment="1">
      <alignment horizontal="center" vertical="center"/>
    </xf>
    <xf numFmtId="0" fontId="45"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44" fillId="0" borderId="100" xfId="0" applyFont="1" applyBorder="1" applyAlignment="1">
      <alignment horizontal="left" vertical="center" wrapText="1"/>
    </xf>
    <xf numFmtId="169" fontId="44" fillId="0" borderId="100" xfId="0" applyNumberFormat="1" applyFont="1" applyBorder="1" applyAlignment="1">
      <alignment horizontal="center" vertical="center"/>
    </xf>
    <xf numFmtId="169" fontId="44" fillId="0" borderId="100" xfId="0" applyNumberFormat="1" applyFont="1" applyBorder="1" applyAlignment="1">
      <alignment horizontal="center" vertical="center" wrapText="1"/>
    </xf>
    <xf numFmtId="0" fontId="44" fillId="0" borderId="100" xfId="0" applyFont="1" applyBorder="1" applyAlignment="1">
      <alignment horizontal="left" vertical="top" wrapText="1"/>
    </xf>
    <xf numFmtId="0" fontId="45" fillId="0" borderId="100" xfId="0" applyFont="1" applyBorder="1" applyAlignment="1">
      <alignment horizontal="center" vertical="center"/>
    </xf>
    <xf numFmtId="0" fontId="44" fillId="30" borderId="100" xfId="0" applyFont="1" applyFill="1" applyBorder="1" applyAlignment="1">
      <alignment horizontal="center" vertical="center"/>
    </xf>
    <xf numFmtId="0" fontId="45" fillId="0" borderId="100" xfId="0" applyFont="1" applyBorder="1" applyAlignment="1">
      <alignment horizontal="left" vertical="center" wrapText="1"/>
    </xf>
    <xf numFmtId="0" fontId="45" fillId="0" borderId="16" xfId="0" applyFont="1" applyFill="1" applyBorder="1" applyAlignment="1">
      <alignment vertical="center" wrapText="1"/>
    </xf>
    <xf numFmtId="0" fontId="44" fillId="0" borderId="16" xfId="0" applyFont="1" applyBorder="1" applyAlignment="1">
      <alignment vertical="center" wrapText="1"/>
    </xf>
    <xf numFmtId="14" fontId="44" fillId="0" borderId="16" xfId="0" applyNumberFormat="1" applyFont="1" applyBorder="1" applyAlignment="1">
      <alignment vertical="center"/>
    </xf>
    <xf numFmtId="0" fontId="44" fillId="0" borderId="16" xfId="0" applyFont="1" applyBorder="1" applyAlignment="1">
      <alignment vertical="center"/>
    </xf>
    <xf numFmtId="0" fontId="56" fillId="31" borderId="0" xfId="0" applyFont="1" applyFill="1" applyAlignment="1">
      <alignment horizontal="left" vertical="center"/>
    </xf>
    <xf numFmtId="0" fontId="0" fillId="31" borderId="0" xfId="0" applyFont="1" applyFill="1" applyAlignment="1"/>
    <xf numFmtId="0" fontId="0" fillId="31" borderId="0" xfId="0" applyFont="1" applyFill="1" applyAlignment="1">
      <alignment horizontal="center"/>
    </xf>
    <xf numFmtId="0" fontId="44" fillId="0" borderId="16" xfId="0" applyFont="1" applyBorder="1" applyAlignment="1">
      <alignment horizontal="left" vertical="center" wrapText="1"/>
    </xf>
    <xf numFmtId="14" fontId="44" fillId="0" borderId="1" xfId="0" applyNumberFormat="1" applyFont="1" applyBorder="1" applyAlignment="1">
      <alignment vertical="center"/>
    </xf>
    <xf numFmtId="0" fontId="44" fillId="0" borderId="1" xfId="0" applyFont="1" applyBorder="1" applyAlignment="1">
      <alignment horizontal="center" vertical="center" wrapText="1"/>
    </xf>
    <xf numFmtId="0" fontId="0" fillId="0" borderId="0" xfId="0" applyFont="1" applyAlignment="1"/>
    <xf numFmtId="0" fontId="82" fillId="0" borderId="1" xfId="0" applyFont="1" applyBorder="1" applyAlignment="1">
      <alignment horizontal="center" vertical="center" wrapText="1"/>
    </xf>
    <xf numFmtId="0" fontId="82" fillId="0" borderId="100" xfId="0" applyFont="1" applyBorder="1" applyAlignment="1">
      <alignment vertical="center" wrapText="1"/>
    </xf>
    <xf numFmtId="0" fontId="44" fillId="0" borderId="111" xfId="0" applyFont="1" applyBorder="1" applyAlignment="1">
      <alignment vertical="center" wrapText="1"/>
    </xf>
    <xf numFmtId="169" fontId="44" fillId="0" borderId="111" xfId="0" applyNumberFormat="1" applyFont="1" applyBorder="1" applyAlignment="1">
      <alignment vertical="center" wrapText="1"/>
    </xf>
    <xf numFmtId="0" fontId="44" fillId="0" borderId="103" xfId="0" applyFont="1" applyBorder="1" applyAlignment="1">
      <alignment vertical="center" wrapText="1"/>
    </xf>
    <xf numFmtId="0" fontId="15" fillId="28" borderId="111" xfId="0" applyFont="1" applyFill="1" applyBorder="1" applyAlignment="1">
      <alignment vertical="center" wrapText="1"/>
    </xf>
    <xf numFmtId="0" fontId="15" fillId="28" borderId="100" xfId="0" applyFont="1" applyFill="1" applyBorder="1" applyAlignment="1">
      <alignment horizontal="left" vertical="center" wrapText="1"/>
    </xf>
    <xf numFmtId="0" fontId="15" fillId="0" borderId="100" xfId="0" applyFont="1" applyBorder="1" applyAlignment="1">
      <alignment horizontal="left" vertical="center" wrapText="1"/>
    </xf>
    <xf numFmtId="0" fontId="90" fillId="0" borderId="100" xfId="0" applyFont="1" applyBorder="1" applyAlignment="1">
      <alignment horizontal="left" vertical="center" wrapText="1"/>
    </xf>
    <xf numFmtId="0" fontId="90" fillId="17" borderId="100" xfId="0" applyFont="1" applyFill="1" applyBorder="1" applyAlignment="1">
      <alignment horizontal="left" vertical="center" wrapText="1"/>
    </xf>
    <xf numFmtId="0" fontId="44" fillId="17" borderId="100" xfId="0" applyFont="1" applyFill="1" applyBorder="1" applyAlignment="1">
      <alignment horizontal="left" vertical="top" wrapText="1"/>
    </xf>
    <xf numFmtId="0" fontId="44" fillId="17" borderId="100" xfId="0" applyFont="1" applyFill="1" applyBorder="1" applyAlignment="1">
      <alignment vertical="center" wrapText="1"/>
    </xf>
    <xf numFmtId="0" fontId="44" fillId="17" borderId="100" xfId="0" applyFont="1" applyFill="1" applyBorder="1" applyAlignment="1">
      <alignment horizontal="left" vertical="center" wrapText="1"/>
    </xf>
    <xf numFmtId="0" fontId="44" fillId="0" borderId="15" xfId="0" applyFont="1" applyBorder="1" applyAlignment="1">
      <alignment horizontal="center" vertical="center"/>
    </xf>
    <xf numFmtId="14" fontId="44" fillId="0" borderId="28" xfId="0" applyNumberFormat="1" applyFont="1" applyBorder="1" applyAlignment="1">
      <alignment horizontal="center" vertical="center"/>
    </xf>
    <xf numFmtId="0" fontId="44" fillId="0" borderId="1" xfId="0" applyFont="1" applyBorder="1" applyAlignment="1">
      <alignment horizontal="right" vertical="center" wrapText="1"/>
    </xf>
    <xf numFmtId="0" fontId="44" fillId="0" borderId="1" xfId="0" applyFont="1" applyBorder="1" applyAlignment="1">
      <alignment horizontal="left"/>
    </xf>
    <xf numFmtId="14" fontId="44" fillId="0" borderId="28" xfId="0" applyNumberFormat="1" applyFont="1" applyFill="1" applyBorder="1" applyAlignment="1">
      <alignment horizontal="center" vertical="center"/>
    </xf>
    <xf numFmtId="0" fontId="91" fillId="16" borderId="119" xfId="0" applyFont="1" applyFill="1" applyBorder="1" applyAlignment="1">
      <alignment horizontal="center" vertical="center" wrapText="1"/>
    </xf>
    <xf numFmtId="0" fontId="97" fillId="2" borderId="33" xfId="0" applyFont="1" applyFill="1" applyBorder="1" applyAlignment="1">
      <alignment horizontal="center" vertical="center" wrapText="1"/>
    </xf>
    <xf numFmtId="49" fontId="19" fillId="0" borderId="32" xfId="0" applyNumberFormat="1" applyFont="1" applyBorder="1" applyAlignment="1">
      <alignment horizontal="left" vertical="center" wrapText="1"/>
    </xf>
    <xf numFmtId="49" fontId="19" fillId="0" borderId="0" xfId="0" applyNumberFormat="1" applyFont="1" applyAlignment="1">
      <alignment horizontal="left" vertical="center" wrapText="1"/>
    </xf>
    <xf numFmtId="0" fontId="9" fillId="0" borderId="0" xfId="0" applyFont="1" applyAlignment="1">
      <alignment horizontal="left" vertical="center"/>
    </xf>
    <xf numFmtId="0" fontId="98" fillId="3" borderId="0" xfId="0" applyFont="1" applyFill="1" applyBorder="1" applyAlignment="1">
      <alignment horizontal="left" vertical="center" wrapText="1"/>
    </xf>
    <xf numFmtId="14" fontId="44" fillId="0" borderId="25"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14" fontId="44" fillId="0" borderId="28"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44" fillId="0" borderId="111" xfId="0" applyFont="1" applyFill="1" applyBorder="1" applyAlignment="1">
      <alignment vertical="center" wrapText="1"/>
    </xf>
    <xf numFmtId="0" fontId="44" fillId="0" borderId="100" xfId="0" applyFont="1" applyFill="1" applyBorder="1" applyAlignment="1">
      <alignment horizontal="center" vertical="center" wrapText="1"/>
    </xf>
    <xf numFmtId="169" fontId="44" fillId="0" borderId="101" xfId="0" applyNumberFormat="1" applyFont="1" applyFill="1" applyBorder="1" applyAlignment="1">
      <alignment horizontal="center" vertical="center" wrapText="1"/>
    </xf>
    <xf numFmtId="0" fontId="15" fillId="0" borderId="100" xfId="0"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0" xfId="0" applyFont="1" applyFill="1" applyAlignment="1">
      <alignment wrapText="1"/>
    </xf>
    <xf numFmtId="0" fontId="44" fillId="0" borderId="100" xfId="0" applyFont="1" applyFill="1" applyBorder="1" applyAlignment="1">
      <alignment horizontal="left" vertical="center" wrapText="1"/>
    </xf>
    <xf numFmtId="0" fontId="90" fillId="0" borderId="100" xfId="0" applyFont="1" applyFill="1" applyBorder="1" applyAlignment="1">
      <alignment horizontal="left" vertical="center" wrapText="1"/>
    </xf>
    <xf numFmtId="14" fontId="19" fillId="0" borderId="1" xfId="0" applyNumberFormat="1" applyFont="1" applyFill="1" applyBorder="1" applyAlignment="1">
      <alignment horizontal="center" vertical="center"/>
    </xf>
    <xf numFmtId="0" fontId="74" fillId="0" borderId="1" xfId="1" applyFont="1" applyFill="1" applyBorder="1" applyAlignment="1">
      <alignment vertical="center" wrapText="1"/>
    </xf>
    <xf numFmtId="14" fontId="44" fillId="0" borderId="76" xfId="0" applyNumberFormat="1" applyFont="1" applyFill="1" applyBorder="1" applyAlignment="1">
      <alignment horizontal="center" vertical="center"/>
    </xf>
    <xf numFmtId="0" fontId="74" fillId="0" borderId="16" xfId="1" applyFont="1" applyFill="1" applyBorder="1" applyAlignment="1">
      <alignment horizontal="left" vertical="top" wrapText="1"/>
    </xf>
    <xf numFmtId="0" fontId="74" fillId="0" borderId="1" xfId="1" applyFont="1" applyFill="1" applyBorder="1" applyAlignment="1">
      <alignment horizontal="left" vertical="top" wrapText="1"/>
    </xf>
    <xf numFmtId="0" fontId="70" fillId="25" borderId="35"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 xfId="0" applyFont="1" applyFill="1" applyBorder="1" applyAlignment="1">
      <alignment vertical="center" wrapText="1"/>
    </xf>
    <xf numFmtId="14" fontId="15" fillId="0" borderId="28"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99" fillId="0" borderId="1" xfId="0" applyFont="1" applyFill="1" applyBorder="1" applyAlignment="1">
      <alignment horizontal="left" vertical="center" wrapText="1"/>
    </xf>
    <xf numFmtId="0" fontId="82" fillId="0" borderId="102" xfId="0" applyFont="1" applyFill="1" applyBorder="1" applyAlignment="1">
      <alignment horizontal="left" vertical="center" wrapText="1"/>
    </xf>
    <xf numFmtId="0" fontId="82" fillId="0" borderId="100" xfId="0" applyFont="1" applyFill="1" applyBorder="1" applyAlignment="1">
      <alignment horizontal="left" vertical="center" wrapText="1"/>
    </xf>
    <xf numFmtId="0" fontId="82" fillId="0" borderId="109" xfId="0" applyFont="1" applyFill="1" applyBorder="1" applyAlignment="1">
      <alignment vertical="center" wrapText="1"/>
    </xf>
    <xf numFmtId="169" fontId="90" fillId="0" borderId="105" xfId="0" applyNumberFormat="1" applyFont="1" applyFill="1" applyBorder="1" applyAlignment="1">
      <alignment vertical="center" wrapText="1"/>
    </xf>
    <xf numFmtId="0" fontId="0" fillId="0" borderId="1" xfId="0" applyFont="1" applyFill="1" applyBorder="1" applyAlignment="1">
      <alignment horizontal="justify" vertical="center" wrapText="1"/>
    </xf>
    <xf numFmtId="0" fontId="44" fillId="0" borderId="30" xfId="0" applyFont="1" applyFill="1" applyBorder="1" applyAlignment="1">
      <alignment horizontal="center" vertical="center" wrapText="1"/>
    </xf>
    <xf numFmtId="169" fontId="82" fillId="0" borderId="1" xfId="0" applyNumberFormat="1" applyFont="1" applyFill="1" applyBorder="1" applyAlignment="1">
      <alignment vertical="center" wrapText="1"/>
    </xf>
    <xf numFmtId="0" fontId="82" fillId="0" borderId="1" xfId="0" applyFont="1" applyFill="1" applyBorder="1" applyAlignment="1">
      <alignment horizontal="left" vertical="center" wrapText="1"/>
    </xf>
    <xf numFmtId="0" fontId="82" fillId="0" borderId="1" xfId="0" applyFont="1" applyFill="1" applyBorder="1" applyAlignment="1">
      <alignment vertical="center" wrapText="1"/>
    </xf>
    <xf numFmtId="169" fontId="82"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169" fontId="82" fillId="0" borderId="100" xfId="0" applyNumberFormat="1" applyFont="1" applyFill="1" applyBorder="1" applyAlignment="1">
      <alignment horizontal="center" vertical="center" wrapText="1"/>
    </xf>
    <xf numFmtId="0" fontId="82" fillId="0" borderId="100" xfId="0" applyFont="1" applyFill="1" applyBorder="1" applyAlignment="1">
      <alignment vertical="center" wrapText="1"/>
    </xf>
    <xf numFmtId="0" fontId="99" fillId="0" borderId="100" xfId="0" applyFont="1" applyFill="1" applyBorder="1" applyAlignment="1">
      <alignment horizontal="left" vertical="center" wrapText="1"/>
    </xf>
    <xf numFmtId="0" fontId="82" fillId="0" borderId="100" xfId="0" applyFont="1" applyFill="1" applyBorder="1" applyAlignment="1">
      <alignment horizontal="center" vertical="center" wrapText="1"/>
    </xf>
    <xf numFmtId="169" fontId="82" fillId="0" borderId="101" xfId="0" applyNumberFormat="1" applyFont="1" applyFill="1" applyBorder="1" applyAlignment="1">
      <alignment horizontal="center" vertical="center" wrapText="1"/>
    </xf>
    <xf numFmtId="14" fontId="96" fillId="0" borderId="1" xfId="0" applyNumberFormat="1" applyFont="1" applyFill="1" applyBorder="1" applyAlignment="1">
      <alignment horizontal="center" vertical="center" wrapText="1"/>
    </xf>
    <xf numFmtId="0" fontId="82" fillId="0" borderId="10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xf>
    <xf numFmtId="0" fontId="56" fillId="0" borderId="0" xfId="0" applyFont="1" applyFill="1" applyAlignment="1">
      <alignment horizontal="center" vertical="center"/>
    </xf>
    <xf numFmtId="0" fontId="44"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NumberFormat="1" applyFont="1" applyFill="1" applyBorder="1" applyAlignment="1" applyProtection="1">
      <alignment horizontal="center" vertical="center" wrapText="1"/>
      <protection locked="0"/>
    </xf>
    <xf numFmtId="0" fontId="44" fillId="0" borderId="1" xfId="0" applyFont="1" applyBorder="1" applyAlignment="1">
      <alignment horizontal="center" vertical="center" wrapText="1"/>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44" fillId="0" borderId="16" xfId="0" applyFont="1" applyBorder="1" applyAlignment="1">
      <alignment horizontal="center" vertical="center" wrapText="1"/>
    </xf>
    <xf numFmtId="0" fontId="44" fillId="0" borderId="16" xfId="0"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21" xfId="0" applyFont="1" applyBorder="1" applyAlignment="1">
      <alignment vertical="center" wrapText="1"/>
    </xf>
    <xf numFmtId="0" fontId="44" fillId="0" borderId="21" xfId="0" applyFont="1" applyFill="1" applyBorder="1" applyAlignment="1">
      <alignment vertical="center" wrapText="1"/>
    </xf>
    <xf numFmtId="14" fontId="44" fillId="0" borderId="21" xfId="0" applyNumberFormat="1" applyFont="1" applyFill="1" applyBorder="1" applyAlignment="1">
      <alignment vertical="center" wrapText="1"/>
    </xf>
    <xf numFmtId="0" fontId="15" fillId="0" borderId="21" xfId="0" applyFont="1" applyFill="1" applyBorder="1" applyAlignment="1">
      <alignment horizontal="justify" vertical="center" wrapText="1"/>
    </xf>
    <xf numFmtId="0" fontId="45" fillId="0" borderId="0"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48" fillId="0" borderId="0" xfId="0" applyFont="1" applyAlignment="1">
      <alignment horizontal="center" vertical="center" wrapText="1"/>
    </xf>
    <xf numFmtId="0" fontId="44" fillId="0" borderId="0" xfId="0" applyFont="1" applyFill="1" applyBorder="1" applyAlignment="1">
      <alignment horizontal="center" vertical="center" wrapText="1"/>
    </xf>
    <xf numFmtId="49" fontId="45"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49" fontId="45" fillId="0" borderId="32" xfId="0" applyNumberFormat="1" applyFont="1" applyBorder="1" applyAlignment="1">
      <alignment horizontal="center" vertical="center" wrapText="1"/>
    </xf>
    <xf numFmtId="0" fontId="44" fillId="0" borderId="0" xfId="0" applyFont="1" applyAlignment="1">
      <alignment horizontal="center" vertical="center" wrapText="1"/>
    </xf>
    <xf numFmtId="49" fontId="46" fillId="0" borderId="32" xfId="0" applyNumberFormat="1" applyFont="1" applyBorder="1" applyAlignment="1">
      <alignment horizontal="center" vertical="center" wrapText="1"/>
    </xf>
    <xf numFmtId="0" fontId="45" fillId="2" borderId="1" xfId="0" applyFont="1" applyFill="1" applyBorder="1" applyAlignment="1">
      <alignment horizontal="center" vertical="center" wrapText="1"/>
    </xf>
    <xf numFmtId="0" fontId="45" fillId="0" borderId="0" xfId="0" applyFont="1" applyAlignment="1">
      <alignment horizontal="center" vertical="center" wrapText="1"/>
    </xf>
    <xf numFmtId="0" fontId="15" fillId="3" borderId="0" xfId="0" applyFont="1" applyFill="1" applyBorder="1" applyAlignment="1">
      <alignment horizontal="center" vertical="center" wrapText="1"/>
    </xf>
    <xf numFmtId="1" fontId="43" fillId="12" borderId="0" xfId="0" applyNumberFormat="1" applyFont="1" applyFill="1" applyBorder="1" applyAlignment="1">
      <alignment horizontal="center" vertical="center" wrapText="1"/>
    </xf>
    <xf numFmtId="1" fontId="35" fillId="12" borderId="0" xfId="0" applyNumberFormat="1" applyFont="1" applyFill="1" applyBorder="1" applyAlignment="1">
      <alignment horizontal="center" vertical="center" wrapText="1"/>
    </xf>
    <xf numFmtId="0" fontId="35" fillId="10" borderId="0"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49" fontId="44" fillId="0" borderId="1" xfId="0" applyNumberFormat="1" applyFont="1" applyBorder="1" applyAlignment="1">
      <alignment horizontal="center" vertical="center" wrapText="1"/>
    </xf>
    <xf numFmtId="49" fontId="44" fillId="0" borderId="1" xfId="0" applyNumberFormat="1" applyFont="1" applyFill="1" applyBorder="1" applyAlignment="1">
      <alignment horizontal="center" vertical="center" wrapText="1"/>
    </xf>
    <xf numFmtId="49" fontId="44" fillId="0" borderId="32"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47" fillId="0" borderId="1" xfId="0" applyNumberFormat="1" applyFont="1" applyFill="1" applyBorder="1" applyAlignment="1">
      <alignment horizontal="center" vertical="center" wrapText="1"/>
    </xf>
    <xf numFmtId="0" fontId="8" fillId="4" borderId="45" xfId="0" applyFont="1" applyFill="1" applyBorder="1" applyAlignment="1">
      <alignment horizontal="center" vertical="center" wrapText="1"/>
    </xf>
    <xf numFmtId="0" fontId="89"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17" fillId="12" borderId="0"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9" fillId="3" borderId="0" xfId="0" applyFont="1" applyFill="1" applyBorder="1" applyAlignment="1">
      <alignment horizontal="center" vertical="center" wrapText="1"/>
    </xf>
    <xf numFmtId="1" fontId="35" fillId="3" borderId="0" xfId="0" applyNumberFormat="1" applyFont="1" applyFill="1" applyBorder="1" applyAlignment="1">
      <alignment horizontal="center" vertical="center" wrapText="1"/>
    </xf>
    <xf numFmtId="0" fontId="35" fillId="3" borderId="0"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8" fillId="0" borderId="0" xfId="0" applyFont="1" applyFill="1" applyAlignment="1">
      <alignment horizontal="center" vertical="center" wrapText="1"/>
    </xf>
    <xf numFmtId="0" fontId="44" fillId="0" borderId="0" xfId="0" applyFont="1" applyAlignment="1">
      <alignment horizontal="center"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5" fillId="0" borderId="16" xfId="0" applyFont="1" applyBorder="1" applyAlignment="1">
      <alignment vertical="center"/>
    </xf>
    <xf numFmtId="0" fontId="0" fillId="0" borderId="100" xfId="0" applyBorder="1" applyAlignment="1">
      <alignment horizontal="center" vertical="center" wrapText="1"/>
    </xf>
    <xf numFmtId="0" fontId="0" fillId="0" borderId="100" xfId="0" applyBorder="1" applyAlignment="1">
      <alignment horizontal="left" vertical="center" wrapText="1"/>
    </xf>
    <xf numFmtId="0" fontId="0" fillId="0" borderId="100" xfId="0" applyBorder="1" applyAlignment="1">
      <alignment vertical="center" wrapText="1"/>
    </xf>
    <xf numFmtId="0" fontId="44" fillId="0" borderId="1" xfId="0" applyFont="1" applyBorder="1" applyAlignment="1">
      <alignment horizontal="center" vertical="center" wrapText="1"/>
    </xf>
    <xf numFmtId="0" fontId="0" fillId="0" borderId="100" xfId="0" applyBorder="1" applyAlignment="1">
      <alignment horizontal="left" vertical="top" wrapText="1"/>
    </xf>
    <xf numFmtId="0" fontId="44" fillId="0" borderId="15" xfId="0" applyFont="1" applyBorder="1" applyAlignment="1">
      <alignment horizontal="center" vertical="center"/>
    </xf>
    <xf numFmtId="0" fontId="15"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32" borderId="1" xfId="0" applyFont="1" applyFill="1" applyBorder="1" applyAlignment="1">
      <alignment horizontal="center" vertical="center" wrapText="1"/>
    </xf>
    <xf numFmtId="0" fontId="44" fillId="0" borderId="1" xfId="0" applyFont="1" applyBorder="1" applyAlignment="1">
      <alignment vertical="center" wrapText="1"/>
    </xf>
    <xf numFmtId="0" fontId="45" fillId="17" borderId="1" xfId="0" applyFont="1" applyFill="1" applyBorder="1" applyAlignment="1">
      <alignment horizontal="left" vertical="center" wrapText="1"/>
    </xf>
    <xf numFmtId="0" fontId="44" fillId="17" borderId="28" xfId="0" applyFont="1" applyFill="1" applyBorder="1" applyAlignment="1">
      <alignment horizontal="left"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45" fillId="0" borderId="103" xfId="0" applyFont="1" applyBorder="1" applyAlignment="1">
      <alignment horizontal="center" vertical="center"/>
    </xf>
    <xf numFmtId="0" fontId="9" fillId="0" borderId="104" xfId="0" applyFont="1" applyBorder="1"/>
    <xf numFmtId="0" fontId="44" fillId="0" borderId="103" xfId="0" applyFont="1" applyBorder="1" applyAlignment="1">
      <alignment horizontal="center" vertical="center" wrapText="1"/>
    </xf>
    <xf numFmtId="169" fontId="91" fillId="0" borderId="103" xfId="0" applyNumberFormat="1" applyFont="1" applyBorder="1" applyAlignment="1">
      <alignment horizontal="center" vertical="center"/>
    </xf>
    <xf numFmtId="0" fontId="44" fillId="0" borderId="103" xfId="0" applyFont="1" applyBorder="1" applyAlignment="1">
      <alignment horizontal="center" vertical="center"/>
    </xf>
    <xf numFmtId="0" fontId="44" fillId="0" borderId="103" xfId="0" applyFont="1" applyBorder="1" applyAlignment="1">
      <alignment horizontal="left" vertical="center" wrapText="1"/>
    </xf>
    <xf numFmtId="0" fontId="45" fillId="0" borderId="101" xfId="0" applyFont="1" applyBorder="1" applyAlignment="1">
      <alignment horizontal="left" vertical="top" wrapText="1"/>
    </xf>
    <xf numFmtId="0" fontId="9" fillId="0" borderId="56" xfId="0" applyFont="1" applyBorder="1"/>
    <xf numFmtId="0" fontId="9" fillId="0" borderId="102" xfId="0" applyFont="1" applyBorder="1"/>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44" fillId="26" borderId="79" xfId="0" applyFont="1" applyFill="1" applyBorder="1" applyAlignment="1">
      <alignment horizontal="center" vertical="center" wrapText="1"/>
    </xf>
    <xf numFmtId="0" fontId="44" fillId="26" borderId="0" xfId="0" applyFont="1" applyFill="1" applyBorder="1" applyAlignment="1">
      <alignment horizontal="center" vertical="center" wrapText="1"/>
    </xf>
    <xf numFmtId="0" fontId="44" fillId="26" borderId="80" xfId="0" applyFont="1" applyFill="1" applyBorder="1" applyAlignment="1">
      <alignment horizontal="center" vertical="center" wrapText="1"/>
    </xf>
    <xf numFmtId="0" fontId="45" fillId="17"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7" borderId="29" xfId="0" applyFont="1" applyFill="1" applyBorder="1" applyAlignment="1">
      <alignment horizontal="left" vertical="center"/>
    </xf>
    <xf numFmtId="0" fontId="44" fillId="17" borderId="30"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3" fillId="2" borderId="8" xfId="0" applyFont="1" applyFill="1" applyBorder="1" applyAlignment="1">
      <alignment horizontal="center" vertical="center" wrapText="1"/>
    </xf>
    <xf numFmtId="0" fontId="17" fillId="0" borderId="9" xfId="0" applyFont="1" applyBorder="1"/>
    <xf numFmtId="0" fontId="17" fillId="0" borderId="10" xfId="0" applyFont="1" applyBorder="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4" fillId="22" borderId="8"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8" fillId="4" borderId="34" xfId="0" applyFont="1" applyFill="1" applyBorder="1" applyAlignment="1">
      <alignment horizontal="center" vertical="center"/>
    </xf>
    <xf numFmtId="0" fontId="9" fillId="0" borderId="35" xfId="0" applyFont="1" applyBorder="1"/>
    <xf numFmtId="0" fontId="9" fillId="0" borderId="42" xfId="0" applyFont="1" applyBorder="1"/>
    <xf numFmtId="0" fontId="9" fillId="0" borderId="36" xfId="0" applyFont="1" applyBorder="1"/>
    <xf numFmtId="0" fontId="0" fillId="0" borderId="0" xfId="0" applyFont="1" applyAlignment="1"/>
    <xf numFmtId="0" fontId="9" fillId="0" borderId="37" xfId="0" applyFont="1" applyBorder="1"/>
    <xf numFmtId="0" fontId="9" fillId="0" borderId="38" xfId="0" applyFont="1" applyBorder="1"/>
    <xf numFmtId="0" fontId="9" fillId="0" borderId="39" xfId="0" applyFont="1" applyBorder="1"/>
    <xf numFmtId="0" fontId="9" fillId="0" borderId="41" xfId="0" applyFont="1" applyBorder="1"/>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74" xfId="0" applyFont="1" applyBorder="1" applyAlignment="1">
      <alignment horizontal="center" vertical="center" wrapText="1"/>
    </xf>
    <xf numFmtId="0" fontId="65" fillId="20" borderId="8" xfId="0" applyFont="1" applyFill="1" applyBorder="1" applyAlignment="1">
      <alignment horizontal="center" vertical="center" wrapText="1"/>
    </xf>
    <xf numFmtId="0" fontId="65" fillId="20" borderId="10" xfId="0" applyFont="1" applyFill="1" applyBorder="1" applyAlignment="1">
      <alignment horizontal="center" vertical="center" wrapText="1"/>
    </xf>
    <xf numFmtId="0" fontId="14" fillId="21" borderId="8" xfId="0" applyFont="1" applyFill="1" applyBorder="1" applyAlignment="1">
      <alignment horizontal="center" vertical="center" wrapText="1"/>
    </xf>
    <xf numFmtId="0" fontId="14" fillId="21" borderId="9"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 xfId="0" applyFont="1" applyBorder="1" applyAlignment="1">
      <alignment horizontal="left" vertical="top"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22" fillId="0" borderId="1" xfId="0" applyFont="1" applyBorder="1" applyAlignment="1">
      <alignment horizontal="left" vertical="top" wrapText="1"/>
    </xf>
    <xf numFmtId="0" fontId="15" fillId="0" borderId="76" xfId="0" applyFont="1" applyFill="1" applyBorder="1" applyAlignment="1">
      <alignment horizontal="center" vertical="top" wrapText="1"/>
    </xf>
    <xf numFmtId="0" fontId="15" fillId="0" borderId="77" xfId="0" applyFont="1" applyFill="1" applyBorder="1" applyAlignment="1">
      <alignment horizontal="center" vertical="top" wrapText="1"/>
    </xf>
    <xf numFmtId="0" fontId="15" fillId="0" borderId="78" xfId="0" applyFont="1" applyFill="1" applyBorder="1" applyAlignment="1">
      <alignment horizontal="center" vertical="top" wrapText="1"/>
    </xf>
    <xf numFmtId="0" fontId="15" fillId="0" borderId="79"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8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17" borderId="1" xfId="0" applyFont="1" applyFill="1" applyBorder="1" applyAlignment="1">
      <alignment horizontal="left" vertical="top" wrapText="1"/>
    </xf>
    <xf numFmtId="0" fontId="15" fillId="0" borderId="1" xfId="0" applyFont="1" applyBorder="1" applyAlignment="1">
      <alignment horizontal="left" vertical="top"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justify" vertical="center" wrapText="1"/>
    </xf>
    <xf numFmtId="0" fontId="9" fillId="0" borderId="1" xfId="0" applyFont="1" applyBorder="1" applyAlignment="1">
      <alignment horizontal="justify" vertical="center"/>
    </xf>
    <xf numFmtId="0" fontId="44" fillId="0" borderId="15" xfId="0" applyFont="1" applyBorder="1" applyAlignment="1">
      <alignment horizontal="center" vertical="center" wrapText="1"/>
    </xf>
    <xf numFmtId="14" fontId="44" fillId="0" borderId="16" xfId="0" applyNumberFormat="1" applyFont="1" applyFill="1" applyBorder="1" applyAlignment="1">
      <alignment horizontal="center" vertical="center"/>
    </xf>
    <xf numFmtId="14" fontId="44" fillId="0" borderId="15" xfId="0" applyNumberFormat="1" applyFont="1" applyFill="1" applyBorder="1" applyAlignment="1">
      <alignment horizontal="center" vertical="center"/>
    </xf>
    <xf numFmtId="0" fontId="44" fillId="0" borderId="16"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6" xfId="0" applyFont="1" applyBorder="1" applyAlignment="1">
      <alignment horizontal="center" vertical="center" wrapText="1"/>
    </xf>
    <xf numFmtId="0" fontId="44" fillId="4" borderId="79"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107" xfId="0" applyFont="1" applyFill="1" applyBorder="1" applyAlignment="1">
      <alignment horizontal="center" vertical="center" wrapText="1"/>
    </xf>
    <xf numFmtId="0" fontId="91" fillId="0" borderId="101" xfId="0" applyFont="1" applyBorder="1" applyAlignment="1">
      <alignment horizontal="justify" vertical="center" wrapText="1"/>
    </xf>
    <xf numFmtId="0" fontId="9" fillId="0" borderId="56" xfId="0" applyFont="1" applyBorder="1" applyAlignment="1">
      <alignment horizontal="justify" vertical="center"/>
    </xf>
    <xf numFmtId="0" fontId="9" fillId="0" borderId="102" xfId="0" applyFont="1" applyBorder="1" applyAlignment="1">
      <alignment horizontal="justify" vertical="center"/>
    </xf>
    <xf numFmtId="0" fontId="44" fillId="0" borderId="79"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07" xfId="0" applyFont="1" applyBorder="1" applyAlignment="1">
      <alignment horizontal="center" vertical="center" wrapText="1"/>
    </xf>
    <xf numFmtId="0" fontId="44" fillId="4" borderId="25"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44" fillId="4" borderId="108" xfId="0" applyFont="1" applyFill="1" applyBorder="1" applyAlignment="1">
      <alignment horizontal="center" vertical="center" wrapText="1"/>
    </xf>
    <xf numFmtId="0" fontId="44" fillId="0" borderId="16" xfId="0"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14" fontId="44" fillId="0" borderId="16" xfId="0" applyNumberFormat="1" applyFont="1" applyBorder="1" applyAlignment="1">
      <alignment horizontal="center" vertical="center"/>
    </xf>
    <xf numFmtId="14" fontId="44" fillId="0" borderId="15" xfId="0" applyNumberFormat="1" applyFont="1" applyBorder="1" applyAlignment="1">
      <alignment horizontal="center" vertical="center"/>
    </xf>
    <xf numFmtId="0" fontId="19" fillId="16" borderId="23"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7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4" xfId="0" applyFont="1" applyFill="1" applyBorder="1" applyAlignment="1">
      <alignment horizontal="center" vertical="center" wrapText="1"/>
    </xf>
    <xf numFmtId="0" fontId="14" fillId="22" borderId="90" xfId="0" applyFont="1" applyFill="1" applyBorder="1" applyAlignment="1">
      <alignment horizontal="center" vertical="center" wrapText="1"/>
    </xf>
    <xf numFmtId="0" fontId="65" fillId="20" borderId="23" xfId="0" applyFont="1" applyFill="1" applyBorder="1" applyAlignment="1">
      <alignment horizontal="center" vertical="center" wrapText="1"/>
    </xf>
    <xf numFmtId="0" fontId="65" fillId="20" borderId="24" xfId="0" applyFont="1" applyFill="1" applyBorder="1" applyAlignment="1">
      <alignment horizontal="center" vertical="center" wrapText="1"/>
    </xf>
    <xf numFmtId="0" fontId="65" fillId="20" borderId="90"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xf>
    <xf numFmtId="0" fontId="14" fillId="21" borderId="23" xfId="0" applyFont="1" applyFill="1" applyBorder="1" applyAlignment="1">
      <alignment horizontal="center" vertical="center" wrapText="1"/>
    </xf>
    <xf numFmtId="0" fontId="14" fillId="21" borderId="24" xfId="0" applyFont="1" applyFill="1" applyBorder="1" applyAlignment="1">
      <alignment horizontal="center" vertical="center" wrapText="1"/>
    </xf>
    <xf numFmtId="0" fontId="14" fillId="21" borderId="90" xfId="0" applyFont="1" applyFill="1" applyBorder="1" applyAlignment="1">
      <alignment horizontal="center" vertical="center" wrapText="1"/>
    </xf>
    <xf numFmtId="0" fontId="80" fillId="0" borderId="26" xfId="0" applyFont="1" applyBorder="1" applyAlignment="1">
      <alignment horizontal="center"/>
    </xf>
    <xf numFmtId="0" fontId="59" fillId="0" borderId="52" xfId="0" applyFont="1" applyBorder="1" applyAlignment="1">
      <alignment horizontal="center" vertical="center"/>
    </xf>
    <xf numFmtId="0" fontId="9" fillId="0" borderId="53" xfId="0" applyFont="1" applyBorder="1"/>
    <xf numFmtId="0" fontId="9" fillId="0" borderId="54" xfId="0" applyFont="1" applyBorder="1"/>
    <xf numFmtId="1" fontId="16" fillId="0" borderId="0" xfId="0" applyNumberFormat="1" applyFont="1" applyFill="1" applyBorder="1" applyAlignment="1">
      <alignment horizontal="left" vertical="center" wrapText="1"/>
    </xf>
    <xf numFmtId="0" fontId="9" fillId="0" borderId="0" xfId="0" applyFont="1" applyFill="1" applyBorder="1" applyAlignment="1">
      <alignment vertical="center"/>
    </xf>
    <xf numFmtId="1" fontId="16" fillId="0" borderId="1" xfId="0" applyNumberFormat="1" applyFont="1" applyFill="1" applyBorder="1" applyAlignment="1">
      <alignment horizontal="left" vertical="center" wrapText="1"/>
    </xf>
    <xf numFmtId="0" fontId="9" fillId="0" borderId="1" xfId="0" applyFont="1" applyFill="1" applyBorder="1"/>
    <xf numFmtId="164" fontId="13" fillId="4" borderId="55" xfId="0" applyNumberFormat="1" applyFont="1" applyFill="1" applyBorder="1" applyAlignment="1">
      <alignment horizontal="center" vertical="center"/>
    </xf>
    <xf numFmtId="0" fontId="13" fillId="0" borderId="56" xfId="0" applyFont="1" applyBorder="1" applyAlignment="1">
      <alignment horizontal="center" vertical="center"/>
    </xf>
    <xf numFmtId="164" fontId="13" fillId="0" borderId="55" xfId="0" applyNumberFormat="1" applyFont="1" applyBorder="1" applyAlignment="1">
      <alignment horizontal="center" vertical="center"/>
    </xf>
    <xf numFmtId="0" fontId="13" fillId="0" borderId="57" xfId="0" applyFont="1" applyBorder="1" applyAlignment="1">
      <alignment horizontal="center" vertical="center"/>
    </xf>
    <xf numFmtId="1" fontId="53" fillId="33" borderId="8" xfId="0" applyNumberFormat="1" applyFont="1" applyFill="1" applyBorder="1" applyAlignment="1">
      <alignment horizontal="center" vertical="center" wrapText="1"/>
    </xf>
    <xf numFmtId="0" fontId="9" fillId="25" borderId="10" xfId="0" applyFont="1" applyFill="1" applyBorder="1"/>
    <xf numFmtId="164" fontId="13" fillId="0" borderId="71" xfId="0" applyNumberFormat="1" applyFont="1" applyBorder="1" applyAlignment="1">
      <alignment horizontal="center" vertical="center"/>
    </xf>
    <xf numFmtId="0" fontId="13" fillId="0" borderId="72" xfId="0" applyFont="1" applyBorder="1" applyAlignment="1">
      <alignment horizontal="center" vertical="center"/>
    </xf>
    <xf numFmtId="164" fontId="13" fillId="0" borderId="68" xfId="0" applyNumberFormat="1" applyFont="1" applyBorder="1" applyAlignment="1">
      <alignment horizontal="center" vertical="center"/>
    </xf>
    <xf numFmtId="0" fontId="13" fillId="0" borderId="70" xfId="0" applyFont="1" applyBorder="1" applyAlignment="1">
      <alignment horizontal="center" vertical="center"/>
    </xf>
    <xf numFmtId="164" fontId="13" fillId="0" borderId="61" xfId="0" applyNumberFormat="1" applyFont="1" applyBorder="1" applyAlignment="1">
      <alignment horizontal="center" vertical="center"/>
    </xf>
    <xf numFmtId="0" fontId="13" fillId="0" borderId="62" xfId="0" applyFont="1" applyBorder="1" applyAlignment="1">
      <alignment horizontal="center" vertical="center"/>
    </xf>
    <xf numFmtId="164" fontId="13" fillId="4" borderId="61" xfId="0" applyNumberFormat="1" applyFont="1" applyFill="1" applyBorder="1" applyAlignment="1">
      <alignment horizontal="center" vertical="center"/>
    </xf>
    <xf numFmtId="0" fontId="50" fillId="17" borderId="55" xfId="0" applyFont="1" applyFill="1" applyBorder="1" applyAlignment="1">
      <alignment horizontal="left" vertical="center" wrapText="1"/>
    </xf>
    <xf numFmtId="0" fontId="8" fillId="17" borderId="56" xfId="0" applyFont="1" applyFill="1" applyBorder="1" applyAlignment="1">
      <alignment horizontal="left"/>
    </xf>
    <xf numFmtId="0" fontId="8" fillId="17" borderId="57" xfId="0" applyFont="1" applyFill="1" applyBorder="1" applyAlignment="1">
      <alignment horizontal="left"/>
    </xf>
    <xf numFmtId="0" fontId="50" fillId="29" borderId="55" xfId="0" applyFont="1" applyFill="1" applyBorder="1" applyAlignment="1">
      <alignment horizontal="left" vertical="center"/>
    </xf>
    <xf numFmtId="164" fontId="13"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1" fontId="53" fillId="34" borderId="34" xfId="0" applyNumberFormat="1" applyFont="1" applyFill="1" applyBorder="1" applyAlignment="1">
      <alignment horizontal="center" vertical="center"/>
    </xf>
    <xf numFmtId="0" fontId="9" fillId="25" borderId="42" xfId="0" applyFont="1" applyFill="1" applyBorder="1"/>
    <xf numFmtId="0" fontId="13" fillId="0" borderId="69" xfId="0" applyFont="1" applyBorder="1" applyAlignment="1">
      <alignment horizontal="center" vertical="center"/>
    </xf>
    <xf numFmtId="0" fontId="50" fillId="29" borderId="55" xfId="0" applyFont="1" applyFill="1" applyBorder="1" applyAlignment="1">
      <alignment horizontal="left" vertical="center" wrapText="1"/>
    </xf>
    <xf numFmtId="0" fontId="60" fillId="18" borderId="34" xfId="0" applyFont="1" applyFill="1" applyBorder="1" applyAlignment="1">
      <alignment horizontal="center" vertical="center" wrapText="1"/>
    </xf>
    <xf numFmtId="0" fontId="61" fillId="4" borderId="8" xfId="1" applyFont="1" applyFill="1" applyBorder="1" applyAlignment="1">
      <alignment horizontal="center" vertical="center" wrapText="1"/>
    </xf>
    <xf numFmtId="0" fontId="61" fillId="0" borderId="9" xfId="1" applyFont="1" applyBorder="1"/>
    <xf numFmtId="0" fontId="61" fillId="0" borderId="10" xfId="1" applyFont="1" applyBorder="1"/>
    <xf numFmtId="0" fontId="61" fillId="4" borderId="13" xfId="1" applyFont="1" applyFill="1" applyBorder="1" applyAlignment="1">
      <alignment horizontal="center" vertical="center" wrapText="1"/>
    </xf>
    <xf numFmtId="0" fontId="61" fillId="0" borderId="14" xfId="1" applyFont="1" applyBorder="1"/>
    <xf numFmtId="0" fontId="61" fillId="0" borderId="17" xfId="1" applyFont="1" applyBorder="1"/>
    <xf numFmtId="1" fontId="53" fillId="35" borderId="34" xfId="0" applyNumberFormat="1" applyFont="1" applyFill="1" applyBorder="1" applyAlignment="1">
      <alignment horizontal="center" vertical="center" wrapText="1"/>
    </xf>
    <xf numFmtId="0" fontId="9" fillId="25" borderId="35" xfId="0" applyFont="1" applyFill="1" applyBorder="1"/>
    <xf numFmtId="0" fontId="50" fillId="17" borderId="55" xfId="0" applyFont="1" applyFill="1" applyBorder="1" applyAlignment="1">
      <alignment horizontal="left" vertical="center"/>
    </xf>
    <xf numFmtId="1" fontId="42" fillId="4" borderId="14" xfId="0" applyNumberFormat="1" applyFont="1" applyFill="1" applyBorder="1" applyAlignment="1">
      <alignment horizontal="center" vertical="center"/>
    </xf>
    <xf numFmtId="0" fontId="9" fillId="0" borderId="14" xfId="0" applyFont="1" applyBorder="1"/>
    <xf numFmtId="1" fontId="16" fillId="4" borderId="14" xfId="0" applyNumberFormat="1" applyFont="1" applyFill="1" applyBorder="1" applyAlignment="1">
      <alignment horizontal="center" vertical="center"/>
    </xf>
    <xf numFmtId="164" fontId="13" fillId="4" borderId="63" xfId="0" applyNumberFormat="1" applyFont="1" applyFill="1" applyBorder="1" applyAlignment="1">
      <alignment horizontal="center" vertical="center"/>
    </xf>
    <xf numFmtId="0" fontId="8" fillId="0" borderId="64" xfId="0" applyFont="1" applyBorder="1" applyAlignment="1">
      <alignment horizontal="center" vertical="center"/>
    </xf>
    <xf numFmtId="164" fontId="13" fillId="4" borderId="65" xfId="0" applyNumberFormat="1" applyFont="1" applyFill="1" applyBorder="1" applyAlignment="1">
      <alignment horizontal="center" vertical="center"/>
    </xf>
    <xf numFmtId="0" fontId="13" fillId="0" borderId="64" xfId="0" applyFont="1" applyBorder="1" applyAlignment="1">
      <alignment horizontal="center" vertical="center"/>
    </xf>
    <xf numFmtId="0" fontId="50" fillId="4" borderId="58" xfId="0" applyFont="1" applyFill="1" applyBorder="1" applyAlignment="1">
      <alignment horizontal="left" vertical="center" wrapText="1"/>
    </xf>
    <xf numFmtId="0" fontId="8" fillId="0" borderId="59" xfId="0" applyFont="1" applyBorder="1" applyAlignment="1">
      <alignment horizontal="left"/>
    </xf>
    <xf numFmtId="0" fontId="8" fillId="0" borderId="60" xfId="0" applyFont="1" applyBorder="1" applyAlignment="1">
      <alignment horizontal="left"/>
    </xf>
    <xf numFmtId="0" fontId="0" fillId="0" borderId="14" xfId="0" applyBorder="1"/>
    <xf numFmtId="0" fontId="0" fillId="0" borderId="17" xfId="0" applyBorder="1"/>
    <xf numFmtId="0" fontId="13" fillId="0" borderId="63" xfId="0" applyFont="1" applyBorder="1" applyAlignment="1">
      <alignment horizontal="center" vertical="center"/>
    </xf>
    <xf numFmtId="164" fontId="13" fillId="4" borderId="66" xfId="0" applyNumberFormat="1" applyFont="1" applyFill="1" applyBorder="1" applyAlignment="1">
      <alignment horizontal="center" vertical="center"/>
    </xf>
    <xf numFmtId="0" fontId="13" fillId="0" borderId="67" xfId="0" applyFont="1" applyBorder="1" applyAlignment="1">
      <alignment horizontal="center" vertical="center"/>
    </xf>
    <xf numFmtId="0" fontId="8" fillId="29" borderId="56" xfId="0" applyFont="1" applyFill="1" applyBorder="1" applyAlignment="1">
      <alignment horizontal="left"/>
    </xf>
    <xf numFmtId="0" fontId="8" fillId="29" borderId="57" xfId="0" applyFont="1" applyFill="1" applyBorder="1" applyAlignment="1">
      <alignment horizontal="left"/>
    </xf>
    <xf numFmtId="1" fontId="16" fillId="4" borderId="1" xfId="0" applyNumberFormat="1" applyFont="1" applyFill="1" applyBorder="1" applyAlignment="1">
      <alignment horizontal="left" vertical="center" wrapText="1"/>
    </xf>
    <xf numFmtId="0" fontId="9" fillId="0" borderId="1" xfId="0" applyFont="1" applyBorder="1"/>
    <xf numFmtId="0" fontId="10" fillId="19" borderId="95" xfId="0" applyFont="1" applyFill="1" applyBorder="1" applyAlignment="1">
      <alignment horizontal="center" vertical="center" wrapText="1"/>
    </xf>
    <xf numFmtId="0" fontId="9" fillId="0" borderId="74" xfId="0" applyFont="1" applyBorder="1"/>
    <xf numFmtId="165" fontId="63" fillId="4" borderId="14" xfId="0" applyNumberFormat="1" applyFont="1" applyFill="1" applyBorder="1" applyAlignment="1">
      <alignment horizontal="center"/>
    </xf>
    <xf numFmtId="0" fontId="9" fillId="0" borderId="17" xfId="0" applyFont="1" applyBorder="1"/>
    <xf numFmtId="39" fontId="64" fillId="27" borderId="52" xfId="0" applyNumberFormat="1" applyFont="1" applyFill="1" applyBorder="1" applyAlignment="1">
      <alignment horizontal="center" vertical="center" wrapText="1"/>
    </xf>
    <xf numFmtId="0" fontId="9" fillId="17" borderId="53" xfId="0" applyFont="1" applyFill="1" applyBorder="1"/>
    <xf numFmtId="0" fontId="9" fillId="17" borderId="54" xfId="0" applyFont="1" applyFill="1" applyBorder="1"/>
    <xf numFmtId="166" fontId="64" fillId="27" borderId="52" xfId="0" applyNumberFormat="1" applyFont="1" applyFill="1" applyBorder="1" applyAlignment="1">
      <alignment horizontal="center" vertical="center" wrapText="1"/>
    </xf>
    <xf numFmtId="1" fontId="60" fillId="18" borderId="1" xfId="0" applyNumberFormat="1" applyFont="1" applyFill="1" applyBorder="1" applyAlignment="1">
      <alignment horizontal="center" vertical="center" wrapText="1"/>
    </xf>
    <xf numFmtId="0" fontId="10" fillId="19"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50" fillId="17" borderId="68" xfId="0" applyFont="1" applyFill="1" applyBorder="1" applyAlignment="1">
      <alignment horizontal="left" vertical="center" wrapText="1"/>
    </xf>
    <xf numFmtId="0" fontId="8" fillId="17" borderId="70" xfId="0" applyFont="1" applyFill="1" applyBorder="1" applyAlignment="1">
      <alignment horizontal="left"/>
    </xf>
    <xf numFmtId="0" fontId="8" fillId="17" borderId="69" xfId="0" applyFont="1" applyFill="1" applyBorder="1" applyAlignment="1">
      <alignment horizontal="left"/>
    </xf>
    <xf numFmtId="1" fontId="62" fillId="33" borderId="34" xfId="0" applyNumberFormat="1" applyFont="1" applyFill="1" applyBorder="1" applyAlignment="1">
      <alignment horizontal="center" vertical="center"/>
    </xf>
    <xf numFmtId="1" fontId="69" fillId="33" borderId="52" xfId="0" applyNumberFormat="1" applyFont="1" applyFill="1" applyBorder="1" applyAlignment="1">
      <alignment horizontal="center" vertical="center" wrapText="1"/>
    </xf>
    <xf numFmtId="1" fontId="69" fillId="33" borderId="54" xfId="0" applyNumberFormat="1" applyFont="1" applyFill="1" applyBorder="1" applyAlignment="1">
      <alignment horizontal="center"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3" fillId="22" borderId="52" xfId="0" applyFont="1" applyFill="1" applyBorder="1" applyAlignment="1">
      <alignment horizontal="center" vertical="center" wrapText="1"/>
    </xf>
    <xf numFmtId="0" fontId="17" fillId="0" borderId="53" xfId="0" applyFont="1" applyBorder="1"/>
    <xf numFmtId="0" fontId="17" fillId="0" borderId="54" xfId="0" applyFont="1" applyBorder="1"/>
    <xf numFmtId="0" fontId="43" fillId="0" borderId="52" xfId="0" applyFont="1" applyFill="1" applyBorder="1" applyAlignment="1">
      <alignment horizontal="center" vertical="center" wrapText="1"/>
    </xf>
    <xf numFmtId="0" fontId="17" fillId="0" borderId="53" xfId="0" applyFont="1" applyFill="1" applyBorder="1"/>
    <xf numFmtId="0" fontId="17" fillId="0" borderId="54" xfId="0" applyFont="1" applyFill="1" applyBorder="1"/>
    <xf numFmtId="1" fontId="42" fillId="18" borderId="18" xfId="0" applyNumberFormat="1" applyFont="1" applyFill="1" applyBorder="1" applyAlignment="1">
      <alignment horizontal="center" vertical="center" wrapText="1"/>
    </xf>
    <xf numFmtId="1" fontId="42" fillId="18" borderId="19" xfId="0" applyNumberFormat="1" applyFont="1" applyFill="1" applyBorder="1" applyAlignment="1">
      <alignment horizontal="center" vertical="center" wrapText="1"/>
    </xf>
    <xf numFmtId="1" fontId="42" fillId="18" borderId="20" xfId="0" applyNumberFormat="1" applyFont="1" applyFill="1" applyBorder="1" applyAlignment="1">
      <alignment horizontal="center" vertical="center" wrapText="1"/>
    </xf>
    <xf numFmtId="1" fontId="35" fillId="0" borderId="2" xfId="0" applyNumberFormat="1" applyFont="1" applyBorder="1" applyAlignment="1">
      <alignment horizontal="center" vertical="center"/>
    </xf>
    <xf numFmtId="1" fontId="35" fillId="0" borderId="21" xfId="0" applyNumberFormat="1" applyFont="1" applyBorder="1" applyAlignment="1">
      <alignment horizontal="center" vertical="center"/>
    </xf>
    <xf numFmtId="1" fontId="35" fillId="0" borderId="6" xfId="0" applyNumberFormat="1" applyFont="1" applyBorder="1" applyAlignment="1">
      <alignment horizontal="center" vertical="center" wrapText="1"/>
    </xf>
    <xf numFmtId="1" fontId="35" fillId="0" borderId="22"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xf>
    <xf numFmtId="0" fontId="42" fillId="18" borderId="8"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65" fillId="20" borderId="9" xfId="0" applyFont="1" applyFill="1" applyBorder="1" applyAlignment="1">
      <alignment horizontal="center" vertical="center" wrapText="1"/>
    </xf>
    <xf numFmtId="0" fontId="19" fillId="16" borderId="8"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93"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24" fillId="0" borderId="53" xfId="0" applyFont="1" applyFill="1" applyBorder="1"/>
    <xf numFmtId="0" fontId="24" fillId="0" borderId="54" xfId="0" applyFont="1" applyFill="1" applyBorder="1"/>
    <xf numFmtId="1" fontId="35" fillId="0" borderId="4" xfId="0" applyNumberFormat="1" applyFont="1" applyBorder="1" applyAlignment="1">
      <alignment horizontal="center" vertical="center"/>
    </xf>
    <xf numFmtId="1" fontId="35" fillId="0" borderId="1" xfId="0" applyNumberFormat="1" applyFont="1" applyBorder="1" applyAlignment="1">
      <alignment horizontal="center" vertical="center"/>
    </xf>
    <xf numFmtId="0" fontId="44" fillId="0" borderId="1" xfId="0" applyFont="1" applyBorder="1" applyAlignment="1">
      <alignment horizontal="center" vertical="center" wrapText="1"/>
    </xf>
    <xf numFmtId="0" fontId="44" fillId="0" borderId="25" xfId="0" applyFont="1" applyBorder="1" applyAlignment="1">
      <alignment horizont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1" xfId="0" applyFont="1" applyBorder="1" applyAlignment="1">
      <alignment vertical="center" wrapText="1"/>
    </xf>
    <xf numFmtId="0" fontId="44" fillId="0" borderId="80" xfId="0" applyFont="1" applyBorder="1" applyAlignment="1">
      <alignment horizontal="center" vertical="center" wrapText="1"/>
    </xf>
    <xf numFmtId="0" fontId="44" fillId="0" borderId="76" xfId="0" applyFont="1" applyFill="1" applyBorder="1" applyAlignment="1">
      <alignment horizontal="center" vertical="center" wrapText="1"/>
    </xf>
    <xf numFmtId="0" fontId="44" fillId="0" borderId="78"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16" xfId="0" applyFont="1" applyBorder="1" applyAlignment="1">
      <alignment horizontal="center" wrapText="1"/>
    </xf>
    <xf numFmtId="0" fontId="44" fillId="0" borderId="31" xfId="0" applyFont="1" applyBorder="1" applyAlignment="1">
      <alignment horizontal="center" wrapText="1"/>
    </xf>
    <xf numFmtId="0" fontId="44" fillId="0" borderId="15" xfId="0" applyFont="1" applyBorder="1" applyAlignment="1">
      <alignment horizontal="center" wrapText="1"/>
    </xf>
    <xf numFmtId="0" fontId="44" fillId="4" borderId="101" xfId="0" applyFont="1" applyFill="1" applyBorder="1" applyAlignment="1">
      <alignment horizontal="center" vertical="center" wrapText="1"/>
    </xf>
    <xf numFmtId="0" fontId="15" fillId="0" borderId="102" xfId="0" applyFont="1" applyBorder="1" applyAlignment="1">
      <alignment horizontal="center" vertical="center" wrapText="1"/>
    </xf>
    <xf numFmtId="0" fontId="44" fillId="0" borderId="101" xfId="0" applyFont="1" applyBorder="1" applyAlignment="1">
      <alignment horizontal="center" vertical="center" wrapText="1"/>
    </xf>
    <xf numFmtId="0" fontId="44" fillId="0" borderId="101" xfId="0" applyFont="1" applyBorder="1" applyAlignment="1">
      <alignment wrapText="1"/>
    </xf>
    <xf numFmtId="0" fontId="15" fillId="0" borderId="102" xfId="0" applyFont="1" applyBorder="1"/>
    <xf numFmtId="0" fontId="44" fillId="0" borderId="101" xfId="0" applyFont="1" applyBorder="1" applyAlignment="1">
      <alignment vertical="center" wrapText="1"/>
    </xf>
    <xf numFmtId="0" fontId="15" fillId="0" borderId="102" xfId="0" applyFont="1" applyBorder="1" applyAlignment="1">
      <alignment vertical="center"/>
    </xf>
    <xf numFmtId="0" fontId="45" fillId="0" borderId="31"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74" fillId="0" borderId="15" xfId="1" applyFont="1" applyFill="1" applyBorder="1" applyAlignment="1">
      <alignment horizontal="center" vertical="center" wrapText="1"/>
    </xf>
    <xf numFmtId="0" fontId="74" fillId="0" borderId="1" xfId="1"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31" xfId="0" applyFont="1" applyFill="1" applyBorder="1" applyAlignment="1">
      <alignment horizontal="center" vertical="center" wrapText="1"/>
    </xf>
    <xf numFmtId="0" fontId="15" fillId="17" borderId="15" xfId="0" applyFont="1" applyFill="1" applyBorder="1" applyAlignment="1">
      <alignment horizontal="center" vertical="center" wrapText="1"/>
    </xf>
    <xf numFmtId="14" fontId="15" fillId="17" borderId="16" xfId="0" applyNumberFormat="1" applyFont="1" applyFill="1" applyBorder="1" applyAlignment="1">
      <alignment horizontal="center" vertical="center" wrapText="1"/>
    </xf>
    <xf numFmtId="14" fontId="15" fillId="17" borderId="31" xfId="0" applyNumberFormat="1" applyFont="1" applyFill="1" applyBorder="1" applyAlignment="1">
      <alignment horizontal="center" vertical="center" wrapText="1"/>
    </xf>
    <xf numFmtId="14" fontId="15" fillId="17" borderId="15" xfId="0" applyNumberFormat="1"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14" fontId="15" fillId="0" borderId="28" xfId="0"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 xfId="0" quotePrefix="1" applyFont="1" applyFill="1" applyBorder="1" applyAlignment="1">
      <alignment horizontal="center" vertical="center" wrapText="1"/>
    </xf>
    <xf numFmtId="0" fontId="19" fillId="22" borderId="8"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wrapText="1"/>
    </xf>
    <xf numFmtId="0" fontId="48" fillId="0" borderId="0" xfId="0" applyFont="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1" fontId="35" fillId="0" borderId="2" xfId="0" applyNumberFormat="1" applyFont="1" applyBorder="1" applyAlignment="1">
      <alignment horizontal="center" vertical="center" wrapText="1"/>
    </xf>
    <xf numFmtId="1" fontId="35" fillId="0" borderId="21"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9" xfId="0" applyFont="1" applyFill="1" applyBorder="1" applyAlignment="1">
      <alignment horizontal="center" vertical="center" wrapText="1"/>
    </xf>
    <xf numFmtId="0" fontId="92" fillId="20" borderId="10" xfId="0" applyFont="1" applyFill="1" applyBorder="1" applyAlignment="1">
      <alignment horizontal="center" vertical="center" wrapText="1"/>
    </xf>
    <xf numFmtId="0" fontId="19" fillId="21" borderId="8" xfId="0" applyFont="1" applyFill="1" applyBorder="1" applyAlignment="1">
      <alignment horizontal="center" vertical="center" wrapText="1"/>
    </xf>
    <xf numFmtId="0" fontId="19" fillId="21" borderId="9" xfId="0" applyFont="1" applyFill="1" applyBorder="1" applyAlignment="1">
      <alignment horizontal="center" vertical="center" wrapText="1"/>
    </xf>
    <xf numFmtId="0" fontId="19" fillId="21" borderId="10"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 xfId="0" applyFont="1" applyBorder="1" applyAlignment="1">
      <alignment vertical="center" wrapText="1"/>
    </xf>
    <xf numFmtId="0" fontId="0" fillId="0" borderId="101" xfId="0" applyBorder="1" applyAlignment="1">
      <alignment horizontal="center" vertical="center" wrapText="1"/>
    </xf>
    <xf numFmtId="0" fontId="0" fillId="0" borderId="56" xfId="0" applyBorder="1" applyAlignment="1">
      <alignment horizontal="center" vertical="center" wrapText="1"/>
    </xf>
    <xf numFmtId="0" fontId="0" fillId="0" borderId="102" xfId="0" applyBorder="1" applyAlignment="1">
      <alignment horizontal="center" vertical="center" wrapText="1"/>
    </xf>
    <xf numFmtId="0" fontId="44" fillId="0" borderId="1" xfId="0" applyFont="1" applyFill="1" applyBorder="1" applyAlignment="1">
      <alignment vertical="center" wrapText="1"/>
    </xf>
    <xf numFmtId="0" fontId="0" fillId="0" borderId="120" xfId="0" applyBorder="1" applyAlignment="1">
      <alignment horizontal="center" vertical="center" wrapText="1"/>
    </xf>
    <xf numFmtId="0" fontId="0" fillId="0" borderId="59" xfId="0" applyBorder="1" applyAlignment="1">
      <alignment horizontal="center" vertical="center" wrapText="1"/>
    </xf>
    <xf numFmtId="0" fontId="0" fillId="0" borderId="1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4" fillId="0" borderId="113" xfId="0" applyFont="1" applyBorder="1" applyAlignment="1">
      <alignment horizontal="center" vertical="center" wrapText="1"/>
    </xf>
    <xf numFmtId="0" fontId="44" fillId="0" borderId="104" xfId="0" applyFont="1" applyBorder="1" applyAlignment="1">
      <alignment horizontal="center" vertical="center" wrapText="1"/>
    </xf>
    <xf numFmtId="169" fontId="44" fillId="0" borderId="103" xfId="0" applyNumberFormat="1" applyFont="1" applyBorder="1" applyAlignment="1">
      <alignment horizontal="center" vertical="center" wrapText="1"/>
    </xf>
    <xf numFmtId="169" fontId="44" fillId="0" borderId="113" xfId="0" applyNumberFormat="1" applyFont="1" applyBorder="1" applyAlignment="1">
      <alignment horizontal="center" vertical="center" wrapText="1"/>
    </xf>
    <xf numFmtId="169" fontId="44" fillId="0" borderId="104" xfId="0" applyNumberFormat="1" applyFont="1" applyBorder="1" applyAlignment="1">
      <alignment horizontal="center" vertical="center" wrapText="1"/>
    </xf>
    <xf numFmtId="0" fontId="90" fillId="17" borderId="103" xfId="0" applyFont="1" applyFill="1" applyBorder="1" applyAlignment="1">
      <alignment horizontal="center" vertical="center" wrapText="1"/>
    </xf>
    <xf numFmtId="0" fontId="90" fillId="17" borderId="113" xfId="0" applyFont="1" applyFill="1" applyBorder="1" applyAlignment="1">
      <alignment horizontal="center" vertical="center" wrapText="1"/>
    </xf>
    <xf numFmtId="0" fontId="90" fillId="17" borderId="104"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4" fillId="28" borderId="103" xfId="0" applyFont="1" applyFill="1" applyBorder="1" applyAlignment="1">
      <alignment horizontal="center" vertical="center" wrapText="1"/>
    </xf>
    <xf numFmtId="0" fontId="44" fillId="28" borderId="104" xfId="0" applyFont="1" applyFill="1" applyBorder="1" applyAlignment="1">
      <alignment horizontal="center" vertical="center" wrapText="1"/>
    </xf>
    <xf numFmtId="0" fontId="90" fillId="28" borderId="103" xfId="0" applyFont="1" applyFill="1" applyBorder="1" applyAlignment="1">
      <alignment horizontal="center" vertical="center" wrapText="1"/>
    </xf>
    <xf numFmtId="0" fontId="90" fillId="28" borderId="104"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44" fillId="0" borderId="103" xfId="0" applyFont="1" applyFill="1" applyBorder="1" applyAlignment="1">
      <alignment horizontal="center" vertical="center" wrapText="1"/>
    </xf>
    <xf numFmtId="0" fontId="44" fillId="0" borderId="104" xfId="0" applyFont="1" applyFill="1" applyBorder="1" applyAlignment="1">
      <alignment horizontal="center" vertical="center" wrapText="1"/>
    </xf>
    <xf numFmtId="169" fontId="44" fillId="0" borderId="105" xfId="0" applyNumberFormat="1" applyFont="1" applyFill="1" applyBorder="1" applyAlignment="1">
      <alignment horizontal="center" vertical="center" wrapText="1"/>
    </xf>
    <xf numFmtId="169" fontId="44" fillId="0" borderId="115" xfId="0" applyNumberFormat="1" applyFont="1" applyFill="1" applyBorder="1" applyAlignment="1">
      <alignment horizontal="center" vertical="center" wrapText="1"/>
    </xf>
    <xf numFmtId="0" fontId="90" fillId="0" borderId="103" xfId="0" applyFont="1" applyBorder="1" applyAlignment="1">
      <alignment horizontal="center" vertical="center" wrapText="1"/>
    </xf>
    <xf numFmtId="0" fontId="90" fillId="0" borderId="113" xfId="0" applyFont="1" applyBorder="1" applyAlignment="1">
      <alignment horizontal="center" vertical="center" wrapText="1"/>
    </xf>
    <xf numFmtId="0" fontId="90" fillId="0" borderId="104" xfId="0" applyFont="1" applyBorder="1" applyAlignment="1">
      <alignment horizontal="center" vertical="center" wrapText="1"/>
    </xf>
    <xf numFmtId="0" fontId="15" fillId="0" borderId="113" xfId="0" applyFont="1" applyFill="1" applyBorder="1" applyAlignment="1">
      <alignment horizontal="center" vertical="center" wrapText="1"/>
    </xf>
    <xf numFmtId="0" fontId="44" fillId="0" borderId="113" xfId="0" applyFont="1" applyFill="1" applyBorder="1" applyAlignment="1">
      <alignment horizontal="center" vertical="center" wrapText="1"/>
    </xf>
    <xf numFmtId="169" fontId="44" fillId="0" borderId="116" xfId="0" applyNumberFormat="1" applyFont="1" applyFill="1" applyBorder="1" applyAlignment="1">
      <alignment horizontal="center" vertical="center" wrapText="1"/>
    </xf>
    <xf numFmtId="0" fontId="15" fillId="0" borderId="103" xfId="0" applyFont="1" applyBorder="1" applyAlignment="1">
      <alignment horizontal="center" vertical="center" wrapText="1"/>
    </xf>
    <xf numFmtId="0" fontId="15" fillId="0" borderId="104" xfId="0" applyFont="1" applyBorder="1" applyAlignment="1">
      <alignment horizontal="center" vertical="center" wrapText="1"/>
    </xf>
    <xf numFmtId="0" fontId="90" fillId="0" borderId="103" xfId="0" applyFont="1" applyFill="1" applyBorder="1" applyAlignment="1">
      <alignment horizontal="center" vertical="center" wrapText="1"/>
    </xf>
    <xf numFmtId="0" fontId="90" fillId="0" borderId="104" xfId="0" applyFont="1" applyFill="1" applyBorder="1" applyAlignment="1">
      <alignment horizontal="center" vertical="center" wrapText="1"/>
    </xf>
    <xf numFmtId="0" fontId="48" fillId="0" borderId="1" xfId="0" applyFont="1" applyFill="1" applyBorder="1" applyAlignment="1">
      <alignment horizontal="justify" vertical="center" wrapText="1"/>
    </xf>
    <xf numFmtId="0" fontId="91" fillId="16" borderId="34" xfId="0" applyFont="1" applyFill="1" applyBorder="1" applyAlignment="1">
      <alignment horizontal="center" vertical="center" wrapText="1"/>
    </xf>
    <xf numFmtId="0" fontId="9" fillId="0" borderId="118" xfId="0" applyFont="1" applyBorder="1"/>
    <xf numFmtId="0" fontId="82" fillId="0" borderId="1" xfId="0" applyFont="1" applyBorder="1" applyAlignment="1">
      <alignment horizontal="center" vertical="center" wrapText="1"/>
    </xf>
    <xf numFmtId="0" fontId="82" fillId="0" borderId="1" xfId="0" applyFont="1" applyBorder="1" applyAlignment="1">
      <alignment vertical="center" wrapText="1"/>
    </xf>
    <xf numFmtId="0" fontId="82" fillId="0" borderId="1" xfId="0" applyFont="1" applyFill="1" applyBorder="1" applyAlignment="1">
      <alignment horizontal="center" vertical="center" wrapText="1"/>
    </xf>
    <xf numFmtId="169" fontId="82" fillId="0" borderId="1" xfId="0" applyNumberFormat="1" applyFont="1" applyFill="1" applyBorder="1" applyAlignment="1">
      <alignment horizontal="center" vertical="center" wrapText="1"/>
    </xf>
    <xf numFmtId="14" fontId="96" fillId="0" borderId="1" xfId="0" applyNumberFormat="1" applyFont="1" applyFill="1" applyBorder="1" applyAlignment="1">
      <alignment horizontal="center" vertical="center" wrapText="1"/>
    </xf>
    <xf numFmtId="0" fontId="99" fillId="0" borderId="1" xfId="0" applyFont="1" applyFill="1" applyBorder="1" applyAlignment="1">
      <alignment horizontal="center" vertical="center" wrapText="1"/>
    </xf>
    <xf numFmtId="0" fontId="82" fillId="0" borderId="110" xfId="0" applyFont="1" applyFill="1" applyBorder="1" applyAlignment="1">
      <alignment horizontal="center" vertical="center" wrapText="1"/>
    </xf>
    <xf numFmtId="0" fontId="82" fillId="0" borderId="112" xfId="0" applyFont="1" applyFill="1" applyBorder="1" applyAlignment="1">
      <alignment horizontal="center" vertical="center" wrapText="1"/>
    </xf>
    <xf numFmtId="0" fontId="82" fillId="0" borderId="114" xfId="0" applyFont="1" applyFill="1" applyBorder="1" applyAlignment="1">
      <alignment horizontal="center" vertical="center" wrapText="1"/>
    </xf>
    <xf numFmtId="0" fontId="82" fillId="0" borderId="111" xfId="0" applyFont="1" applyFill="1" applyBorder="1" applyAlignment="1">
      <alignment horizontal="center" vertical="center" wrapText="1"/>
    </xf>
    <xf numFmtId="0" fontId="82" fillId="0" borderId="113" xfId="0" applyFont="1" applyFill="1" applyBorder="1" applyAlignment="1">
      <alignment horizontal="center" vertical="center" wrapText="1"/>
    </xf>
    <xf numFmtId="0" fontId="82" fillId="0" borderId="104" xfId="0" applyFont="1" applyFill="1" applyBorder="1" applyAlignment="1">
      <alignment horizontal="center" vertical="center" wrapText="1"/>
    </xf>
    <xf numFmtId="169" fontId="82" fillId="0" borderId="117" xfId="0" applyNumberFormat="1" applyFont="1" applyFill="1" applyBorder="1" applyAlignment="1">
      <alignment horizontal="center" vertical="center" wrapText="1"/>
    </xf>
    <xf numFmtId="169" fontId="82" fillId="0" borderId="116" xfId="0" applyNumberFormat="1" applyFont="1" applyFill="1" applyBorder="1" applyAlignment="1">
      <alignment horizontal="center" vertical="center" wrapText="1"/>
    </xf>
    <xf numFmtId="169" fontId="82" fillId="0" borderId="115" xfId="0" applyNumberFormat="1" applyFont="1" applyFill="1" applyBorder="1" applyAlignment="1">
      <alignment horizontal="center" vertical="center" wrapText="1"/>
    </xf>
    <xf numFmtId="0" fontId="23" fillId="0" borderId="1" xfId="0" applyFont="1" applyBorder="1" applyAlignment="1">
      <alignment horizontal="justify" vertical="center" wrapText="1"/>
    </xf>
    <xf numFmtId="0" fontId="0" fillId="0" borderId="21"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vertical="center" wrapText="1"/>
    </xf>
    <xf numFmtId="0" fontId="44" fillId="0" borderId="30" xfId="0" applyFont="1" applyBorder="1" applyAlignment="1">
      <alignment vertical="center" wrapText="1"/>
    </xf>
    <xf numFmtId="0" fontId="44" fillId="0" borderId="30" xfId="0" applyFont="1" applyBorder="1" applyAlignment="1">
      <alignment horizontal="left" vertical="center" wrapText="1"/>
    </xf>
    <xf numFmtId="0" fontId="44" fillId="0" borderId="1" xfId="0" applyFont="1" applyBorder="1" applyAlignment="1">
      <alignment horizontal="left" vertical="center"/>
    </xf>
    <xf numFmtId="0" fontId="45" fillId="0" borderId="16" xfId="0" applyFont="1" applyBorder="1" applyAlignment="1">
      <alignment horizontal="left" vertical="top" wrapText="1"/>
    </xf>
    <xf numFmtId="0" fontId="45" fillId="0" borderId="16" xfId="0" applyFont="1" applyBorder="1" applyAlignment="1">
      <alignment horizontal="center" vertical="center"/>
    </xf>
    <xf numFmtId="0" fontId="44" fillId="0" borderId="31" xfId="0" applyFont="1" applyBorder="1" applyAlignment="1">
      <alignment horizontal="center" vertical="center"/>
    </xf>
    <xf numFmtId="0" fontId="23" fillId="0" borderId="16" xfId="0" applyFont="1" applyBorder="1" applyAlignment="1">
      <alignment horizontal="justify"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44" fillId="0" borderId="30" xfId="0" applyFont="1" applyBorder="1" applyAlignment="1">
      <alignment horizontal="justify" vertical="center"/>
    </xf>
    <xf numFmtId="0" fontId="44" fillId="0" borderId="1" xfId="0" applyFont="1" applyBorder="1" applyAlignment="1">
      <alignment horizontal="justify" vertical="center"/>
    </xf>
    <xf numFmtId="0" fontId="48" fillId="0" borderId="16" xfId="0" applyFont="1" applyBorder="1" applyAlignment="1">
      <alignment horizontal="left" vertical="center" wrapText="1"/>
    </xf>
    <xf numFmtId="0" fontId="0" fillId="0" borderId="16" xfId="0" applyBorder="1" applyAlignment="1">
      <alignment horizontal="center" wrapText="1"/>
    </xf>
    <xf numFmtId="0" fontId="56" fillId="0" borderId="16" xfId="0" applyFont="1" applyBorder="1" applyAlignment="1">
      <alignment horizontal="center" vertical="center" wrapText="1"/>
    </xf>
    <xf numFmtId="0" fontId="48" fillId="0" borderId="31" xfId="0" applyFont="1" applyBorder="1" applyAlignment="1">
      <alignment horizontal="left" vertical="center" wrapText="1"/>
    </xf>
    <xf numFmtId="0" fontId="0" fillId="0" borderId="31" xfId="0" applyBorder="1" applyAlignment="1">
      <alignment horizontal="center" wrapText="1"/>
    </xf>
    <xf numFmtId="0" fontId="56" fillId="0" borderId="31" xfId="0" applyFont="1" applyBorder="1" applyAlignment="1">
      <alignment horizontal="center" vertical="center" wrapText="1"/>
    </xf>
    <xf numFmtId="0" fontId="48" fillId="0" borderId="15" xfId="0" applyFont="1" applyBorder="1" applyAlignment="1">
      <alignment horizontal="left" vertical="center" wrapText="1"/>
    </xf>
    <xf numFmtId="0" fontId="0" fillId="0" borderId="15" xfId="0" applyBorder="1" applyAlignment="1">
      <alignment horizontal="center" wrapText="1"/>
    </xf>
    <xf numFmtId="0" fontId="56" fillId="0" borderId="15" xfId="0" applyFont="1" applyBorder="1" applyAlignment="1">
      <alignment horizontal="center" vertical="center" wrapText="1"/>
    </xf>
    <xf numFmtId="0" fontId="0" fillId="0" borderId="1" xfId="0" applyBorder="1" applyAlignment="1">
      <alignment horizontal="left" vertical="top"/>
    </xf>
    <xf numFmtId="0" fontId="56" fillId="0" borderId="1" xfId="0" applyFont="1" applyBorder="1" applyAlignment="1">
      <alignment horizontal="center" vertical="center"/>
    </xf>
    <xf numFmtId="0" fontId="0" fillId="0" borderId="1" xfId="0" applyBorder="1" applyAlignment="1">
      <alignment horizontal="left"/>
    </xf>
    <xf numFmtId="0" fontId="0" fillId="0" borderId="0" xfId="0" applyFill="1" applyAlignment="1">
      <alignment wrapText="1"/>
    </xf>
    <xf numFmtId="0" fontId="45" fillId="0" borderId="30" xfId="0" applyFont="1" applyBorder="1" applyAlignment="1">
      <alignment horizontal="justify" vertical="center" wrapText="1"/>
    </xf>
    <xf numFmtId="0" fontId="45" fillId="17" borderId="1" xfId="0" applyFont="1" applyFill="1" applyBorder="1"/>
    <xf numFmtId="14" fontId="15" fillId="0" borderId="30" xfId="0" applyNumberFormat="1" applyFont="1" applyBorder="1" applyAlignment="1">
      <alignment horizontal="justify" vertical="center" wrapText="1"/>
    </xf>
    <xf numFmtId="0" fontId="45" fillId="0" borderId="25"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4" fillId="32" borderId="1" xfId="0" applyFont="1" applyFill="1" applyBorder="1" applyAlignment="1">
      <alignment horizontal="left" vertical="center" wrapText="1"/>
    </xf>
    <xf numFmtId="0" fontId="0" fillId="0" borderId="1" xfId="0" applyBorder="1" applyAlignment="1">
      <alignment horizontal="center" wrapText="1"/>
    </xf>
  </cellXfs>
  <cellStyles count="14">
    <cellStyle name="Hipervínculo"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2 2 2 2" xfId="7" xr:uid="{00000000-0005-0000-0000-000005000000}"/>
    <cellStyle name="Normal 2 2 2 3" xfId="9" xr:uid="{00000000-0005-0000-0000-000006000000}"/>
    <cellStyle name="Normal 2 2 2 3 2" xfId="13" xr:uid="{00000000-0005-0000-0000-000007000000}"/>
    <cellStyle name="Normal 2 2 3" xfId="6" xr:uid="{00000000-0005-0000-0000-000008000000}"/>
    <cellStyle name="Normal 2 2 4" xfId="8" xr:uid="{00000000-0005-0000-0000-000009000000}"/>
    <cellStyle name="Normal 2 2 4 2" xfId="12" xr:uid="{00000000-0005-0000-0000-00000A000000}"/>
    <cellStyle name="Normal 2 2 5" xfId="11" xr:uid="{00000000-0005-0000-0000-00000B000000}"/>
    <cellStyle name="Normal 2 3" xfId="10" xr:uid="{00000000-0005-0000-0000-00000C000000}"/>
    <cellStyle name="Porcentaje" xfId="4" builtinId="5"/>
  </cellStyles>
  <dxfs count="225">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86544512"/>
        <c:axId val="186542552"/>
      </c:barChart>
      <c:catAx>
        <c:axId val="18654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552"/>
        <c:crosses val="autoZero"/>
        <c:auto val="1"/>
        <c:lblAlgn val="ctr"/>
        <c:lblOffset val="100"/>
        <c:noMultiLvlLbl val="0"/>
      </c:catAx>
      <c:valAx>
        <c:axId val="186542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86542160"/>
        <c:axId val="186542944"/>
        <c:axId val="0"/>
      </c:bar3DChart>
      <c:catAx>
        <c:axId val="186542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944"/>
        <c:crosses val="autoZero"/>
        <c:auto val="1"/>
        <c:lblAlgn val="ctr"/>
        <c:lblOffset val="100"/>
        <c:noMultiLvlLbl val="0"/>
      </c:catAx>
      <c:valAx>
        <c:axId val="186542944"/>
        <c:scaling>
          <c:orientation val="minMax"/>
        </c:scaling>
        <c:delete val="1"/>
        <c:axPos val="l"/>
        <c:numFmt formatCode="General" sourceLinked="1"/>
        <c:majorTickMark val="none"/>
        <c:minorTickMark val="none"/>
        <c:tickLblPos val="nextTo"/>
        <c:crossAx val="186542160"/>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129</c:v>
                </c:pt>
                <c:pt idx="1">
                  <c:v>84</c:v>
                </c:pt>
                <c:pt idx="2">
                  <c:v>0</c:v>
                </c:pt>
                <c:pt idx="3">
                  <c:v>84</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86543336"/>
        <c:axId val="186543728"/>
      </c:barChart>
      <c:catAx>
        <c:axId val="186543336"/>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86543728"/>
        <c:crosses val="autoZero"/>
        <c:auto val="1"/>
        <c:lblAlgn val="ctr"/>
        <c:lblOffset val="100"/>
        <c:noMultiLvlLbl val="1"/>
      </c:catAx>
      <c:valAx>
        <c:axId val="18654372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8654333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 Id="rId8" Type="http://schemas.openxmlformats.org/officeDocument/2006/relationships/hyperlink" Target="http://www.idep.edu.co/sites/default/files/IN-GF-14-05_Protocolo_de_Seguridad_V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dep.edu.co/sites/default/files/PRO-GRF-11-03%20Inv%20prop%20planta%20y%20equ%20V7.pdf"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5" Type="http://schemas.openxmlformats.org/officeDocument/2006/relationships/drawing" Target="../drawings/drawing1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795"/>
  <sheetViews>
    <sheetView showGridLines="0" topLeftCell="A143" zoomScale="85" zoomScaleNormal="85" workbookViewId="0">
      <selection activeCell="E144" sqref="E144"/>
    </sheetView>
  </sheetViews>
  <sheetFormatPr baseColWidth="10" defaultColWidth="14.42578125" defaultRowHeight="15" customHeight="1" x14ac:dyDescent="0.25"/>
  <cols>
    <col min="1" max="1" width="6.5703125" style="435" customWidth="1"/>
    <col min="2" max="2" width="10.7109375" style="435" customWidth="1"/>
    <col min="3" max="3" width="17.5703125" style="435" customWidth="1"/>
    <col min="4" max="4" width="21.5703125" style="435" customWidth="1"/>
    <col min="5" max="5" width="52.28515625" style="435" customWidth="1"/>
    <col min="6" max="6" width="24.140625" style="435" customWidth="1"/>
    <col min="7" max="7" width="26.5703125" style="435" customWidth="1"/>
    <col min="8" max="8" width="25.85546875" style="435" customWidth="1"/>
    <col min="9" max="9" width="14" style="435" customWidth="1"/>
    <col min="10" max="10" width="18" style="435" customWidth="1"/>
    <col min="11" max="11" width="18.5703125" style="435" customWidth="1"/>
    <col min="12" max="12" width="20" style="435" customWidth="1"/>
    <col min="13" max="14" width="15.42578125" style="435" customWidth="1"/>
    <col min="15" max="15" width="55.7109375" style="435" customWidth="1"/>
    <col min="16" max="16" width="28.140625" style="435" customWidth="1"/>
    <col min="17" max="17" width="100.7109375" style="435" customWidth="1"/>
    <col min="18" max="18" width="40.140625" style="435" customWidth="1"/>
    <col min="19" max="19" width="18.42578125" style="435" customWidth="1"/>
    <col min="20" max="20" width="19.42578125" style="435" customWidth="1"/>
    <col min="21" max="21" width="80.28515625" style="435" customWidth="1"/>
    <col min="22" max="22" width="31.140625" style="435" customWidth="1"/>
    <col min="23" max="23" width="14.42578125" style="435" customWidth="1"/>
    <col min="24" max="25" width="11" style="435" customWidth="1"/>
    <col min="26" max="16384" width="14.42578125" style="435"/>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4"/>
      <c r="U17" s="90" t="s">
        <v>57</v>
      </c>
      <c r="W17" s="1"/>
    </row>
    <row r="18" spans="1:24" ht="27.75" customHeight="1" x14ac:dyDescent="0.25">
      <c r="A18" s="866"/>
      <c r="B18" s="867"/>
      <c r="C18" s="868"/>
      <c r="D18" s="875"/>
      <c r="E18" s="876"/>
      <c r="F18" s="876"/>
      <c r="G18" s="876"/>
      <c r="H18" s="876"/>
      <c r="I18" s="876"/>
      <c r="J18" s="876"/>
      <c r="K18" s="876"/>
      <c r="L18" s="876"/>
      <c r="M18" s="876"/>
      <c r="N18" s="876"/>
      <c r="O18" s="876"/>
      <c r="P18" s="876"/>
      <c r="Q18" s="876"/>
      <c r="R18" s="876"/>
      <c r="S18" s="876"/>
      <c r="T18" s="877"/>
      <c r="U18" s="141" t="s">
        <v>160</v>
      </c>
      <c r="W18" s="1"/>
    </row>
    <row r="19" spans="1:24" ht="27.75" customHeight="1" x14ac:dyDescent="0.25">
      <c r="A19" s="866"/>
      <c r="B19" s="867"/>
      <c r="C19" s="868"/>
      <c r="D19" s="875"/>
      <c r="E19" s="876"/>
      <c r="F19" s="876"/>
      <c r="G19" s="876"/>
      <c r="H19" s="876"/>
      <c r="I19" s="876"/>
      <c r="J19" s="876"/>
      <c r="K19" s="876"/>
      <c r="L19" s="876"/>
      <c r="M19" s="876"/>
      <c r="N19" s="876"/>
      <c r="O19" s="876"/>
      <c r="P19" s="876"/>
      <c r="Q19" s="876"/>
      <c r="R19" s="876"/>
      <c r="S19" s="876"/>
      <c r="T19" s="877"/>
      <c r="U19" s="142" t="s">
        <v>161</v>
      </c>
      <c r="W19" s="1"/>
    </row>
    <row r="20" spans="1:24"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80"/>
      <c r="U20" s="91" t="s">
        <v>58</v>
      </c>
      <c r="W20" s="1"/>
    </row>
    <row r="21" spans="1:24" s="507" customFormat="1" ht="45" customHeight="1" thickBot="1" x14ac:dyDescent="0.3">
      <c r="A21" s="516" t="s">
        <v>931</v>
      </c>
      <c r="B21" s="510"/>
      <c r="C21" s="510"/>
      <c r="D21" s="508"/>
      <c r="E21" s="508"/>
      <c r="F21" s="508"/>
      <c r="G21" s="508"/>
      <c r="H21" s="508"/>
      <c r="I21" s="508"/>
      <c r="J21" s="508"/>
      <c r="K21" s="508"/>
      <c r="L21" s="508"/>
      <c r="M21" s="508"/>
      <c r="N21" s="508"/>
      <c r="O21" s="508"/>
      <c r="P21" s="508"/>
      <c r="Q21" s="508"/>
      <c r="R21" s="508"/>
      <c r="S21" s="508"/>
      <c r="T21" s="508"/>
      <c r="U21" s="515"/>
      <c r="W21" s="1"/>
    </row>
    <row r="22" spans="1:24" s="73" customFormat="1" ht="45" customHeight="1" thickBot="1" x14ac:dyDescent="0.25">
      <c r="A22" s="853" t="s">
        <v>73</v>
      </c>
      <c r="B22" s="854"/>
      <c r="C22" s="854"/>
      <c r="D22" s="854"/>
      <c r="E22" s="854"/>
      <c r="F22" s="854"/>
      <c r="G22" s="855"/>
      <c r="H22" s="860" t="s">
        <v>74</v>
      </c>
      <c r="I22" s="861"/>
      <c r="J22" s="861"/>
      <c r="K22" s="861"/>
      <c r="L22" s="861"/>
      <c r="M22" s="861"/>
      <c r="N22" s="862"/>
      <c r="O22" s="881" t="s">
        <v>75</v>
      </c>
      <c r="P22" s="882"/>
      <c r="Q22" s="883" t="s">
        <v>141</v>
      </c>
      <c r="R22" s="884"/>
      <c r="S22" s="884"/>
      <c r="T22" s="884"/>
      <c r="U22" s="885"/>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41" t="s">
        <v>84</v>
      </c>
      <c r="P23" s="158" t="s">
        <v>85</v>
      </c>
      <c r="Q23" s="159" t="s">
        <v>84</v>
      </c>
      <c r="R23" s="157" t="s">
        <v>85</v>
      </c>
      <c r="S23" s="157" t="s">
        <v>158</v>
      </c>
      <c r="T23" s="157" t="s">
        <v>86</v>
      </c>
      <c r="U23" s="158" t="s">
        <v>155</v>
      </c>
      <c r="V23" s="74"/>
      <c r="W23" s="78"/>
      <c r="X23" s="78"/>
    </row>
    <row r="24" spans="1:24" ht="72" customHeight="1" x14ac:dyDescent="0.25">
      <c r="A24" s="285">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83" t="s">
        <v>613</v>
      </c>
      <c r="P24" s="150" t="s">
        <v>381</v>
      </c>
      <c r="Q24" s="217" t="s">
        <v>634</v>
      </c>
      <c r="R24" s="218" t="s">
        <v>531</v>
      </c>
      <c r="S24" s="147"/>
      <c r="T24" s="436" t="s">
        <v>30</v>
      </c>
      <c r="U24" s="219" t="s">
        <v>635</v>
      </c>
      <c r="V24" s="53"/>
      <c r="W24" s="1"/>
    </row>
    <row r="25" spans="1:24" s="138" customFormat="1" ht="72" customHeight="1" x14ac:dyDescent="0.25">
      <c r="A25" s="888">
        <v>11</v>
      </c>
      <c r="B25" s="887" t="s">
        <v>10</v>
      </c>
      <c r="C25" s="887" t="s">
        <v>126</v>
      </c>
      <c r="D25" s="889">
        <v>42832</v>
      </c>
      <c r="E25" s="886" t="s">
        <v>167</v>
      </c>
      <c r="F25" s="887" t="s">
        <v>11</v>
      </c>
      <c r="G25" s="886" t="s">
        <v>168</v>
      </c>
      <c r="H25" s="296" t="s">
        <v>169</v>
      </c>
      <c r="I25" s="292" t="s">
        <v>140</v>
      </c>
      <c r="J25" s="292" t="s">
        <v>170</v>
      </c>
      <c r="K25" s="292" t="s">
        <v>171</v>
      </c>
      <c r="L25" s="293">
        <v>42857</v>
      </c>
      <c r="M25" s="293">
        <v>42767</v>
      </c>
      <c r="N25" s="293">
        <v>42931</v>
      </c>
      <c r="O25" s="484" t="s">
        <v>172</v>
      </c>
      <c r="P25" s="294" t="s">
        <v>173</v>
      </c>
      <c r="Q25" s="301" t="s">
        <v>614</v>
      </c>
      <c r="R25" s="296" t="s">
        <v>174</v>
      </c>
      <c r="S25" s="281" t="s">
        <v>156</v>
      </c>
      <c r="T25" s="462" t="s">
        <v>30</v>
      </c>
      <c r="U25" s="165" t="s">
        <v>245</v>
      </c>
      <c r="V25" s="53"/>
      <c r="W25" s="1"/>
    </row>
    <row r="26" spans="1:24" s="138" customFormat="1" ht="72" customHeight="1" x14ac:dyDescent="0.25">
      <c r="A26" s="857"/>
      <c r="B26" s="858"/>
      <c r="C26" s="858"/>
      <c r="D26" s="859"/>
      <c r="E26" s="856"/>
      <c r="F26" s="858"/>
      <c r="G26" s="856"/>
      <c r="H26" s="297" t="s">
        <v>175</v>
      </c>
      <c r="I26" s="290" t="s">
        <v>140</v>
      </c>
      <c r="J26" s="290" t="s">
        <v>176</v>
      </c>
      <c r="K26" s="290" t="s">
        <v>171</v>
      </c>
      <c r="L26" s="291">
        <v>42857</v>
      </c>
      <c r="M26" s="291">
        <v>42767</v>
      </c>
      <c r="N26" s="291">
        <v>42931</v>
      </c>
      <c r="O26" s="485" t="s">
        <v>177</v>
      </c>
      <c r="P26" s="289" t="s">
        <v>173</v>
      </c>
      <c r="Q26" s="178" t="s">
        <v>615</v>
      </c>
      <c r="R26" s="297" t="s">
        <v>178</v>
      </c>
      <c r="S26" s="267" t="s">
        <v>156</v>
      </c>
      <c r="T26" s="462" t="s">
        <v>30</v>
      </c>
      <c r="U26" s="216" t="s">
        <v>246</v>
      </c>
      <c r="V26" s="16"/>
      <c r="W26" s="1"/>
    </row>
    <row r="27" spans="1:24" s="138" customFormat="1" ht="72" customHeight="1" x14ac:dyDescent="0.25">
      <c r="A27" s="857"/>
      <c r="B27" s="858"/>
      <c r="C27" s="858"/>
      <c r="D27" s="859"/>
      <c r="E27" s="856"/>
      <c r="F27" s="858"/>
      <c r="G27" s="856"/>
      <c r="H27" s="297" t="s">
        <v>179</v>
      </c>
      <c r="I27" s="290" t="s">
        <v>140</v>
      </c>
      <c r="J27" s="290" t="s">
        <v>180</v>
      </c>
      <c r="K27" s="290" t="s">
        <v>171</v>
      </c>
      <c r="L27" s="291">
        <v>42857</v>
      </c>
      <c r="M27" s="291">
        <v>42767</v>
      </c>
      <c r="N27" s="291">
        <v>42933</v>
      </c>
      <c r="O27" s="485" t="s">
        <v>181</v>
      </c>
      <c r="P27" s="289"/>
      <c r="Q27" s="178" t="s">
        <v>347</v>
      </c>
      <c r="R27" s="297" t="s">
        <v>182</v>
      </c>
      <c r="S27" s="267" t="s">
        <v>156</v>
      </c>
      <c r="T27" s="462" t="s">
        <v>30</v>
      </c>
      <c r="U27" s="216" t="s">
        <v>247</v>
      </c>
      <c r="V27" s="16"/>
      <c r="W27" s="1"/>
    </row>
    <row r="28" spans="1:24" s="140" customFormat="1" ht="72" customHeight="1" x14ac:dyDescent="0.25">
      <c r="A28" s="857"/>
      <c r="B28" s="858"/>
      <c r="C28" s="858"/>
      <c r="D28" s="859"/>
      <c r="E28" s="856"/>
      <c r="F28" s="858"/>
      <c r="G28" s="856"/>
      <c r="H28" s="297" t="s">
        <v>183</v>
      </c>
      <c r="I28" s="290" t="s">
        <v>140</v>
      </c>
      <c r="J28" s="290" t="s">
        <v>184</v>
      </c>
      <c r="K28" s="290" t="s">
        <v>171</v>
      </c>
      <c r="L28" s="291">
        <v>42857</v>
      </c>
      <c r="M28" s="291">
        <v>42933</v>
      </c>
      <c r="N28" s="291">
        <v>42937</v>
      </c>
      <c r="O28" s="485" t="s">
        <v>185</v>
      </c>
      <c r="P28" s="289" t="s">
        <v>173</v>
      </c>
      <c r="Q28" s="178" t="s">
        <v>616</v>
      </c>
      <c r="R28" s="297" t="s">
        <v>348</v>
      </c>
      <c r="S28" s="267" t="s">
        <v>156</v>
      </c>
      <c r="T28" s="462" t="s">
        <v>30</v>
      </c>
      <c r="U28" s="216" t="s">
        <v>357</v>
      </c>
      <c r="V28" s="16"/>
      <c r="W28" s="1"/>
    </row>
    <row r="29" spans="1:24" s="140" customFormat="1" ht="72" customHeight="1" x14ac:dyDescent="0.25">
      <c r="A29" s="857"/>
      <c r="B29" s="858"/>
      <c r="C29" s="858"/>
      <c r="D29" s="859"/>
      <c r="E29" s="856"/>
      <c r="F29" s="858"/>
      <c r="G29" s="856"/>
      <c r="H29" s="297" t="s">
        <v>186</v>
      </c>
      <c r="I29" s="290" t="s">
        <v>140</v>
      </c>
      <c r="J29" s="290" t="s">
        <v>187</v>
      </c>
      <c r="K29" s="290" t="s">
        <v>171</v>
      </c>
      <c r="L29" s="291">
        <v>42857</v>
      </c>
      <c r="M29" s="291">
        <v>42940</v>
      </c>
      <c r="N29" s="291">
        <v>42947</v>
      </c>
      <c r="O29" s="485" t="s">
        <v>188</v>
      </c>
      <c r="P29" s="289"/>
      <c r="Q29" s="178" t="s">
        <v>617</v>
      </c>
      <c r="R29" s="297" t="s">
        <v>345</v>
      </c>
      <c r="S29" s="267" t="s">
        <v>156</v>
      </c>
      <c r="T29" s="462" t="s">
        <v>30</v>
      </c>
      <c r="U29" s="216" t="s">
        <v>618</v>
      </c>
      <c r="V29" s="16"/>
      <c r="W29" s="1"/>
    </row>
    <row r="30" spans="1:24" s="140" customFormat="1" ht="72" customHeight="1" x14ac:dyDescent="0.25">
      <c r="A30" s="857">
        <v>12</v>
      </c>
      <c r="B30" s="858" t="s">
        <v>10</v>
      </c>
      <c r="C30" s="858" t="s">
        <v>126</v>
      </c>
      <c r="D30" s="859">
        <v>42832</v>
      </c>
      <c r="E30" s="858" t="s">
        <v>189</v>
      </c>
      <c r="F30" s="858" t="s">
        <v>11</v>
      </c>
      <c r="G30" s="856" t="s">
        <v>190</v>
      </c>
      <c r="H30" s="297" t="s">
        <v>191</v>
      </c>
      <c r="I30" s="290" t="s">
        <v>140</v>
      </c>
      <c r="J30" s="290" t="s">
        <v>170</v>
      </c>
      <c r="K30" s="290" t="s">
        <v>171</v>
      </c>
      <c r="L30" s="291">
        <v>42857</v>
      </c>
      <c r="M30" s="291">
        <v>42962</v>
      </c>
      <c r="N30" s="291">
        <v>43069</v>
      </c>
      <c r="O30" s="485" t="s">
        <v>192</v>
      </c>
      <c r="P30" s="289" t="s">
        <v>193</v>
      </c>
      <c r="Q30" s="178" t="s">
        <v>619</v>
      </c>
      <c r="R30" s="297" t="s">
        <v>354</v>
      </c>
      <c r="S30" s="267" t="s">
        <v>156</v>
      </c>
      <c r="T30" s="462" t="s">
        <v>30</v>
      </c>
      <c r="U30" s="216" t="s">
        <v>358</v>
      </c>
      <c r="V30" s="16"/>
      <c r="W30" s="1"/>
    </row>
    <row r="31" spans="1:24" s="140" customFormat="1" ht="72" customHeight="1" x14ac:dyDescent="0.25">
      <c r="A31" s="857"/>
      <c r="B31" s="858"/>
      <c r="C31" s="858"/>
      <c r="D31" s="859"/>
      <c r="E31" s="858"/>
      <c r="F31" s="858"/>
      <c r="G31" s="856"/>
      <c r="H31" s="297" t="s">
        <v>194</v>
      </c>
      <c r="I31" s="290" t="s">
        <v>140</v>
      </c>
      <c r="J31" s="290" t="s">
        <v>180</v>
      </c>
      <c r="K31" s="290" t="s">
        <v>171</v>
      </c>
      <c r="L31" s="291">
        <v>42857</v>
      </c>
      <c r="M31" s="291">
        <v>42962</v>
      </c>
      <c r="N31" s="291">
        <v>43069</v>
      </c>
      <c r="O31" s="485" t="s">
        <v>195</v>
      </c>
      <c r="P31" s="289" t="s">
        <v>193</v>
      </c>
      <c r="Q31" s="178" t="s">
        <v>620</v>
      </c>
      <c r="R31" s="297" t="s">
        <v>353</v>
      </c>
      <c r="S31" s="267" t="s">
        <v>156</v>
      </c>
      <c r="T31" s="462" t="s">
        <v>30</v>
      </c>
      <c r="U31" s="216" t="s">
        <v>346</v>
      </c>
      <c r="V31" s="16"/>
      <c r="W31" s="1"/>
    </row>
    <row r="32" spans="1:24" s="140" customFormat="1" ht="72" customHeight="1" x14ac:dyDescent="0.25">
      <c r="A32" s="857"/>
      <c r="B32" s="858"/>
      <c r="C32" s="858"/>
      <c r="D32" s="859"/>
      <c r="E32" s="858"/>
      <c r="F32" s="858"/>
      <c r="G32" s="856"/>
      <c r="H32" s="297" t="s">
        <v>196</v>
      </c>
      <c r="I32" s="290" t="s">
        <v>140</v>
      </c>
      <c r="J32" s="290" t="s">
        <v>197</v>
      </c>
      <c r="K32" s="290" t="s">
        <v>171</v>
      </c>
      <c r="L32" s="291">
        <v>42857</v>
      </c>
      <c r="M32" s="291">
        <v>43073</v>
      </c>
      <c r="N32" s="291">
        <v>43077</v>
      </c>
      <c r="O32" s="485" t="s">
        <v>198</v>
      </c>
      <c r="P32" s="289"/>
      <c r="Q32" s="178" t="s">
        <v>621</v>
      </c>
      <c r="R32" s="297" t="s">
        <v>355</v>
      </c>
      <c r="S32" s="267" t="s">
        <v>156</v>
      </c>
      <c r="T32" s="462" t="s">
        <v>30</v>
      </c>
      <c r="U32" s="216" t="s">
        <v>359</v>
      </c>
      <c r="V32" s="16"/>
      <c r="W32" s="1"/>
    </row>
    <row r="33" spans="1:23" s="140" customFormat="1" ht="72" customHeight="1" x14ac:dyDescent="0.25">
      <c r="A33" s="857"/>
      <c r="B33" s="858"/>
      <c r="C33" s="858"/>
      <c r="D33" s="859"/>
      <c r="E33" s="858"/>
      <c r="F33" s="858"/>
      <c r="G33" s="856"/>
      <c r="H33" s="297" t="s">
        <v>199</v>
      </c>
      <c r="I33" s="290" t="s">
        <v>140</v>
      </c>
      <c r="J33" s="290" t="s">
        <v>200</v>
      </c>
      <c r="K33" s="290" t="s">
        <v>171</v>
      </c>
      <c r="L33" s="291">
        <v>42857</v>
      </c>
      <c r="M33" s="291">
        <v>43080</v>
      </c>
      <c r="N33" s="291">
        <v>43084</v>
      </c>
      <c r="O33" s="485" t="s">
        <v>201</v>
      </c>
      <c r="P33" s="289"/>
      <c r="Q33" s="178" t="s">
        <v>622</v>
      </c>
      <c r="R33" s="297" t="s">
        <v>356</v>
      </c>
      <c r="S33" s="267" t="s">
        <v>156</v>
      </c>
      <c r="T33" s="462" t="s">
        <v>30</v>
      </c>
      <c r="U33" s="216" t="s">
        <v>360</v>
      </c>
      <c r="V33" s="16"/>
      <c r="W33" s="1"/>
    </row>
    <row r="34" spans="1:23" s="140" customFormat="1" ht="72" customHeight="1" x14ac:dyDescent="0.25">
      <c r="A34" s="857"/>
      <c r="B34" s="858"/>
      <c r="C34" s="858"/>
      <c r="D34" s="859"/>
      <c r="E34" s="858"/>
      <c r="F34" s="858"/>
      <c r="G34" s="856"/>
      <c r="H34" s="297" t="s">
        <v>202</v>
      </c>
      <c r="I34" s="290" t="s">
        <v>140</v>
      </c>
      <c r="J34" s="290" t="s">
        <v>203</v>
      </c>
      <c r="K34" s="290" t="s">
        <v>171</v>
      </c>
      <c r="L34" s="291">
        <v>42857</v>
      </c>
      <c r="M34" s="291">
        <v>43467</v>
      </c>
      <c r="N34" s="291">
        <v>43830</v>
      </c>
      <c r="O34" s="485" t="s">
        <v>843</v>
      </c>
      <c r="P34" s="289" t="s">
        <v>844</v>
      </c>
      <c r="Q34" s="178" t="s">
        <v>927</v>
      </c>
      <c r="R34" s="263" t="s">
        <v>862</v>
      </c>
      <c r="S34" s="250"/>
      <c r="T34" s="462" t="s">
        <v>30</v>
      </c>
      <c r="U34" s="216" t="s">
        <v>928</v>
      </c>
      <c r="V34" s="16"/>
      <c r="W34" s="1"/>
    </row>
    <row r="35" spans="1:23" s="140" customFormat="1" ht="72" customHeight="1" x14ac:dyDescent="0.25">
      <c r="A35" s="302">
        <v>13</v>
      </c>
      <c r="B35" s="189" t="s">
        <v>10</v>
      </c>
      <c r="C35" s="189" t="s">
        <v>126</v>
      </c>
      <c r="D35" s="291">
        <v>42832</v>
      </c>
      <c r="E35" s="289" t="s">
        <v>204</v>
      </c>
      <c r="F35" s="290" t="s">
        <v>11</v>
      </c>
      <c r="G35" s="289" t="s">
        <v>190</v>
      </c>
      <c r="H35" s="297" t="s">
        <v>205</v>
      </c>
      <c r="I35" s="290" t="s">
        <v>140</v>
      </c>
      <c r="J35" s="290" t="s">
        <v>206</v>
      </c>
      <c r="K35" s="290" t="s">
        <v>171</v>
      </c>
      <c r="L35" s="291">
        <v>42857</v>
      </c>
      <c r="M35" s="291">
        <v>43132</v>
      </c>
      <c r="N35" s="291">
        <v>43465</v>
      </c>
      <c r="O35" s="485" t="s">
        <v>458</v>
      </c>
      <c r="P35" s="190" t="s">
        <v>459</v>
      </c>
      <c r="Q35" s="303" t="s">
        <v>623</v>
      </c>
      <c r="R35" s="263" t="s">
        <v>516</v>
      </c>
      <c r="S35" s="267" t="s">
        <v>156</v>
      </c>
      <c r="T35" s="462" t="s">
        <v>30</v>
      </c>
      <c r="U35" s="164" t="s">
        <v>512</v>
      </c>
      <c r="V35" s="16"/>
      <c r="W35" s="1"/>
    </row>
    <row r="36" spans="1:23" s="140" customFormat="1" ht="72" customHeight="1" x14ac:dyDescent="0.25">
      <c r="A36" s="302">
        <v>14</v>
      </c>
      <c r="B36" s="189" t="s">
        <v>10</v>
      </c>
      <c r="C36" s="189" t="s">
        <v>126</v>
      </c>
      <c r="D36" s="291">
        <v>42832</v>
      </c>
      <c r="E36" s="289" t="s">
        <v>207</v>
      </c>
      <c r="F36" s="290" t="s">
        <v>11</v>
      </c>
      <c r="G36" s="289" t="s">
        <v>190</v>
      </c>
      <c r="H36" s="297" t="s">
        <v>208</v>
      </c>
      <c r="I36" s="290" t="s">
        <v>140</v>
      </c>
      <c r="J36" s="290" t="s">
        <v>209</v>
      </c>
      <c r="K36" s="290" t="s">
        <v>171</v>
      </c>
      <c r="L36" s="291">
        <v>42857</v>
      </c>
      <c r="M36" s="291">
        <v>42842</v>
      </c>
      <c r="N36" s="291">
        <v>42867</v>
      </c>
      <c r="O36" s="485" t="s">
        <v>210</v>
      </c>
      <c r="P36" s="289"/>
      <c r="Q36" s="178" t="s">
        <v>624</v>
      </c>
      <c r="R36" s="297" t="s">
        <v>349</v>
      </c>
      <c r="S36" s="267" t="s">
        <v>156</v>
      </c>
      <c r="T36" s="462" t="s">
        <v>30</v>
      </c>
      <c r="U36" s="229" t="s">
        <v>361</v>
      </c>
      <c r="V36" s="16"/>
      <c r="W36" s="1"/>
    </row>
    <row r="37" spans="1:23" s="140" customFormat="1" ht="72" customHeight="1" x14ac:dyDescent="0.25">
      <c r="A37" s="857">
        <v>15</v>
      </c>
      <c r="B37" s="858" t="s">
        <v>10</v>
      </c>
      <c r="C37" s="858" t="s">
        <v>126</v>
      </c>
      <c r="D37" s="859">
        <v>43038</v>
      </c>
      <c r="E37" s="856" t="s">
        <v>211</v>
      </c>
      <c r="F37" s="858" t="s">
        <v>11</v>
      </c>
      <c r="G37" s="856" t="s">
        <v>212</v>
      </c>
      <c r="H37" s="297" t="s">
        <v>213</v>
      </c>
      <c r="I37" s="290" t="s">
        <v>140</v>
      </c>
      <c r="J37" s="290" t="s">
        <v>214</v>
      </c>
      <c r="K37" s="290" t="s">
        <v>215</v>
      </c>
      <c r="L37" s="291">
        <v>43040</v>
      </c>
      <c r="M37" s="291">
        <v>43102</v>
      </c>
      <c r="N37" s="291">
        <v>43190</v>
      </c>
      <c r="O37" s="486" t="s">
        <v>344</v>
      </c>
      <c r="P37" s="190" t="s">
        <v>350</v>
      </c>
      <c r="Q37" s="191" t="s">
        <v>351</v>
      </c>
      <c r="R37" s="192" t="s">
        <v>352</v>
      </c>
      <c r="S37" s="267" t="s">
        <v>156</v>
      </c>
      <c r="T37" s="462" t="s">
        <v>30</v>
      </c>
      <c r="U37" s="164" t="s">
        <v>362</v>
      </c>
      <c r="V37" s="16"/>
      <c r="W37" s="1"/>
    </row>
    <row r="38" spans="1:23" s="140" customFormat="1" ht="72" customHeight="1" x14ac:dyDescent="0.25">
      <c r="A38" s="857"/>
      <c r="B38" s="858"/>
      <c r="C38" s="858"/>
      <c r="D38" s="859"/>
      <c r="E38" s="856"/>
      <c r="F38" s="858"/>
      <c r="G38" s="856"/>
      <c r="H38" s="297" t="s">
        <v>216</v>
      </c>
      <c r="I38" s="290" t="s">
        <v>140</v>
      </c>
      <c r="J38" s="290" t="s">
        <v>217</v>
      </c>
      <c r="K38" s="290" t="s">
        <v>215</v>
      </c>
      <c r="L38" s="291">
        <v>43040</v>
      </c>
      <c r="M38" s="291">
        <v>43191</v>
      </c>
      <c r="N38" s="291">
        <v>43465</v>
      </c>
      <c r="O38" s="486" t="s">
        <v>460</v>
      </c>
      <c r="P38" s="190" t="s">
        <v>461</v>
      </c>
      <c r="Q38" s="178" t="s">
        <v>513</v>
      </c>
      <c r="R38" s="297" t="s">
        <v>514</v>
      </c>
      <c r="S38" s="267" t="s">
        <v>156</v>
      </c>
      <c r="T38" s="462" t="s">
        <v>30</v>
      </c>
      <c r="U38" s="164" t="s">
        <v>515</v>
      </c>
      <c r="V38" s="16"/>
      <c r="W38" s="1"/>
    </row>
    <row r="39" spans="1:23" s="140" customFormat="1" ht="72" customHeight="1" x14ac:dyDescent="0.25">
      <c r="A39" s="857">
        <v>16</v>
      </c>
      <c r="B39" s="858" t="s">
        <v>10</v>
      </c>
      <c r="C39" s="858" t="s">
        <v>126</v>
      </c>
      <c r="D39" s="859">
        <v>43084</v>
      </c>
      <c r="E39" s="856" t="s">
        <v>218</v>
      </c>
      <c r="F39" s="858" t="s">
        <v>11</v>
      </c>
      <c r="G39" s="856" t="s">
        <v>219</v>
      </c>
      <c r="H39" s="297" t="s">
        <v>220</v>
      </c>
      <c r="I39" s="290" t="s">
        <v>140</v>
      </c>
      <c r="J39" s="290" t="s">
        <v>221</v>
      </c>
      <c r="K39" s="290" t="s">
        <v>171</v>
      </c>
      <c r="L39" s="291">
        <v>43112</v>
      </c>
      <c r="M39" s="291">
        <v>43143</v>
      </c>
      <c r="N39" s="291">
        <v>43159</v>
      </c>
      <c r="O39" s="486" t="s">
        <v>222</v>
      </c>
      <c r="P39" s="289" t="s">
        <v>223</v>
      </c>
      <c r="Q39" s="178" t="s">
        <v>224</v>
      </c>
      <c r="R39" s="193" t="s">
        <v>225</v>
      </c>
      <c r="S39" s="267" t="s">
        <v>156</v>
      </c>
      <c r="T39" s="462" t="s">
        <v>30</v>
      </c>
      <c r="U39" s="162" t="s">
        <v>248</v>
      </c>
      <c r="V39" s="16"/>
      <c r="W39" s="1"/>
    </row>
    <row r="40" spans="1:23" s="140" customFormat="1" ht="72" customHeight="1" x14ac:dyDescent="0.25">
      <c r="A40" s="857"/>
      <c r="B40" s="858"/>
      <c r="C40" s="858"/>
      <c r="D40" s="859"/>
      <c r="E40" s="856"/>
      <c r="F40" s="858"/>
      <c r="G40" s="856"/>
      <c r="H40" s="297" t="s">
        <v>226</v>
      </c>
      <c r="I40" s="290" t="s">
        <v>140</v>
      </c>
      <c r="J40" s="290" t="s">
        <v>227</v>
      </c>
      <c r="K40" s="290" t="s">
        <v>171</v>
      </c>
      <c r="L40" s="291">
        <v>43112</v>
      </c>
      <c r="M40" s="291">
        <v>43122</v>
      </c>
      <c r="N40" s="291">
        <v>43159</v>
      </c>
      <c r="O40" s="486" t="s">
        <v>228</v>
      </c>
      <c r="P40" s="289" t="s">
        <v>229</v>
      </c>
      <c r="Q40" s="178" t="s">
        <v>230</v>
      </c>
      <c r="R40" s="297" t="s">
        <v>231</v>
      </c>
      <c r="S40" s="267" t="s">
        <v>156</v>
      </c>
      <c r="T40" s="462" t="s">
        <v>30</v>
      </c>
      <c r="U40" s="229" t="s">
        <v>249</v>
      </c>
      <c r="V40" s="16"/>
      <c r="W40" s="1"/>
    </row>
    <row r="41" spans="1:23" s="140" customFormat="1" ht="72" customHeight="1" x14ac:dyDescent="0.25">
      <c r="A41" s="857"/>
      <c r="B41" s="858"/>
      <c r="C41" s="858"/>
      <c r="D41" s="859"/>
      <c r="E41" s="856"/>
      <c r="F41" s="858"/>
      <c r="G41" s="856"/>
      <c r="H41" s="297" t="s">
        <v>232</v>
      </c>
      <c r="I41" s="290" t="s">
        <v>140</v>
      </c>
      <c r="J41" s="290" t="s">
        <v>233</v>
      </c>
      <c r="K41" s="290" t="s">
        <v>171</v>
      </c>
      <c r="L41" s="291">
        <v>43112</v>
      </c>
      <c r="M41" s="291">
        <v>43122</v>
      </c>
      <c r="N41" s="291">
        <v>43465</v>
      </c>
      <c r="O41" s="486" t="s">
        <v>462</v>
      </c>
      <c r="P41" s="190" t="s">
        <v>383</v>
      </c>
      <c r="Q41" s="295" t="s">
        <v>534</v>
      </c>
      <c r="R41" s="297" t="s">
        <v>535</v>
      </c>
      <c r="S41" s="267" t="s">
        <v>156</v>
      </c>
      <c r="T41" s="462" t="s">
        <v>30</v>
      </c>
      <c r="U41" s="164" t="s">
        <v>536</v>
      </c>
      <c r="V41" s="16"/>
      <c r="W41" s="1"/>
    </row>
    <row r="42" spans="1:23" s="140" customFormat="1" ht="72" customHeight="1" x14ac:dyDescent="0.25">
      <c r="A42" s="857">
        <v>17</v>
      </c>
      <c r="B42" s="858" t="s">
        <v>10</v>
      </c>
      <c r="C42" s="858" t="s">
        <v>234</v>
      </c>
      <c r="D42" s="859">
        <v>43084</v>
      </c>
      <c r="E42" s="856" t="s">
        <v>235</v>
      </c>
      <c r="F42" s="858" t="s">
        <v>11</v>
      </c>
      <c r="G42" s="856" t="s">
        <v>236</v>
      </c>
      <c r="H42" s="297" t="s">
        <v>237</v>
      </c>
      <c r="I42" s="290" t="s">
        <v>24</v>
      </c>
      <c r="J42" s="290" t="s">
        <v>221</v>
      </c>
      <c r="K42" s="290" t="s">
        <v>171</v>
      </c>
      <c r="L42" s="291">
        <v>43112</v>
      </c>
      <c r="M42" s="291">
        <v>43122</v>
      </c>
      <c r="N42" s="291">
        <v>43126</v>
      </c>
      <c r="O42" s="486" t="s">
        <v>596</v>
      </c>
      <c r="P42" s="289" t="s">
        <v>238</v>
      </c>
      <c r="Q42" s="178" t="s">
        <v>636</v>
      </c>
      <c r="R42" s="193" t="s">
        <v>239</v>
      </c>
      <c r="S42" s="250"/>
      <c r="T42" s="462" t="s">
        <v>30</v>
      </c>
      <c r="U42" s="164" t="s">
        <v>626</v>
      </c>
      <c r="V42" s="16"/>
      <c r="W42" s="1"/>
    </row>
    <row r="43" spans="1:23" s="140" customFormat="1" ht="72" customHeight="1" x14ac:dyDescent="0.25">
      <c r="A43" s="857"/>
      <c r="B43" s="858"/>
      <c r="C43" s="858"/>
      <c r="D43" s="859"/>
      <c r="E43" s="856"/>
      <c r="F43" s="858"/>
      <c r="G43" s="856"/>
      <c r="H43" s="297" t="s">
        <v>240</v>
      </c>
      <c r="I43" s="290" t="s">
        <v>24</v>
      </c>
      <c r="J43" s="290" t="s">
        <v>241</v>
      </c>
      <c r="K43" s="290" t="s">
        <v>171</v>
      </c>
      <c r="L43" s="291">
        <v>43112</v>
      </c>
      <c r="M43" s="291">
        <v>43132</v>
      </c>
      <c r="N43" s="291">
        <v>43159</v>
      </c>
      <c r="O43" s="486" t="s">
        <v>463</v>
      </c>
      <c r="P43" s="289"/>
      <c r="Q43" s="178" t="s">
        <v>543</v>
      </c>
      <c r="R43" s="297" t="s">
        <v>530</v>
      </c>
      <c r="S43" s="267" t="s">
        <v>156</v>
      </c>
      <c r="T43" s="462" t="s">
        <v>30</v>
      </c>
      <c r="U43" s="164" t="s">
        <v>390</v>
      </c>
      <c r="V43" s="16"/>
      <c r="W43" s="1"/>
    </row>
    <row r="44" spans="1:23" s="140" customFormat="1" ht="72" customHeight="1" x14ac:dyDescent="0.25">
      <c r="A44" s="857"/>
      <c r="B44" s="858"/>
      <c r="C44" s="858"/>
      <c r="D44" s="859"/>
      <c r="E44" s="856"/>
      <c r="F44" s="858"/>
      <c r="G44" s="856"/>
      <c r="H44" s="297" t="s">
        <v>242</v>
      </c>
      <c r="I44" s="290" t="s">
        <v>24</v>
      </c>
      <c r="J44" s="290" t="s">
        <v>243</v>
      </c>
      <c r="K44" s="290" t="s">
        <v>171</v>
      </c>
      <c r="L44" s="291">
        <v>43112</v>
      </c>
      <c r="M44" s="291">
        <v>43122</v>
      </c>
      <c r="N44" s="291">
        <v>43465</v>
      </c>
      <c r="O44" s="486" t="s">
        <v>382</v>
      </c>
      <c r="P44" s="289" t="s">
        <v>244</v>
      </c>
      <c r="Q44" s="178" t="s">
        <v>527</v>
      </c>
      <c r="R44" s="297" t="s">
        <v>528</v>
      </c>
      <c r="S44" s="267" t="s">
        <v>156</v>
      </c>
      <c r="T44" s="462" t="s">
        <v>30</v>
      </c>
      <c r="U44" s="164" t="s">
        <v>529</v>
      </c>
      <c r="V44" s="16"/>
      <c r="W44" s="1"/>
    </row>
    <row r="45" spans="1:23" s="199" customFormat="1" ht="72" customHeight="1" x14ac:dyDescent="0.25">
      <c r="A45" s="285">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87" t="s">
        <v>503</v>
      </c>
      <c r="P45" s="149" t="s">
        <v>253</v>
      </c>
      <c r="Q45" s="220" t="s">
        <v>548</v>
      </c>
      <c r="R45" s="305" t="s">
        <v>629</v>
      </c>
      <c r="S45" s="176" t="s">
        <v>156</v>
      </c>
      <c r="T45" s="462" t="s">
        <v>30</v>
      </c>
      <c r="U45" s="219" t="s">
        <v>532</v>
      </c>
      <c r="V45" s="53"/>
      <c r="W45" s="1"/>
    </row>
    <row r="46" spans="1:23" s="199" customFormat="1" ht="72" customHeight="1" x14ac:dyDescent="0.25">
      <c r="A46" s="306">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82" t="s">
        <v>588</v>
      </c>
      <c r="P46" s="227" t="s">
        <v>256</v>
      </c>
      <c r="Q46" s="222" t="s">
        <v>638</v>
      </c>
      <c r="R46" s="167" t="s">
        <v>573</v>
      </c>
      <c r="S46" s="177"/>
      <c r="T46" s="462" t="s">
        <v>30</v>
      </c>
      <c r="U46" s="168" t="s">
        <v>628</v>
      </c>
      <c r="V46" s="16"/>
      <c r="W46" s="1"/>
    </row>
    <row r="47" spans="1:23" s="199" customFormat="1" ht="72" customHeight="1" thickBot="1" x14ac:dyDescent="0.3">
      <c r="A47" s="306">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82" t="s">
        <v>589</v>
      </c>
      <c r="P47" s="166" t="s">
        <v>256</v>
      </c>
      <c r="Q47" s="191" t="s">
        <v>637</v>
      </c>
      <c r="R47" s="167" t="s">
        <v>574</v>
      </c>
      <c r="S47" s="177"/>
      <c r="T47" s="462" t="s">
        <v>30</v>
      </c>
      <c r="U47" s="168" t="s">
        <v>627</v>
      </c>
      <c r="V47" s="16"/>
      <c r="W47" s="1"/>
    </row>
    <row r="48" spans="1:23" ht="72" customHeight="1" x14ac:dyDescent="0.25">
      <c r="A48" s="857">
        <v>30</v>
      </c>
      <c r="B48" s="858" t="s">
        <v>129</v>
      </c>
      <c r="C48" s="858" t="s">
        <v>123</v>
      </c>
      <c r="D48" s="891">
        <v>43370</v>
      </c>
      <c r="E48" s="892" t="s">
        <v>366</v>
      </c>
      <c r="F48" s="895" t="s">
        <v>138</v>
      </c>
      <c r="G48" s="897" t="s">
        <v>367</v>
      </c>
      <c r="H48" s="496" t="s">
        <v>368</v>
      </c>
      <c r="I48" s="497" t="s">
        <v>24</v>
      </c>
      <c r="J48" s="497" t="s">
        <v>380</v>
      </c>
      <c r="K48" s="498" t="s">
        <v>369</v>
      </c>
      <c r="L48" s="499">
        <v>43367</v>
      </c>
      <c r="M48" s="499">
        <v>43367</v>
      </c>
      <c r="N48" s="499">
        <v>43370</v>
      </c>
      <c r="O48" s="500" t="s">
        <v>504</v>
      </c>
      <c r="P48" s="501" t="s">
        <v>370</v>
      </c>
      <c r="Q48" s="502" t="s">
        <v>549</v>
      </c>
      <c r="R48" s="503" t="s">
        <v>388</v>
      </c>
      <c r="S48" s="504" t="s">
        <v>156</v>
      </c>
      <c r="T48" s="462" t="s">
        <v>30</v>
      </c>
      <c r="U48" s="221" t="s">
        <v>537</v>
      </c>
    </row>
    <row r="49" spans="1:26" ht="72" customHeight="1" x14ac:dyDescent="0.25">
      <c r="A49" s="857"/>
      <c r="B49" s="858"/>
      <c r="C49" s="858"/>
      <c r="D49" s="891"/>
      <c r="E49" s="893"/>
      <c r="F49" s="896"/>
      <c r="G49" s="898"/>
      <c r="H49" s="443" t="s">
        <v>770</v>
      </c>
      <c r="I49" s="445" t="s">
        <v>24</v>
      </c>
      <c r="J49" s="445" t="s">
        <v>371</v>
      </c>
      <c r="K49" s="403" t="s">
        <v>369</v>
      </c>
      <c r="L49" s="194">
        <v>43370</v>
      </c>
      <c r="M49" s="194">
        <v>43370</v>
      </c>
      <c r="N49" s="194">
        <v>43370</v>
      </c>
      <c r="O49" s="488" t="s">
        <v>547</v>
      </c>
      <c r="P49" s="445" t="s">
        <v>384</v>
      </c>
      <c r="Q49" s="169" t="s">
        <v>771</v>
      </c>
      <c r="R49" s="309" t="s">
        <v>550</v>
      </c>
      <c r="S49" s="267" t="s">
        <v>156</v>
      </c>
      <c r="T49" s="462" t="s">
        <v>30</v>
      </c>
      <c r="U49" s="221" t="s">
        <v>538</v>
      </c>
    </row>
    <row r="50" spans="1:26" ht="72" customHeight="1" x14ac:dyDescent="0.25">
      <c r="A50" s="857"/>
      <c r="B50" s="858"/>
      <c r="C50" s="858"/>
      <c r="D50" s="891"/>
      <c r="E50" s="893"/>
      <c r="F50" s="896"/>
      <c r="G50" s="898"/>
      <c r="H50" s="169" t="s">
        <v>772</v>
      </c>
      <c r="I50" s="445" t="s">
        <v>24</v>
      </c>
      <c r="J50" s="445" t="s">
        <v>372</v>
      </c>
      <c r="K50" s="404" t="s">
        <v>369</v>
      </c>
      <c r="L50" s="446">
        <v>43370</v>
      </c>
      <c r="M50" s="194">
        <v>43374</v>
      </c>
      <c r="N50" s="194">
        <v>43462</v>
      </c>
      <c r="O50" s="490" t="s">
        <v>505</v>
      </c>
      <c r="P50" s="445" t="s">
        <v>506</v>
      </c>
      <c r="Q50" s="222" t="s">
        <v>773</v>
      </c>
      <c r="R50" s="191" t="s">
        <v>544</v>
      </c>
      <c r="S50" s="267" t="s">
        <v>156</v>
      </c>
      <c r="T50" s="462" t="s">
        <v>30</v>
      </c>
      <c r="U50" s="472" t="s">
        <v>539</v>
      </c>
    </row>
    <row r="51" spans="1:26" ht="72" customHeight="1" x14ac:dyDescent="0.25">
      <c r="A51" s="857"/>
      <c r="B51" s="858"/>
      <c r="C51" s="858"/>
      <c r="D51" s="891"/>
      <c r="E51" s="893"/>
      <c r="F51" s="896"/>
      <c r="G51" s="898"/>
      <c r="H51" s="443" t="s">
        <v>373</v>
      </c>
      <c r="I51" s="445" t="s">
        <v>24</v>
      </c>
      <c r="J51" s="445" t="s">
        <v>374</v>
      </c>
      <c r="K51" s="404" t="s">
        <v>369</v>
      </c>
      <c r="L51" s="446">
        <v>43370</v>
      </c>
      <c r="M51" s="194">
        <v>43374</v>
      </c>
      <c r="N51" s="194">
        <v>43612</v>
      </c>
      <c r="O51" s="491" t="s">
        <v>848</v>
      </c>
      <c r="P51" s="445" t="s">
        <v>774</v>
      </c>
      <c r="Q51" s="222" t="s">
        <v>880</v>
      </c>
      <c r="R51" s="195" t="s">
        <v>502</v>
      </c>
      <c r="S51" s="195"/>
      <c r="T51" s="462" t="s">
        <v>30</v>
      </c>
      <c r="U51" s="472" t="s">
        <v>881</v>
      </c>
    </row>
    <row r="52" spans="1:26" ht="72" customHeight="1" x14ac:dyDescent="0.25">
      <c r="A52" s="857"/>
      <c r="B52" s="858"/>
      <c r="C52" s="858"/>
      <c r="D52" s="891"/>
      <c r="E52" s="893"/>
      <c r="F52" s="896"/>
      <c r="G52" s="898"/>
      <c r="H52" s="472" t="s">
        <v>375</v>
      </c>
      <c r="I52" s="471" t="s">
        <v>24</v>
      </c>
      <c r="J52" s="471" t="s">
        <v>775</v>
      </c>
      <c r="K52" s="405" t="s">
        <v>369</v>
      </c>
      <c r="L52" s="473">
        <v>43370</v>
      </c>
      <c r="M52" s="406">
        <v>43374</v>
      </c>
      <c r="N52" s="406">
        <v>43403</v>
      </c>
      <c r="O52" s="492" t="s">
        <v>849</v>
      </c>
      <c r="P52" s="407"/>
      <c r="Q52" s="222" t="s">
        <v>776</v>
      </c>
      <c r="R52" s="282"/>
      <c r="S52" s="282"/>
      <c r="T52" s="462" t="s">
        <v>541</v>
      </c>
      <c r="U52" s="472" t="s">
        <v>630</v>
      </c>
    </row>
    <row r="53" spans="1:26" ht="72" customHeight="1" x14ac:dyDescent="0.25">
      <c r="A53" s="857"/>
      <c r="B53" s="858"/>
      <c r="C53" s="858"/>
      <c r="D53" s="891"/>
      <c r="E53" s="893"/>
      <c r="F53" s="896"/>
      <c r="G53" s="898"/>
      <c r="H53" s="472" t="s">
        <v>777</v>
      </c>
      <c r="I53" s="471" t="s">
        <v>24</v>
      </c>
      <c r="J53" s="471" t="s">
        <v>376</v>
      </c>
      <c r="K53" s="405" t="s">
        <v>369</v>
      </c>
      <c r="L53" s="473">
        <v>43370</v>
      </c>
      <c r="M53" s="406">
        <v>43374</v>
      </c>
      <c r="N53" s="406">
        <v>43434</v>
      </c>
      <c r="O53" s="489" t="s">
        <v>850</v>
      </c>
      <c r="P53" s="407"/>
      <c r="Q53" s="222" t="s">
        <v>778</v>
      </c>
      <c r="R53" s="282"/>
      <c r="S53" s="282"/>
      <c r="T53" s="462" t="s">
        <v>541</v>
      </c>
      <c r="U53" s="472" t="s">
        <v>630</v>
      </c>
    </row>
    <row r="54" spans="1:26" ht="72" customHeight="1" x14ac:dyDescent="0.25">
      <c r="A54" s="857"/>
      <c r="B54" s="858"/>
      <c r="C54" s="858"/>
      <c r="D54" s="891"/>
      <c r="E54" s="894"/>
      <c r="F54" s="887"/>
      <c r="G54" s="899"/>
      <c r="H54" s="260" t="s">
        <v>377</v>
      </c>
      <c r="I54" s="408" t="s">
        <v>24</v>
      </c>
      <c r="J54" s="408" t="s">
        <v>378</v>
      </c>
      <c r="K54" s="405" t="s">
        <v>369</v>
      </c>
      <c r="L54" s="473">
        <v>43370</v>
      </c>
      <c r="M54" s="406">
        <v>43371</v>
      </c>
      <c r="N54" s="406">
        <v>43434</v>
      </c>
      <c r="O54" s="492" t="s">
        <v>851</v>
      </c>
      <c r="P54" s="409"/>
      <c r="Q54" s="222" t="s">
        <v>882</v>
      </c>
      <c r="R54" s="282"/>
      <c r="S54" s="282"/>
      <c r="T54" s="462" t="s">
        <v>541</v>
      </c>
      <c r="U54" s="472" t="s">
        <v>630</v>
      </c>
    </row>
    <row r="55" spans="1:26" ht="72" customHeight="1" x14ac:dyDescent="0.25">
      <c r="A55" s="857">
        <v>31</v>
      </c>
      <c r="B55" s="858" t="s">
        <v>10</v>
      </c>
      <c r="C55" s="858" t="s">
        <v>123</v>
      </c>
      <c r="D55" s="891">
        <v>43368</v>
      </c>
      <c r="E55" s="851" t="s">
        <v>779</v>
      </c>
      <c r="F55" s="858" t="s">
        <v>138</v>
      </c>
      <c r="G55" s="852" t="s">
        <v>780</v>
      </c>
      <c r="H55" s="443" t="s">
        <v>781</v>
      </c>
      <c r="I55" s="445" t="s">
        <v>24</v>
      </c>
      <c r="J55" s="445" t="s">
        <v>371</v>
      </c>
      <c r="K55" s="404" t="s">
        <v>369</v>
      </c>
      <c r="L55" s="194">
        <v>43370</v>
      </c>
      <c r="M55" s="194">
        <v>43370</v>
      </c>
      <c r="N55" s="194">
        <v>43370</v>
      </c>
      <c r="O55" s="189" t="s">
        <v>782</v>
      </c>
      <c r="P55" s="445" t="s">
        <v>384</v>
      </c>
      <c r="Q55" s="222" t="s">
        <v>783</v>
      </c>
      <c r="R55" s="309" t="s">
        <v>551</v>
      </c>
      <c r="S55" s="267" t="s">
        <v>156</v>
      </c>
      <c r="T55" s="462" t="s">
        <v>30</v>
      </c>
      <c r="U55" s="472" t="s">
        <v>630</v>
      </c>
    </row>
    <row r="56" spans="1:26" ht="72" customHeight="1" x14ac:dyDescent="0.25">
      <c r="A56" s="857"/>
      <c r="B56" s="858"/>
      <c r="C56" s="858"/>
      <c r="D56" s="891"/>
      <c r="E56" s="851"/>
      <c r="F56" s="858"/>
      <c r="G56" s="898"/>
      <c r="H56" s="472" t="s">
        <v>784</v>
      </c>
      <c r="I56" s="445" t="s">
        <v>24</v>
      </c>
      <c r="J56" s="445" t="s">
        <v>371</v>
      </c>
      <c r="K56" s="404" t="s">
        <v>369</v>
      </c>
      <c r="L56" s="194">
        <v>43370</v>
      </c>
      <c r="M56" s="194">
        <v>43374</v>
      </c>
      <c r="N56" s="194">
        <v>43449</v>
      </c>
      <c r="O56" s="493" t="s">
        <v>785</v>
      </c>
      <c r="P56" s="189" t="s">
        <v>507</v>
      </c>
      <c r="Q56" s="222" t="s">
        <v>552</v>
      </c>
      <c r="R56" s="310" t="s">
        <v>545</v>
      </c>
      <c r="S56" s="267" t="s">
        <v>156</v>
      </c>
      <c r="T56" s="462" t="s">
        <v>30</v>
      </c>
      <c r="U56" s="472" t="s">
        <v>533</v>
      </c>
    </row>
    <row r="57" spans="1:26" ht="72" customHeight="1" x14ac:dyDescent="0.25">
      <c r="A57" s="902"/>
      <c r="B57" s="901"/>
      <c r="C57" s="901"/>
      <c r="D57" s="903"/>
      <c r="E57" s="852"/>
      <c r="F57" s="901"/>
      <c r="G57" s="898"/>
      <c r="H57" s="230" t="s">
        <v>786</v>
      </c>
      <c r="I57" s="448" t="s">
        <v>24</v>
      </c>
      <c r="J57" s="448" t="s">
        <v>379</v>
      </c>
      <c r="K57" s="410" t="s">
        <v>369</v>
      </c>
      <c r="L57" s="256">
        <v>43370</v>
      </c>
      <c r="M57" s="257">
        <v>43374</v>
      </c>
      <c r="N57" s="257">
        <v>43403</v>
      </c>
      <c r="O57" s="494" t="s">
        <v>787</v>
      </c>
      <c r="P57" s="258" t="s">
        <v>508</v>
      </c>
      <c r="Q57" s="259" t="s">
        <v>788</v>
      </c>
      <c r="R57" s="262" t="s">
        <v>517</v>
      </c>
      <c r="S57" s="267" t="s">
        <v>156</v>
      </c>
      <c r="T57" s="462" t="s">
        <v>30</v>
      </c>
      <c r="U57" s="260" t="s">
        <v>533</v>
      </c>
    </row>
    <row r="58" spans="1:26" ht="72" customHeight="1" x14ac:dyDescent="0.25">
      <c r="A58" s="311">
        <v>32</v>
      </c>
      <c r="B58" s="189" t="s">
        <v>129</v>
      </c>
      <c r="C58" s="189" t="s">
        <v>123</v>
      </c>
      <c r="D58" s="449">
        <v>43437</v>
      </c>
      <c r="E58" s="440" t="s">
        <v>509</v>
      </c>
      <c r="F58" s="189" t="s">
        <v>138</v>
      </c>
      <c r="G58" s="312" t="s">
        <v>510</v>
      </c>
      <c r="H58" s="312" t="s">
        <v>511</v>
      </c>
      <c r="I58" s="189" t="s">
        <v>24</v>
      </c>
      <c r="J58" s="312" t="s">
        <v>384</v>
      </c>
      <c r="K58" s="404" t="s">
        <v>369</v>
      </c>
      <c r="L58" s="446">
        <v>43437</v>
      </c>
      <c r="M58" s="194">
        <v>43497</v>
      </c>
      <c r="N58" s="194">
        <v>43678</v>
      </c>
      <c r="O58" s="495" t="s">
        <v>789</v>
      </c>
      <c r="P58" s="313" t="s">
        <v>790</v>
      </c>
      <c r="Q58" s="314" t="s">
        <v>883</v>
      </c>
      <c r="R58" s="315" t="s">
        <v>612</v>
      </c>
      <c r="S58" s="267"/>
      <c r="T58" s="462" t="s">
        <v>30</v>
      </c>
      <c r="U58" s="472" t="s">
        <v>884</v>
      </c>
    </row>
    <row r="59" spans="1:26" s="197" customFormat="1" ht="85.5" x14ac:dyDescent="0.25">
      <c r="A59" s="391">
        <v>4</v>
      </c>
      <c r="B59" s="189" t="s">
        <v>129</v>
      </c>
      <c r="C59" s="189" t="s">
        <v>132</v>
      </c>
      <c r="D59" s="388">
        <v>43403</v>
      </c>
      <c r="E59" s="307" t="s">
        <v>477</v>
      </c>
      <c r="F59" s="387" t="s">
        <v>138</v>
      </c>
      <c r="G59" s="307" t="s">
        <v>478</v>
      </c>
      <c r="H59" s="307" t="s">
        <v>479</v>
      </c>
      <c r="I59" s="387" t="s">
        <v>140</v>
      </c>
      <c r="J59" s="386" t="s">
        <v>480</v>
      </c>
      <c r="K59" s="386" t="s">
        <v>468</v>
      </c>
      <c r="L59" s="388">
        <v>43439</v>
      </c>
      <c r="M59" s="388">
        <v>43511</v>
      </c>
      <c r="N59" s="388">
        <v>43539</v>
      </c>
      <c r="O59" s="491" t="s">
        <v>592</v>
      </c>
      <c r="P59" s="189" t="s">
        <v>593</v>
      </c>
      <c r="Q59" s="299" t="s">
        <v>633</v>
      </c>
      <c r="R59" s="308" t="s">
        <v>631</v>
      </c>
      <c r="S59" s="432" t="s">
        <v>159</v>
      </c>
      <c r="T59" s="387" t="s">
        <v>30</v>
      </c>
      <c r="U59" s="392" t="s">
        <v>607</v>
      </c>
      <c r="Y59" s="196"/>
      <c r="Z59" s="196"/>
    </row>
    <row r="60" spans="1:26" s="385" customFormat="1" ht="147" customHeight="1" thickBot="1" x14ac:dyDescent="0.3">
      <c r="A60" s="389">
        <v>2</v>
      </c>
      <c r="B60" s="237" t="s">
        <v>10</v>
      </c>
      <c r="C60" s="237" t="s">
        <v>132</v>
      </c>
      <c r="D60" s="228">
        <v>43392</v>
      </c>
      <c r="E60" s="269" t="s">
        <v>469</v>
      </c>
      <c r="F60" s="227" t="s">
        <v>138</v>
      </c>
      <c r="G60" s="269" t="s">
        <v>470</v>
      </c>
      <c r="H60" s="269" t="s">
        <v>471</v>
      </c>
      <c r="I60" s="227" t="s">
        <v>140</v>
      </c>
      <c r="J60" s="229" t="s">
        <v>472</v>
      </c>
      <c r="K60" s="229" t="s">
        <v>468</v>
      </c>
      <c r="L60" s="228">
        <v>43439</v>
      </c>
      <c r="M60" s="228">
        <v>43480</v>
      </c>
      <c r="N60" s="228">
        <v>43511</v>
      </c>
      <c r="O60" s="488" t="s">
        <v>590</v>
      </c>
      <c r="P60" s="237" t="s">
        <v>591</v>
      </c>
      <c r="Q60" s="270" t="s">
        <v>605</v>
      </c>
      <c r="R60" s="288" t="s">
        <v>606</v>
      </c>
      <c r="S60" s="393" t="s">
        <v>156</v>
      </c>
      <c r="T60" s="387" t="s">
        <v>30</v>
      </c>
      <c r="U60" s="69" t="s">
        <v>607</v>
      </c>
      <c r="Y60" s="1"/>
      <c r="Z60" s="1"/>
    </row>
    <row r="61" spans="1:26" s="206" customFormat="1" ht="409.6" customHeight="1" x14ac:dyDescent="0.25">
      <c r="A61" s="254">
        <v>30</v>
      </c>
      <c r="B61" s="252" t="s">
        <v>10</v>
      </c>
      <c r="C61" s="252" t="s">
        <v>35</v>
      </c>
      <c r="D61" s="255">
        <v>42531</v>
      </c>
      <c r="E61" s="253" t="s">
        <v>262</v>
      </c>
      <c r="F61" s="252" t="s">
        <v>11</v>
      </c>
      <c r="G61" s="265" t="s">
        <v>263</v>
      </c>
      <c r="H61" s="265" t="s">
        <v>264</v>
      </c>
      <c r="I61" s="166" t="s">
        <v>24</v>
      </c>
      <c r="J61" s="166" t="s">
        <v>265</v>
      </c>
      <c r="K61" s="166" t="s">
        <v>266</v>
      </c>
      <c r="L61" s="201">
        <v>42643</v>
      </c>
      <c r="M61" s="201">
        <v>42646</v>
      </c>
      <c r="N61" s="201">
        <v>42735</v>
      </c>
      <c r="O61" s="513" t="s">
        <v>485</v>
      </c>
      <c r="P61" s="235" t="s">
        <v>561</v>
      </c>
      <c r="Q61" s="236" t="s">
        <v>546</v>
      </c>
      <c r="R61" s="167" t="s">
        <v>562</v>
      </c>
      <c r="S61" s="202" t="s">
        <v>156</v>
      </c>
      <c r="T61" s="203" t="s">
        <v>30</v>
      </c>
      <c r="U61" s="168" t="s">
        <v>563</v>
      </c>
      <c r="Y61" s="204"/>
      <c r="Z61" s="205"/>
    </row>
    <row r="62" spans="1:26" s="206" customFormat="1" ht="357.75" customHeight="1" x14ac:dyDescent="0.25">
      <c r="A62" s="254">
        <v>32</v>
      </c>
      <c r="B62" s="252" t="s">
        <v>10</v>
      </c>
      <c r="C62" s="252" t="s">
        <v>43</v>
      </c>
      <c r="D62" s="255">
        <v>42934</v>
      </c>
      <c r="E62" s="253" t="s">
        <v>267</v>
      </c>
      <c r="F62" s="252" t="s">
        <v>11</v>
      </c>
      <c r="G62" s="265" t="s">
        <v>268</v>
      </c>
      <c r="H62" s="265" t="s">
        <v>269</v>
      </c>
      <c r="I62" s="166" t="s">
        <v>24</v>
      </c>
      <c r="J62" s="166" t="s">
        <v>270</v>
      </c>
      <c r="K62" s="166" t="s">
        <v>271</v>
      </c>
      <c r="L62" s="201">
        <v>42947</v>
      </c>
      <c r="M62" s="201">
        <v>42979</v>
      </c>
      <c r="N62" s="201">
        <v>43084</v>
      </c>
      <c r="O62" s="511" t="s">
        <v>486</v>
      </c>
      <c r="P62" s="166" t="s">
        <v>391</v>
      </c>
      <c r="Q62" s="217" t="s">
        <v>553</v>
      </c>
      <c r="R62" s="283" t="s">
        <v>564</v>
      </c>
      <c r="S62" s="208" t="s">
        <v>156</v>
      </c>
      <c r="T62" s="203" t="s">
        <v>30</v>
      </c>
      <c r="U62" s="168" t="s">
        <v>565</v>
      </c>
      <c r="Y62" s="204"/>
      <c r="Z62" s="205"/>
    </row>
    <row r="63" spans="1:26" s="211" customFormat="1" ht="409.5" x14ac:dyDescent="0.25">
      <c r="A63" s="254">
        <v>35</v>
      </c>
      <c r="B63" s="252" t="s">
        <v>10</v>
      </c>
      <c r="C63" s="252" t="s">
        <v>43</v>
      </c>
      <c r="D63" s="255">
        <v>42934</v>
      </c>
      <c r="E63" s="253" t="s">
        <v>272</v>
      </c>
      <c r="F63" s="252" t="s">
        <v>11</v>
      </c>
      <c r="G63" s="265" t="s">
        <v>273</v>
      </c>
      <c r="H63" s="265" t="s">
        <v>274</v>
      </c>
      <c r="I63" s="252" t="s">
        <v>24</v>
      </c>
      <c r="J63" s="207" t="s">
        <v>275</v>
      </c>
      <c r="K63" s="252" t="s">
        <v>276</v>
      </c>
      <c r="L63" s="255">
        <v>42947</v>
      </c>
      <c r="M63" s="255">
        <v>42948</v>
      </c>
      <c r="N63" s="255">
        <v>43100</v>
      </c>
      <c r="O63" s="511" t="s">
        <v>487</v>
      </c>
      <c r="P63" s="252" t="s">
        <v>392</v>
      </c>
      <c r="Q63" s="191" t="s">
        <v>554</v>
      </c>
      <c r="R63" s="200" t="s">
        <v>566</v>
      </c>
      <c r="S63" s="208" t="s">
        <v>156</v>
      </c>
      <c r="T63" s="203" t="s">
        <v>30</v>
      </c>
      <c r="U63" s="253" t="s">
        <v>518</v>
      </c>
      <c r="Y63" s="209"/>
      <c r="Z63" s="210"/>
    </row>
    <row r="64" spans="1:26" s="206" customFormat="1" ht="353.25" customHeight="1" x14ac:dyDescent="0.25">
      <c r="A64" s="908">
        <v>36</v>
      </c>
      <c r="B64" s="900" t="s">
        <v>10</v>
      </c>
      <c r="C64" s="900" t="s">
        <v>43</v>
      </c>
      <c r="D64" s="909">
        <v>42934</v>
      </c>
      <c r="E64" s="905" t="s">
        <v>277</v>
      </c>
      <c r="F64" s="900" t="s">
        <v>11</v>
      </c>
      <c r="G64" s="905" t="s">
        <v>273</v>
      </c>
      <c r="H64" s="265" t="s">
        <v>278</v>
      </c>
      <c r="I64" s="166" t="s">
        <v>24</v>
      </c>
      <c r="J64" s="170" t="s">
        <v>275</v>
      </c>
      <c r="K64" s="166" t="s">
        <v>271</v>
      </c>
      <c r="L64" s="201">
        <v>42947</v>
      </c>
      <c r="M64" s="201">
        <v>42948</v>
      </c>
      <c r="N64" s="201">
        <v>43097</v>
      </c>
      <c r="O64" s="511" t="s">
        <v>488</v>
      </c>
      <c r="P64" s="166" t="s">
        <v>393</v>
      </c>
      <c r="Q64" s="191" t="s">
        <v>555</v>
      </c>
      <c r="R64" s="212" t="s">
        <v>567</v>
      </c>
      <c r="S64" s="202" t="s">
        <v>156</v>
      </c>
      <c r="T64" s="203" t="s">
        <v>30</v>
      </c>
      <c r="U64" s="168" t="s">
        <v>519</v>
      </c>
      <c r="Y64" s="204"/>
      <c r="Z64" s="205"/>
    </row>
    <row r="65" spans="1:26" s="206" customFormat="1" ht="241.5" customHeight="1" x14ac:dyDescent="0.25">
      <c r="A65" s="908"/>
      <c r="B65" s="900"/>
      <c r="C65" s="900"/>
      <c r="D65" s="909"/>
      <c r="E65" s="905"/>
      <c r="F65" s="900"/>
      <c r="G65" s="905"/>
      <c r="H65" s="265" t="s">
        <v>279</v>
      </c>
      <c r="I65" s="166" t="s">
        <v>24</v>
      </c>
      <c r="J65" s="166" t="s">
        <v>280</v>
      </c>
      <c r="K65" s="166" t="s">
        <v>281</v>
      </c>
      <c r="L65" s="201">
        <v>42947</v>
      </c>
      <c r="M65" s="201">
        <v>42948</v>
      </c>
      <c r="N65" s="201">
        <v>43097</v>
      </c>
      <c r="O65" s="511" t="s">
        <v>489</v>
      </c>
      <c r="P65" s="166" t="s">
        <v>394</v>
      </c>
      <c r="Q65" s="163" t="s">
        <v>556</v>
      </c>
      <c r="R65" s="167" t="s">
        <v>568</v>
      </c>
      <c r="S65" s="202" t="s">
        <v>156</v>
      </c>
      <c r="T65" s="203" t="s">
        <v>30</v>
      </c>
      <c r="U65" s="168" t="s">
        <v>520</v>
      </c>
      <c r="Y65" s="204"/>
      <c r="Z65" s="205"/>
    </row>
    <row r="66" spans="1:26" s="248" customFormat="1" ht="216.75" customHeight="1" x14ac:dyDescent="0.25">
      <c r="A66" s="906">
        <v>37</v>
      </c>
      <c r="B66" s="858" t="s">
        <v>10</v>
      </c>
      <c r="C66" s="858" t="s">
        <v>43</v>
      </c>
      <c r="D66" s="859">
        <v>43129</v>
      </c>
      <c r="E66" s="858" t="s">
        <v>282</v>
      </c>
      <c r="F66" s="858" t="s">
        <v>11</v>
      </c>
      <c r="G66" s="856" t="s">
        <v>283</v>
      </c>
      <c r="H66" s="229" t="s">
        <v>284</v>
      </c>
      <c r="I66" s="227" t="s">
        <v>24</v>
      </c>
      <c r="J66" s="227" t="s">
        <v>285</v>
      </c>
      <c r="K66" s="227" t="s">
        <v>286</v>
      </c>
      <c r="L66" s="228">
        <v>43129</v>
      </c>
      <c r="M66" s="228">
        <v>43130</v>
      </c>
      <c r="N66" s="228">
        <v>43138</v>
      </c>
      <c r="O66" s="512" t="s">
        <v>287</v>
      </c>
      <c r="P66" s="69" t="s">
        <v>399</v>
      </c>
      <c r="Q66" s="148" t="s">
        <v>288</v>
      </c>
      <c r="R66" s="69" t="s">
        <v>289</v>
      </c>
      <c r="S66" s="130"/>
      <c r="T66" s="251" t="s">
        <v>30</v>
      </c>
      <c r="U66" s="168" t="s">
        <v>340</v>
      </c>
      <c r="Y66" s="16"/>
      <c r="Z66" s="1"/>
    </row>
    <row r="67" spans="1:26" s="206" customFormat="1" ht="222" customHeight="1" x14ac:dyDescent="0.25">
      <c r="A67" s="906"/>
      <c r="B67" s="858"/>
      <c r="C67" s="858"/>
      <c r="D67" s="859"/>
      <c r="E67" s="858"/>
      <c r="F67" s="858"/>
      <c r="G67" s="856"/>
      <c r="H67" s="168" t="s">
        <v>290</v>
      </c>
      <c r="I67" s="166" t="s">
        <v>24</v>
      </c>
      <c r="J67" s="166" t="s">
        <v>291</v>
      </c>
      <c r="K67" s="166" t="s">
        <v>292</v>
      </c>
      <c r="L67" s="201">
        <v>43129</v>
      </c>
      <c r="M67" s="201">
        <v>43136</v>
      </c>
      <c r="N67" s="201">
        <v>43281</v>
      </c>
      <c r="O67" s="511" t="s">
        <v>594</v>
      </c>
      <c r="P67" s="166" t="s">
        <v>595</v>
      </c>
      <c r="Q67" s="191" t="s">
        <v>608</v>
      </c>
      <c r="R67" s="167" t="s">
        <v>609</v>
      </c>
      <c r="S67" s="213"/>
      <c r="T67" s="203" t="s">
        <v>30</v>
      </c>
      <c r="U67" s="168" t="s">
        <v>610</v>
      </c>
      <c r="Y67" s="204"/>
      <c r="Z67" s="205"/>
    </row>
    <row r="68" spans="1:26" s="248" customFormat="1" ht="52.5" hidden="1" customHeight="1" x14ac:dyDescent="0.25">
      <c r="A68" s="906"/>
      <c r="B68" s="858"/>
      <c r="C68" s="858"/>
      <c r="D68" s="859"/>
      <c r="E68" s="858"/>
      <c r="F68" s="858"/>
      <c r="G68" s="856"/>
      <c r="H68" s="229" t="s">
        <v>294</v>
      </c>
      <c r="I68" s="227" t="s">
        <v>24</v>
      </c>
      <c r="J68" s="227" t="s">
        <v>295</v>
      </c>
      <c r="K68" s="227" t="s">
        <v>296</v>
      </c>
      <c r="L68" s="228">
        <v>43129</v>
      </c>
      <c r="M68" s="228">
        <v>43130</v>
      </c>
      <c r="N68" s="228">
        <v>43133</v>
      </c>
      <c r="O68" s="890" t="s">
        <v>297</v>
      </c>
      <c r="P68" s="890"/>
      <c r="Q68" s="890"/>
      <c r="R68" s="890"/>
      <c r="S68" s="227" t="s">
        <v>400</v>
      </c>
      <c r="T68" s="148" t="s">
        <v>293</v>
      </c>
      <c r="U68" s="69" t="s">
        <v>289</v>
      </c>
      <c r="V68" s="130"/>
      <c r="W68" s="251" t="s">
        <v>30</v>
      </c>
      <c r="X68" s="168" t="s">
        <v>340</v>
      </c>
      <c r="Y68" s="16"/>
      <c r="Z68" s="1"/>
    </row>
    <row r="69" spans="1:26" s="248" customFormat="1" ht="127.5" hidden="1" x14ac:dyDescent="0.25">
      <c r="A69" s="906"/>
      <c r="B69" s="858"/>
      <c r="C69" s="858"/>
      <c r="D69" s="859"/>
      <c r="E69" s="858"/>
      <c r="F69" s="858"/>
      <c r="G69" s="856"/>
      <c r="H69" s="229" t="s">
        <v>298</v>
      </c>
      <c r="I69" s="227" t="s">
        <v>24</v>
      </c>
      <c r="J69" s="227" t="s">
        <v>299</v>
      </c>
      <c r="K69" s="227" t="s">
        <v>300</v>
      </c>
      <c r="L69" s="228">
        <v>43137</v>
      </c>
      <c r="M69" s="228">
        <v>43138</v>
      </c>
      <c r="N69" s="228">
        <v>43159</v>
      </c>
      <c r="O69" s="890" t="s">
        <v>301</v>
      </c>
      <c r="P69" s="890"/>
      <c r="Q69" s="890"/>
      <c r="R69" s="890"/>
      <c r="S69" s="227" t="s">
        <v>401</v>
      </c>
      <c r="T69" s="148" t="s">
        <v>293</v>
      </c>
      <c r="U69" s="69" t="s">
        <v>289</v>
      </c>
      <c r="V69" s="130"/>
      <c r="W69" s="251" t="s">
        <v>30</v>
      </c>
      <c r="X69" s="168" t="s">
        <v>340</v>
      </c>
      <c r="Y69" s="16"/>
      <c r="Z69" s="1"/>
    </row>
    <row r="70" spans="1:26" s="248" customFormat="1" ht="111" hidden="1" customHeight="1" x14ac:dyDescent="0.25">
      <c r="A70" s="906"/>
      <c r="B70" s="858"/>
      <c r="C70" s="858"/>
      <c r="D70" s="859"/>
      <c r="E70" s="858"/>
      <c r="F70" s="858"/>
      <c r="G70" s="856"/>
      <c r="H70" s="229" t="s">
        <v>302</v>
      </c>
      <c r="I70" s="227" t="s">
        <v>24</v>
      </c>
      <c r="J70" s="227" t="s">
        <v>291</v>
      </c>
      <c r="K70" s="227" t="s">
        <v>303</v>
      </c>
      <c r="L70" s="228">
        <v>43137</v>
      </c>
      <c r="M70" s="228">
        <v>43138</v>
      </c>
      <c r="N70" s="228">
        <v>43143</v>
      </c>
      <c r="O70" s="890" t="s">
        <v>304</v>
      </c>
      <c r="P70" s="890"/>
      <c r="Q70" s="890"/>
      <c r="R70" s="890"/>
      <c r="S70" s="227" t="s">
        <v>402</v>
      </c>
      <c r="T70" s="148" t="s">
        <v>293</v>
      </c>
      <c r="U70" s="69" t="s">
        <v>289</v>
      </c>
      <c r="V70" s="130"/>
      <c r="W70" s="251" t="s">
        <v>30</v>
      </c>
      <c r="X70" s="168" t="s">
        <v>340</v>
      </c>
      <c r="Y70" s="16"/>
      <c r="Z70" s="1"/>
    </row>
    <row r="71" spans="1:26" s="206" customFormat="1" ht="312.75" hidden="1" customHeight="1" x14ac:dyDescent="0.25">
      <c r="A71" s="906"/>
      <c r="B71" s="858"/>
      <c r="C71" s="858"/>
      <c r="D71" s="859"/>
      <c r="E71" s="858"/>
      <c r="F71" s="858"/>
      <c r="G71" s="856"/>
      <c r="H71" s="168" t="s">
        <v>305</v>
      </c>
      <c r="I71" s="166" t="s">
        <v>24</v>
      </c>
      <c r="J71" s="166" t="s">
        <v>306</v>
      </c>
      <c r="K71" s="166" t="s">
        <v>307</v>
      </c>
      <c r="L71" s="201">
        <v>43137</v>
      </c>
      <c r="M71" s="201">
        <v>43189</v>
      </c>
      <c r="N71" s="201">
        <v>43281</v>
      </c>
      <c r="O71" s="904" t="s">
        <v>490</v>
      </c>
      <c r="P71" s="904"/>
      <c r="Q71" s="904"/>
      <c r="R71" s="904"/>
      <c r="S71" s="166" t="s">
        <v>395</v>
      </c>
      <c r="T71" s="191" t="s">
        <v>569</v>
      </c>
      <c r="U71" s="167" t="s">
        <v>523</v>
      </c>
      <c r="V71" s="202" t="s">
        <v>156</v>
      </c>
      <c r="W71" s="203" t="s">
        <v>30</v>
      </c>
      <c r="X71" s="168" t="s">
        <v>521</v>
      </c>
      <c r="Y71" s="204"/>
      <c r="Z71" s="205"/>
    </row>
    <row r="72" spans="1:26" s="206" customFormat="1" ht="409.6" hidden="1" customHeight="1" x14ac:dyDescent="0.25">
      <c r="A72" s="906"/>
      <c r="B72" s="858"/>
      <c r="C72" s="858"/>
      <c r="D72" s="859"/>
      <c r="E72" s="858"/>
      <c r="F72" s="858"/>
      <c r="G72" s="856"/>
      <c r="H72" s="168" t="s">
        <v>308</v>
      </c>
      <c r="I72" s="166" t="s">
        <v>24</v>
      </c>
      <c r="J72" s="166" t="s">
        <v>306</v>
      </c>
      <c r="K72" s="166" t="s">
        <v>309</v>
      </c>
      <c r="L72" s="201">
        <v>43137</v>
      </c>
      <c r="M72" s="201">
        <v>43189</v>
      </c>
      <c r="N72" s="201">
        <v>43281</v>
      </c>
      <c r="O72" s="904" t="s">
        <v>491</v>
      </c>
      <c r="P72" s="904"/>
      <c r="Q72" s="904"/>
      <c r="R72" s="904"/>
      <c r="S72" s="166" t="s">
        <v>396</v>
      </c>
      <c r="T72" s="191" t="s">
        <v>557</v>
      </c>
      <c r="U72" s="167" t="s">
        <v>570</v>
      </c>
      <c r="V72" s="202" t="s">
        <v>156</v>
      </c>
      <c r="W72" s="203" t="s">
        <v>30</v>
      </c>
      <c r="X72" s="168" t="s">
        <v>522</v>
      </c>
      <c r="Y72" s="204"/>
      <c r="Z72" s="205"/>
    </row>
    <row r="73" spans="1:26" s="206" customFormat="1" ht="189.75" hidden="1" customHeight="1" x14ac:dyDescent="0.25">
      <c r="A73" s="906"/>
      <c r="B73" s="858"/>
      <c r="C73" s="858"/>
      <c r="D73" s="859"/>
      <c r="E73" s="858"/>
      <c r="F73" s="858"/>
      <c r="G73" s="856"/>
      <c r="H73" s="169" t="s">
        <v>310</v>
      </c>
      <c r="I73" s="166" t="s">
        <v>24</v>
      </c>
      <c r="J73" s="214" t="s">
        <v>311</v>
      </c>
      <c r="K73" s="214" t="s">
        <v>292</v>
      </c>
      <c r="L73" s="215">
        <v>43137</v>
      </c>
      <c r="M73" s="215"/>
      <c r="N73" s="215"/>
      <c r="O73" s="920" t="s">
        <v>492</v>
      </c>
      <c r="P73" s="920"/>
      <c r="Q73" s="920"/>
      <c r="R73" s="920"/>
      <c r="S73" s="214"/>
      <c r="T73" s="191" t="s">
        <v>558</v>
      </c>
      <c r="U73" s="224" t="s">
        <v>571</v>
      </c>
      <c r="V73" s="202" t="s">
        <v>156</v>
      </c>
      <c r="W73" s="203" t="s">
        <v>30</v>
      </c>
      <c r="X73" s="168" t="s">
        <v>524</v>
      </c>
      <c r="Y73" s="204"/>
      <c r="Z73" s="205"/>
    </row>
    <row r="74" spans="1:26" s="248" customFormat="1" ht="409.5" hidden="1" x14ac:dyDescent="0.25">
      <c r="A74" s="906"/>
      <c r="B74" s="858"/>
      <c r="C74" s="858"/>
      <c r="D74" s="859"/>
      <c r="E74" s="858"/>
      <c r="F74" s="858"/>
      <c r="G74" s="856"/>
      <c r="H74" s="229" t="s">
        <v>312</v>
      </c>
      <c r="I74" s="227" t="s">
        <v>24</v>
      </c>
      <c r="J74" s="227" t="s">
        <v>313</v>
      </c>
      <c r="K74" s="227" t="s">
        <v>314</v>
      </c>
      <c r="L74" s="228">
        <v>43137</v>
      </c>
      <c r="M74" s="228">
        <v>43136</v>
      </c>
      <c r="N74" s="228">
        <v>43280</v>
      </c>
      <c r="O74" s="910" t="s">
        <v>315</v>
      </c>
      <c r="P74" s="890"/>
      <c r="Q74" s="890"/>
      <c r="R74" s="890"/>
      <c r="S74" s="171" t="s">
        <v>397</v>
      </c>
      <c r="T74" s="178" t="s">
        <v>403</v>
      </c>
      <c r="U74" s="229" t="s">
        <v>364</v>
      </c>
      <c r="V74" s="130"/>
      <c r="W74" s="251" t="s">
        <v>30</v>
      </c>
      <c r="X74" s="168" t="s">
        <v>408</v>
      </c>
      <c r="Y74" s="16"/>
      <c r="Z74" s="1"/>
    </row>
    <row r="75" spans="1:26" s="206" customFormat="1" ht="248.25" hidden="1" customHeight="1" x14ac:dyDescent="0.25">
      <c r="A75" s="906"/>
      <c r="B75" s="858"/>
      <c r="C75" s="858"/>
      <c r="D75" s="859"/>
      <c r="E75" s="858"/>
      <c r="F75" s="858"/>
      <c r="G75" s="856"/>
      <c r="H75" s="168" t="s">
        <v>316</v>
      </c>
      <c r="I75" s="166" t="s">
        <v>24</v>
      </c>
      <c r="J75" s="166" t="s">
        <v>317</v>
      </c>
      <c r="K75" s="166" t="s">
        <v>314</v>
      </c>
      <c r="L75" s="201">
        <v>43137</v>
      </c>
      <c r="M75" s="201">
        <v>43136</v>
      </c>
      <c r="N75" s="201">
        <v>43280</v>
      </c>
      <c r="O75" s="904" t="s">
        <v>493</v>
      </c>
      <c r="P75" s="904"/>
      <c r="Q75" s="904"/>
      <c r="R75" s="904"/>
      <c r="S75" s="166"/>
      <c r="T75" s="191" t="s">
        <v>559</v>
      </c>
      <c r="U75" s="167" t="s">
        <v>572</v>
      </c>
      <c r="V75" s="202" t="s">
        <v>156</v>
      </c>
      <c r="W75" s="203" t="s">
        <v>30</v>
      </c>
      <c r="X75" s="168" t="s">
        <v>525</v>
      </c>
      <c r="Y75" s="204"/>
      <c r="Z75" s="205"/>
    </row>
    <row r="76" spans="1:26" s="248" customFormat="1" ht="76.5" hidden="1" x14ac:dyDescent="0.25">
      <c r="A76" s="907"/>
      <c r="B76" s="858"/>
      <c r="C76" s="858"/>
      <c r="D76" s="859"/>
      <c r="E76" s="858"/>
      <c r="F76" s="858"/>
      <c r="G76" s="856"/>
      <c r="H76" s="229" t="s">
        <v>318</v>
      </c>
      <c r="I76" s="227" t="s">
        <v>24</v>
      </c>
      <c r="J76" s="227" t="s">
        <v>319</v>
      </c>
      <c r="K76" s="227" t="s">
        <v>320</v>
      </c>
      <c r="L76" s="228">
        <v>43137</v>
      </c>
      <c r="M76" s="228">
        <v>43136</v>
      </c>
      <c r="N76" s="228">
        <v>43159</v>
      </c>
      <c r="O76" s="890" t="s">
        <v>321</v>
      </c>
      <c r="P76" s="890"/>
      <c r="Q76" s="890"/>
      <c r="R76" s="890"/>
      <c r="S76" s="171" t="s">
        <v>398</v>
      </c>
      <c r="T76" s="148" t="s">
        <v>322</v>
      </c>
      <c r="U76" s="69" t="s">
        <v>323</v>
      </c>
      <c r="V76" s="130"/>
      <c r="W76" s="251" t="s">
        <v>30</v>
      </c>
      <c r="X76" s="168" t="s">
        <v>340</v>
      </c>
      <c r="Y76" s="16"/>
      <c r="Z76" s="1"/>
    </row>
    <row r="77" spans="1:26" s="206" customFormat="1" ht="409.5" hidden="1" x14ac:dyDescent="0.25">
      <c r="A77" s="906"/>
      <c r="B77" s="858"/>
      <c r="C77" s="858"/>
      <c r="D77" s="859"/>
      <c r="E77" s="858"/>
      <c r="F77" s="858"/>
      <c r="G77" s="856"/>
      <c r="H77" s="168" t="s">
        <v>324</v>
      </c>
      <c r="I77" s="166" t="s">
        <v>24</v>
      </c>
      <c r="J77" s="166" t="s">
        <v>325</v>
      </c>
      <c r="K77" s="166" t="s">
        <v>326</v>
      </c>
      <c r="L77" s="201">
        <v>43137</v>
      </c>
      <c r="M77" s="201">
        <v>43160</v>
      </c>
      <c r="N77" s="201">
        <v>43464</v>
      </c>
      <c r="O77" s="921" t="s">
        <v>494</v>
      </c>
      <c r="P77" s="921"/>
      <c r="Q77" s="921"/>
      <c r="R77" s="921"/>
      <c r="S77" s="166"/>
      <c r="T77" s="163" t="s">
        <v>560</v>
      </c>
      <c r="U77" s="225" t="s">
        <v>575</v>
      </c>
      <c r="V77" s="202" t="s">
        <v>156</v>
      </c>
      <c r="W77" s="203" t="s">
        <v>30</v>
      </c>
      <c r="X77" s="168" t="s">
        <v>526</v>
      </c>
      <c r="Y77" s="204"/>
      <c r="Z77" s="205"/>
    </row>
    <row r="78" spans="1:26" s="248" customFormat="1" ht="267" hidden="1" customHeight="1" x14ac:dyDescent="0.25">
      <c r="A78" s="906"/>
      <c r="B78" s="858"/>
      <c r="C78" s="858"/>
      <c r="D78" s="859"/>
      <c r="E78" s="858"/>
      <c r="F78" s="858"/>
      <c r="G78" s="856"/>
      <c r="H78" s="264" t="s">
        <v>327</v>
      </c>
      <c r="I78" s="227" t="s">
        <v>24</v>
      </c>
      <c r="J78" s="227" t="s">
        <v>291</v>
      </c>
      <c r="K78" s="227" t="s">
        <v>328</v>
      </c>
      <c r="L78" s="228">
        <v>43137</v>
      </c>
      <c r="M78" s="228">
        <v>43137</v>
      </c>
      <c r="N78" s="228">
        <v>43159</v>
      </c>
      <c r="O78" s="910" t="s">
        <v>343</v>
      </c>
      <c r="P78" s="890"/>
      <c r="Q78" s="890"/>
      <c r="R78" s="890"/>
      <c r="S78" s="227"/>
      <c r="T78" s="178" t="s">
        <v>404</v>
      </c>
      <c r="U78" s="226" t="s">
        <v>411</v>
      </c>
      <c r="V78" s="177"/>
      <c r="W78" s="251" t="s">
        <v>30</v>
      </c>
      <c r="X78" s="168" t="s">
        <v>365</v>
      </c>
      <c r="Y78" s="16"/>
      <c r="Z78" s="1"/>
    </row>
    <row r="79" spans="1:26" s="248" customFormat="1" ht="73.5" hidden="1" customHeight="1" x14ac:dyDescent="0.25">
      <c r="A79" s="906"/>
      <c r="B79" s="858"/>
      <c r="C79" s="858"/>
      <c r="D79" s="859"/>
      <c r="E79" s="858"/>
      <c r="F79" s="858"/>
      <c r="G79" s="856"/>
      <c r="H79" s="264" t="s">
        <v>329</v>
      </c>
      <c r="I79" s="227" t="s">
        <v>24</v>
      </c>
      <c r="J79" s="227" t="s">
        <v>330</v>
      </c>
      <c r="K79" s="227" t="s">
        <v>314</v>
      </c>
      <c r="L79" s="228">
        <v>43137</v>
      </c>
      <c r="M79" s="228">
        <v>43137</v>
      </c>
      <c r="N79" s="228">
        <v>43159</v>
      </c>
      <c r="O79" s="910" t="s">
        <v>341</v>
      </c>
      <c r="P79" s="890"/>
      <c r="Q79" s="890"/>
      <c r="R79" s="890"/>
      <c r="S79" s="227"/>
      <c r="T79" s="148" t="s">
        <v>363</v>
      </c>
      <c r="U79" s="226" t="s">
        <v>342</v>
      </c>
      <c r="V79" s="177"/>
      <c r="W79" s="251" t="s">
        <v>30</v>
      </c>
      <c r="X79" s="168" t="s">
        <v>409</v>
      </c>
      <c r="Y79" s="16"/>
      <c r="Z79" s="1"/>
    </row>
    <row r="80" spans="1:26" s="206" customFormat="1" ht="409.5" hidden="1" x14ac:dyDescent="0.25">
      <c r="A80" s="906"/>
      <c r="B80" s="858"/>
      <c r="C80" s="858"/>
      <c r="D80" s="859"/>
      <c r="E80" s="858"/>
      <c r="F80" s="858"/>
      <c r="G80" s="856"/>
      <c r="H80" s="168" t="s">
        <v>331</v>
      </c>
      <c r="I80" s="166" t="s">
        <v>24</v>
      </c>
      <c r="J80" s="252"/>
      <c r="K80" s="166" t="s">
        <v>332</v>
      </c>
      <c r="L80" s="201">
        <v>43137</v>
      </c>
      <c r="M80" s="201">
        <v>43143</v>
      </c>
      <c r="N80" s="201">
        <v>43147</v>
      </c>
      <c r="O80" s="904" t="s">
        <v>387</v>
      </c>
      <c r="P80" s="904"/>
      <c r="Q80" s="904"/>
      <c r="R80" s="904"/>
      <c r="S80" s="166" t="s">
        <v>385</v>
      </c>
      <c r="T80" s="191" t="s">
        <v>405</v>
      </c>
      <c r="U80" s="167" t="s">
        <v>389</v>
      </c>
      <c r="V80" s="202" t="s">
        <v>156</v>
      </c>
      <c r="W80" s="203" t="s">
        <v>30</v>
      </c>
      <c r="X80" s="168" t="s">
        <v>414</v>
      </c>
      <c r="Y80" s="204"/>
      <c r="Z80" s="205"/>
    </row>
    <row r="81" spans="1:26" s="206" customFormat="1" ht="408" hidden="1" x14ac:dyDescent="0.25">
      <c r="A81" s="906"/>
      <c r="B81" s="858"/>
      <c r="C81" s="858"/>
      <c r="D81" s="859"/>
      <c r="E81" s="858"/>
      <c r="F81" s="858"/>
      <c r="G81" s="856"/>
      <c r="H81" s="168" t="s">
        <v>333</v>
      </c>
      <c r="I81" s="166" t="s">
        <v>140</v>
      </c>
      <c r="J81" s="166" t="s">
        <v>334</v>
      </c>
      <c r="K81" s="166" t="s">
        <v>335</v>
      </c>
      <c r="L81" s="201">
        <v>43131</v>
      </c>
      <c r="M81" s="201">
        <v>43281</v>
      </c>
      <c r="N81" s="201">
        <v>43281</v>
      </c>
      <c r="O81" s="911" t="s">
        <v>386</v>
      </c>
      <c r="P81" s="912"/>
      <c r="Q81" s="912"/>
      <c r="R81" s="913"/>
      <c r="S81" s="166"/>
      <c r="T81" s="191" t="s">
        <v>406</v>
      </c>
      <c r="U81" s="167"/>
      <c r="V81" s="213"/>
      <c r="W81" s="203" t="s">
        <v>30</v>
      </c>
      <c r="X81" s="168" t="s">
        <v>412</v>
      </c>
      <c r="Y81" s="204"/>
      <c r="Z81" s="205"/>
    </row>
    <row r="82" spans="1:26" s="206" customFormat="1" ht="408" hidden="1" x14ac:dyDescent="0.25">
      <c r="A82" s="906"/>
      <c r="B82" s="858"/>
      <c r="C82" s="858"/>
      <c r="D82" s="859"/>
      <c r="E82" s="858"/>
      <c r="F82" s="858"/>
      <c r="G82" s="856"/>
      <c r="H82" s="168" t="s">
        <v>336</v>
      </c>
      <c r="I82" s="166" t="s">
        <v>140</v>
      </c>
      <c r="J82" s="166" t="s">
        <v>334</v>
      </c>
      <c r="K82" s="166" t="s">
        <v>337</v>
      </c>
      <c r="L82" s="201">
        <v>43131</v>
      </c>
      <c r="M82" s="201">
        <v>43160</v>
      </c>
      <c r="N82" s="201">
        <v>43281</v>
      </c>
      <c r="O82" s="914"/>
      <c r="P82" s="915"/>
      <c r="Q82" s="915"/>
      <c r="R82" s="916"/>
      <c r="S82" s="166"/>
      <c r="T82" s="191" t="s">
        <v>407</v>
      </c>
      <c r="U82" s="167"/>
      <c r="V82" s="213"/>
      <c r="W82" s="203" t="s">
        <v>30</v>
      </c>
      <c r="X82" s="168" t="s">
        <v>413</v>
      </c>
      <c r="Y82" s="204"/>
      <c r="Z82" s="205"/>
    </row>
    <row r="83" spans="1:26" s="206" customFormat="1" ht="129" hidden="1" customHeight="1" x14ac:dyDescent="0.25">
      <c r="A83" s="906"/>
      <c r="B83" s="858"/>
      <c r="C83" s="858"/>
      <c r="D83" s="859"/>
      <c r="E83" s="858"/>
      <c r="F83" s="858"/>
      <c r="G83" s="856"/>
      <c r="H83" s="168" t="s">
        <v>338</v>
      </c>
      <c r="I83" s="166" t="s">
        <v>140</v>
      </c>
      <c r="J83" s="166" t="s">
        <v>334</v>
      </c>
      <c r="K83" s="166" t="s">
        <v>339</v>
      </c>
      <c r="L83" s="201">
        <v>43131</v>
      </c>
      <c r="M83" s="201">
        <v>43252</v>
      </c>
      <c r="N83" s="201">
        <v>43281</v>
      </c>
      <c r="O83" s="917"/>
      <c r="P83" s="918"/>
      <c r="Q83" s="918"/>
      <c r="R83" s="919"/>
      <c r="S83" s="166"/>
      <c r="T83" s="191" t="s">
        <v>407</v>
      </c>
      <c r="U83" s="167"/>
      <c r="V83" s="213"/>
      <c r="W83" s="203" t="s">
        <v>30</v>
      </c>
      <c r="X83" s="168" t="s">
        <v>410</v>
      </c>
      <c r="Y83" s="204"/>
      <c r="Z83" s="205"/>
    </row>
    <row r="84" spans="1:26" s="247" customFormat="1" ht="133.5" customHeight="1" x14ac:dyDescent="0.25">
      <c r="A84" s="245">
        <v>1</v>
      </c>
      <c r="B84" s="245" t="s">
        <v>129</v>
      </c>
      <c r="C84" s="245" t="s">
        <v>15</v>
      </c>
      <c r="D84" s="272">
        <v>43451</v>
      </c>
      <c r="E84" s="229" t="s">
        <v>500</v>
      </c>
      <c r="F84" s="237" t="s">
        <v>138</v>
      </c>
      <c r="G84" s="150" t="s">
        <v>499</v>
      </c>
      <c r="H84" s="229" t="s">
        <v>501</v>
      </c>
      <c r="I84" s="227" t="s">
        <v>140</v>
      </c>
      <c r="J84" s="237" t="s">
        <v>502</v>
      </c>
      <c r="K84" s="149" t="s">
        <v>498</v>
      </c>
      <c r="L84" s="152">
        <v>43451</v>
      </c>
      <c r="M84" s="152">
        <v>43480</v>
      </c>
      <c r="N84" s="152">
        <v>43494</v>
      </c>
      <c r="O84" s="514" t="s">
        <v>597</v>
      </c>
      <c r="P84" s="241" t="s">
        <v>598</v>
      </c>
      <c r="Q84" s="69" t="s">
        <v>611</v>
      </c>
      <c r="R84" s="69"/>
      <c r="S84" s="69" t="s">
        <v>159</v>
      </c>
      <c r="T84" s="243" t="s">
        <v>30</v>
      </c>
      <c r="U84" s="246" t="s">
        <v>632</v>
      </c>
      <c r="Y84" s="242"/>
    </row>
    <row r="85" spans="1:26" ht="72" customHeight="1" x14ac:dyDescent="0.25">
      <c r="A85" s="530" t="s">
        <v>962</v>
      </c>
      <c r="T85" s="13"/>
    </row>
    <row r="86" spans="1:26" s="240" customFormat="1" ht="279.75" customHeight="1" x14ac:dyDescent="0.25">
      <c r="A86" s="227">
        <v>1</v>
      </c>
      <c r="B86" s="237" t="s">
        <v>129</v>
      </c>
      <c r="C86" s="237" t="s">
        <v>9</v>
      </c>
      <c r="D86" s="238">
        <v>43432</v>
      </c>
      <c r="E86" s="229" t="s">
        <v>600</v>
      </c>
      <c r="F86" s="237" t="s">
        <v>138</v>
      </c>
      <c r="G86" s="229" t="s">
        <v>416</v>
      </c>
      <c r="H86" s="229" t="s">
        <v>417</v>
      </c>
      <c r="I86" s="227" t="s">
        <v>140</v>
      </c>
      <c r="J86" s="229" t="s">
        <v>418</v>
      </c>
      <c r="K86" s="227" t="s">
        <v>419</v>
      </c>
      <c r="L86" s="228">
        <v>43432</v>
      </c>
      <c r="M86" s="228">
        <v>43446</v>
      </c>
      <c r="N86" s="228">
        <v>43646</v>
      </c>
      <c r="O86" s="827" t="s">
        <v>751</v>
      </c>
      <c r="P86" s="804"/>
      <c r="Q86" s="804"/>
      <c r="R86" s="805"/>
      <c r="S86" s="394" t="s">
        <v>756</v>
      </c>
      <c r="T86" s="69" t="s">
        <v>867</v>
      </c>
      <c r="U86" s="69" t="s">
        <v>601</v>
      </c>
      <c r="V86" s="69" t="s">
        <v>159</v>
      </c>
      <c r="W86" s="445" t="s">
        <v>30</v>
      </c>
      <c r="X86" s="261" t="s">
        <v>865</v>
      </c>
      <c r="Y86" s="239"/>
    </row>
    <row r="87" spans="1:26" s="240" customFormat="1" ht="192.75" customHeight="1" x14ac:dyDescent="0.25">
      <c r="A87" s="227">
        <v>2</v>
      </c>
      <c r="B87" s="237" t="s">
        <v>129</v>
      </c>
      <c r="C87" s="237" t="s">
        <v>9</v>
      </c>
      <c r="D87" s="238">
        <v>43432</v>
      </c>
      <c r="E87" s="229" t="s">
        <v>420</v>
      </c>
      <c r="F87" s="237" t="s">
        <v>138</v>
      </c>
      <c r="G87" s="229" t="s">
        <v>421</v>
      </c>
      <c r="H87" s="229" t="s">
        <v>422</v>
      </c>
      <c r="I87" s="69" t="s">
        <v>140</v>
      </c>
      <c r="J87" s="229" t="s">
        <v>423</v>
      </c>
      <c r="K87" s="227" t="s">
        <v>419</v>
      </c>
      <c r="L87" s="228">
        <v>43432</v>
      </c>
      <c r="M87" s="228">
        <v>43446</v>
      </c>
      <c r="N87" s="228">
        <v>43554</v>
      </c>
      <c r="O87" s="827" t="s">
        <v>752</v>
      </c>
      <c r="P87" s="804"/>
      <c r="Q87" s="804"/>
      <c r="R87" s="805"/>
      <c r="S87" s="394" t="s">
        <v>753</v>
      </c>
      <c r="T87" s="69" t="s">
        <v>868</v>
      </c>
      <c r="U87" s="69" t="s">
        <v>602</v>
      </c>
      <c r="V87" s="69" t="s">
        <v>159</v>
      </c>
      <c r="W87" s="445" t="s">
        <v>30</v>
      </c>
      <c r="X87" s="261" t="s">
        <v>865</v>
      </c>
    </row>
    <row r="88" spans="1:26" s="240" customFormat="1" ht="183" customHeight="1" x14ac:dyDescent="0.25">
      <c r="A88" s="227">
        <v>3</v>
      </c>
      <c r="B88" s="237" t="s">
        <v>129</v>
      </c>
      <c r="C88" s="237" t="s">
        <v>9</v>
      </c>
      <c r="D88" s="238">
        <v>43432</v>
      </c>
      <c r="E88" s="229" t="s">
        <v>424</v>
      </c>
      <c r="F88" s="237" t="s">
        <v>138</v>
      </c>
      <c r="G88" s="229" t="s">
        <v>425</v>
      </c>
      <c r="H88" s="229" t="s">
        <v>426</v>
      </c>
      <c r="I88" s="69" t="s">
        <v>140</v>
      </c>
      <c r="J88" s="229" t="s">
        <v>427</v>
      </c>
      <c r="K88" s="227" t="s">
        <v>419</v>
      </c>
      <c r="L88" s="228">
        <v>43432</v>
      </c>
      <c r="M88" s="228">
        <v>43446</v>
      </c>
      <c r="N88" s="228">
        <v>43646</v>
      </c>
      <c r="O88" s="827" t="s">
        <v>754</v>
      </c>
      <c r="P88" s="804"/>
      <c r="Q88" s="804"/>
      <c r="R88" s="805"/>
      <c r="S88" s="395" t="s">
        <v>755</v>
      </c>
      <c r="T88" s="69" t="s">
        <v>869</v>
      </c>
      <c r="U88" s="69" t="s">
        <v>859</v>
      </c>
      <c r="V88" s="69" t="s">
        <v>159</v>
      </c>
      <c r="W88" s="445" t="s">
        <v>30</v>
      </c>
      <c r="X88" s="261" t="s">
        <v>865</v>
      </c>
    </row>
    <row r="89" spans="1:26" s="385" customFormat="1" ht="207.75" customHeight="1" x14ac:dyDescent="0.25">
      <c r="A89" s="300">
        <v>2</v>
      </c>
      <c r="B89" s="227" t="s">
        <v>129</v>
      </c>
      <c r="C89" s="227" t="s">
        <v>9</v>
      </c>
      <c r="D89" s="228">
        <v>43432</v>
      </c>
      <c r="E89" s="227" t="s">
        <v>431</v>
      </c>
      <c r="F89" s="227" t="s">
        <v>138</v>
      </c>
      <c r="G89" s="227" t="s">
        <v>432</v>
      </c>
      <c r="H89" s="298" t="s">
        <v>433</v>
      </c>
      <c r="I89" s="227" t="s">
        <v>140</v>
      </c>
      <c r="J89" s="298" t="s">
        <v>599</v>
      </c>
      <c r="K89" s="227" t="s">
        <v>434</v>
      </c>
      <c r="L89" s="228">
        <v>43432</v>
      </c>
      <c r="M89" s="228">
        <v>43446</v>
      </c>
      <c r="N89" s="228">
        <v>43646</v>
      </c>
      <c r="O89" s="803" t="s">
        <v>847</v>
      </c>
      <c r="P89" s="830"/>
      <c r="Q89" s="830"/>
      <c r="R89" s="831"/>
      <c r="S89" s="394" t="s">
        <v>757</v>
      </c>
      <c r="T89" s="229" t="s">
        <v>870</v>
      </c>
      <c r="U89" s="170" t="s">
        <v>860</v>
      </c>
      <c r="V89" s="129" t="s">
        <v>156</v>
      </c>
      <c r="W89" s="250" t="s">
        <v>30</v>
      </c>
      <c r="X89" s="287" t="s">
        <v>871</v>
      </c>
      <c r="Y89" s="16"/>
      <c r="Z89" s="1"/>
    </row>
    <row r="90" spans="1:26" s="385" customFormat="1" ht="216.75" customHeight="1" x14ac:dyDescent="0.25">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827" t="s">
        <v>758</v>
      </c>
      <c r="P90" s="804"/>
      <c r="Q90" s="804"/>
      <c r="R90" s="805"/>
      <c r="S90" s="394" t="s">
        <v>759</v>
      </c>
      <c r="T90" s="69" t="s">
        <v>873</v>
      </c>
      <c r="U90" s="227" t="s">
        <v>861</v>
      </c>
      <c r="V90" s="227" t="s">
        <v>156</v>
      </c>
      <c r="W90" s="445" t="s">
        <v>30</v>
      </c>
      <c r="X90" s="69" t="s">
        <v>872</v>
      </c>
      <c r="Y90" s="53"/>
      <c r="Z90" s="1"/>
    </row>
    <row r="91" spans="1:26" s="399" customFormat="1" ht="216.75" customHeight="1" x14ac:dyDescent="0.25">
      <c r="A91" s="394">
        <v>2</v>
      </c>
      <c r="B91" s="394" t="s">
        <v>129</v>
      </c>
      <c r="C91" s="394" t="s">
        <v>9</v>
      </c>
      <c r="D91" s="397">
        <v>43431</v>
      </c>
      <c r="E91" s="216" t="s">
        <v>439</v>
      </c>
      <c r="F91" s="394" t="s">
        <v>138</v>
      </c>
      <c r="G91" s="216" t="s">
        <v>440</v>
      </c>
      <c r="H91" s="216" t="s">
        <v>441</v>
      </c>
      <c r="I91" s="394" t="s">
        <v>140</v>
      </c>
      <c r="J91" s="216" t="s">
        <v>442</v>
      </c>
      <c r="K91" s="394" t="s">
        <v>430</v>
      </c>
      <c r="L91" s="414">
        <v>43440</v>
      </c>
      <c r="M91" s="397">
        <v>43446</v>
      </c>
      <c r="N91" s="415" t="s">
        <v>443</v>
      </c>
      <c r="O91" s="827" t="s">
        <v>760</v>
      </c>
      <c r="P91" s="804"/>
      <c r="Q91" s="804"/>
      <c r="R91" s="805"/>
      <c r="S91" s="394" t="s">
        <v>761</v>
      </c>
      <c r="T91" s="396" t="s">
        <v>874</v>
      </c>
      <c r="U91" s="394" t="s">
        <v>866</v>
      </c>
      <c r="V91" s="394" t="s">
        <v>156</v>
      </c>
      <c r="W91" s="415" t="s">
        <v>30</v>
      </c>
      <c r="X91" s="69" t="s">
        <v>872</v>
      </c>
      <c r="Y91" s="416"/>
      <c r="Z91" s="398"/>
    </row>
    <row r="92" spans="1:26" s="399" customFormat="1" ht="147.75" customHeight="1" x14ac:dyDescent="0.25">
      <c r="A92" s="394">
        <v>3</v>
      </c>
      <c r="B92" s="394" t="s">
        <v>10</v>
      </c>
      <c r="C92" s="394" t="s">
        <v>53</v>
      </c>
      <c r="D92" s="414">
        <v>43433</v>
      </c>
      <c r="E92" s="216" t="s">
        <v>444</v>
      </c>
      <c r="F92" s="415" t="s">
        <v>17</v>
      </c>
      <c r="G92" s="216" t="s">
        <v>445</v>
      </c>
      <c r="H92" s="216" t="s">
        <v>446</v>
      </c>
      <c r="I92" s="415" t="s">
        <v>24</v>
      </c>
      <c r="J92" s="216" t="s">
        <v>442</v>
      </c>
      <c r="K92" s="394" t="s">
        <v>430</v>
      </c>
      <c r="L92" s="414">
        <v>43440</v>
      </c>
      <c r="M92" s="397">
        <v>43446</v>
      </c>
      <c r="N92" s="415" t="s">
        <v>443</v>
      </c>
      <c r="O92" s="827" t="s">
        <v>762</v>
      </c>
      <c r="P92" s="804"/>
      <c r="Q92" s="804"/>
      <c r="R92" s="805"/>
      <c r="S92" s="394" t="s">
        <v>763</v>
      </c>
      <c r="T92" s="396" t="s">
        <v>875</v>
      </c>
      <c r="U92" s="394" t="s">
        <v>866</v>
      </c>
      <c r="V92" s="415" t="s">
        <v>156</v>
      </c>
      <c r="W92" s="415" t="s">
        <v>30</v>
      </c>
      <c r="X92" s="396" t="s">
        <v>872</v>
      </c>
      <c r="Y92" s="416"/>
      <c r="Z92" s="398"/>
    </row>
    <row r="93" spans="1:26" s="385" customFormat="1" ht="267.75" customHeight="1" x14ac:dyDescent="0.25">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827" t="s">
        <v>764</v>
      </c>
      <c r="P93" s="804"/>
      <c r="Q93" s="804"/>
      <c r="R93" s="805"/>
      <c r="S93" s="394" t="s">
        <v>765</v>
      </c>
      <c r="T93" s="69" t="s">
        <v>876</v>
      </c>
      <c r="U93" s="227" t="s">
        <v>586</v>
      </c>
      <c r="V93" s="227" t="s">
        <v>156</v>
      </c>
      <c r="W93" s="445" t="s">
        <v>30</v>
      </c>
      <c r="X93" s="69" t="s">
        <v>872</v>
      </c>
      <c r="Y93" s="1"/>
      <c r="Z93" s="1"/>
    </row>
    <row r="94" spans="1:26" s="385" customFormat="1" ht="153" customHeight="1" x14ac:dyDescent="0.25">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827" t="s">
        <v>766</v>
      </c>
      <c r="P94" s="804"/>
      <c r="Q94" s="804"/>
      <c r="R94" s="805"/>
      <c r="S94" s="394" t="s">
        <v>767</v>
      </c>
      <c r="T94" s="69" t="s">
        <v>877</v>
      </c>
      <c r="U94" s="170" t="s">
        <v>860</v>
      </c>
      <c r="V94" s="227" t="s">
        <v>156</v>
      </c>
      <c r="W94" s="445" t="s">
        <v>30</v>
      </c>
      <c r="X94" s="69" t="s">
        <v>872</v>
      </c>
      <c r="Y94" s="1"/>
      <c r="Z94" s="1"/>
    </row>
    <row r="95" spans="1:26" s="385" customFormat="1" ht="153" customHeight="1" x14ac:dyDescent="0.25">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803" t="s">
        <v>768</v>
      </c>
      <c r="P95" s="804"/>
      <c r="Q95" s="804"/>
      <c r="R95" s="805"/>
      <c r="S95" s="400" t="s">
        <v>769</v>
      </c>
      <c r="T95" s="69" t="s">
        <v>879</v>
      </c>
      <c r="U95" s="286" t="s">
        <v>587</v>
      </c>
      <c r="V95" s="227" t="s">
        <v>156</v>
      </c>
      <c r="W95" s="445" t="s">
        <v>30</v>
      </c>
      <c r="X95" s="287" t="s">
        <v>878</v>
      </c>
      <c r="Y95" s="1"/>
      <c r="Z95" s="1"/>
    </row>
    <row r="96" spans="1:26" ht="409.5" customHeight="1" x14ac:dyDescent="0.25">
      <c r="A96" s="474"/>
      <c r="B96" s="474"/>
      <c r="C96" s="474"/>
      <c r="D96" s="476"/>
      <c r="E96" s="475"/>
      <c r="F96" s="474"/>
      <c r="G96" s="475"/>
      <c r="H96" s="450" t="s">
        <v>202</v>
      </c>
      <c r="I96" s="445" t="s">
        <v>140</v>
      </c>
      <c r="J96" s="445" t="s">
        <v>203</v>
      </c>
      <c r="K96" s="445" t="s">
        <v>171</v>
      </c>
      <c r="L96" s="446">
        <v>42857</v>
      </c>
      <c r="M96" s="446">
        <v>43467</v>
      </c>
      <c r="N96" s="446">
        <v>43830</v>
      </c>
      <c r="O96" s="828" t="s">
        <v>843</v>
      </c>
      <c r="P96" s="828"/>
      <c r="Q96" s="828"/>
      <c r="R96" s="828"/>
      <c r="S96" s="443" t="s">
        <v>844</v>
      </c>
      <c r="T96" s="178" t="s">
        <v>927</v>
      </c>
      <c r="U96" s="263" t="s">
        <v>862</v>
      </c>
      <c r="V96" s="250"/>
      <c r="W96" s="462" t="s">
        <v>30</v>
      </c>
      <c r="X96" s="216" t="s">
        <v>928</v>
      </c>
      <c r="Y96" s="16"/>
      <c r="Z96" s="1"/>
    </row>
    <row r="97" spans="1:26" s="284" customFormat="1" ht="195" customHeight="1" x14ac:dyDescent="0.25">
      <c r="A97" s="444">
        <v>18</v>
      </c>
      <c r="B97" s="189" t="s">
        <v>10</v>
      </c>
      <c r="C97" s="189" t="s">
        <v>126</v>
      </c>
      <c r="D97" s="446">
        <v>43138</v>
      </c>
      <c r="E97" s="443" t="s">
        <v>582</v>
      </c>
      <c r="F97" s="445" t="s">
        <v>11</v>
      </c>
      <c r="G97" s="443" t="s">
        <v>583</v>
      </c>
      <c r="H97" s="450" t="s">
        <v>584</v>
      </c>
      <c r="I97" s="445" t="s">
        <v>24</v>
      </c>
      <c r="J97" s="445" t="s">
        <v>585</v>
      </c>
      <c r="K97" s="445" t="s">
        <v>171</v>
      </c>
      <c r="L97" s="446">
        <v>43503</v>
      </c>
      <c r="M97" s="446">
        <v>43503</v>
      </c>
      <c r="N97" s="446">
        <v>43511</v>
      </c>
      <c r="O97" s="829" t="s">
        <v>845</v>
      </c>
      <c r="P97" s="829"/>
      <c r="Q97" s="829"/>
      <c r="R97" s="829"/>
      <c r="S97" s="304" t="s">
        <v>846</v>
      </c>
      <c r="T97" s="303" t="s">
        <v>863</v>
      </c>
      <c r="U97" s="263" t="s">
        <v>625</v>
      </c>
      <c r="V97" s="267" t="s">
        <v>156</v>
      </c>
      <c r="W97" s="462" t="s">
        <v>30</v>
      </c>
      <c r="X97" s="190" t="s">
        <v>929</v>
      </c>
      <c r="Y97" s="1"/>
      <c r="Z97" s="1"/>
    </row>
    <row r="98" spans="1:26" s="430" customFormat="1" ht="112.5" customHeight="1" x14ac:dyDescent="0.25">
      <c r="A98" s="420">
        <v>28</v>
      </c>
      <c r="B98" s="421" t="s">
        <v>10</v>
      </c>
      <c r="C98" s="421" t="s">
        <v>127</v>
      </c>
      <c r="D98" s="422">
        <v>43516</v>
      </c>
      <c r="E98" s="423" t="s">
        <v>578</v>
      </c>
      <c r="F98" s="421" t="s">
        <v>11</v>
      </c>
      <c r="G98" s="216" t="s">
        <v>579</v>
      </c>
      <c r="H98" s="424" t="s">
        <v>580</v>
      </c>
      <c r="I98" s="423" t="s">
        <v>24</v>
      </c>
      <c r="J98" s="421" t="s">
        <v>581</v>
      </c>
      <c r="K98" s="394" t="s">
        <v>576</v>
      </c>
      <c r="L98" s="425">
        <v>43435</v>
      </c>
      <c r="M98" s="425">
        <v>43435</v>
      </c>
      <c r="N98" s="422">
        <v>43461</v>
      </c>
      <c r="O98" s="803" t="s">
        <v>864</v>
      </c>
      <c r="P98" s="804"/>
      <c r="Q98" s="804"/>
      <c r="R98" s="805"/>
      <c r="S98" s="426" t="s">
        <v>577</v>
      </c>
      <c r="T98" s="427" t="s">
        <v>889</v>
      </c>
      <c r="U98" s="428" t="s">
        <v>604</v>
      </c>
      <c r="V98" s="420" t="s">
        <v>156</v>
      </c>
      <c r="W98" s="423" t="s">
        <v>30</v>
      </c>
      <c r="X98" s="424" t="s">
        <v>930</v>
      </c>
      <c r="Y98" s="429"/>
    </row>
    <row r="99" spans="1:26" s="442" customFormat="1" ht="160.5" customHeight="1" x14ac:dyDescent="0.25">
      <c r="A99" s="505"/>
      <c r="B99" s="453"/>
      <c r="C99" s="453"/>
      <c r="D99" s="506"/>
      <c r="E99" s="452"/>
      <c r="F99" s="453"/>
      <c r="G99" s="451"/>
      <c r="H99" s="443" t="s">
        <v>373</v>
      </c>
      <c r="I99" s="445" t="s">
        <v>24</v>
      </c>
      <c r="J99" s="445" t="s">
        <v>374</v>
      </c>
      <c r="K99" s="404" t="s">
        <v>369</v>
      </c>
      <c r="L99" s="446">
        <v>43370</v>
      </c>
      <c r="M99" s="194">
        <v>43374</v>
      </c>
      <c r="N99" s="194">
        <v>43612</v>
      </c>
      <c r="O99" s="824" t="s">
        <v>848</v>
      </c>
      <c r="P99" s="825"/>
      <c r="Q99" s="825"/>
      <c r="R99" s="826"/>
      <c r="S99" s="445" t="s">
        <v>774</v>
      </c>
      <c r="T99" s="222" t="s">
        <v>880</v>
      </c>
      <c r="U99" s="195" t="s">
        <v>502</v>
      </c>
      <c r="V99" s="195"/>
      <c r="W99" s="250" t="s">
        <v>30</v>
      </c>
      <c r="X99" s="472" t="s">
        <v>881</v>
      </c>
    </row>
    <row r="100" spans="1:26" s="442" customFormat="1" ht="138" customHeight="1" x14ac:dyDescent="0.25">
      <c r="A100" s="311">
        <v>32</v>
      </c>
      <c r="B100" s="189" t="s">
        <v>129</v>
      </c>
      <c r="C100" s="189" t="s">
        <v>123</v>
      </c>
      <c r="D100" s="449">
        <v>43437</v>
      </c>
      <c r="E100" s="440" t="s">
        <v>509</v>
      </c>
      <c r="F100" s="189" t="s">
        <v>138</v>
      </c>
      <c r="G100" s="312" t="s">
        <v>510</v>
      </c>
      <c r="H100" s="312" t="s">
        <v>511</v>
      </c>
      <c r="I100" s="189" t="s">
        <v>24</v>
      </c>
      <c r="J100" s="312" t="s">
        <v>384</v>
      </c>
      <c r="K100" s="404" t="s">
        <v>369</v>
      </c>
      <c r="L100" s="446">
        <v>43437</v>
      </c>
      <c r="M100" s="194">
        <v>43497</v>
      </c>
      <c r="N100" s="194">
        <v>43678</v>
      </c>
      <c r="O100" s="824" t="s">
        <v>789</v>
      </c>
      <c r="P100" s="825"/>
      <c r="Q100" s="825"/>
      <c r="R100" s="826"/>
      <c r="S100" s="313" t="s">
        <v>790</v>
      </c>
      <c r="T100" s="314" t="s">
        <v>883</v>
      </c>
      <c r="U100" s="315" t="s">
        <v>612</v>
      </c>
      <c r="V100" s="267"/>
      <c r="W100" s="250" t="s">
        <v>30</v>
      </c>
      <c r="X100" s="472" t="s">
        <v>884</v>
      </c>
    </row>
    <row r="101" spans="1:26" s="442" customFormat="1" ht="72" customHeight="1" x14ac:dyDescent="0.25">
      <c r="A101" s="457"/>
      <c r="B101" s="459"/>
      <c r="C101" s="459" t="s">
        <v>123</v>
      </c>
      <c r="D101" s="460"/>
      <c r="E101" s="241" t="s">
        <v>664</v>
      </c>
      <c r="F101" s="459"/>
      <c r="G101" s="461"/>
      <c r="H101" s="454" t="s">
        <v>665</v>
      </c>
      <c r="I101" s="465" t="s">
        <v>140</v>
      </c>
      <c r="J101" s="466" t="s">
        <v>666</v>
      </c>
      <c r="K101" s="466" t="s">
        <v>667</v>
      </c>
      <c r="L101" s="463">
        <v>43585</v>
      </c>
      <c r="M101" s="463">
        <v>43587</v>
      </c>
      <c r="N101" s="463">
        <v>43615</v>
      </c>
      <c r="O101" s="824" t="s">
        <v>791</v>
      </c>
      <c r="P101" s="825"/>
      <c r="Q101" s="825"/>
      <c r="R101" s="826"/>
      <c r="S101" s="241" t="s">
        <v>792</v>
      </c>
      <c r="T101" s="417" t="s">
        <v>891</v>
      </c>
      <c r="U101" s="418" t="s">
        <v>886</v>
      </c>
      <c r="V101" s="267" t="s">
        <v>156</v>
      </c>
      <c r="W101" s="250" t="s">
        <v>30</v>
      </c>
      <c r="X101" s="241" t="s">
        <v>885</v>
      </c>
    </row>
    <row r="102" spans="1:26" s="442" customFormat="1" ht="72" customHeight="1" x14ac:dyDescent="0.25">
      <c r="A102" s="833"/>
      <c r="B102" s="836"/>
      <c r="C102" s="458"/>
      <c r="D102" s="839"/>
      <c r="E102" s="844"/>
      <c r="F102" s="836"/>
      <c r="G102" s="836"/>
      <c r="H102" s="464" t="s">
        <v>793</v>
      </c>
      <c r="I102" s="465" t="s">
        <v>140</v>
      </c>
      <c r="J102" s="465" t="s">
        <v>372</v>
      </c>
      <c r="K102" s="465" t="s">
        <v>668</v>
      </c>
      <c r="L102" s="379">
        <v>43585</v>
      </c>
      <c r="M102" s="379">
        <v>43617</v>
      </c>
      <c r="N102" s="379">
        <v>43630</v>
      </c>
      <c r="O102" s="824" t="s">
        <v>794</v>
      </c>
      <c r="P102" s="825"/>
      <c r="Q102" s="825"/>
      <c r="R102" s="826"/>
      <c r="S102" s="470" t="s">
        <v>795</v>
      </c>
      <c r="T102" s="417" t="s">
        <v>888</v>
      </c>
      <c r="U102" s="419" t="s">
        <v>887</v>
      </c>
      <c r="V102" s="267" t="s">
        <v>156</v>
      </c>
      <c r="W102" s="250" t="s">
        <v>30</v>
      </c>
      <c r="X102" s="241" t="s">
        <v>885</v>
      </c>
    </row>
    <row r="103" spans="1:26" s="442" customFormat="1" ht="72" customHeight="1" x14ac:dyDescent="0.25">
      <c r="A103" s="833"/>
      <c r="B103" s="836"/>
      <c r="C103" s="458"/>
      <c r="D103" s="839"/>
      <c r="E103" s="845"/>
      <c r="F103" s="836"/>
      <c r="G103" s="836"/>
      <c r="H103" s="470" t="s">
        <v>669</v>
      </c>
      <c r="I103" s="465" t="s">
        <v>140</v>
      </c>
      <c r="J103" s="466" t="s">
        <v>666</v>
      </c>
      <c r="K103" s="466" t="s">
        <v>670</v>
      </c>
      <c r="L103" s="463">
        <v>43585</v>
      </c>
      <c r="M103" s="463">
        <v>43556</v>
      </c>
      <c r="N103" s="463">
        <v>43800</v>
      </c>
      <c r="O103" s="824" t="s">
        <v>796</v>
      </c>
      <c r="P103" s="825"/>
      <c r="Q103" s="825"/>
      <c r="R103" s="826"/>
      <c r="S103" s="470" t="s">
        <v>797</v>
      </c>
      <c r="T103" s="417" t="s">
        <v>890</v>
      </c>
      <c r="U103" s="419" t="s">
        <v>886</v>
      </c>
      <c r="V103" s="267" t="s">
        <v>156</v>
      </c>
      <c r="W103" s="250" t="s">
        <v>30</v>
      </c>
      <c r="X103" s="241" t="s">
        <v>885</v>
      </c>
    </row>
    <row r="104" spans="1:26" s="442" customFormat="1" ht="72" customHeight="1" x14ac:dyDescent="0.25">
      <c r="A104" s="832">
        <v>36</v>
      </c>
      <c r="B104" s="835" t="s">
        <v>10</v>
      </c>
      <c r="C104" s="835" t="s">
        <v>123</v>
      </c>
      <c r="D104" s="838">
        <v>43564</v>
      </c>
      <c r="E104" s="241" t="s">
        <v>672</v>
      </c>
      <c r="F104" s="465" t="s">
        <v>17</v>
      </c>
      <c r="G104" s="841" t="s">
        <v>673</v>
      </c>
      <c r="H104" s="470" t="s">
        <v>674</v>
      </c>
      <c r="I104" s="465" t="s">
        <v>140</v>
      </c>
      <c r="J104" s="466" t="s">
        <v>675</v>
      </c>
      <c r="K104" s="466" t="s">
        <v>668</v>
      </c>
      <c r="L104" s="463">
        <v>43585</v>
      </c>
      <c r="M104" s="463">
        <v>43587</v>
      </c>
      <c r="N104" s="463">
        <v>43615</v>
      </c>
      <c r="O104" s="824" t="s">
        <v>798</v>
      </c>
      <c r="P104" s="825"/>
      <c r="Q104" s="825"/>
      <c r="R104" s="825"/>
      <c r="S104" s="401" t="s">
        <v>799</v>
      </c>
      <c r="T104" s="417" t="s">
        <v>892</v>
      </c>
      <c r="U104" s="419" t="s">
        <v>893</v>
      </c>
      <c r="V104" s="267" t="s">
        <v>156</v>
      </c>
      <c r="W104" s="250" t="s">
        <v>30</v>
      </c>
      <c r="X104" s="241" t="s">
        <v>885</v>
      </c>
    </row>
    <row r="105" spans="1:26" s="442" customFormat="1" ht="72" customHeight="1" x14ac:dyDescent="0.25">
      <c r="A105" s="833"/>
      <c r="B105" s="836" t="s">
        <v>10</v>
      </c>
      <c r="C105" s="836" t="s">
        <v>123</v>
      </c>
      <c r="D105" s="839">
        <v>43564</v>
      </c>
      <c r="E105" s="241" t="s">
        <v>676</v>
      </c>
      <c r="F105" s="465" t="s">
        <v>17</v>
      </c>
      <c r="G105" s="842"/>
      <c r="H105" s="381" t="s">
        <v>677</v>
      </c>
      <c r="I105" s="465" t="s">
        <v>140</v>
      </c>
      <c r="J105" s="465" t="s">
        <v>678</v>
      </c>
      <c r="K105" s="465" t="s">
        <v>668</v>
      </c>
      <c r="L105" s="379">
        <v>43585</v>
      </c>
      <c r="M105" s="379">
        <v>43587</v>
      </c>
      <c r="N105" s="379">
        <v>43615</v>
      </c>
      <c r="O105" s="824" t="s">
        <v>800</v>
      </c>
      <c r="P105" s="825"/>
      <c r="Q105" s="825"/>
      <c r="R105" s="826"/>
      <c r="S105" s="402" t="s">
        <v>801</v>
      </c>
      <c r="T105" s="417" t="s">
        <v>899</v>
      </c>
      <c r="U105" s="419" t="s">
        <v>900</v>
      </c>
      <c r="V105" s="267" t="s">
        <v>156</v>
      </c>
      <c r="W105" s="250" t="s">
        <v>30</v>
      </c>
      <c r="X105" s="241" t="s">
        <v>885</v>
      </c>
    </row>
    <row r="106" spans="1:26" s="442" customFormat="1" ht="72" customHeight="1" x14ac:dyDescent="0.25">
      <c r="A106" s="834"/>
      <c r="B106" s="837" t="s">
        <v>10</v>
      </c>
      <c r="C106" s="837" t="s">
        <v>123</v>
      </c>
      <c r="D106" s="840">
        <v>43564</v>
      </c>
      <c r="E106" s="382" t="s">
        <v>679</v>
      </c>
      <c r="F106" s="465" t="s">
        <v>17</v>
      </c>
      <c r="G106" s="843"/>
      <c r="H106" s="470" t="s">
        <v>680</v>
      </c>
      <c r="I106" s="465" t="s">
        <v>140</v>
      </c>
      <c r="J106" s="466" t="s">
        <v>681</v>
      </c>
      <c r="K106" s="466" t="s">
        <v>668</v>
      </c>
      <c r="L106" s="463">
        <v>43585</v>
      </c>
      <c r="M106" s="463">
        <v>43587</v>
      </c>
      <c r="N106" s="463">
        <v>43600</v>
      </c>
      <c r="O106" s="824" t="s">
        <v>802</v>
      </c>
      <c r="P106" s="825"/>
      <c r="Q106" s="825"/>
      <c r="R106" s="826"/>
      <c r="S106" s="402" t="s">
        <v>803</v>
      </c>
      <c r="T106" s="417" t="s">
        <v>899</v>
      </c>
      <c r="U106" s="419" t="s">
        <v>900</v>
      </c>
      <c r="V106" s="267" t="s">
        <v>156</v>
      </c>
      <c r="W106" s="250" t="s">
        <v>30</v>
      </c>
      <c r="X106" s="241" t="s">
        <v>885</v>
      </c>
    </row>
    <row r="107" spans="1:26" s="442" customFormat="1" ht="72" customHeight="1" x14ac:dyDescent="0.25">
      <c r="A107" s="832">
        <v>38</v>
      </c>
      <c r="B107" s="835" t="s">
        <v>10</v>
      </c>
      <c r="C107" s="835" t="s">
        <v>123</v>
      </c>
      <c r="D107" s="838">
        <v>43564</v>
      </c>
      <c r="E107" s="241" t="s">
        <v>682</v>
      </c>
      <c r="F107" s="465" t="s">
        <v>17</v>
      </c>
      <c r="G107" s="846" t="s">
        <v>683</v>
      </c>
      <c r="H107" s="470" t="s">
        <v>684</v>
      </c>
      <c r="I107" s="465" t="s">
        <v>140</v>
      </c>
      <c r="J107" s="466" t="s">
        <v>685</v>
      </c>
      <c r="K107" s="466" t="s">
        <v>667</v>
      </c>
      <c r="L107" s="463">
        <v>43585</v>
      </c>
      <c r="M107" s="463">
        <v>43587</v>
      </c>
      <c r="N107" s="463">
        <v>43615</v>
      </c>
      <c r="O107" s="824" t="s">
        <v>804</v>
      </c>
      <c r="P107" s="825"/>
      <c r="Q107" s="825"/>
      <c r="R107" s="826"/>
      <c r="S107" s="470" t="s">
        <v>805</v>
      </c>
      <c r="T107" s="417" t="s">
        <v>901</v>
      </c>
      <c r="U107" s="447"/>
      <c r="V107" s="267" t="s">
        <v>156</v>
      </c>
      <c r="W107" s="250" t="s">
        <v>30</v>
      </c>
      <c r="X107" s="241" t="s">
        <v>885</v>
      </c>
    </row>
    <row r="108" spans="1:26" s="442" customFormat="1" ht="72" customHeight="1" x14ac:dyDescent="0.25">
      <c r="A108" s="834"/>
      <c r="B108" s="837" t="s">
        <v>10</v>
      </c>
      <c r="C108" s="837" t="s">
        <v>123</v>
      </c>
      <c r="D108" s="840"/>
      <c r="E108" s="454" t="s">
        <v>686</v>
      </c>
      <c r="F108" s="465" t="s">
        <v>17</v>
      </c>
      <c r="G108" s="845"/>
      <c r="H108" s="464" t="s">
        <v>687</v>
      </c>
      <c r="I108" s="465" t="s">
        <v>140</v>
      </c>
      <c r="J108" s="466" t="s">
        <v>688</v>
      </c>
      <c r="K108" s="466" t="s">
        <v>667</v>
      </c>
      <c r="L108" s="463">
        <v>43585</v>
      </c>
      <c r="M108" s="463">
        <v>43587</v>
      </c>
      <c r="N108" s="463">
        <v>43615</v>
      </c>
      <c r="O108" s="824" t="s">
        <v>806</v>
      </c>
      <c r="P108" s="825"/>
      <c r="Q108" s="825"/>
      <c r="R108" s="826"/>
      <c r="S108" s="133" t="s">
        <v>807</v>
      </c>
      <c r="T108" s="417" t="s">
        <v>902</v>
      </c>
      <c r="U108" s="447"/>
      <c r="V108" s="267" t="s">
        <v>156</v>
      </c>
      <c r="W108" s="250" t="s">
        <v>30</v>
      </c>
      <c r="X108" s="241" t="s">
        <v>885</v>
      </c>
    </row>
    <row r="109" spans="1:26" s="442" customFormat="1" ht="72" customHeight="1" x14ac:dyDescent="0.25">
      <c r="A109" s="311">
        <v>39</v>
      </c>
      <c r="B109" s="465" t="s">
        <v>10</v>
      </c>
      <c r="C109" s="465" t="s">
        <v>123</v>
      </c>
      <c r="D109" s="383">
        <v>43564</v>
      </c>
      <c r="E109" s="470" t="s">
        <v>689</v>
      </c>
      <c r="F109" s="465" t="s">
        <v>17</v>
      </c>
      <c r="G109" s="241" t="s">
        <v>690</v>
      </c>
      <c r="H109" s="470" t="s">
        <v>691</v>
      </c>
      <c r="I109" s="465" t="s">
        <v>140</v>
      </c>
      <c r="J109" s="466" t="s">
        <v>692</v>
      </c>
      <c r="K109" s="466" t="s">
        <v>671</v>
      </c>
      <c r="L109" s="463">
        <v>43585</v>
      </c>
      <c r="M109" s="463">
        <v>43587</v>
      </c>
      <c r="N109" s="463">
        <v>43829</v>
      </c>
      <c r="O109" s="824" t="s">
        <v>808</v>
      </c>
      <c r="P109" s="825"/>
      <c r="Q109" s="825"/>
      <c r="R109" s="826"/>
      <c r="S109" s="241" t="s">
        <v>809</v>
      </c>
      <c r="T109" s="417" t="s">
        <v>903</v>
      </c>
      <c r="U109" s="431" t="s">
        <v>915</v>
      </c>
      <c r="V109" s="267" t="s">
        <v>156</v>
      </c>
      <c r="W109" s="250" t="s">
        <v>30</v>
      </c>
      <c r="X109" s="241" t="s">
        <v>885</v>
      </c>
    </row>
    <row r="110" spans="1:26" s="442" customFormat="1" ht="72" customHeight="1" x14ac:dyDescent="0.25">
      <c r="A110" s="311">
        <v>40</v>
      </c>
      <c r="B110" s="465" t="s">
        <v>10</v>
      </c>
      <c r="C110" s="465" t="s">
        <v>123</v>
      </c>
      <c r="D110" s="383">
        <v>43564</v>
      </c>
      <c r="E110" s="241" t="s">
        <v>693</v>
      </c>
      <c r="F110" s="465" t="s">
        <v>17</v>
      </c>
      <c r="G110" s="241" t="s">
        <v>694</v>
      </c>
      <c r="H110" s="470" t="s">
        <v>695</v>
      </c>
      <c r="I110" s="465" t="s">
        <v>140</v>
      </c>
      <c r="J110" s="466" t="s">
        <v>696</v>
      </c>
      <c r="K110" s="466" t="s">
        <v>697</v>
      </c>
      <c r="L110" s="463">
        <v>43585</v>
      </c>
      <c r="M110" s="463">
        <v>43586</v>
      </c>
      <c r="N110" s="463">
        <v>43615</v>
      </c>
      <c r="O110" s="824" t="s">
        <v>852</v>
      </c>
      <c r="P110" s="825"/>
      <c r="Q110" s="825"/>
      <c r="R110" s="826"/>
      <c r="S110" s="411" t="s">
        <v>853</v>
      </c>
      <c r="T110" s="417" t="s">
        <v>905</v>
      </c>
      <c r="U110" s="431" t="s">
        <v>904</v>
      </c>
      <c r="V110" s="267" t="s">
        <v>156</v>
      </c>
      <c r="W110" s="250" t="s">
        <v>30</v>
      </c>
      <c r="X110" s="241" t="s">
        <v>885</v>
      </c>
    </row>
    <row r="111" spans="1:26" s="442" customFormat="1" ht="72" customHeight="1" x14ac:dyDescent="0.25">
      <c r="A111" s="832">
        <v>41</v>
      </c>
      <c r="B111" s="835" t="s">
        <v>10</v>
      </c>
      <c r="C111" s="835" t="s">
        <v>123</v>
      </c>
      <c r="D111" s="838">
        <v>43564</v>
      </c>
      <c r="E111" s="454" t="s">
        <v>698</v>
      </c>
      <c r="F111" s="465" t="s">
        <v>17</v>
      </c>
      <c r="G111" s="849" t="s">
        <v>699</v>
      </c>
      <c r="H111" s="464" t="s">
        <v>700</v>
      </c>
      <c r="I111" s="465" t="s">
        <v>140</v>
      </c>
      <c r="J111" s="465" t="s">
        <v>701</v>
      </c>
      <c r="K111" s="465" t="s">
        <v>702</v>
      </c>
      <c r="L111" s="379">
        <v>43585</v>
      </c>
      <c r="M111" s="379">
        <v>43587</v>
      </c>
      <c r="N111" s="379">
        <v>43607</v>
      </c>
      <c r="O111" s="824" t="s">
        <v>810</v>
      </c>
      <c r="P111" s="825"/>
      <c r="Q111" s="825"/>
      <c r="R111" s="826"/>
      <c r="S111" s="412" t="s">
        <v>854</v>
      </c>
      <c r="T111" s="417" t="s">
        <v>907</v>
      </c>
      <c r="U111" s="431" t="s">
        <v>906</v>
      </c>
      <c r="V111" s="267" t="s">
        <v>156</v>
      </c>
      <c r="W111" s="250" t="s">
        <v>30</v>
      </c>
      <c r="X111" s="241" t="s">
        <v>885</v>
      </c>
    </row>
    <row r="112" spans="1:26" s="442" customFormat="1" ht="72" customHeight="1" x14ac:dyDescent="0.25">
      <c r="A112" s="833"/>
      <c r="B112" s="836"/>
      <c r="C112" s="836" t="s">
        <v>123</v>
      </c>
      <c r="D112" s="839"/>
      <c r="E112" s="846" t="s">
        <v>703</v>
      </c>
      <c r="F112" s="835" t="s">
        <v>17</v>
      </c>
      <c r="G112" s="850"/>
      <c r="H112" s="470" t="s">
        <v>704</v>
      </c>
      <c r="I112" s="465" t="s">
        <v>140</v>
      </c>
      <c r="J112" s="466" t="s">
        <v>705</v>
      </c>
      <c r="K112" s="466" t="s">
        <v>697</v>
      </c>
      <c r="L112" s="463">
        <v>43585</v>
      </c>
      <c r="M112" s="463">
        <v>43585</v>
      </c>
      <c r="N112" s="380">
        <v>43585</v>
      </c>
      <c r="O112" s="824" t="s">
        <v>811</v>
      </c>
      <c r="P112" s="825"/>
      <c r="Q112" s="825"/>
      <c r="R112" s="826"/>
      <c r="S112" s="468" t="s">
        <v>855</v>
      </c>
      <c r="T112" s="433" t="s">
        <v>909</v>
      </c>
      <c r="U112" s="431" t="s">
        <v>910</v>
      </c>
      <c r="V112" s="267" t="s">
        <v>156</v>
      </c>
      <c r="W112" s="250" t="s">
        <v>30</v>
      </c>
      <c r="X112" s="241" t="s">
        <v>885</v>
      </c>
    </row>
    <row r="113" spans="1:26" s="442" customFormat="1" ht="72" customHeight="1" x14ac:dyDescent="0.25">
      <c r="A113" s="833"/>
      <c r="B113" s="836"/>
      <c r="C113" s="836"/>
      <c r="D113" s="839"/>
      <c r="E113" s="844"/>
      <c r="F113" s="836"/>
      <c r="G113" s="850"/>
      <c r="H113" s="470" t="s">
        <v>812</v>
      </c>
      <c r="I113" s="465" t="s">
        <v>140</v>
      </c>
      <c r="J113" s="466" t="s">
        <v>705</v>
      </c>
      <c r="K113" s="466" t="s">
        <v>706</v>
      </c>
      <c r="L113" s="463">
        <v>43585</v>
      </c>
      <c r="M113" s="463">
        <v>43587</v>
      </c>
      <c r="N113" s="380">
        <v>43600</v>
      </c>
      <c r="O113" s="824" t="s">
        <v>813</v>
      </c>
      <c r="P113" s="825"/>
      <c r="Q113" s="825"/>
      <c r="R113" s="826"/>
      <c r="S113" s="411" t="s">
        <v>856</v>
      </c>
      <c r="T113" s="433" t="s">
        <v>911</v>
      </c>
      <c r="U113" s="431" t="s">
        <v>910</v>
      </c>
      <c r="V113" s="267" t="s">
        <v>156</v>
      </c>
      <c r="W113" s="250" t="s">
        <v>30</v>
      </c>
      <c r="X113" s="241" t="s">
        <v>885</v>
      </c>
    </row>
    <row r="114" spans="1:26" s="442" customFormat="1" ht="72" customHeight="1" x14ac:dyDescent="0.25">
      <c r="A114" s="833"/>
      <c r="B114" s="836"/>
      <c r="C114" s="836"/>
      <c r="D114" s="839"/>
      <c r="E114" s="845"/>
      <c r="F114" s="837"/>
      <c r="G114" s="850"/>
      <c r="H114" s="470" t="s">
        <v>707</v>
      </c>
      <c r="I114" s="465" t="s">
        <v>140</v>
      </c>
      <c r="J114" s="466" t="s">
        <v>708</v>
      </c>
      <c r="K114" s="466" t="s">
        <v>668</v>
      </c>
      <c r="L114" s="463">
        <v>43585</v>
      </c>
      <c r="M114" s="463">
        <v>43587</v>
      </c>
      <c r="N114" s="380">
        <v>43600</v>
      </c>
      <c r="O114" s="824" t="s">
        <v>814</v>
      </c>
      <c r="P114" s="825"/>
      <c r="Q114" s="825"/>
      <c r="R114" s="826"/>
      <c r="S114" s="241" t="s">
        <v>815</v>
      </c>
      <c r="T114" s="417" t="s">
        <v>908</v>
      </c>
      <c r="U114" s="419" t="s">
        <v>916</v>
      </c>
      <c r="V114" s="267" t="s">
        <v>156</v>
      </c>
      <c r="W114" s="250" t="s">
        <v>30</v>
      </c>
      <c r="X114" s="241" t="s">
        <v>885</v>
      </c>
    </row>
    <row r="115" spans="1:26" s="442" customFormat="1" ht="72" customHeight="1" x14ac:dyDescent="0.25">
      <c r="A115" s="456">
        <v>43</v>
      </c>
      <c r="B115" s="465" t="s">
        <v>10</v>
      </c>
      <c r="C115" s="465" t="s">
        <v>123</v>
      </c>
      <c r="D115" s="383">
        <v>43564</v>
      </c>
      <c r="E115" s="241" t="s">
        <v>709</v>
      </c>
      <c r="F115" s="465" t="s">
        <v>17</v>
      </c>
      <c r="G115" s="467" t="s">
        <v>710</v>
      </c>
      <c r="H115" s="470" t="s">
        <v>711</v>
      </c>
      <c r="I115" s="465" t="s">
        <v>140</v>
      </c>
      <c r="J115" s="466" t="s">
        <v>712</v>
      </c>
      <c r="K115" s="466" t="s">
        <v>668</v>
      </c>
      <c r="L115" s="463">
        <v>43585</v>
      </c>
      <c r="M115" s="463">
        <v>43587</v>
      </c>
      <c r="N115" s="463">
        <v>43600</v>
      </c>
      <c r="O115" s="824" t="s">
        <v>816</v>
      </c>
      <c r="P115" s="825"/>
      <c r="Q115" s="825"/>
      <c r="R115" s="826"/>
      <c r="S115" s="241" t="s">
        <v>817</v>
      </c>
      <c r="T115" s="417" t="s">
        <v>912</v>
      </c>
      <c r="U115" s="447"/>
      <c r="V115" s="267" t="s">
        <v>156</v>
      </c>
      <c r="W115" s="250" t="s">
        <v>30</v>
      </c>
      <c r="X115" s="241" t="s">
        <v>885</v>
      </c>
    </row>
    <row r="116" spans="1:26" s="442" customFormat="1" ht="72" customHeight="1" x14ac:dyDescent="0.25">
      <c r="A116" s="437">
        <v>44</v>
      </c>
      <c r="B116" s="835" t="s">
        <v>10</v>
      </c>
      <c r="C116" s="835" t="s">
        <v>123</v>
      </c>
      <c r="D116" s="838">
        <v>43564</v>
      </c>
      <c r="E116" s="241" t="s">
        <v>713</v>
      </c>
      <c r="F116" s="835" t="s">
        <v>17</v>
      </c>
      <c r="G116" s="846" t="s">
        <v>714</v>
      </c>
      <c r="H116" s="470" t="s">
        <v>715</v>
      </c>
      <c r="I116" s="465" t="s">
        <v>140</v>
      </c>
      <c r="J116" s="466" t="s">
        <v>716</v>
      </c>
      <c r="K116" s="466" t="s">
        <v>818</v>
      </c>
      <c r="L116" s="463">
        <v>43585</v>
      </c>
      <c r="M116" s="463">
        <v>43587</v>
      </c>
      <c r="N116" s="463">
        <v>43646</v>
      </c>
      <c r="O116" s="824" t="s">
        <v>819</v>
      </c>
      <c r="P116" s="825"/>
      <c r="Q116" s="825"/>
      <c r="R116" s="826"/>
      <c r="S116" s="241" t="s">
        <v>820</v>
      </c>
      <c r="T116" s="417" t="s">
        <v>913</v>
      </c>
      <c r="U116" s="419" t="s">
        <v>917</v>
      </c>
      <c r="V116" s="267" t="s">
        <v>156</v>
      </c>
      <c r="W116" s="250" t="s">
        <v>30</v>
      </c>
      <c r="X116" s="241" t="s">
        <v>885</v>
      </c>
    </row>
    <row r="117" spans="1:26" s="442" customFormat="1" ht="72" customHeight="1" x14ac:dyDescent="0.25">
      <c r="A117" s="438"/>
      <c r="B117" s="836"/>
      <c r="C117" s="836" t="s">
        <v>123</v>
      </c>
      <c r="D117" s="839"/>
      <c r="E117" s="454" t="s">
        <v>717</v>
      </c>
      <c r="F117" s="836"/>
      <c r="G117" s="844"/>
      <c r="H117" s="454" t="s">
        <v>718</v>
      </c>
      <c r="I117" s="465" t="s">
        <v>140</v>
      </c>
      <c r="J117" s="465" t="s">
        <v>719</v>
      </c>
      <c r="K117" s="465" t="s">
        <v>706</v>
      </c>
      <c r="L117" s="379">
        <v>43585</v>
      </c>
      <c r="M117" s="379">
        <v>43587</v>
      </c>
      <c r="N117" s="379">
        <v>43646</v>
      </c>
      <c r="O117" s="824" t="s">
        <v>821</v>
      </c>
      <c r="P117" s="825"/>
      <c r="Q117" s="825"/>
      <c r="R117" s="826"/>
      <c r="S117" s="454" t="s">
        <v>822</v>
      </c>
      <c r="T117" s="417" t="s">
        <v>913</v>
      </c>
      <c r="U117" s="390"/>
      <c r="V117" s="267" t="s">
        <v>156</v>
      </c>
      <c r="W117" s="250" t="s">
        <v>30</v>
      </c>
      <c r="X117" s="241" t="s">
        <v>885</v>
      </c>
    </row>
    <row r="118" spans="1:26" s="442" customFormat="1" ht="72" customHeight="1" x14ac:dyDescent="0.25">
      <c r="A118" s="438"/>
      <c r="B118" s="836"/>
      <c r="C118" s="836" t="s">
        <v>123</v>
      </c>
      <c r="D118" s="839"/>
      <c r="E118" s="241" t="s">
        <v>720</v>
      </c>
      <c r="F118" s="836"/>
      <c r="G118" s="844"/>
      <c r="H118" s="470" t="s">
        <v>721</v>
      </c>
      <c r="I118" s="465" t="s">
        <v>140</v>
      </c>
      <c r="J118" s="466" t="s">
        <v>722</v>
      </c>
      <c r="K118" s="466" t="s">
        <v>667</v>
      </c>
      <c r="L118" s="463">
        <v>43585</v>
      </c>
      <c r="M118" s="463">
        <v>43587</v>
      </c>
      <c r="N118" s="463">
        <v>43615</v>
      </c>
      <c r="O118" s="824" t="s">
        <v>823</v>
      </c>
      <c r="P118" s="825"/>
      <c r="Q118" s="825"/>
      <c r="R118" s="826"/>
      <c r="S118" s="378" t="s">
        <v>722</v>
      </c>
      <c r="T118" s="417" t="s">
        <v>913</v>
      </c>
      <c r="U118" s="447"/>
      <c r="V118" s="267" t="s">
        <v>156</v>
      </c>
      <c r="W118" s="250" t="s">
        <v>30</v>
      </c>
      <c r="X118" s="241" t="s">
        <v>885</v>
      </c>
    </row>
    <row r="119" spans="1:26" s="442" customFormat="1" ht="72" customHeight="1" x14ac:dyDescent="0.25">
      <c r="A119" s="438"/>
      <c r="B119" s="836"/>
      <c r="C119" s="836" t="s">
        <v>123</v>
      </c>
      <c r="D119" s="839"/>
      <c r="E119" s="454" t="s">
        <v>723</v>
      </c>
      <c r="F119" s="836"/>
      <c r="G119" s="844"/>
      <c r="H119" s="464" t="s">
        <v>824</v>
      </c>
      <c r="I119" s="465" t="s">
        <v>140</v>
      </c>
      <c r="J119" s="465" t="s">
        <v>724</v>
      </c>
      <c r="K119" s="465" t="s">
        <v>667</v>
      </c>
      <c r="L119" s="379">
        <v>43585</v>
      </c>
      <c r="M119" s="379">
        <v>43587</v>
      </c>
      <c r="N119" s="379">
        <v>43615</v>
      </c>
      <c r="O119" s="824" t="s">
        <v>825</v>
      </c>
      <c r="P119" s="825"/>
      <c r="Q119" s="825"/>
      <c r="R119" s="826"/>
      <c r="S119" s="846" t="s">
        <v>826</v>
      </c>
      <c r="T119" s="417" t="s">
        <v>913</v>
      </c>
      <c r="U119" s="447"/>
      <c r="V119" s="267" t="s">
        <v>156</v>
      </c>
      <c r="W119" s="250" t="s">
        <v>30</v>
      </c>
      <c r="X119" s="241" t="s">
        <v>885</v>
      </c>
    </row>
    <row r="120" spans="1:26" s="442" customFormat="1" ht="72" customHeight="1" x14ac:dyDescent="0.25">
      <c r="A120" s="438"/>
      <c r="B120" s="836"/>
      <c r="C120" s="836" t="s">
        <v>123</v>
      </c>
      <c r="D120" s="839"/>
      <c r="E120" s="241" t="s">
        <v>725</v>
      </c>
      <c r="F120" s="836"/>
      <c r="G120" s="844"/>
      <c r="H120" s="470" t="s">
        <v>726</v>
      </c>
      <c r="I120" s="465" t="s">
        <v>140</v>
      </c>
      <c r="J120" s="466" t="s">
        <v>724</v>
      </c>
      <c r="K120" s="466" t="s">
        <v>706</v>
      </c>
      <c r="L120" s="463">
        <v>43585</v>
      </c>
      <c r="M120" s="463">
        <v>43587</v>
      </c>
      <c r="N120" s="463">
        <v>43615</v>
      </c>
      <c r="O120" s="824"/>
      <c r="P120" s="825"/>
      <c r="Q120" s="825"/>
      <c r="R120" s="826"/>
      <c r="S120" s="845"/>
      <c r="T120" s="417" t="s">
        <v>913</v>
      </c>
      <c r="U120" s="447"/>
      <c r="V120" s="267" t="s">
        <v>156</v>
      </c>
      <c r="W120" s="250" t="s">
        <v>30</v>
      </c>
      <c r="X120" s="241" t="s">
        <v>885</v>
      </c>
    </row>
    <row r="121" spans="1:26" s="442" customFormat="1" ht="72" customHeight="1" x14ac:dyDescent="0.25">
      <c r="A121" s="438"/>
      <c r="B121" s="836"/>
      <c r="C121" s="836"/>
      <c r="D121" s="839"/>
      <c r="E121" s="241" t="s">
        <v>727</v>
      </c>
      <c r="F121" s="836"/>
      <c r="G121" s="844"/>
      <c r="H121" s="241" t="s">
        <v>728</v>
      </c>
      <c r="I121" s="465" t="s">
        <v>140</v>
      </c>
      <c r="J121" s="466" t="s">
        <v>729</v>
      </c>
      <c r="K121" s="466" t="s">
        <v>730</v>
      </c>
      <c r="L121" s="463">
        <v>43585</v>
      </c>
      <c r="M121" s="463">
        <v>43587</v>
      </c>
      <c r="N121" s="463">
        <v>43631</v>
      </c>
      <c r="O121" s="824" t="s">
        <v>827</v>
      </c>
      <c r="P121" s="825"/>
      <c r="Q121" s="825"/>
      <c r="R121" s="826"/>
      <c r="S121" s="241" t="s">
        <v>828</v>
      </c>
      <c r="T121" s="417" t="s">
        <v>914</v>
      </c>
      <c r="U121" s="447"/>
      <c r="V121" s="267" t="s">
        <v>156</v>
      </c>
      <c r="W121" s="250" t="s">
        <v>30</v>
      </c>
      <c r="X121" s="241" t="s">
        <v>885</v>
      </c>
    </row>
    <row r="122" spans="1:26" s="442" customFormat="1" ht="72" customHeight="1" x14ac:dyDescent="0.25">
      <c r="A122" s="439"/>
      <c r="B122" s="837"/>
      <c r="C122" s="837" t="s">
        <v>123</v>
      </c>
      <c r="D122" s="840"/>
      <c r="E122" s="241" t="s">
        <v>731</v>
      </c>
      <c r="F122" s="837"/>
      <c r="G122" s="845"/>
      <c r="H122" s="241" t="s">
        <v>732</v>
      </c>
      <c r="I122" s="465" t="s">
        <v>140</v>
      </c>
      <c r="J122" s="466" t="s">
        <v>724</v>
      </c>
      <c r="K122" s="466" t="s">
        <v>667</v>
      </c>
      <c r="L122" s="463">
        <v>43585</v>
      </c>
      <c r="M122" s="463">
        <v>43587</v>
      </c>
      <c r="N122" s="463">
        <v>43615</v>
      </c>
      <c r="O122" s="824" t="s">
        <v>829</v>
      </c>
      <c r="P122" s="825"/>
      <c r="Q122" s="825"/>
      <c r="R122" s="826"/>
      <c r="S122" s="241" t="s">
        <v>830</v>
      </c>
      <c r="T122" s="417" t="s">
        <v>913</v>
      </c>
      <c r="U122" s="447"/>
      <c r="V122" s="267" t="s">
        <v>156</v>
      </c>
      <c r="W122" s="250" t="s">
        <v>30</v>
      </c>
      <c r="X122" s="241" t="s">
        <v>885</v>
      </c>
    </row>
    <row r="123" spans="1:26" s="442" customFormat="1" ht="72" customHeight="1" x14ac:dyDescent="0.25">
      <c r="A123" s="311">
        <v>46</v>
      </c>
      <c r="B123" s="465" t="s">
        <v>10</v>
      </c>
      <c r="C123" s="465" t="s">
        <v>123</v>
      </c>
      <c r="D123" s="383">
        <v>43564</v>
      </c>
      <c r="E123" s="241" t="s">
        <v>733</v>
      </c>
      <c r="F123" s="465" t="s">
        <v>17</v>
      </c>
      <c r="G123" s="241" t="s">
        <v>734</v>
      </c>
      <c r="H123" s="241" t="s">
        <v>735</v>
      </c>
      <c r="I123" s="465" t="s">
        <v>140</v>
      </c>
      <c r="J123" s="466" t="s">
        <v>736</v>
      </c>
      <c r="K123" s="466" t="s">
        <v>697</v>
      </c>
      <c r="L123" s="463">
        <v>43585</v>
      </c>
      <c r="M123" s="463">
        <v>43591</v>
      </c>
      <c r="N123" s="463">
        <v>43591</v>
      </c>
      <c r="O123" s="824" t="s">
        <v>831</v>
      </c>
      <c r="P123" s="825"/>
      <c r="Q123" s="825"/>
      <c r="R123" s="825"/>
      <c r="S123" s="401" t="s">
        <v>832</v>
      </c>
      <c r="T123" s="417" t="s">
        <v>898</v>
      </c>
      <c r="U123" s="419" t="s">
        <v>897</v>
      </c>
      <c r="V123" s="267" t="s">
        <v>156</v>
      </c>
      <c r="W123" s="250" t="s">
        <v>30</v>
      </c>
      <c r="X123" s="241" t="s">
        <v>885</v>
      </c>
    </row>
    <row r="124" spans="1:26" s="442" customFormat="1" ht="72" customHeight="1" x14ac:dyDescent="0.25">
      <c r="A124" s="832">
        <v>47</v>
      </c>
      <c r="B124" s="835" t="s">
        <v>10</v>
      </c>
      <c r="C124" s="835" t="s">
        <v>123</v>
      </c>
      <c r="D124" s="838">
        <v>43564</v>
      </c>
      <c r="E124" s="241" t="s">
        <v>737</v>
      </c>
      <c r="F124" s="465" t="s">
        <v>17</v>
      </c>
      <c r="G124" s="847" t="s">
        <v>738</v>
      </c>
      <c r="H124" s="470" t="s">
        <v>739</v>
      </c>
      <c r="I124" s="465" t="s">
        <v>140</v>
      </c>
      <c r="J124" s="466" t="s">
        <v>740</v>
      </c>
      <c r="K124" s="466" t="s">
        <v>741</v>
      </c>
      <c r="L124" s="463">
        <v>43585</v>
      </c>
      <c r="M124" s="463">
        <v>43587</v>
      </c>
      <c r="N124" s="463">
        <v>43646</v>
      </c>
      <c r="O124" s="824" t="s">
        <v>833</v>
      </c>
      <c r="P124" s="825"/>
      <c r="Q124" s="825"/>
      <c r="R124" s="826"/>
      <c r="S124" s="241" t="s">
        <v>740</v>
      </c>
      <c r="T124" s="417" t="s">
        <v>896</v>
      </c>
      <c r="U124" s="447"/>
      <c r="V124" s="267" t="s">
        <v>156</v>
      </c>
      <c r="W124" s="250" t="s">
        <v>30</v>
      </c>
      <c r="X124" s="241" t="s">
        <v>885</v>
      </c>
    </row>
    <row r="125" spans="1:26" s="442" customFormat="1" ht="72" customHeight="1" x14ac:dyDescent="0.25">
      <c r="A125" s="834"/>
      <c r="B125" s="837" t="s">
        <v>10</v>
      </c>
      <c r="C125" s="837" t="s">
        <v>123</v>
      </c>
      <c r="D125" s="840">
        <v>43564</v>
      </c>
      <c r="E125" s="454" t="s">
        <v>742</v>
      </c>
      <c r="F125" s="465" t="s">
        <v>17</v>
      </c>
      <c r="G125" s="848"/>
      <c r="H125" s="464" t="s">
        <v>743</v>
      </c>
      <c r="I125" s="465" t="s">
        <v>140</v>
      </c>
      <c r="J125" s="384" t="s">
        <v>744</v>
      </c>
      <c r="K125" s="465" t="s">
        <v>741</v>
      </c>
      <c r="L125" s="379">
        <v>43585</v>
      </c>
      <c r="M125" s="379">
        <v>43587</v>
      </c>
      <c r="N125" s="379">
        <v>43615</v>
      </c>
      <c r="O125" s="824" t="s">
        <v>857</v>
      </c>
      <c r="P125" s="825"/>
      <c r="Q125" s="825"/>
      <c r="R125" s="826"/>
      <c r="S125" s="454" t="s">
        <v>858</v>
      </c>
      <c r="T125" s="417" t="s">
        <v>896</v>
      </c>
      <c r="U125" s="447"/>
      <c r="V125" s="267" t="s">
        <v>156</v>
      </c>
      <c r="W125" s="250" t="s">
        <v>30</v>
      </c>
      <c r="X125" s="241" t="s">
        <v>885</v>
      </c>
    </row>
    <row r="126" spans="1:26" s="442" customFormat="1" ht="72" customHeight="1" x14ac:dyDescent="0.25">
      <c r="A126" s="457"/>
      <c r="B126" s="459"/>
      <c r="C126" s="459"/>
      <c r="D126" s="460"/>
      <c r="E126" s="461"/>
      <c r="F126" s="459"/>
      <c r="G126" s="469"/>
      <c r="H126" s="241" t="s">
        <v>745</v>
      </c>
      <c r="I126" s="465" t="s">
        <v>140</v>
      </c>
      <c r="J126" s="466" t="s">
        <v>746</v>
      </c>
      <c r="K126" s="465" t="s">
        <v>706</v>
      </c>
      <c r="L126" s="463">
        <v>43585</v>
      </c>
      <c r="M126" s="380">
        <v>43587</v>
      </c>
      <c r="N126" s="380">
        <v>43646</v>
      </c>
      <c r="O126" s="824" t="s">
        <v>834</v>
      </c>
      <c r="P126" s="825"/>
      <c r="Q126" s="825"/>
      <c r="R126" s="826"/>
      <c r="S126" s="455" t="s">
        <v>746</v>
      </c>
      <c r="T126" s="417" t="s">
        <v>896</v>
      </c>
      <c r="U126" s="447"/>
      <c r="V126" s="267" t="s">
        <v>156</v>
      </c>
      <c r="W126" s="250" t="s">
        <v>30</v>
      </c>
      <c r="X126" s="241" t="s">
        <v>885</v>
      </c>
    </row>
    <row r="127" spans="1:26" s="442" customFormat="1" ht="72" customHeight="1" x14ac:dyDescent="0.25">
      <c r="A127" s="478"/>
      <c r="B127" s="479"/>
      <c r="C127" s="479"/>
      <c r="D127" s="480"/>
      <c r="E127" s="481"/>
      <c r="F127" s="479"/>
      <c r="G127" s="477"/>
      <c r="H127" s="454" t="s">
        <v>747</v>
      </c>
      <c r="I127" s="465" t="s">
        <v>140</v>
      </c>
      <c r="J127" s="466" t="s">
        <v>748</v>
      </c>
      <c r="K127" s="466" t="s">
        <v>697</v>
      </c>
      <c r="L127" s="463">
        <v>43585</v>
      </c>
      <c r="M127" s="463">
        <v>43587</v>
      </c>
      <c r="N127" s="463">
        <v>43600</v>
      </c>
      <c r="O127" s="824" t="s">
        <v>835</v>
      </c>
      <c r="P127" s="825"/>
      <c r="Q127" s="825"/>
      <c r="R127" s="826"/>
      <c r="S127" s="402" t="s">
        <v>836</v>
      </c>
      <c r="T127" s="417" t="s">
        <v>894</v>
      </c>
      <c r="U127" s="419" t="s">
        <v>895</v>
      </c>
      <c r="V127" s="267" t="s">
        <v>156</v>
      </c>
      <c r="W127" s="250" t="s">
        <v>30</v>
      </c>
      <c r="X127" s="241" t="s">
        <v>885</v>
      </c>
    </row>
    <row r="128" spans="1:26" s="385" customFormat="1" ht="255" x14ac:dyDescent="0.25">
      <c r="A128" s="227">
        <v>1</v>
      </c>
      <c r="B128" s="237" t="s">
        <v>10</v>
      </c>
      <c r="C128" s="237"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815" t="s">
        <v>837</v>
      </c>
      <c r="P128" s="816"/>
      <c r="Q128" s="816"/>
      <c r="R128" s="817"/>
      <c r="S128" s="229" t="s">
        <v>838</v>
      </c>
      <c r="T128" s="69" t="s">
        <v>918</v>
      </c>
      <c r="U128" s="393" t="s">
        <v>919</v>
      </c>
      <c r="V128" s="393"/>
      <c r="W128" s="387" t="s">
        <v>30</v>
      </c>
      <c r="X128" s="69" t="s">
        <v>920</v>
      </c>
      <c r="Y128" s="16"/>
      <c r="Z128" s="1"/>
    </row>
    <row r="129" spans="1:26" s="385" customFormat="1" ht="255" x14ac:dyDescent="0.25">
      <c r="A129" s="389">
        <v>3</v>
      </c>
      <c r="B129" s="237" t="s">
        <v>129</v>
      </c>
      <c r="C129" s="237" t="s">
        <v>132</v>
      </c>
      <c r="D129" s="228">
        <v>43403</v>
      </c>
      <c r="E129" s="269" t="s">
        <v>473</v>
      </c>
      <c r="F129" s="227" t="s">
        <v>138</v>
      </c>
      <c r="G129" s="269" t="s">
        <v>474</v>
      </c>
      <c r="H129" s="269" t="s">
        <v>475</v>
      </c>
      <c r="I129" s="227" t="s">
        <v>140</v>
      </c>
      <c r="J129" s="229" t="s">
        <v>476</v>
      </c>
      <c r="K129" s="229" t="s">
        <v>468</v>
      </c>
      <c r="L129" s="228">
        <v>43439</v>
      </c>
      <c r="M129" s="228">
        <v>43511</v>
      </c>
      <c r="N129" s="228">
        <v>43661</v>
      </c>
      <c r="O129" s="815" t="s">
        <v>839</v>
      </c>
      <c r="P129" s="816"/>
      <c r="Q129" s="816"/>
      <c r="R129" s="817"/>
      <c r="S129" s="237" t="s">
        <v>840</v>
      </c>
      <c r="T129" s="69" t="s">
        <v>918</v>
      </c>
      <c r="U129" s="271" t="s">
        <v>921</v>
      </c>
      <c r="V129" s="393" t="s">
        <v>159</v>
      </c>
      <c r="W129" s="387" t="s">
        <v>30</v>
      </c>
      <c r="X129" s="69" t="s">
        <v>920</v>
      </c>
      <c r="Y129" s="1"/>
      <c r="Z129" s="1"/>
    </row>
    <row r="130" spans="1:26" s="385" customFormat="1" ht="280.5" x14ac:dyDescent="0.25">
      <c r="A130" s="389">
        <v>6</v>
      </c>
      <c r="B130" s="237" t="s">
        <v>129</v>
      </c>
      <c r="C130" s="237" t="s">
        <v>132</v>
      </c>
      <c r="D130" s="228">
        <v>43403</v>
      </c>
      <c r="E130" s="269" t="s">
        <v>481</v>
      </c>
      <c r="F130" s="227" t="s">
        <v>138</v>
      </c>
      <c r="G130" s="269" t="s">
        <v>482</v>
      </c>
      <c r="H130" s="269" t="s">
        <v>483</v>
      </c>
      <c r="I130" s="227" t="s">
        <v>140</v>
      </c>
      <c r="J130" s="229" t="s">
        <v>484</v>
      </c>
      <c r="K130" s="229" t="s">
        <v>468</v>
      </c>
      <c r="L130" s="228">
        <v>43439</v>
      </c>
      <c r="M130" s="228">
        <v>43525</v>
      </c>
      <c r="N130" s="228">
        <v>43677</v>
      </c>
      <c r="O130" s="818" t="s">
        <v>841</v>
      </c>
      <c r="P130" s="819"/>
      <c r="Q130" s="819"/>
      <c r="R130" s="820"/>
      <c r="S130" s="237" t="s">
        <v>842</v>
      </c>
      <c r="T130" s="69" t="s">
        <v>923</v>
      </c>
      <c r="U130" s="288" t="s">
        <v>922</v>
      </c>
      <c r="V130" s="432" t="s">
        <v>159</v>
      </c>
      <c r="W130" s="387" t="s">
        <v>30</v>
      </c>
      <c r="X130" s="69" t="s">
        <v>920</v>
      </c>
      <c r="Y130" s="1"/>
      <c r="Z130" s="1"/>
    </row>
    <row r="131" spans="1:26" s="247" customFormat="1" ht="186.75" customHeight="1" x14ac:dyDescent="0.25">
      <c r="A131" s="245">
        <v>1</v>
      </c>
      <c r="B131" s="245" t="s">
        <v>129</v>
      </c>
      <c r="C131" s="245" t="s">
        <v>15</v>
      </c>
      <c r="D131" s="272">
        <v>43451</v>
      </c>
      <c r="E131" s="150" t="s">
        <v>495</v>
      </c>
      <c r="F131" s="245" t="s">
        <v>138</v>
      </c>
      <c r="G131" s="150" t="s">
        <v>499</v>
      </c>
      <c r="H131" s="150" t="s">
        <v>496</v>
      </c>
      <c r="I131" s="149" t="s">
        <v>140</v>
      </c>
      <c r="J131" s="149" t="s">
        <v>497</v>
      </c>
      <c r="K131" s="149" t="s">
        <v>498</v>
      </c>
      <c r="L131" s="152">
        <v>43451</v>
      </c>
      <c r="M131" s="152">
        <v>43497</v>
      </c>
      <c r="N131" s="152">
        <v>43524</v>
      </c>
      <c r="O131" s="821" t="s">
        <v>749</v>
      </c>
      <c r="P131" s="822"/>
      <c r="Q131" s="822"/>
      <c r="R131" s="823"/>
      <c r="S131" s="146" t="s">
        <v>750</v>
      </c>
      <c r="T131" s="151" t="s">
        <v>924</v>
      </c>
      <c r="U131" s="434" t="s">
        <v>925</v>
      </c>
      <c r="V131" s="151" t="s">
        <v>159</v>
      </c>
      <c r="W131" s="244" t="s">
        <v>30</v>
      </c>
      <c r="X131" s="246" t="s">
        <v>926</v>
      </c>
      <c r="Y131" s="242"/>
    </row>
    <row r="132" spans="1:26" s="646" customFormat="1" ht="127.5" customHeight="1" x14ac:dyDescent="0.25">
      <c r="A132" s="645" t="s">
        <v>1064</v>
      </c>
      <c r="T132" s="647"/>
    </row>
    <row r="133" spans="1:26" ht="127.5" customHeight="1" x14ac:dyDescent="0.25">
      <c r="A133" s="285">
        <v>1</v>
      </c>
      <c r="B133" s="237" t="s">
        <v>129</v>
      </c>
      <c r="C133" s="237" t="s">
        <v>15</v>
      </c>
      <c r="D133" s="238">
        <v>43922</v>
      </c>
      <c r="E133" s="229" t="s">
        <v>1009</v>
      </c>
      <c r="F133" s="237" t="s">
        <v>138</v>
      </c>
      <c r="G133" s="229" t="s">
        <v>1005</v>
      </c>
      <c r="H133" s="168" t="s">
        <v>1006</v>
      </c>
      <c r="I133" s="167" t="s">
        <v>140</v>
      </c>
      <c r="J133" s="579" t="s">
        <v>1007</v>
      </c>
      <c r="K133" s="581" t="s">
        <v>1008</v>
      </c>
      <c r="L133" s="228">
        <v>43922</v>
      </c>
      <c r="M133" s="228">
        <v>43922</v>
      </c>
      <c r="N133" s="228">
        <v>44012</v>
      </c>
      <c r="O133" s="803" t="s">
        <v>1021</v>
      </c>
      <c r="P133" s="804"/>
      <c r="Q133" s="804"/>
      <c r="R133" s="805"/>
      <c r="S133" s="395" t="s">
        <v>1020</v>
      </c>
      <c r="T133" s="597" t="s">
        <v>1039</v>
      </c>
      <c r="U133" s="580" t="s">
        <v>1040</v>
      </c>
      <c r="V133" s="598" t="s">
        <v>156</v>
      </c>
      <c r="W133" s="394" t="s">
        <v>30</v>
      </c>
      <c r="X133" s="304" t="s">
        <v>1038</v>
      </c>
    </row>
    <row r="134" spans="1:26" ht="127.5" customHeight="1" x14ac:dyDescent="0.25">
      <c r="A134" s="806">
        <v>2</v>
      </c>
      <c r="B134" s="808" t="s">
        <v>10</v>
      </c>
      <c r="C134" s="808" t="s">
        <v>126</v>
      </c>
      <c r="D134" s="809">
        <v>43665</v>
      </c>
      <c r="E134" s="808" t="s">
        <v>955</v>
      </c>
      <c r="F134" s="810" t="s">
        <v>154</v>
      </c>
      <c r="G134" s="811" t="s">
        <v>956</v>
      </c>
      <c r="H134" s="634" t="s">
        <v>957</v>
      </c>
      <c r="I134" s="606" t="s">
        <v>24</v>
      </c>
      <c r="J134" s="606" t="s">
        <v>958</v>
      </c>
      <c r="K134" s="606" t="s">
        <v>171</v>
      </c>
      <c r="L134" s="635">
        <v>43677</v>
      </c>
      <c r="M134" s="635">
        <v>43677</v>
      </c>
      <c r="N134" s="636">
        <v>43707</v>
      </c>
      <c r="O134" s="812" t="s">
        <v>1065</v>
      </c>
      <c r="P134" s="813"/>
      <c r="Q134" s="813"/>
      <c r="R134" s="814"/>
      <c r="S134" s="607" t="s">
        <v>978</v>
      </c>
      <c r="T134" s="637" t="s">
        <v>1037</v>
      </c>
      <c r="U134" s="606" t="s">
        <v>979</v>
      </c>
      <c r="V134" s="638" t="s">
        <v>156</v>
      </c>
      <c r="W134" s="639" t="s">
        <v>30</v>
      </c>
      <c r="X134" s="640" t="s">
        <v>1038</v>
      </c>
    </row>
    <row r="135" spans="1:26" ht="127.5" customHeight="1" x14ac:dyDescent="0.25">
      <c r="A135" s="807"/>
      <c r="B135" s="807"/>
      <c r="C135" s="807"/>
      <c r="D135" s="807"/>
      <c r="E135" s="807"/>
      <c r="F135" s="807"/>
      <c r="G135" s="807"/>
      <c r="H135" s="634" t="s">
        <v>961</v>
      </c>
      <c r="I135" s="606" t="s">
        <v>24</v>
      </c>
      <c r="J135" s="606" t="s">
        <v>959</v>
      </c>
      <c r="K135" s="606" t="s">
        <v>171</v>
      </c>
      <c r="L135" s="635">
        <v>43677</v>
      </c>
      <c r="M135" s="635">
        <v>43709</v>
      </c>
      <c r="N135" s="636">
        <v>43830</v>
      </c>
      <c r="O135" s="812" t="s">
        <v>1066</v>
      </c>
      <c r="P135" s="813"/>
      <c r="Q135" s="813"/>
      <c r="R135" s="814"/>
      <c r="S135" s="608"/>
      <c r="T135" s="637" t="s">
        <v>1037</v>
      </c>
      <c r="U135" s="606" t="s">
        <v>960</v>
      </c>
      <c r="V135" s="638" t="s">
        <v>156</v>
      </c>
      <c r="W135" s="639" t="s">
        <v>30</v>
      </c>
      <c r="X135" s="640" t="s">
        <v>1038</v>
      </c>
    </row>
    <row r="136" spans="1:26" ht="127.5" customHeight="1" x14ac:dyDescent="0.25">
      <c r="A136" s="641">
        <v>4</v>
      </c>
      <c r="B136" s="642" t="s">
        <v>10</v>
      </c>
      <c r="C136" s="642" t="s">
        <v>127</v>
      </c>
      <c r="D136" s="643">
        <v>43679</v>
      </c>
      <c r="E136" s="642" t="s">
        <v>942</v>
      </c>
      <c r="F136" s="644" t="s">
        <v>154</v>
      </c>
      <c r="G136" s="642" t="s">
        <v>943</v>
      </c>
      <c r="H136" s="616" t="s">
        <v>968</v>
      </c>
      <c r="I136" s="617" t="s">
        <v>24</v>
      </c>
      <c r="J136" s="237" t="s">
        <v>945</v>
      </c>
      <c r="K136" s="617" t="s">
        <v>936</v>
      </c>
      <c r="L136" s="618">
        <v>43692</v>
      </c>
      <c r="M136" s="618">
        <v>43692</v>
      </c>
      <c r="N136" s="618">
        <v>43830</v>
      </c>
      <c r="O136" s="802" t="s">
        <v>971</v>
      </c>
      <c r="P136" s="802"/>
      <c r="Q136" s="802"/>
      <c r="R136" s="802"/>
      <c r="S136" s="395" t="s">
        <v>972</v>
      </c>
      <c r="T136" s="614" t="s">
        <v>1035</v>
      </c>
      <c r="U136" s="599" t="s">
        <v>1036</v>
      </c>
      <c r="V136" s="267" t="s">
        <v>156</v>
      </c>
      <c r="W136" s="528" t="s">
        <v>30</v>
      </c>
      <c r="X136" s="304" t="s">
        <v>1025</v>
      </c>
    </row>
    <row r="137" spans="1:26" ht="127.5" customHeight="1" x14ac:dyDescent="0.25">
      <c r="A137" s="521">
        <v>5</v>
      </c>
      <c r="B137" s="617" t="s">
        <v>10</v>
      </c>
      <c r="C137" s="617" t="s">
        <v>127</v>
      </c>
      <c r="D137" s="618">
        <v>43679</v>
      </c>
      <c r="E137" s="616" t="s">
        <v>946</v>
      </c>
      <c r="F137" s="615" t="s">
        <v>154</v>
      </c>
      <c r="G137" s="616" t="s">
        <v>969</v>
      </c>
      <c r="H137" s="616" t="s">
        <v>970</v>
      </c>
      <c r="I137" s="617" t="s">
        <v>24</v>
      </c>
      <c r="J137" s="237" t="s">
        <v>945</v>
      </c>
      <c r="K137" s="617" t="s">
        <v>936</v>
      </c>
      <c r="L137" s="618">
        <v>43692</v>
      </c>
      <c r="M137" s="618">
        <v>43692</v>
      </c>
      <c r="N137" s="414">
        <v>43830</v>
      </c>
      <c r="O137" s="802" t="s">
        <v>973</v>
      </c>
      <c r="P137" s="802"/>
      <c r="Q137" s="802"/>
      <c r="R137" s="802"/>
      <c r="S137" s="395" t="s">
        <v>974</v>
      </c>
      <c r="T137" s="614" t="s">
        <v>1026</v>
      </c>
      <c r="U137" s="541" t="s">
        <v>1027</v>
      </c>
      <c r="V137" s="267" t="s">
        <v>156</v>
      </c>
      <c r="W137" s="528" t="s">
        <v>30</v>
      </c>
      <c r="X137" s="304" t="s">
        <v>1025</v>
      </c>
    </row>
    <row r="138" spans="1:26" ht="127.5" customHeight="1" x14ac:dyDescent="0.25">
      <c r="A138" s="922">
        <v>1</v>
      </c>
      <c r="B138" s="922" t="s">
        <v>130</v>
      </c>
      <c r="C138" s="901" t="s">
        <v>994</v>
      </c>
      <c r="D138" s="929">
        <v>43892</v>
      </c>
      <c r="E138" s="931" t="s">
        <v>990</v>
      </c>
      <c r="F138" s="922" t="s">
        <v>11</v>
      </c>
      <c r="G138" s="901" t="s">
        <v>1001</v>
      </c>
      <c r="H138" s="623" t="s">
        <v>997</v>
      </c>
      <c r="I138" s="621" t="s">
        <v>24</v>
      </c>
      <c r="J138" s="621" t="s">
        <v>991</v>
      </c>
      <c r="K138" s="404" t="s">
        <v>992</v>
      </c>
      <c r="L138" s="622">
        <v>43892</v>
      </c>
      <c r="M138" s="622">
        <v>43892</v>
      </c>
      <c r="N138" s="622">
        <v>43892</v>
      </c>
      <c r="O138" s="932" t="s">
        <v>1056</v>
      </c>
      <c r="P138" s="933"/>
      <c r="Q138" s="933"/>
      <c r="R138" s="934"/>
      <c r="S138" s="612" t="s">
        <v>993</v>
      </c>
      <c r="T138" s="632" t="s">
        <v>1057</v>
      </c>
      <c r="U138" s="415" t="s">
        <v>291</v>
      </c>
      <c r="V138" s="267" t="s">
        <v>156</v>
      </c>
      <c r="W138" s="250" t="s">
        <v>30</v>
      </c>
      <c r="X138" s="237" t="s">
        <v>1028</v>
      </c>
    </row>
    <row r="139" spans="1:26" ht="127.5" customHeight="1" x14ac:dyDescent="0.25">
      <c r="A139" s="928"/>
      <c r="B139" s="928"/>
      <c r="C139" s="887"/>
      <c r="D139" s="930"/>
      <c r="E139" s="894"/>
      <c r="F139" s="928"/>
      <c r="G139" s="887"/>
      <c r="H139" s="623" t="s">
        <v>995</v>
      </c>
      <c r="I139" s="621" t="s">
        <v>140</v>
      </c>
      <c r="J139" s="621" t="s">
        <v>998</v>
      </c>
      <c r="K139" s="404" t="s">
        <v>992</v>
      </c>
      <c r="L139" s="622">
        <v>43892</v>
      </c>
      <c r="M139" s="622">
        <v>43892</v>
      </c>
      <c r="N139" s="622">
        <v>44044</v>
      </c>
      <c r="O139" s="935" t="s">
        <v>1058</v>
      </c>
      <c r="P139" s="936"/>
      <c r="Q139" s="936"/>
      <c r="R139" s="937"/>
      <c r="S139" s="619" t="s">
        <v>996</v>
      </c>
      <c r="T139" s="632" t="s">
        <v>1059</v>
      </c>
      <c r="U139" s="620"/>
      <c r="V139" s="267" t="s">
        <v>157</v>
      </c>
      <c r="W139" s="250" t="s">
        <v>30</v>
      </c>
      <c r="X139" s="237" t="s">
        <v>1028</v>
      </c>
    </row>
    <row r="140" spans="1:26" ht="127.5" customHeight="1" x14ac:dyDescent="0.25">
      <c r="A140" s="924">
        <v>3</v>
      </c>
      <c r="B140" s="922" t="s">
        <v>130</v>
      </c>
      <c r="C140" s="922" t="s">
        <v>994</v>
      </c>
      <c r="D140" s="949">
        <v>43936</v>
      </c>
      <c r="E140" s="947" t="s">
        <v>1011</v>
      </c>
      <c r="F140" s="922" t="s">
        <v>11</v>
      </c>
      <c r="G140" s="922" t="s">
        <v>1010</v>
      </c>
      <c r="H140" s="602" t="s">
        <v>1012</v>
      </c>
      <c r="I140" s="627" t="s">
        <v>24</v>
      </c>
      <c r="J140" s="627" t="s">
        <v>991</v>
      </c>
      <c r="K140" s="583" t="s">
        <v>992</v>
      </c>
      <c r="L140" s="228">
        <v>43936</v>
      </c>
      <c r="M140" s="228">
        <v>43936</v>
      </c>
      <c r="N140" s="228">
        <v>43951</v>
      </c>
      <c r="O140" s="941" t="s">
        <v>1060</v>
      </c>
      <c r="P140" s="942"/>
      <c r="Q140" s="942"/>
      <c r="R140" s="943"/>
      <c r="S140" s="613" t="s">
        <v>1024</v>
      </c>
      <c r="T140" s="633" t="s">
        <v>1061</v>
      </c>
      <c r="U140" s="415" t="s">
        <v>291</v>
      </c>
      <c r="V140" s="267" t="s">
        <v>156</v>
      </c>
      <c r="W140" s="250" t="s">
        <v>30</v>
      </c>
      <c r="X140" s="237" t="s">
        <v>1028</v>
      </c>
    </row>
    <row r="141" spans="1:26" ht="127.5" customHeight="1" x14ac:dyDescent="0.25">
      <c r="A141" s="925"/>
      <c r="B141" s="923"/>
      <c r="C141" s="928"/>
      <c r="D141" s="950"/>
      <c r="E141" s="948"/>
      <c r="F141" s="928"/>
      <c r="G141" s="928"/>
      <c r="H141" s="602" t="s">
        <v>1014</v>
      </c>
      <c r="I141" s="627" t="s">
        <v>140</v>
      </c>
      <c r="J141" s="627" t="s">
        <v>1015</v>
      </c>
      <c r="K141" s="583" t="s">
        <v>992</v>
      </c>
      <c r="L141" s="228">
        <v>43936</v>
      </c>
      <c r="M141" s="228">
        <v>43957</v>
      </c>
      <c r="N141" s="228">
        <v>44012</v>
      </c>
      <c r="O141" s="944" t="s">
        <v>1062</v>
      </c>
      <c r="P141" s="945"/>
      <c r="Q141" s="945"/>
      <c r="R141" s="946"/>
      <c r="S141" s="619" t="s">
        <v>1013</v>
      </c>
      <c r="T141" s="633" t="s">
        <v>1063</v>
      </c>
      <c r="U141" s="550"/>
      <c r="V141" s="267" t="s">
        <v>157</v>
      </c>
      <c r="W141" s="250" t="s">
        <v>30</v>
      </c>
      <c r="X141" s="237" t="s">
        <v>1028</v>
      </c>
    </row>
    <row r="142" spans="1:26" ht="127.5" customHeight="1" x14ac:dyDescent="0.25">
      <c r="A142" s="466">
        <v>4</v>
      </c>
      <c r="B142" s="237" t="s">
        <v>129</v>
      </c>
      <c r="C142" s="237" t="s">
        <v>132</v>
      </c>
      <c r="D142" s="228">
        <v>43867</v>
      </c>
      <c r="E142" s="269" t="s">
        <v>986</v>
      </c>
      <c r="F142" s="564" t="s">
        <v>138</v>
      </c>
      <c r="G142" s="269" t="s">
        <v>987</v>
      </c>
      <c r="H142" s="269" t="s">
        <v>988</v>
      </c>
      <c r="I142" s="564" t="s">
        <v>140</v>
      </c>
      <c r="J142" s="229" t="s">
        <v>984</v>
      </c>
      <c r="K142" s="229" t="s">
        <v>985</v>
      </c>
      <c r="L142" s="228">
        <v>43881</v>
      </c>
      <c r="M142" s="228">
        <v>43891</v>
      </c>
      <c r="N142" s="609">
        <v>44134</v>
      </c>
      <c r="O142" s="926" t="s">
        <v>1051</v>
      </c>
      <c r="P142" s="927"/>
      <c r="Q142" s="927"/>
      <c r="R142" s="927"/>
      <c r="S142" s="601" t="s">
        <v>1022</v>
      </c>
      <c r="T142" s="216" t="s">
        <v>1029</v>
      </c>
      <c r="U142" s="135" t="s">
        <v>1030</v>
      </c>
      <c r="V142" s="596" t="s">
        <v>156</v>
      </c>
      <c r="W142" s="594" t="s">
        <v>30</v>
      </c>
      <c r="X142" s="595" t="s">
        <v>1028</v>
      </c>
    </row>
    <row r="143" spans="1:26" ht="127.5" customHeight="1" x14ac:dyDescent="0.25">
      <c r="A143" s="466">
        <v>5</v>
      </c>
      <c r="B143" s="237" t="s">
        <v>129</v>
      </c>
      <c r="C143" s="237" t="s">
        <v>132</v>
      </c>
      <c r="D143" s="228">
        <v>43867</v>
      </c>
      <c r="E143" s="269" t="s">
        <v>986</v>
      </c>
      <c r="F143" s="564" t="s">
        <v>138</v>
      </c>
      <c r="G143" s="269" t="s">
        <v>987</v>
      </c>
      <c r="H143" s="269" t="s">
        <v>989</v>
      </c>
      <c r="I143" s="564" t="s">
        <v>140</v>
      </c>
      <c r="J143" s="229" t="s">
        <v>984</v>
      </c>
      <c r="K143" s="229" t="s">
        <v>985</v>
      </c>
      <c r="L143" s="228">
        <v>43881</v>
      </c>
      <c r="M143" s="228">
        <v>43891</v>
      </c>
      <c r="N143" s="609">
        <v>44134</v>
      </c>
      <c r="O143" s="926" t="s">
        <v>1052</v>
      </c>
      <c r="P143" s="927"/>
      <c r="Q143" s="927"/>
      <c r="R143" s="927"/>
      <c r="S143" s="601" t="s">
        <v>1022</v>
      </c>
      <c r="T143" s="216" t="s">
        <v>1031</v>
      </c>
      <c r="U143" s="135" t="s">
        <v>1032</v>
      </c>
      <c r="V143" s="596" t="s">
        <v>156</v>
      </c>
      <c r="W143" s="594" t="s">
        <v>30</v>
      </c>
      <c r="X143" s="595" t="s">
        <v>1028</v>
      </c>
    </row>
    <row r="144" spans="1:26" ht="127.5" customHeight="1" x14ac:dyDescent="0.25">
      <c r="A144" s="548">
        <v>1</v>
      </c>
      <c r="B144" s="224" t="s">
        <v>10</v>
      </c>
      <c r="C144" s="543" t="s">
        <v>947</v>
      </c>
      <c r="D144" s="544">
        <v>43665</v>
      </c>
      <c r="E144" s="545" t="s">
        <v>948</v>
      </c>
      <c r="F144" s="549" t="s">
        <v>154</v>
      </c>
      <c r="G144" s="545" t="s">
        <v>976</v>
      </c>
      <c r="H144" s="545" t="s">
        <v>977</v>
      </c>
      <c r="I144" s="224" t="s">
        <v>24</v>
      </c>
      <c r="J144" s="224" t="s">
        <v>949</v>
      </c>
      <c r="K144" s="224" t="s">
        <v>950</v>
      </c>
      <c r="L144" s="546">
        <v>43678</v>
      </c>
      <c r="M144" s="546">
        <v>43678</v>
      </c>
      <c r="N144" s="546">
        <v>43830</v>
      </c>
      <c r="O144" s="938" t="s">
        <v>1023</v>
      </c>
      <c r="P144" s="939"/>
      <c r="Q144" s="939"/>
      <c r="R144" s="940"/>
      <c r="S144" s="610" t="s">
        <v>975</v>
      </c>
      <c r="T144" s="593" t="s">
        <v>1033</v>
      </c>
      <c r="U144" s="611" t="s">
        <v>1034</v>
      </c>
      <c r="V144" s="69" t="s">
        <v>156</v>
      </c>
      <c r="W144" s="535" t="s">
        <v>30</v>
      </c>
      <c r="X144" s="547" t="s">
        <v>1025</v>
      </c>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x14ac:dyDescent="0.25">
      <c r="T160" s="13"/>
    </row>
    <row r="161" spans="20:20"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43:R143"/>
    <mergeCell ref="O144:R144"/>
    <mergeCell ref="O140:R140"/>
    <mergeCell ref="O141:R141"/>
    <mergeCell ref="G140:G141"/>
    <mergeCell ref="F140:F141"/>
    <mergeCell ref="E140:E141"/>
    <mergeCell ref="D140:D141"/>
    <mergeCell ref="C140:C141"/>
    <mergeCell ref="B140:B141"/>
    <mergeCell ref="A140:A141"/>
    <mergeCell ref="O142:R142"/>
    <mergeCell ref="A138:A139"/>
    <mergeCell ref="B138:B139"/>
    <mergeCell ref="C138:C139"/>
    <mergeCell ref="D138:D139"/>
    <mergeCell ref="E138:E139"/>
    <mergeCell ref="F138:F139"/>
    <mergeCell ref="G138:G139"/>
    <mergeCell ref="O138:R138"/>
    <mergeCell ref="O139:R139"/>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137:R137"/>
    <mergeCell ref="O136:R136"/>
    <mergeCell ref="O133:R133"/>
    <mergeCell ref="A134:A135"/>
    <mergeCell ref="B134:B135"/>
    <mergeCell ref="C134:C135"/>
    <mergeCell ref="D134:D135"/>
    <mergeCell ref="E134:E135"/>
    <mergeCell ref="F134:F135"/>
    <mergeCell ref="G134:G135"/>
    <mergeCell ref="O134:R134"/>
    <mergeCell ref="O135:R135"/>
  </mergeCells>
  <conditionalFormatting sqref="T24:T58 W136:W137">
    <cfRule type="containsText" dxfId="224" priority="160" stopIfTrue="1" operator="containsText" text="Cerrada">
      <formula>NOT(ISERROR(SEARCH("Cerrada",T24)))</formula>
    </cfRule>
    <cfRule type="containsText" dxfId="223" priority="161" stopIfTrue="1" operator="containsText" text="En ejecución">
      <formula>NOT(ISERROR(SEARCH("En ejecución",T24)))</formula>
    </cfRule>
    <cfRule type="containsText" dxfId="222" priority="162" stopIfTrue="1" operator="containsText" text="Vencida">
      <formula>NOT(ISERROR(SEARCH("Vencida",T24)))</formula>
    </cfRule>
  </conditionalFormatting>
  <conditionalFormatting sqref="W86:W88">
    <cfRule type="containsText" dxfId="221" priority="64" stopIfTrue="1" operator="containsText" text="Cerrada">
      <formula>NOT(ISERROR(SEARCH("Cerrada",W86)))</formula>
    </cfRule>
    <cfRule type="containsText" dxfId="220" priority="65" stopIfTrue="1" operator="containsText" text="En ejecución">
      <formula>NOT(ISERROR(SEARCH("En ejecución",W86)))</formula>
    </cfRule>
    <cfRule type="containsText" dxfId="219" priority="66" stopIfTrue="1" operator="containsText" text="Vencida">
      <formula>NOT(ISERROR(SEARCH("Vencida",W86)))</formula>
    </cfRule>
  </conditionalFormatting>
  <conditionalFormatting sqref="W90:W91">
    <cfRule type="containsText" dxfId="218" priority="67" stopIfTrue="1" operator="containsText" text="Cerrada">
      <formula>NOT(ISERROR(SEARCH("Cerrada",W94)))</formula>
    </cfRule>
    <cfRule type="containsText" dxfId="217" priority="68" stopIfTrue="1" operator="containsText" text="En ejecución">
      <formula>NOT(ISERROR(SEARCH("En ejecución",W94)))</formula>
    </cfRule>
    <cfRule type="containsText" dxfId="216" priority="69" stopIfTrue="1" operator="containsText" text="Vencida">
      <formula>NOT(ISERROR(SEARCH("Vencida",W94)))</formula>
    </cfRule>
  </conditionalFormatting>
  <conditionalFormatting sqref="W96:W97">
    <cfRule type="containsText" dxfId="215" priority="70" stopIfTrue="1" operator="containsText" text="Cerrada">
      <formula>NOT(ISERROR(SEARCH("Cerrada",T97)))</formula>
    </cfRule>
    <cfRule type="containsText" dxfId="214" priority="71" stopIfTrue="1" operator="containsText" text="En ejecución">
      <formula>NOT(ISERROR(SEARCH("En ejecución",T97)))</formula>
    </cfRule>
    <cfRule type="containsText" dxfId="213" priority="72" stopIfTrue="1" operator="containsText" text="Vencida">
      <formula>NOT(ISERROR(SEARCH("Vencida",T97)))</formula>
    </cfRule>
  </conditionalFormatting>
  <conditionalFormatting sqref="W98">
    <cfRule type="containsText" dxfId="212" priority="73" stopIfTrue="1" operator="containsText" text="Cerrada">
      <formula>NOT(ISERROR(SEARCH("Cerrada",#REF!)))</formula>
    </cfRule>
    <cfRule type="containsText" dxfId="211" priority="74" stopIfTrue="1" operator="containsText" text="En ejecución">
      <formula>NOT(ISERROR(SEARCH("En ejecución",#REF!)))</formula>
    </cfRule>
    <cfRule type="containsText" dxfId="210" priority="75" stopIfTrue="1" operator="containsText" text="Vencida">
      <formula>NOT(ISERROR(SEARCH("Vencida",#REF!)))</formula>
    </cfRule>
  </conditionalFormatting>
  <conditionalFormatting sqref="W133">
    <cfRule type="containsText" dxfId="209" priority="49" stopIfTrue="1" operator="containsText" text="Cerrada">
      <formula>NOT(ISERROR(SEARCH("Cerrada",W133)))</formula>
    </cfRule>
    <cfRule type="containsText" dxfId="208" priority="50" stopIfTrue="1" operator="containsText" text="En ejecución">
      <formula>NOT(ISERROR(SEARCH("En ejecución",W133)))</formula>
    </cfRule>
    <cfRule type="containsText" dxfId="207" priority="51" stopIfTrue="1" operator="containsText" text="Vencida">
      <formula>NOT(ISERROR(SEARCH("Vencida",W133)))</formula>
    </cfRule>
  </conditionalFormatting>
  <conditionalFormatting sqref="W133">
    <cfRule type="containsText" dxfId="206" priority="46" stopIfTrue="1" operator="containsText" text="Cerrada">
      <formula>NOT(ISERROR(SEARCH("Cerrada",W133)))</formula>
    </cfRule>
    <cfRule type="containsText" dxfId="205" priority="47" stopIfTrue="1" operator="containsText" text="En ejecución">
      <formula>NOT(ISERROR(SEARCH("En ejecución",W133)))</formula>
    </cfRule>
    <cfRule type="containsText" dxfId="204" priority="48" stopIfTrue="1" operator="containsText" text="Vencida">
      <formula>NOT(ISERROR(SEARCH("Vencida",W133)))</formula>
    </cfRule>
  </conditionalFormatting>
  <conditionalFormatting sqref="W134:W135">
    <cfRule type="containsText" dxfId="203" priority="40" stopIfTrue="1" operator="containsText" text="Cerrada">
      <formula>NOT(ISERROR(SEARCH(("Cerrada"),(W134))))</formula>
    </cfRule>
  </conditionalFormatting>
  <conditionalFormatting sqref="W134:W135">
    <cfRule type="containsText" dxfId="202" priority="41" stopIfTrue="1" operator="containsText" text="En ejecución">
      <formula>NOT(ISERROR(SEARCH(("En ejecución"),(W134))))</formula>
    </cfRule>
  </conditionalFormatting>
  <conditionalFormatting sqref="W134:W135">
    <cfRule type="containsText" dxfId="201" priority="42" stopIfTrue="1" operator="containsText" text="Vencida">
      <formula>NOT(ISERROR(SEARCH(("Vencida"),(W134))))</formula>
    </cfRule>
  </conditionalFormatting>
  <conditionalFormatting sqref="W136">
    <cfRule type="containsText" dxfId="200" priority="31" stopIfTrue="1" operator="containsText" text="Cerrada">
      <formula>NOT(ISERROR(SEARCH("Cerrada",W136)))</formula>
    </cfRule>
    <cfRule type="containsText" dxfId="199" priority="32" stopIfTrue="1" operator="containsText" text="En ejecución">
      <formula>NOT(ISERROR(SEARCH("En ejecución",W136)))</formula>
    </cfRule>
    <cfRule type="containsText" dxfId="198" priority="33" stopIfTrue="1" operator="containsText" text="Vencida">
      <formula>NOT(ISERROR(SEARCH("Vencida",W136)))</formula>
    </cfRule>
  </conditionalFormatting>
  <conditionalFormatting sqref="W137">
    <cfRule type="containsText" dxfId="197" priority="28" stopIfTrue="1" operator="containsText" text="Cerrada">
      <formula>NOT(ISERROR(SEARCH("Cerrada",W137)))</formula>
    </cfRule>
    <cfRule type="containsText" dxfId="196" priority="29" stopIfTrue="1" operator="containsText" text="En ejecución">
      <formula>NOT(ISERROR(SEARCH("En ejecución",W137)))</formula>
    </cfRule>
    <cfRule type="containsText" dxfId="195" priority="30" stopIfTrue="1" operator="containsText" text="Vencida">
      <formula>NOT(ISERROR(SEARCH("Vencida",W137)))</formula>
    </cfRule>
  </conditionalFormatting>
  <conditionalFormatting sqref="W138">
    <cfRule type="containsText" dxfId="194" priority="19" stopIfTrue="1" operator="containsText" text="Cerrada">
      <formula>NOT(ISERROR(SEARCH("Cerrada",W138)))</formula>
    </cfRule>
    <cfRule type="containsText" dxfId="193" priority="20" stopIfTrue="1" operator="containsText" text="En ejecución">
      <formula>NOT(ISERROR(SEARCH("En ejecución",W138)))</formula>
    </cfRule>
    <cfRule type="containsText" dxfId="192" priority="21" stopIfTrue="1" operator="containsText" text="Vencida">
      <formula>NOT(ISERROR(SEARCH("Vencida",W138)))</formula>
    </cfRule>
  </conditionalFormatting>
  <conditionalFormatting sqref="W139">
    <cfRule type="containsText" dxfId="191" priority="16" stopIfTrue="1" operator="containsText" text="Cerrada">
      <formula>NOT(ISERROR(SEARCH("Cerrada",W139)))</formula>
    </cfRule>
    <cfRule type="containsText" dxfId="190" priority="17" stopIfTrue="1" operator="containsText" text="En ejecución">
      <formula>NOT(ISERROR(SEARCH("En ejecución",W139)))</formula>
    </cfRule>
    <cfRule type="containsText" dxfId="189" priority="18" stopIfTrue="1" operator="containsText" text="Vencida">
      <formula>NOT(ISERROR(SEARCH("Vencida",W139)))</formula>
    </cfRule>
  </conditionalFormatting>
  <conditionalFormatting sqref="W140:W141">
    <cfRule type="containsText" dxfId="188" priority="13" stopIfTrue="1" operator="containsText" text="Cerrada">
      <formula>NOT(ISERROR(SEARCH("Cerrada",W140)))</formula>
    </cfRule>
    <cfRule type="containsText" dxfId="187" priority="14" stopIfTrue="1" operator="containsText" text="En ejecución">
      <formula>NOT(ISERROR(SEARCH("En ejecución",W140)))</formula>
    </cfRule>
    <cfRule type="containsText" dxfId="186" priority="15" stopIfTrue="1" operator="containsText" text="Vencida">
      <formula>NOT(ISERROR(SEARCH("Vencida",W140)))</formula>
    </cfRule>
  </conditionalFormatting>
  <conditionalFormatting sqref="W142">
    <cfRule type="containsText" dxfId="185" priority="10" stopIfTrue="1" operator="containsText" text="Cerrada">
      <formula>NOT(ISERROR(SEARCH("Cerrada",W142)))</formula>
    </cfRule>
    <cfRule type="containsText" dxfId="184" priority="11" stopIfTrue="1" operator="containsText" text="En ejecución">
      <formula>NOT(ISERROR(SEARCH("En ejecución",W142)))</formula>
    </cfRule>
    <cfRule type="containsText" dxfId="183" priority="12" stopIfTrue="1" operator="containsText" text="Vencida">
      <formula>NOT(ISERROR(SEARCH("Vencida",W142)))</formula>
    </cfRule>
  </conditionalFormatting>
  <conditionalFormatting sqref="W143">
    <cfRule type="containsText" dxfId="182" priority="7" stopIfTrue="1" operator="containsText" text="Cerrada">
      <formula>NOT(ISERROR(SEARCH("Cerrada",W143)))</formula>
    </cfRule>
    <cfRule type="containsText" dxfId="181" priority="8" stopIfTrue="1" operator="containsText" text="En ejecución">
      <formula>NOT(ISERROR(SEARCH("En ejecución",W143)))</formula>
    </cfRule>
    <cfRule type="containsText" dxfId="180" priority="9" stopIfTrue="1" operator="containsText" text="Vencida">
      <formula>NOT(ISERROR(SEARCH("Vencida",W143)))</formula>
    </cfRule>
  </conditionalFormatting>
  <conditionalFormatting sqref="W144">
    <cfRule type="containsText" dxfId="179" priority="4" stopIfTrue="1" operator="containsText" text="Cerrada">
      <formula>NOT(ISERROR(SEARCH("Cerrada",W144)))</formula>
    </cfRule>
    <cfRule type="containsText" dxfId="178" priority="5" stopIfTrue="1" operator="containsText" text="En ejecución">
      <formula>NOT(ISERROR(SEARCH("En ejecución",W144)))</formula>
    </cfRule>
    <cfRule type="containsText" dxfId="177" priority="6" stopIfTrue="1" operator="containsText" text="Vencida">
      <formula>NOT(ISERROR(SEARCH("Vencida",W144)))</formula>
    </cfRule>
  </conditionalFormatting>
  <conditionalFormatting sqref="W144">
    <cfRule type="containsText" dxfId="176" priority="1" stopIfTrue="1" operator="containsText" text="Cerrada">
      <formula>NOT(ISERROR(SEARCH("Cerrada",W144)))</formula>
    </cfRule>
    <cfRule type="containsText" dxfId="175" priority="2" stopIfTrue="1" operator="containsText" text="En ejecución">
      <formula>NOT(ISERROR(SEARCH("En ejecución",W144)))</formula>
    </cfRule>
    <cfRule type="containsText" dxfId="174"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xr:uid="{00000000-0002-0000-0000-000000000000}">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xr:uid="{00000000-0002-0000-0000-000001000000}">
      <formula1>$I$2:$I$4</formula1>
    </dataValidation>
    <dataValidation type="list" allowBlank="1" showInputMessage="1" showErrorMessage="1" prompt=" - " sqref="F25 F35:F37 F30 F39 F42 F97" xr:uid="{00000000-0002-0000-0000-000002000000}">
      <formula1>$G$2:$G$5</formula1>
    </dataValidation>
    <dataValidation type="list" allowBlank="1" showInputMessage="1" showErrorMessage="1" prompt=" - " sqref="B25 B35:B37 B30 B39 B42 B97" xr:uid="{00000000-0002-0000-0000-000003000000}">
      <formula1>$F$2:$F$11</formula1>
    </dataValidation>
    <dataValidation type="list" allowBlank="1" showInputMessage="1" showErrorMessage="1" prompt=" - " sqref="C25 C35:C37 C39 C30 C42 C97" xr:uid="{00000000-0002-0000-0000-000004000000}">
      <formula1>$D$2:$D$15</formula1>
    </dataValidation>
    <dataValidation type="list" allowBlank="1" showInputMessage="1" showErrorMessage="1" sqref="T52:T54" xr:uid="{00000000-0002-0000-0000-000005000000}">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xr:uid="{00000000-0002-0000-0000-000006000000}">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xr:uid="{00000000-0002-0000-0000-000007000000}">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xr:uid="{00000000-0002-0000-0000-000008000000}">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xr:uid="{00000000-0002-0000-0000-000009000000}">
      <formula1>$H$2:$H$3</formula1>
    </dataValidation>
    <dataValidation type="list" allowBlank="1" showErrorMessage="1" sqref="V134:V135" xr:uid="{00000000-0002-0000-0000-00000A000000}">
      <formula1>$J$2:$J$4</formula1>
    </dataValidation>
    <dataValidation type="list" allowBlank="1" showErrorMessage="1" sqref="W134:W135" xr:uid="{00000000-0002-0000-0000-00000B000000}">
      <formula1>$I$2:$I$4</formula1>
    </dataValidation>
    <dataValidation type="list" allowBlank="1" showInputMessage="1" showErrorMessage="1" prompt=" - " sqref="C134" xr:uid="{00000000-0002-0000-0000-00000C000000}">
      <formula1>$D$2:$D$16</formula1>
    </dataValidation>
  </dataValidations>
  <hyperlinks>
    <hyperlink ref="R49" r:id="rId1" xr:uid="{00000000-0004-0000-0000-000000000000}"/>
    <hyperlink ref="R55" r:id="rId2" xr:uid="{00000000-0004-0000-0000-000001000000}"/>
    <hyperlink ref="R56" r:id="rId3" xr:uid="{00000000-0004-0000-0000-000002000000}"/>
    <hyperlink ref="R60" r:id="rId4" xr:uid="{00000000-0004-0000-0000-000003000000}"/>
    <hyperlink ref="J63" r:id="rId5" location="overlay-context=" xr:uid="{00000000-0004-0000-0000-000004000000}"/>
    <hyperlink ref="J64" r:id="rId6" location="overlay-context=" xr:uid="{00000000-0004-0000-0000-000005000000}"/>
    <hyperlink ref="U74" r:id="rId7" location="overlay-context=_x000a__x000a_19/07/2018:" display="http://www.idep.edu.co/?q=content/gf-14-proceso-de-gesti%C3%B3n-financiera#overlay-context=_x000a__x000a_19/07/2018:" xr:uid="{00000000-0004-0000-0000-000006000000}"/>
    <hyperlink ref="U79" r:id="rId8" xr:uid="{00000000-0004-0000-0000-000007000000}"/>
    <hyperlink ref="U78" r:id="rId9" xr:uid="{00000000-0004-0000-0000-000008000000}"/>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xr:uid="{00000000-0004-0000-0000-000009000000}"/>
    <hyperlink ref="U89" r:id="rId11" xr:uid="{00000000-0004-0000-0000-00000A000000}"/>
    <hyperlink ref="S95" r:id="rId12" display="https://drive.google.com/drive/folders/1PEA_kHglMECvfb2aRpTEgSxTeLRMahB-" xr:uid="{00000000-0004-0000-0000-00000B000000}"/>
    <hyperlink ref="U95" r:id="rId13" display="https://drive.google.com/drive/folders/1PEA_kHglMECvfb2aRpTEgSxTeLRMahB-" xr:uid="{00000000-0004-0000-0000-00000C000000}"/>
    <hyperlink ref="U94" r:id="rId14" xr:uid="{00000000-0004-0000-0000-00000D000000}"/>
    <hyperlink ref="S98" r:id="rId15" xr:uid="{00000000-0004-0000-0000-00000E000000}"/>
    <hyperlink ref="U98" r:id="rId16" xr:uid="{00000000-0004-0000-0000-00000F000000}"/>
    <hyperlink ref="S102" r:id="rId17" display="http://www.idep.edu.co/sites/default/files/PL-GT-12-02%20Plan%20Contingencia%20Tecno%20V9.pdf" xr:uid="{00000000-0004-0000-0000-000010000000}"/>
    <hyperlink ref="S103" r:id="rId18" location="gid=292185415" display="https://docs.google.com/spreadsheets/d/1rkj1JMm4LnWNRWL--zXFJrjXKTK2WPHCiHY5g3cAogk/edit#gid=292185415" xr:uid="{00000000-0004-0000-0000-000011000000}"/>
    <hyperlink ref="U101" r:id="rId19" location="gid=292185415_x000a_" xr:uid="{00000000-0004-0000-0000-000012000000}"/>
    <hyperlink ref="U102" r:id="rId20" xr:uid="{00000000-0004-0000-0000-000013000000}"/>
    <hyperlink ref="U103" r:id="rId21" location="gid=292185415_x000a_" xr:uid="{00000000-0004-0000-0000-000014000000}"/>
    <hyperlink ref="U104" r:id="rId22" xr:uid="{00000000-0004-0000-0000-000015000000}"/>
    <hyperlink ref="U127" r:id="rId23" location="overlay-context=_x000a_" xr:uid="{00000000-0004-0000-0000-000016000000}"/>
    <hyperlink ref="U123" r:id="rId24" xr:uid="{00000000-0004-0000-0000-000017000000}"/>
    <hyperlink ref="U105" r:id="rId25" xr:uid="{00000000-0004-0000-0000-000018000000}"/>
    <hyperlink ref="U106" r:id="rId26" xr:uid="{00000000-0004-0000-0000-000019000000}"/>
    <hyperlink ref="U114" r:id="rId27" location="gid=0" xr:uid="{00000000-0004-0000-0000-00001A000000}"/>
    <hyperlink ref="U116" r:id="rId28" location="gid=1828784513_x000a_" xr:uid="{00000000-0004-0000-0000-00001B000000}"/>
    <hyperlink ref="U130" r:id="rId29" location="search/autoreporte/WhctKJVRNJdDGPhSjSjkwHLGPlwPdgbXrvSQdbLBMJBxLXBfNXTKjWGFjcdBTqvxxftBKqL" xr:uid="{00000000-0004-0000-0000-00001C000000}"/>
    <hyperlink ref="U131" r:id="rId30" xr:uid="{00000000-0004-0000-0000-00001D000000}"/>
    <hyperlink ref="U144" r:id="rId31" xr:uid="{00000000-0004-0000-0000-00001E000000}"/>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NOT(ISERROR(SEARCH("Cerrada",'GTH-13'!W51)))</xm:f>
            <x14:dxf>
              <font>
                <b/>
                <i val="0"/>
              </font>
              <fill>
                <patternFill>
                  <bgColor rgb="FF00B050"/>
                </patternFill>
              </fill>
            </x14:dxf>
          </x14:cfRule>
          <x14:cfRule type="containsText" priority="119" stopIfTrue="1" operator="containsText" text="En ejecución" id="{29169C52-AF35-486B-92AD-7B4E2D56D48A}">
            <xm:f>NOT(ISERROR(SEARCH("En ejecución",'GTH-13'!W51)))</xm:f>
            <x14:dxf>
              <font>
                <b/>
                <i val="0"/>
              </font>
              <fill>
                <patternFill>
                  <bgColor rgb="FFFFFF00"/>
                </patternFill>
              </fill>
            </x14:dxf>
          </x14:cfRule>
          <x14:cfRule type="containsText" priority="120" stopIfTrue="1" operator="containsText" text="Vencida" id="{9F18E53D-50F0-44E5-B4CE-FB8ADC30C9BB}">
            <xm:f>NOT(ISERROR(SEARCH("Vencida",'GTH-13'!W51)))</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NOT(ISERROR(SEARCH("Cerrada",'GF-14'!W58)))</xm:f>
            <x14:dxf>
              <font>
                <b/>
                <i val="0"/>
              </font>
              <fill>
                <patternFill>
                  <bgColor rgb="FF00B050"/>
                </patternFill>
              </fill>
            </x14:dxf>
          </x14:cfRule>
          <x14:cfRule type="containsText" priority="113" stopIfTrue="1" operator="containsText" text="En ejecución" id="{82CD5ECD-16EB-4FA0-9177-5F67F4FCA9B6}">
            <xm:f>NOT(ISERROR(SEARCH("En ejecución",'GF-14'!W58)))</xm:f>
            <x14:dxf>
              <font>
                <b/>
                <i val="0"/>
              </font>
              <fill>
                <patternFill>
                  <bgColor rgb="FFFFFF00"/>
                </patternFill>
              </fill>
            </x14:dxf>
          </x14:cfRule>
          <x14:cfRule type="containsText" priority="114" stopIfTrue="1" operator="containsText" text="Vencida" id="{94D697D9-CC7F-4EC5-ACC0-EA7C28750FDB}">
            <xm:f>NOT(ISERROR(SEARCH("Vencida",'GF-14'!W58)))</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NOT(ISERROR(SEARCH("Cerrada",'GF-14'!W51)))</xm:f>
            <x14:dxf>
              <font>
                <b/>
                <i val="0"/>
              </font>
              <fill>
                <patternFill>
                  <bgColor rgb="FF00B050"/>
                </patternFill>
              </fill>
            </x14:dxf>
          </x14:cfRule>
          <x14:cfRule type="containsText" priority="722" stopIfTrue="1" operator="containsText" text="En ejecución" id="{82CD5ECD-16EB-4FA0-9177-5F67F4FCA9B6}">
            <xm:f>NOT(ISERROR(SEARCH("En ejecución",'GF-14'!W51)))</xm:f>
            <x14:dxf>
              <font>
                <b/>
                <i val="0"/>
              </font>
              <fill>
                <patternFill>
                  <bgColor rgb="FFFFFF00"/>
                </patternFill>
              </fill>
            </x14:dxf>
          </x14:cfRule>
          <x14:cfRule type="containsText" priority="723" stopIfTrue="1" operator="containsText" text="Vencida" id="{94D697D9-CC7F-4EC5-ACC0-EA7C28750FDB}">
            <xm:f>NOT(ISERROR(SEARCH("Vencida",'GF-14'!W51)))</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NOT(ISERROR(SEARCH("Cerrada",'GT-12'!U36)))</xm:f>
            <x14:dxf>
              <font>
                <b/>
                <i val="0"/>
              </font>
              <fill>
                <patternFill>
                  <bgColor rgb="FF00B050"/>
                </patternFill>
              </fill>
            </x14:dxf>
          </x14:cfRule>
          <x14:cfRule type="containsText" priority="752" stopIfTrue="1" operator="containsText" text="En ejecución" id="{B3688E80-D4DD-4072-ACDF-5D19296AA93D}">
            <xm:f>NOT(ISERROR(SEARCH("En ejecución",'GT-12'!U36)))</xm:f>
            <x14:dxf>
              <font>
                <b/>
                <i val="0"/>
              </font>
              <fill>
                <patternFill>
                  <bgColor rgb="FFFFFF00"/>
                </patternFill>
              </fill>
            </x14:dxf>
          </x14:cfRule>
          <x14:cfRule type="containsText" priority="753" stopIfTrue="1" operator="containsText" text="Vencida" id="{67710A21-7EEE-4473-A7AC-2E0526FDDD38}">
            <xm:f>NOT(ISERROR(SEARCH("Vencida",'GT-12'!U36)))</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NOT(ISERROR(SEARCH("Cerrada",'GTH-13'!W58)))</xm:f>
            <x14:dxf>
              <font>
                <b/>
                <i val="0"/>
              </font>
              <fill>
                <patternFill>
                  <bgColor rgb="FF00B050"/>
                </patternFill>
              </fill>
            </x14:dxf>
          </x14:cfRule>
          <x14:cfRule type="containsText" priority="755" stopIfTrue="1" operator="containsText" text="En ejecución" id="{0FA71F7C-EF62-48EA-9D62-00196BCB1C38}">
            <xm:f>NOT(ISERROR(SEARCH("En ejecución",'GTH-13'!W58)))</xm:f>
            <x14:dxf>
              <font>
                <b/>
                <i val="0"/>
              </font>
              <fill>
                <patternFill>
                  <bgColor rgb="FFFFFF00"/>
                </patternFill>
              </fill>
            </x14:dxf>
          </x14:cfRule>
          <x14:cfRule type="containsText" priority="756" stopIfTrue="1" operator="containsText" text="Vencida" id="{9A95AB2C-68D3-4658-A6AB-B3C64B833602}">
            <xm:f>NOT(ISERROR(SEARCH("Vencida",'GTH-13'!W58)))</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A918"/>
  <sheetViews>
    <sheetView showGridLines="0" topLeftCell="H26" zoomScale="68" zoomScaleNormal="68" workbookViewId="0">
      <selection activeCell="O32" sqref="O32:R32"/>
    </sheetView>
  </sheetViews>
  <sheetFormatPr baseColWidth="10" defaultColWidth="14.42578125" defaultRowHeight="15" customHeight="1" x14ac:dyDescent="0.25"/>
  <cols>
    <col min="1" max="1" width="6.5703125" style="138" customWidth="1"/>
    <col min="2" max="2" width="19.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8554687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CONTRACTUAL</v>
      </c>
      <c r="F22" s="1070"/>
      <c r="G22" s="21"/>
      <c r="H22" s="1061" t="s">
        <v>60</v>
      </c>
      <c r="I22" s="1062"/>
      <c r="J22" s="1063"/>
      <c r="K22" s="83"/>
      <c r="L22" s="84"/>
      <c r="M22" s="84"/>
      <c r="N22" s="84"/>
      <c r="O22" s="84"/>
      <c r="P22" s="84"/>
      <c r="Q22" s="84"/>
      <c r="R22" s="87"/>
      <c r="S22" s="87"/>
      <c r="T22" s="87"/>
      <c r="U22" s="87"/>
      <c r="V22" s="87"/>
      <c r="W22" s="87"/>
      <c r="X22" s="86"/>
    </row>
    <row r="23" spans="1:27" ht="53.25" customHeight="1" thickBot="1" x14ac:dyDescent="0.3">
      <c r="A23" s="1075" t="s">
        <v>42</v>
      </c>
      <c r="B23" s="1076"/>
      <c r="C23" s="1077"/>
      <c r="D23" s="23"/>
      <c r="E23" s="93" t="s">
        <v>144</v>
      </c>
      <c r="F23" s="94">
        <f>COUNTA(E31:E39)</f>
        <v>1</v>
      </c>
      <c r="G23" s="21"/>
      <c r="H23" s="1064" t="s">
        <v>66</v>
      </c>
      <c r="I23" s="1065"/>
      <c r="J23" s="94">
        <f>COUNTIF(I31:I39,"Acción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COUNTA(H31:H39)</f>
        <v>1</v>
      </c>
      <c r="G24" s="24"/>
      <c r="H24" s="1066" t="s">
        <v>149</v>
      </c>
      <c r="I24" s="1067"/>
      <c r="J24" s="99">
        <f>COUNTIF(I31:I39,"Acción Preventiva y/o de mejora")</f>
        <v>1</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COUNTIF(W31:W34, "Vencida")</f>
        <v>0</v>
      </c>
      <c r="G25" s="24"/>
      <c r="H25" s="1068"/>
      <c r="I25" s="1068"/>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8">
        <f>COUNTIF(W31:W39, "En ejecución")</f>
        <v>1</v>
      </c>
      <c r="G26" s="24"/>
      <c r="H26" s="1068"/>
      <c r="I26" s="1068"/>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COUNTIF(W31:W39,"Cerrada")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72" t="s">
        <v>84</v>
      </c>
      <c r="P30" s="1073"/>
      <c r="Q30" s="1073"/>
      <c r="R30" s="1074"/>
      <c r="S30" s="527" t="s">
        <v>85</v>
      </c>
      <c r="T30" s="159" t="s">
        <v>84</v>
      </c>
      <c r="U30" s="157" t="s">
        <v>85</v>
      </c>
      <c r="V30" s="157" t="s">
        <v>158</v>
      </c>
      <c r="W30" s="157" t="s">
        <v>86</v>
      </c>
      <c r="X30" s="158" t="s">
        <v>155</v>
      </c>
      <c r="Y30" s="74"/>
      <c r="Z30" s="78"/>
      <c r="AA30" s="78"/>
    </row>
    <row r="31" spans="1:27" s="55" customFormat="1" ht="114" customHeight="1" x14ac:dyDescent="0.2">
      <c r="A31" s="667">
        <v>1</v>
      </c>
      <c r="B31" s="237" t="s">
        <v>130</v>
      </c>
      <c r="C31" s="237" t="s">
        <v>22</v>
      </c>
      <c r="D31" s="228">
        <v>44082</v>
      </c>
      <c r="E31" s="650" t="s">
        <v>1423</v>
      </c>
      <c r="F31" s="237" t="s">
        <v>138</v>
      </c>
      <c r="G31" s="237" t="s">
        <v>1424</v>
      </c>
      <c r="H31" s="237" t="s">
        <v>1426</v>
      </c>
      <c r="I31" s="650" t="s">
        <v>140</v>
      </c>
      <c r="J31" s="650" t="s">
        <v>1427</v>
      </c>
      <c r="K31" s="237" t="s">
        <v>1425</v>
      </c>
      <c r="L31" s="228">
        <v>44180</v>
      </c>
      <c r="M31" s="228">
        <v>44214</v>
      </c>
      <c r="N31" s="228">
        <v>44286</v>
      </c>
      <c r="O31" s="1080" t="s">
        <v>1509</v>
      </c>
      <c r="P31" s="1080"/>
      <c r="Q31" s="1080"/>
      <c r="R31" s="1080"/>
      <c r="S31" s="237" t="s">
        <v>1508</v>
      </c>
      <c r="T31" s="1214" t="s">
        <v>1506</v>
      </c>
      <c r="U31" s="1215"/>
      <c r="V31" s="1215"/>
      <c r="W31" s="626" t="s">
        <v>143</v>
      </c>
      <c r="X31" s="1215" t="s">
        <v>1507</v>
      </c>
      <c r="Y31" s="53"/>
      <c r="Z31" s="51"/>
    </row>
    <row r="32" spans="1:27" s="55" customFormat="1" ht="37.5" customHeight="1" x14ac:dyDescent="0.2">
      <c r="A32" s="144"/>
      <c r="B32" s="144"/>
      <c r="C32" s="144"/>
      <c r="D32" s="144"/>
      <c r="E32" s="665"/>
      <c r="F32" s="144"/>
      <c r="G32" s="160"/>
      <c r="H32" s="160"/>
      <c r="I32" s="665"/>
      <c r="J32" s="144"/>
      <c r="K32" s="144"/>
      <c r="L32" s="665"/>
      <c r="M32" s="144"/>
      <c r="N32" s="144"/>
      <c r="O32" s="1081"/>
      <c r="P32" s="1082"/>
      <c r="Q32" s="1082"/>
      <c r="R32" s="1083"/>
      <c r="S32" s="144"/>
      <c r="T32" s="130"/>
      <c r="U32" s="130"/>
      <c r="V32" s="130"/>
      <c r="W32" s="250"/>
      <c r="X32" s="668"/>
      <c r="Y32" s="53"/>
      <c r="Z32" s="5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O31:R31"/>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2">
    <cfRule type="containsText" dxfId="104" priority="4" stopIfTrue="1" operator="containsText" text="Cerrada">
      <formula>NOT(ISERROR(SEARCH("Cerrada",W32)))</formula>
    </cfRule>
    <cfRule type="containsText" dxfId="103" priority="5" stopIfTrue="1" operator="containsText" text="En ejecución">
      <formula>NOT(ISERROR(SEARCH("En ejecución",W32)))</formula>
    </cfRule>
    <cfRule type="containsText" dxfId="102" priority="6" stopIfTrue="1" operator="containsText" text="Vencida">
      <formula>NOT(ISERROR(SEARCH("Vencida",W32)))</formula>
    </cfRule>
  </conditionalFormatting>
  <conditionalFormatting sqref="W31">
    <cfRule type="containsText" dxfId="47" priority="1" stopIfTrue="1" operator="containsText" text="Cerrada">
      <formula>NOT(ISERROR(SEARCH("Cerrada",W31)))</formula>
    </cfRule>
    <cfRule type="containsText" dxfId="46" priority="2" stopIfTrue="1" operator="containsText" text="En ejecución">
      <formula>NOT(ISERROR(SEARCH("En ejecución",W31)))</formula>
    </cfRule>
    <cfRule type="containsText" dxfId="45" priority="3" stopIfTrue="1" operator="containsText" text="Vencida">
      <formula>NOT(ISERROR(SEARCH("Vencida",W31)))</formula>
    </cfRule>
  </conditionalFormatting>
  <dataValidations count="7">
    <dataValidation type="list" allowBlank="1" showInputMessage="1" showErrorMessage="1" sqref="I32" xr:uid="{00000000-0002-0000-0900-000002000000}">
      <formula1>$H$2:$H$3</formula1>
    </dataValidation>
    <dataValidation type="list" allowBlank="1" showInputMessage="1" showErrorMessage="1" sqref="F32" xr:uid="{00000000-0002-0000-0900-000003000000}">
      <formula1>$G$2:$G$5</formula1>
    </dataValidation>
    <dataValidation type="list" allowBlank="1" showInputMessage="1" showErrorMessage="1" sqref="C32" xr:uid="{00000000-0002-0000-0900-000004000000}">
      <formula1>$D$2:$D$13</formula1>
    </dataValidation>
    <dataValidation type="list" allowBlank="1" showInputMessage="1" showErrorMessage="1" sqref="B32" xr:uid="{00000000-0002-0000-0900-000005000000}">
      <formula1>$F$2:$F$6</formula1>
    </dataValidation>
    <dataValidation type="list" allowBlank="1" showErrorMessage="1" sqref="A23" xr:uid="{00000000-0002-0000-0900-000006000000}">
      <formula1>PROCESOS</formula1>
    </dataValidation>
    <dataValidation type="list" allowBlank="1" showInputMessage="1" showErrorMessage="1" sqref="W31:W32" xr:uid="{00000000-0002-0000-0900-000000000000}">
      <formula1>$I$2:$I$4</formula1>
    </dataValidation>
    <dataValidation type="list" allowBlank="1" showInputMessage="1" showErrorMessage="1" sqref="V31:V32" xr:uid="{00000000-0002-0000-0900-000001000000}">
      <formula1>$J$2:$J$4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A919"/>
  <sheetViews>
    <sheetView showGridLines="0" topLeftCell="A17"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JURÍDICA</v>
      </c>
      <c r="F22" s="1070"/>
      <c r="G22" s="21"/>
      <c r="H22" s="1061" t="s">
        <v>60</v>
      </c>
      <c r="I22" s="1062"/>
      <c r="J22" s="1063"/>
      <c r="K22" s="89"/>
      <c r="L22" s="89"/>
      <c r="M22" s="89"/>
      <c r="N22" s="89"/>
      <c r="O22" s="89"/>
      <c r="P22" s="89"/>
      <c r="Q22" s="87"/>
      <c r="R22" s="87"/>
      <c r="S22" s="87"/>
      <c r="T22" s="87"/>
      <c r="U22" s="87"/>
      <c r="V22" s="87"/>
      <c r="W22" s="87"/>
      <c r="X22" s="86"/>
    </row>
    <row r="23" spans="1:27" ht="53.25" customHeight="1" thickBot="1" x14ac:dyDescent="0.3">
      <c r="A23" s="1075" t="s">
        <v>45</v>
      </c>
      <c r="B23" s="1076"/>
      <c r="C23" s="1077"/>
      <c r="D23" s="23"/>
      <c r="E23" s="93" t="s">
        <v>144</v>
      </c>
      <c r="F23" s="94">
        <f>COUNTA(E31:E40)</f>
        <v>0</v>
      </c>
      <c r="G23" s="21"/>
      <c r="H23" s="1064" t="s">
        <v>66</v>
      </c>
      <c r="I23" s="1065"/>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1068"/>
      <c r="I25" s="1068"/>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101" priority="1" stopIfTrue="1" operator="containsText" text="Cerrada">
      <formula>NOT(ISERROR(SEARCH("Cerrada",W31)))</formula>
    </cfRule>
    <cfRule type="containsText" dxfId="100" priority="2" stopIfTrue="1" operator="containsText" text="En ejecución">
      <formula>NOT(ISERROR(SEARCH("En ejecución",W31)))</formula>
    </cfRule>
    <cfRule type="containsText" dxfId="99" priority="3" stopIfTrue="1" operator="containsText" text="Vencida">
      <formula>NOT(ISERROR(SEARCH("Vencida",W31)))</formula>
    </cfRule>
  </conditionalFormatting>
  <dataValidations count="7">
    <dataValidation type="list" allowBlank="1" showErrorMessage="1" sqref="A23" xr:uid="{00000000-0002-0000-0A00-000000000000}">
      <formula1>PROCESOS</formula1>
    </dataValidation>
    <dataValidation type="list" allowBlank="1" showInputMessage="1" showErrorMessage="1" sqref="B31:B33" xr:uid="{00000000-0002-0000-0A00-000001000000}">
      <formula1>$F$2:$F$6</formula1>
    </dataValidation>
    <dataValidation type="list" allowBlank="1" showInputMessage="1" showErrorMessage="1" sqref="C31:C33" xr:uid="{00000000-0002-0000-0A00-000002000000}">
      <formula1>$D$2:$D$13</formula1>
    </dataValidation>
    <dataValidation type="list" allowBlank="1" showInputMessage="1" showErrorMessage="1" sqref="F31:F33" xr:uid="{00000000-0002-0000-0A00-000003000000}">
      <formula1>$G$2:$G$5</formula1>
    </dataValidation>
    <dataValidation type="list" allowBlank="1" showInputMessage="1" showErrorMessage="1" sqref="I31:I33" xr:uid="{00000000-0002-0000-0A00-000004000000}">
      <formula1>$H$2:$H$3</formula1>
    </dataValidation>
    <dataValidation type="list" allowBlank="1" showInputMessage="1" showErrorMessage="1" sqref="V31:V33" xr:uid="{00000000-0002-0000-0A00-000005000000}">
      <formula1>$J$2:$J$4</formula1>
    </dataValidation>
    <dataValidation type="list" allowBlank="1" showInputMessage="1" showErrorMessage="1" sqref="W31:W33" xr:uid="{00000000-0002-0000-0A00-000006000000}">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A907"/>
  <sheetViews>
    <sheetView showGridLines="0" topLeftCell="A18" zoomScale="70" zoomScaleNormal="70" workbookViewId="0">
      <selection activeCell="A31" sqref="A31"/>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33.28515625" style="199" customWidth="1"/>
    <col min="12" max="12" width="20" style="199" customWidth="1"/>
    <col min="13" max="13" width="18.28515625" style="199" customWidth="1"/>
    <col min="14" max="14" width="18" style="199" customWidth="1"/>
    <col min="15" max="18" width="2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3"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1055" t="s">
        <v>59</v>
      </c>
      <c r="B22" s="1056"/>
      <c r="C22" s="1057"/>
      <c r="D22" s="23"/>
      <c r="E22" s="1069" t="str">
        <f>CONCATENATE("INFORME DE SEGUIMIENTO DEL PROCESO ",A23)</f>
        <v>INFORME DE SEGUIMIENTO DEL PROCESO GESTIÓN DE RECURSOS FÍSICOS Y AMBIENTAL</v>
      </c>
      <c r="F22" s="1070"/>
      <c r="G22" s="21"/>
      <c r="H22" s="1061" t="s">
        <v>60</v>
      </c>
      <c r="I22" s="1062"/>
      <c r="J22" s="1063"/>
      <c r="K22" s="83"/>
      <c r="L22" s="87"/>
      <c r="M22" s="87"/>
      <c r="N22" s="87"/>
      <c r="O22" s="87"/>
      <c r="P22" s="87"/>
      <c r="Q22" s="87"/>
      <c r="R22" s="87"/>
      <c r="S22" s="87"/>
      <c r="T22" s="87"/>
      <c r="U22" s="87"/>
      <c r="V22" s="174"/>
      <c r="W22" s="87"/>
      <c r="X22" s="86"/>
    </row>
    <row r="23" spans="1:27" ht="53.25" customHeight="1" thickBot="1" x14ac:dyDescent="0.3">
      <c r="A23" s="1075" t="s">
        <v>120</v>
      </c>
      <c r="B23" s="1076"/>
      <c r="C23" s="1077"/>
      <c r="D23" s="23"/>
      <c r="E23" s="93" t="s">
        <v>144</v>
      </c>
      <c r="F23" s="94">
        <f>COUNTA(E31:E40)</f>
        <v>4</v>
      </c>
      <c r="G23" s="21"/>
      <c r="H23" s="1064" t="s">
        <v>66</v>
      </c>
      <c r="I23" s="1065"/>
      <c r="J23" s="94">
        <f>COUNTIF(I31:I40, "Acción correctiva")</f>
        <v>4</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COUNTA(H31:H40)</f>
        <v>4</v>
      </c>
      <c r="G24" s="24"/>
      <c r="H24" s="1066" t="s">
        <v>149</v>
      </c>
      <c r="I24" s="1067"/>
      <c r="J24" s="99">
        <f>COUNTIF(I32:I41,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COUNTIF(W31:W40, "Vencida")</f>
        <v>0</v>
      </c>
      <c r="G25" s="24"/>
      <c r="H25" s="1068"/>
      <c r="I25" s="1068"/>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8">
        <f>COUNTIF(W31:W40, "En ejecución")</f>
        <v>4</v>
      </c>
      <c r="G26" s="24"/>
      <c r="H26" s="1068"/>
      <c r="I26" s="1068"/>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72" t="s">
        <v>84</v>
      </c>
      <c r="P30" s="1073"/>
      <c r="Q30" s="1073"/>
      <c r="R30" s="1074"/>
      <c r="S30" s="527" t="s">
        <v>85</v>
      </c>
      <c r="T30" s="159" t="s">
        <v>84</v>
      </c>
      <c r="U30" s="157" t="s">
        <v>85</v>
      </c>
      <c r="V30" s="157" t="s">
        <v>158</v>
      </c>
      <c r="W30" s="157" t="s">
        <v>86</v>
      </c>
      <c r="X30" s="158" t="s">
        <v>155</v>
      </c>
      <c r="Y30" s="74"/>
      <c r="Z30" s="78"/>
      <c r="AA30" s="78"/>
    </row>
    <row r="31" spans="1:27" s="55" customFormat="1" ht="366" customHeight="1" x14ac:dyDescent="0.2">
      <c r="A31" s="536">
        <v>1</v>
      </c>
      <c r="B31" s="227" t="s">
        <v>10</v>
      </c>
      <c r="C31" s="227" t="s">
        <v>127</v>
      </c>
      <c r="D31" s="540">
        <v>43679</v>
      </c>
      <c r="E31" s="69" t="s">
        <v>934</v>
      </c>
      <c r="F31" s="129" t="s">
        <v>154</v>
      </c>
      <c r="G31" s="69" t="s">
        <v>963</v>
      </c>
      <c r="H31" s="227" t="s">
        <v>964</v>
      </c>
      <c r="I31" s="227" t="s">
        <v>24</v>
      </c>
      <c r="J31" s="227" t="s">
        <v>935</v>
      </c>
      <c r="K31" s="227" t="s">
        <v>936</v>
      </c>
      <c r="L31" s="540">
        <v>43692</v>
      </c>
      <c r="M31" s="540">
        <v>43692</v>
      </c>
      <c r="N31" s="669">
        <v>43769</v>
      </c>
      <c r="O31" s="1093" t="s">
        <v>1517</v>
      </c>
      <c r="P31" s="1093"/>
      <c r="Q31" s="1093"/>
      <c r="R31" s="1093"/>
      <c r="S31" s="795" t="s">
        <v>1431</v>
      </c>
      <c r="T31" s="616" t="s">
        <v>1510</v>
      </c>
      <c r="U31" s="695" t="s">
        <v>1511</v>
      </c>
      <c r="V31" s="587" t="s">
        <v>156</v>
      </c>
      <c r="W31" s="797" t="s">
        <v>143</v>
      </c>
      <c r="X31" s="1209" t="s">
        <v>1512</v>
      </c>
    </row>
    <row r="32" spans="1:27" s="55" customFormat="1" ht="291" customHeight="1" x14ac:dyDescent="0.2">
      <c r="A32" s="536">
        <v>2</v>
      </c>
      <c r="B32" s="227" t="s">
        <v>10</v>
      </c>
      <c r="C32" s="227" t="s">
        <v>127</v>
      </c>
      <c r="D32" s="540">
        <v>43679</v>
      </c>
      <c r="E32" s="69" t="s">
        <v>937</v>
      </c>
      <c r="F32" s="129" t="s">
        <v>154</v>
      </c>
      <c r="G32" s="69" t="s">
        <v>938</v>
      </c>
      <c r="H32" s="227" t="s">
        <v>965</v>
      </c>
      <c r="I32" s="227" t="s">
        <v>24</v>
      </c>
      <c r="J32" s="227" t="s">
        <v>939</v>
      </c>
      <c r="K32" s="227" t="s">
        <v>936</v>
      </c>
      <c r="L32" s="540">
        <v>43692</v>
      </c>
      <c r="M32" s="540">
        <v>43692</v>
      </c>
      <c r="N32" s="669">
        <v>43769</v>
      </c>
      <c r="O32" s="1093" t="s">
        <v>1518</v>
      </c>
      <c r="P32" s="1093"/>
      <c r="Q32" s="1093"/>
      <c r="R32" s="1093"/>
      <c r="S32" s="795" t="s">
        <v>1431</v>
      </c>
      <c r="T32" s="616" t="s">
        <v>1513</v>
      </c>
      <c r="U32" s="695" t="s">
        <v>1511</v>
      </c>
      <c r="V32" s="587" t="s">
        <v>156</v>
      </c>
      <c r="W32" s="797" t="s">
        <v>143</v>
      </c>
      <c r="X32" s="1209" t="s">
        <v>1512</v>
      </c>
    </row>
    <row r="33" spans="1:26" s="55" customFormat="1" ht="408.75" customHeight="1" x14ac:dyDescent="0.2">
      <c r="A33" s="625">
        <v>3</v>
      </c>
      <c r="B33" s="628" t="s">
        <v>10</v>
      </c>
      <c r="C33" s="628" t="s">
        <v>127</v>
      </c>
      <c r="D33" s="630">
        <v>43679</v>
      </c>
      <c r="E33" s="648" t="s">
        <v>940</v>
      </c>
      <c r="F33" s="629" t="s">
        <v>154</v>
      </c>
      <c r="G33" s="628" t="s">
        <v>966</v>
      </c>
      <c r="H33" s="628" t="s">
        <v>967</v>
      </c>
      <c r="I33" s="628" t="s">
        <v>24</v>
      </c>
      <c r="J33" s="628" t="s">
        <v>941</v>
      </c>
      <c r="K33" s="628" t="s">
        <v>936</v>
      </c>
      <c r="L33" s="630">
        <v>43692</v>
      </c>
      <c r="M33" s="630">
        <v>43692</v>
      </c>
      <c r="N33" s="696">
        <v>43830</v>
      </c>
      <c r="O33" s="1093" t="s">
        <v>1519</v>
      </c>
      <c r="P33" s="1093"/>
      <c r="Q33" s="1093"/>
      <c r="R33" s="1093"/>
      <c r="S33" s="795" t="s">
        <v>1482</v>
      </c>
      <c r="T33" s="1216" t="s">
        <v>1514</v>
      </c>
      <c r="U33" s="697" t="s">
        <v>1515</v>
      </c>
      <c r="V33" s="1217" t="s">
        <v>156</v>
      </c>
      <c r="W33" s="1218" t="s">
        <v>143</v>
      </c>
      <c r="X33" s="1219" t="s">
        <v>1512</v>
      </c>
    </row>
    <row r="34" spans="1:26" s="55" customFormat="1" ht="409.5" customHeight="1" x14ac:dyDescent="0.2">
      <c r="A34" s="624">
        <v>4</v>
      </c>
      <c r="B34" s="237" t="s">
        <v>10</v>
      </c>
      <c r="C34" s="237" t="s">
        <v>127</v>
      </c>
      <c r="D34" s="649">
        <v>43679</v>
      </c>
      <c r="E34" s="237" t="s">
        <v>942</v>
      </c>
      <c r="F34" s="626" t="s">
        <v>154</v>
      </c>
      <c r="G34" s="237" t="s">
        <v>943</v>
      </c>
      <c r="H34" s="627" t="s">
        <v>944</v>
      </c>
      <c r="I34" s="627" t="s">
        <v>24</v>
      </c>
      <c r="J34" s="627" t="s">
        <v>941</v>
      </c>
      <c r="K34" s="627" t="s">
        <v>936</v>
      </c>
      <c r="L34" s="631">
        <v>43692</v>
      </c>
      <c r="M34" s="631">
        <v>43692</v>
      </c>
      <c r="N34" s="669">
        <v>43830</v>
      </c>
      <c r="O34" s="1093" t="s">
        <v>1520</v>
      </c>
      <c r="P34" s="1093"/>
      <c r="Q34" s="1093"/>
      <c r="R34" s="1093"/>
      <c r="S34" s="795" t="s">
        <v>1482</v>
      </c>
      <c r="T34" s="798" t="s">
        <v>1516</v>
      </c>
      <c r="U34" s="698" t="s">
        <v>1515</v>
      </c>
      <c r="V34" s="587" t="s">
        <v>156</v>
      </c>
      <c r="W34" s="626" t="s">
        <v>143</v>
      </c>
      <c r="X34" s="1209" t="s">
        <v>1512</v>
      </c>
    </row>
    <row r="35" spans="1:26" s="55" customFormat="1" ht="157.5" customHeight="1" x14ac:dyDescent="0.2"/>
    <row r="36" spans="1:26" s="55" customFormat="1" ht="78.75" customHeight="1" x14ac:dyDescent="0.2"/>
    <row r="37" spans="1:26" s="55" customFormat="1" ht="97.5" customHeight="1" x14ac:dyDescent="0.2"/>
    <row r="38" spans="1:26" s="55" customFormat="1" ht="12.75" x14ac:dyDescent="0.2">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3"/>
      <c r="U39" s="273"/>
      <c r="V39" s="173"/>
      <c r="W39" s="542"/>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3"/>
      <c r="U40" s="273"/>
      <c r="V40" s="173"/>
      <c r="W40" s="542"/>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3"/>
      <c r="U41" s="273"/>
      <c r="V41" s="173"/>
      <c r="W41" s="542"/>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3"/>
      <c r="U42" s="273"/>
      <c r="V42" s="173"/>
      <c r="W42" s="542"/>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3"/>
      <c r="U43" s="273"/>
      <c r="V43" s="173"/>
      <c r="W43" s="542"/>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3"/>
      <c r="U44" s="273"/>
      <c r="V44" s="173"/>
      <c r="W44" s="542"/>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3"/>
      <c r="U45" s="273"/>
      <c r="V45" s="173"/>
      <c r="W45" s="542"/>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3"/>
      <c r="U46" s="273"/>
      <c r="V46" s="173"/>
      <c r="W46" s="542"/>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3"/>
      <c r="U47" s="273"/>
      <c r="V47" s="173"/>
      <c r="W47" s="542"/>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3"/>
      <c r="U48" s="273"/>
      <c r="V48" s="173"/>
      <c r="W48" s="542"/>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3"/>
      <c r="U49" s="273"/>
      <c r="V49" s="173"/>
      <c r="W49" s="542"/>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3"/>
      <c r="U50" s="273"/>
      <c r="V50" s="173"/>
      <c r="W50" s="542"/>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3"/>
      <c r="U51" s="273"/>
      <c r="V51" s="173"/>
      <c r="W51" s="542"/>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3"/>
      <c r="U52" s="273"/>
      <c r="V52" s="173"/>
      <c r="W52" s="542"/>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3"/>
      <c r="U53" s="273"/>
      <c r="V53" s="173"/>
      <c r="W53" s="542"/>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3"/>
      <c r="U54" s="273"/>
      <c r="V54" s="173"/>
      <c r="W54" s="542"/>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3"/>
      <c r="U55" s="273"/>
      <c r="V55" s="173"/>
      <c r="W55" s="542"/>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3"/>
      <c r="U56" s="273"/>
      <c r="V56" s="173"/>
      <c r="W56" s="542"/>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3"/>
      <c r="U57" s="273"/>
      <c r="V57" s="173"/>
      <c r="W57" s="542"/>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3"/>
      <c r="U58" s="273"/>
      <c r="V58" s="173"/>
      <c r="W58" s="542"/>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3"/>
      <c r="U59" s="273"/>
      <c r="V59" s="173"/>
      <c r="W59" s="542"/>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3"/>
      <c r="U60" s="273"/>
      <c r="V60" s="173"/>
      <c r="W60" s="542"/>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3"/>
      <c r="U61" s="273"/>
      <c r="V61" s="173"/>
      <c r="W61" s="542"/>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3"/>
      <c r="U62" s="273"/>
      <c r="V62" s="173"/>
      <c r="W62" s="542"/>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3"/>
      <c r="U63" s="273"/>
      <c r="V63" s="173"/>
      <c r="W63" s="542"/>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3"/>
      <c r="U64" s="273"/>
      <c r="V64" s="173"/>
      <c r="W64" s="542"/>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3"/>
      <c r="U65" s="273"/>
      <c r="V65" s="173"/>
      <c r="W65" s="542"/>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3"/>
      <c r="U66" s="273"/>
      <c r="V66" s="173"/>
      <c r="W66" s="542"/>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3"/>
      <c r="U67" s="273"/>
      <c r="V67" s="173"/>
      <c r="W67" s="542"/>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3"/>
      <c r="U68" s="273"/>
      <c r="V68" s="173"/>
      <c r="W68" s="542"/>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3"/>
      <c r="U69" s="273"/>
      <c r="V69" s="173"/>
      <c r="W69" s="542"/>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3"/>
      <c r="U70" s="273"/>
      <c r="V70" s="173"/>
      <c r="W70" s="542"/>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3"/>
      <c r="U71" s="273"/>
      <c r="V71" s="173"/>
      <c r="W71" s="542"/>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3"/>
      <c r="U72" s="273"/>
      <c r="V72" s="173"/>
      <c r="W72" s="542"/>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3"/>
      <c r="U73" s="273"/>
      <c r="V73" s="173"/>
      <c r="W73" s="542"/>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3"/>
      <c r="U74" s="273"/>
      <c r="V74" s="173"/>
      <c r="W74" s="542"/>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3"/>
      <c r="U75" s="273"/>
      <c r="V75" s="173"/>
      <c r="W75" s="542"/>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3"/>
      <c r="U76" s="273"/>
      <c r="V76" s="173"/>
      <c r="W76" s="542"/>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3"/>
      <c r="U77" s="273"/>
      <c r="V77" s="173"/>
      <c r="W77" s="542"/>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3"/>
      <c r="U78" s="273"/>
      <c r="V78" s="173"/>
      <c r="W78" s="542"/>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3"/>
      <c r="U79" s="273"/>
      <c r="V79" s="173"/>
      <c r="W79" s="542"/>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3"/>
      <c r="U80" s="273"/>
      <c r="V80" s="173"/>
      <c r="W80" s="542"/>
      <c r="X80" s="53"/>
      <c r="Y80" s="51"/>
      <c r="Z80" s="51"/>
    </row>
    <row r="81" spans="1:26" s="55" customFormat="1" ht="12.75" x14ac:dyDescent="0.2">
      <c r="A81" s="51"/>
      <c r="B81" s="51"/>
      <c r="C81" s="51"/>
      <c r="D81" s="51"/>
      <c r="E81" s="51"/>
      <c r="F81" s="51"/>
      <c r="G81" s="51"/>
      <c r="H81" s="51"/>
      <c r="I81" s="51"/>
      <c r="J81" s="51"/>
      <c r="K81" s="51"/>
      <c r="L81" s="51"/>
      <c r="M81" s="51"/>
      <c r="N81" s="51"/>
      <c r="O81" s="51"/>
      <c r="P81" s="51"/>
      <c r="Q81" s="51"/>
      <c r="R81" s="51"/>
      <c r="S81" s="51"/>
      <c r="T81" s="51"/>
      <c r="U81" s="51"/>
      <c r="V81" s="173"/>
      <c r="W81" s="542"/>
      <c r="X81" s="51"/>
      <c r="Y81" s="51"/>
      <c r="Z81" s="51"/>
    </row>
    <row r="82" spans="1:26" s="55" customFormat="1" ht="12.75" x14ac:dyDescent="0.2">
      <c r="V82" s="173"/>
      <c r="W82" s="542"/>
    </row>
    <row r="83" spans="1:26" s="55" customFormat="1" ht="12.75" x14ac:dyDescent="0.2">
      <c r="V83" s="173"/>
      <c r="W83" s="542"/>
    </row>
    <row r="84" spans="1:26" s="55" customFormat="1" ht="12.75" x14ac:dyDescent="0.2">
      <c r="V84" s="173"/>
      <c r="W84" s="542"/>
    </row>
    <row r="85" spans="1:26" s="55" customFormat="1" ht="12.75" x14ac:dyDescent="0.2">
      <c r="V85" s="173"/>
      <c r="W85" s="542"/>
    </row>
    <row r="86" spans="1:26" s="55" customFormat="1" ht="12.75" x14ac:dyDescent="0.2">
      <c r="V86" s="173"/>
      <c r="W86" s="542"/>
    </row>
    <row r="87" spans="1:26" s="55" customFormat="1" ht="12.75" x14ac:dyDescent="0.2">
      <c r="V87" s="173"/>
      <c r="W87" s="542"/>
    </row>
    <row r="88" spans="1:26" s="55" customFormat="1" ht="12.75" x14ac:dyDescent="0.2">
      <c r="V88" s="173"/>
      <c r="W88" s="542"/>
    </row>
    <row r="89" spans="1:26" s="55" customFormat="1" ht="12.75" x14ac:dyDescent="0.2">
      <c r="V89" s="173"/>
      <c r="W89" s="542"/>
    </row>
    <row r="90" spans="1:26" s="55" customFormat="1" ht="12.75" x14ac:dyDescent="0.2">
      <c r="V90" s="173"/>
      <c r="W90" s="542"/>
    </row>
    <row r="91" spans="1:26" s="55" customFormat="1" ht="12.75" x14ac:dyDescent="0.2">
      <c r="V91" s="173"/>
      <c r="W91" s="542"/>
    </row>
    <row r="92" spans="1:26" s="55" customFormat="1" ht="12.75" x14ac:dyDescent="0.2">
      <c r="V92" s="173"/>
      <c r="W92" s="542"/>
    </row>
    <row r="93" spans="1:26" s="55" customFormat="1" ht="12.75" x14ac:dyDescent="0.2">
      <c r="V93" s="173"/>
      <c r="W93" s="542"/>
    </row>
    <row r="94" spans="1:26" s="55" customFormat="1" ht="12.75" x14ac:dyDescent="0.2">
      <c r="V94" s="173"/>
      <c r="W94" s="542"/>
    </row>
    <row r="95" spans="1:26" s="55" customFormat="1" ht="12.75" x14ac:dyDescent="0.2">
      <c r="V95" s="173"/>
      <c r="W95" s="542"/>
    </row>
    <row r="96" spans="1:26" s="55" customFormat="1" ht="12.75" x14ac:dyDescent="0.2">
      <c r="V96" s="173"/>
      <c r="W96" s="542"/>
    </row>
    <row r="97" spans="22:23" s="55" customFormat="1" ht="12.75" x14ac:dyDescent="0.2">
      <c r="V97" s="173"/>
      <c r="W97" s="542"/>
    </row>
    <row r="98" spans="22:23" x14ac:dyDescent="0.25">
      <c r="W98" s="13"/>
    </row>
    <row r="99" spans="22:23" x14ac:dyDescent="0.25">
      <c r="W99" s="13"/>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19">
    <mergeCell ref="T29:X29"/>
    <mergeCell ref="A23:C23"/>
    <mergeCell ref="H23:I23"/>
    <mergeCell ref="H24:I24"/>
    <mergeCell ref="H25:I25"/>
    <mergeCell ref="H26:I26"/>
    <mergeCell ref="A17:C20"/>
    <mergeCell ref="D17:W20"/>
    <mergeCell ref="A22:C22"/>
    <mergeCell ref="E22:F22"/>
    <mergeCell ref="H22:J22"/>
    <mergeCell ref="O30:R30"/>
    <mergeCell ref="A29:G29"/>
    <mergeCell ref="H29:N29"/>
    <mergeCell ref="O34:R34"/>
    <mergeCell ref="O33:R33"/>
    <mergeCell ref="O31:R31"/>
    <mergeCell ref="O32:R32"/>
    <mergeCell ref="O29:S29"/>
  </mergeCells>
  <conditionalFormatting sqref="W31 W33:W34">
    <cfRule type="containsText" dxfId="44" priority="13" stopIfTrue="1" operator="containsText" text="Cerrada">
      <formula>NOT(ISERROR(SEARCH("Cerrada",W31)))</formula>
    </cfRule>
    <cfRule type="containsText" dxfId="43" priority="14" stopIfTrue="1" operator="containsText" text="En ejecución">
      <formula>NOT(ISERROR(SEARCH("En ejecución",W31)))</formula>
    </cfRule>
    <cfRule type="containsText" dxfId="42" priority="15" stopIfTrue="1" operator="containsText" text="Vencida">
      <formula>NOT(ISERROR(SEARCH("Vencida",W31)))</formula>
    </cfRule>
  </conditionalFormatting>
  <conditionalFormatting sqref="W32">
    <cfRule type="containsText" dxfId="41" priority="10" stopIfTrue="1" operator="containsText" text="Cerrada">
      <formula>NOT(ISERROR(SEARCH("Cerrada",W32)))</formula>
    </cfRule>
    <cfRule type="containsText" dxfId="40" priority="11" stopIfTrue="1" operator="containsText" text="En ejecución">
      <formula>NOT(ISERROR(SEARCH("En ejecución",W32)))</formula>
    </cfRule>
    <cfRule type="containsText" dxfId="39" priority="12" stopIfTrue="1" operator="containsText" text="Vencida">
      <formula>NOT(ISERROR(SEARCH("Vencida",W32)))</formula>
    </cfRule>
  </conditionalFormatting>
  <conditionalFormatting sqref="W32">
    <cfRule type="containsText" dxfId="38" priority="7" stopIfTrue="1" operator="containsText" text="Cerrada">
      <formula>NOT(ISERROR(SEARCH("Cerrada",W32)))</formula>
    </cfRule>
    <cfRule type="containsText" dxfId="37" priority="8" stopIfTrue="1" operator="containsText" text="En ejecución">
      <formula>NOT(ISERROR(SEARCH("En ejecución",W32)))</formula>
    </cfRule>
    <cfRule type="containsText" dxfId="36" priority="9" stopIfTrue="1" operator="containsText" text="Vencida">
      <formula>NOT(ISERROR(SEARCH("Vencida",W32)))</formula>
    </cfRule>
  </conditionalFormatting>
  <conditionalFormatting sqref="W33">
    <cfRule type="containsText" dxfId="35" priority="4" stopIfTrue="1" operator="containsText" text="Cerrada">
      <formula>NOT(ISERROR(SEARCH("Cerrada",W33)))</formula>
    </cfRule>
    <cfRule type="containsText" dxfId="34" priority="5" stopIfTrue="1" operator="containsText" text="En ejecución">
      <formula>NOT(ISERROR(SEARCH("En ejecución",W33)))</formula>
    </cfRule>
    <cfRule type="containsText" dxfId="33" priority="6" stopIfTrue="1" operator="containsText" text="Vencida">
      <formula>NOT(ISERROR(SEARCH("Vencida",W33)))</formula>
    </cfRule>
  </conditionalFormatting>
  <conditionalFormatting sqref="W34">
    <cfRule type="containsText" dxfId="32" priority="1" stopIfTrue="1" operator="containsText" text="Cerrada">
      <formula>NOT(ISERROR(SEARCH("Cerrada",W34)))</formula>
    </cfRule>
    <cfRule type="containsText" dxfId="31" priority="2" stopIfTrue="1" operator="containsText" text="En ejecución">
      <formula>NOT(ISERROR(SEARCH("En ejecución",W34)))</formula>
    </cfRule>
    <cfRule type="containsText" dxfId="30" priority="3"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00000000-0002-0000-0B00-000000000000}">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xr:uid="{00000000-0002-0000-0B00-000001000000}">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xr:uid="{00000000-0002-0000-0B00-000002000000}">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B00-000003000000}">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B00-000004000000}">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xr:uid="{00000000-0002-0000-0B00-000005000000}">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xr:uid="{00000000-0002-0000-0B00-000006000000}">
      <formula1>$I$2:$I$4</formula1>
    </dataValidation>
  </dataValidations>
  <hyperlinks>
    <hyperlink ref="U31" r:id="rId1" xr:uid="{9B37348C-6882-4F16-B934-F15137F9096F}"/>
    <hyperlink ref="U32" r:id="rId2" xr:uid="{A9CC22BE-4F4C-4CA8-967E-77D468DD1B1E}"/>
    <hyperlink ref="U33" r:id="rId3" xr:uid="{977A3FF8-6609-4620-99B2-A6FF3DF99FFD}"/>
  </hyperlinks>
  <pageMargins left="0.7" right="0.7" top="0.75" bottom="0.75" header="0.3" footer="0.3"/>
  <pageSetup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Y1048564"/>
  <sheetViews>
    <sheetView showGridLines="0" topLeftCell="A17" zoomScale="70" zoomScaleNormal="70" workbookViewId="0">
      <selection activeCell="A17" sqref="A17:C20"/>
    </sheetView>
  </sheetViews>
  <sheetFormatPr baseColWidth="10" defaultColWidth="14.42578125" defaultRowHeight="15" customHeight="1" x14ac:dyDescent="0.25"/>
  <cols>
    <col min="1" max="1" width="6.42578125" style="757" customWidth="1"/>
    <col min="2" max="2" width="14.42578125" style="752" customWidth="1"/>
    <col min="3" max="3" width="17.42578125" style="752" customWidth="1"/>
    <col min="4" max="4" width="21.42578125" style="752" customWidth="1"/>
    <col min="5" max="5" width="53.42578125" style="757" customWidth="1"/>
    <col min="6" max="6" width="15.7109375" style="752" customWidth="1"/>
    <col min="7" max="7" width="37.7109375" style="752" customWidth="1"/>
    <col min="8" max="8" width="63.85546875" style="752" customWidth="1"/>
    <col min="9" max="9" width="12.42578125" style="752" customWidth="1"/>
    <col min="10" max="10" width="20.28515625" style="752" customWidth="1"/>
    <col min="11" max="11" width="26.85546875" style="752" customWidth="1"/>
    <col min="12" max="12" width="13.85546875" style="752" customWidth="1"/>
    <col min="13" max="13" width="15.42578125" style="752" customWidth="1"/>
    <col min="14" max="14" width="17.85546875" style="752" customWidth="1"/>
    <col min="15" max="15" width="18" style="752" customWidth="1"/>
    <col min="16" max="16" width="79" style="752" customWidth="1"/>
    <col min="17" max="17" width="52.42578125" style="752" customWidth="1"/>
    <col min="18" max="18" width="85" style="752" customWidth="1"/>
    <col min="19" max="19" width="29" style="752" customWidth="1"/>
    <col min="20" max="20" width="18.42578125" style="752" customWidth="1"/>
    <col min="21" max="21" width="19.42578125" style="752" customWidth="1"/>
    <col min="22" max="22" width="39.5703125" style="752" customWidth="1"/>
    <col min="23" max="23" width="31.140625" style="752" customWidth="1"/>
    <col min="24" max="24" width="14.42578125" style="752" customWidth="1"/>
    <col min="25" max="26" width="11" style="752" customWidth="1"/>
    <col min="27" max="16384" width="14.42578125" style="752"/>
  </cols>
  <sheetData>
    <row r="1" spans="2:17" ht="39" hidden="1" thickBot="1" x14ac:dyDescent="0.3">
      <c r="B1" s="750"/>
      <c r="C1" s="759" t="s">
        <v>1</v>
      </c>
      <c r="D1" s="759" t="s">
        <v>2</v>
      </c>
      <c r="E1" s="760"/>
      <c r="F1" s="751" t="s">
        <v>3</v>
      </c>
      <c r="G1" s="751" t="s">
        <v>137</v>
      </c>
      <c r="H1" s="751" t="s">
        <v>5</v>
      </c>
      <c r="I1" s="751" t="s">
        <v>7</v>
      </c>
      <c r="J1" s="751" t="s">
        <v>158</v>
      </c>
    </row>
    <row r="2" spans="2:17" s="757" customFormat="1" ht="26.25" hidden="1" thickBot="1" x14ac:dyDescent="0.3">
      <c r="B2" s="63"/>
      <c r="C2" s="767" t="s">
        <v>8</v>
      </c>
      <c r="D2" s="768" t="s">
        <v>9</v>
      </c>
      <c r="E2" s="755"/>
      <c r="F2" s="769" t="s">
        <v>10</v>
      </c>
      <c r="G2" s="770" t="s">
        <v>154</v>
      </c>
      <c r="H2" s="769" t="s">
        <v>24</v>
      </c>
      <c r="I2" s="125" t="s">
        <v>142</v>
      </c>
      <c r="J2" s="756" t="s">
        <v>156</v>
      </c>
      <c r="Q2" s="788"/>
    </row>
    <row r="3" spans="2:17" s="757" customFormat="1" ht="26.25" hidden="1" thickBot="1" x14ac:dyDescent="0.3">
      <c r="B3" s="63"/>
      <c r="C3" s="767" t="s">
        <v>14</v>
      </c>
      <c r="D3" s="768" t="s">
        <v>15</v>
      </c>
      <c r="E3" s="755"/>
      <c r="F3" s="769" t="s">
        <v>128</v>
      </c>
      <c r="G3" s="770" t="s">
        <v>11</v>
      </c>
      <c r="H3" s="770" t="s">
        <v>140</v>
      </c>
      <c r="I3" s="127" t="s">
        <v>143</v>
      </c>
      <c r="J3" s="756" t="s">
        <v>159</v>
      </c>
      <c r="Q3" s="788"/>
    </row>
    <row r="4" spans="2:17" s="757" customFormat="1" ht="26.25" hidden="1" thickBot="1" x14ac:dyDescent="0.3">
      <c r="B4" s="63"/>
      <c r="C4" s="767" t="s">
        <v>119</v>
      </c>
      <c r="D4" s="768" t="s">
        <v>123</v>
      </c>
      <c r="E4" s="755"/>
      <c r="F4" s="769" t="s">
        <v>129</v>
      </c>
      <c r="G4" s="770" t="s">
        <v>138</v>
      </c>
      <c r="H4" s="758"/>
      <c r="I4" s="126" t="s">
        <v>30</v>
      </c>
      <c r="J4" s="756" t="s">
        <v>157</v>
      </c>
      <c r="Q4" s="788"/>
    </row>
    <row r="5" spans="2:17" s="757" customFormat="1" ht="39" hidden="1" thickBot="1" x14ac:dyDescent="0.3">
      <c r="B5" s="63"/>
      <c r="C5" s="768" t="s">
        <v>117</v>
      </c>
      <c r="D5" s="768" t="s">
        <v>125</v>
      </c>
      <c r="E5" s="755"/>
      <c r="F5" s="770" t="s">
        <v>130</v>
      </c>
      <c r="G5" s="770" t="s">
        <v>17</v>
      </c>
      <c r="H5" s="756"/>
      <c r="I5" s="266" t="s">
        <v>541</v>
      </c>
      <c r="J5" s="756"/>
      <c r="Q5" s="788"/>
    </row>
    <row r="6" spans="2:17" s="757" customFormat="1" ht="39" hidden="1" thickBot="1" x14ac:dyDescent="0.3">
      <c r="B6" s="63"/>
      <c r="C6" s="767" t="s">
        <v>38</v>
      </c>
      <c r="D6" s="768" t="s">
        <v>124</v>
      </c>
      <c r="F6" s="770" t="s">
        <v>131</v>
      </c>
      <c r="G6" s="756"/>
      <c r="H6" s="756"/>
      <c r="I6" s="756"/>
      <c r="J6" s="756"/>
      <c r="Q6" s="788"/>
    </row>
    <row r="7" spans="2:17" s="757" customFormat="1" ht="26.25" hidden="1" thickBot="1" x14ac:dyDescent="0.3">
      <c r="B7" s="63"/>
      <c r="C7" s="767" t="s">
        <v>42</v>
      </c>
      <c r="D7" s="768" t="s">
        <v>126</v>
      </c>
      <c r="E7" s="755"/>
      <c r="F7" s="758"/>
      <c r="G7" s="756"/>
      <c r="H7" s="756"/>
      <c r="I7" s="758"/>
      <c r="J7" s="758"/>
      <c r="Q7" s="788"/>
    </row>
    <row r="8" spans="2:17" s="757" customFormat="1" ht="26.25" hidden="1" thickBot="1" x14ac:dyDescent="0.3">
      <c r="B8" s="63"/>
      <c r="C8" s="767" t="s">
        <v>45</v>
      </c>
      <c r="D8" s="768" t="s">
        <v>35</v>
      </c>
      <c r="E8" s="755"/>
      <c r="F8" s="758"/>
      <c r="G8" s="756"/>
      <c r="H8" s="756"/>
      <c r="I8" s="756"/>
      <c r="J8" s="756"/>
      <c r="Q8" s="788"/>
    </row>
    <row r="9" spans="2:17" s="757" customFormat="1" ht="51.75" hidden="1" thickBot="1" x14ac:dyDescent="0.3">
      <c r="B9" s="63"/>
      <c r="C9" s="767" t="s">
        <v>120</v>
      </c>
      <c r="D9" s="768" t="s">
        <v>39</v>
      </c>
      <c r="E9" s="755"/>
      <c r="F9" s="756"/>
      <c r="G9" s="756"/>
      <c r="H9" s="756"/>
      <c r="I9" s="756"/>
      <c r="J9" s="756"/>
      <c r="Q9" s="788"/>
    </row>
    <row r="10" spans="2:17" s="757" customFormat="1" ht="26.25" hidden="1" thickBot="1" x14ac:dyDescent="0.3">
      <c r="B10" s="63"/>
      <c r="C10" s="767" t="s">
        <v>50</v>
      </c>
      <c r="D10" s="768" t="s">
        <v>43</v>
      </c>
      <c r="E10" s="755"/>
      <c r="F10" s="756"/>
      <c r="G10" s="756"/>
      <c r="H10" s="756"/>
      <c r="I10" s="756"/>
      <c r="J10" s="756"/>
      <c r="Q10" s="788"/>
    </row>
    <row r="11" spans="2:17" s="757" customFormat="1" ht="39" hidden="1" thickBot="1" x14ac:dyDescent="0.3">
      <c r="B11" s="63"/>
      <c r="C11" s="767" t="s">
        <v>52</v>
      </c>
      <c r="D11" s="768" t="s">
        <v>132</v>
      </c>
      <c r="E11" s="755"/>
      <c r="F11" s="756"/>
      <c r="G11" s="756"/>
      <c r="H11" s="756"/>
      <c r="I11" s="756"/>
      <c r="J11" s="756"/>
      <c r="Q11" s="788"/>
    </row>
    <row r="12" spans="2:17" s="757" customFormat="1" ht="26.25" hidden="1" thickBot="1" x14ac:dyDescent="0.3">
      <c r="B12" s="63"/>
      <c r="C12" s="767" t="s">
        <v>54</v>
      </c>
      <c r="D12" s="768" t="s">
        <v>127</v>
      </c>
      <c r="E12" s="755"/>
      <c r="F12" s="754"/>
      <c r="G12" s="754"/>
      <c r="H12" s="754"/>
      <c r="I12" s="754"/>
      <c r="Q12" s="788"/>
    </row>
    <row r="13" spans="2:17" s="757" customFormat="1" ht="39" hidden="1" thickBot="1" x14ac:dyDescent="0.3">
      <c r="B13" s="63"/>
      <c r="C13" s="767" t="s">
        <v>55</v>
      </c>
      <c r="D13" s="768" t="s">
        <v>53</v>
      </c>
      <c r="E13" s="755"/>
      <c r="F13" s="754"/>
      <c r="G13" s="754"/>
      <c r="H13" s="754"/>
      <c r="I13" s="754"/>
      <c r="Q13" s="788"/>
    </row>
    <row r="14" spans="2:17" s="757" customFormat="1" ht="26.25" hidden="1" thickBot="1" x14ac:dyDescent="0.3">
      <c r="B14" s="63"/>
      <c r="C14" s="768" t="s">
        <v>121</v>
      </c>
      <c r="D14" s="771"/>
      <c r="E14" s="755"/>
      <c r="F14" s="754"/>
      <c r="G14" s="754"/>
      <c r="H14" s="754"/>
      <c r="I14" s="754"/>
      <c r="Q14" s="788"/>
    </row>
    <row r="15" spans="2:17" s="757" customFormat="1" ht="39" hidden="1" thickBot="1" x14ac:dyDescent="0.3">
      <c r="B15" s="63"/>
      <c r="C15" s="738" t="s">
        <v>21</v>
      </c>
      <c r="D15" s="768"/>
      <c r="E15" s="755"/>
      <c r="F15" s="754"/>
      <c r="G15" s="754"/>
      <c r="H15" s="754"/>
      <c r="I15" s="754"/>
      <c r="Q15" s="788"/>
    </row>
    <row r="16" spans="2:17" hidden="1" thickBot="1" x14ac:dyDescent="0.3"/>
    <row r="17" spans="1:25" x14ac:dyDescent="0.25">
      <c r="A17" s="1126"/>
      <c r="B17" s="1127"/>
      <c r="C17" s="1128"/>
      <c r="D17" s="872" t="s">
        <v>56</v>
      </c>
      <c r="E17" s="873"/>
      <c r="F17" s="873"/>
      <c r="G17" s="873"/>
      <c r="H17" s="873"/>
      <c r="I17" s="873"/>
      <c r="J17" s="873"/>
      <c r="K17" s="873"/>
      <c r="L17" s="873"/>
      <c r="M17" s="873"/>
      <c r="N17" s="873"/>
      <c r="O17" s="873"/>
      <c r="P17" s="873"/>
      <c r="Q17" s="873"/>
      <c r="R17" s="873"/>
      <c r="S17" s="873"/>
      <c r="T17" s="873"/>
      <c r="U17" s="874"/>
      <c r="V17" s="772" t="s">
        <v>57</v>
      </c>
    </row>
    <row r="18" spans="1:25" x14ac:dyDescent="0.25">
      <c r="A18" s="1129"/>
      <c r="B18" s="1130"/>
      <c r="C18" s="1131"/>
      <c r="D18" s="875"/>
      <c r="E18" s="876"/>
      <c r="F18" s="876"/>
      <c r="G18" s="876"/>
      <c r="H18" s="876"/>
      <c r="I18" s="876"/>
      <c r="J18" s="876"/>
      <c r="K18" s="876"/>
      <c r="L18" s="876"/>
      <c r="M18" s="876"/>
      <c r="N18" s="876"/>
      <c r="O18" s="876"/>
      <c r="P18" s="876"/>
      <c r="Q18" s="876"/>
      <c r="R18" s="876"/>
      <c r="S18" s="876"/>
      <c r="T18" s="876"/>
      <c r="U18" s="877"/>
      <c r="V18" s="773" t="s">
        <v>980</v>
      </c>
    </row>
    <row r="19" spans="1:25" x14ac:dyDescent="0.25">
      <c r="A19" s="1129"/>
      <c r="B19" s="1130"/>
      <c r="C19" s="1131"/>
      <c r="D19" s="875"/>
      <c r="E19" s="876"/>
      <c r="F19" s="876"/>
      <c r="G19" s="876"/>
      <c r="H19" s="876"/>
      <c r="I19" s="876"/>
      <c r="J19" s="876"/>
      <c r="K19" s="876"/>
      <c r="L19" s="876"/>
      <c r="M19" s="876"/>
      <c r="N19" s="876"/>
      <c r="O19" s="876"/>
      <c r="P19" s="876"/>
      <c r="Q19" s="876"/>
      <c r="R19" s="876"/>
      <c r="S19" s="876"/>
      <c r="T19" s="876"/>
      <c r="U19" s="877"/>
      <c r="V19" s="773" t="s">
        <v>981</v>
      </c>
    </row>
    <row r="20" spans="1:25" ht="15.75" thickBot="1" x14ac:dyDescent="0.3">
      <c r="A20" s="1132"/>
      <c r="B20" s="1133"/>
      <c r="C20" s="1134"/>
      <c r="D20" s="878"/>
      <c r="E20" s="879"/>
      <c r="F20" s="879"/>
      <c r="G20" s="879"/>
      <c r="H20" s="879"/>
      <c r="I20" s="879"/>
      <c r="J20" s="879"/>
      <c r="K20" s="879"/>
      <c r="L20" s="879"/>
      <c r="M20" s="879"/>
      <c r="N20" s="879"/>
      <c r="O20" s="879"/>
      <c r="P20" s="879"/>
      <c r="Q20" s="879"/>
      <c r="R20" s="879"/>
      <c r="S20" s="879"/>
      <c r="T20" s="879"/>
      <c r="U20" s="880"/>
      <c r="V20" s="774" t="s">
        <v>58</v>
      </c>
    </row>
    <row r="21" spans="1:25" ht="16.5" thickBot="1" x14ac:dyDescent="0.3">
      <c r="A21" s="761"/>
      <c r="B21" s="223"/>
      <c r="C21" s="223"/>
      <c r="D21" s="223"/>
      <c r="E21" s="761"/>
      <c r="F21" s="20"/>
      <c r="G21" s="20"/>
      <c r="H21" s="20"/>
      <c r="I21" s="20"/>
      <c r="J21" s="20"/>
      <c r="K21" s="20"/>
      <c r="L21" s="20"/>
      <c r="M21" s="20"/>
      <c r="N21" s="20"/>
      <c r="O21" s="20"/>
      <c r="P21" s="20"/>
      <c r="Q21" s="20"/>
      <c r="R21" s="20"/>
      <c r="S21" s="20"/>
      <c r="T21" s="20"/>
      <c r="U21" s="20"/>
      <c r="V21" s="20"/>
    </row>
    <row r="22" spans="1:25" ht="21" thickBot="1" x14ac:dyDescent="0.3">
      <c r="A22" s="1055" t="s">
        <v>59</v>
      </c>
      <c r="B22" s="1135"/>
      <c r="C22" s="1136"/>
      <c r="D22" s="766"/>
      <c r="E22" s="1069" t="str">
        <f>CONCATENATE("INFORME DE SEGUIMIENTO DEL PROCESO ",A23)</f>
        <v>INFORME DE SEGUIMIENTO DEL PROCESO GESTIÓN TECNOLÓGICA</v>
      </c>
      <c r="F22" s="1070"/>
      <c r="G22" s="20"/>
      <c r="H22" s="1061" t="s">
        <v>60</v>
      </c>
      <c r="I22" s="1062"/>
      <c r="J22" s="1063"/>
      <c r="K22" s="85"/>
      <c r="L22" s="775"/>
      <c r="M22" s="775"/>
      <c r="N22" s="775"/>
      <c r="O22" s="775"/>
      <c r="P22" s="775"/>
      <c r="Q22" s="775"/>
      <c r="R22" s="775"/>
      <c r="S22" s="775"/>
      <c r="T22" s="775"/>
      <c r="U22" s="775"/>
      <c r="V22" s="776"/>
    </row>
    <row r="23" spans="1:25" ht="26.25" thickBot="1" x14ac:dyDescent="0.3">
      <c r="A23" s="1075" t="s">
        <v>50</v>
      </c>
      <c r="B23" s="1137"/>
      <c r="C23" s="1138"/>
      <c r="D23" s="766"/>
      <c r="E23" s="306" t="s">
        <v>144</v>
      </c>
      <c r="F23" s="518">
        <f>COUNTA(E32:E120)</f>
        <v>87</v>
      </c>
      <c r="G23" s="20"/>
      <c r="H23" s="1139" t="s">
        <v>66</v>
      </c>
      <c r="I23" s="1140"/>
      <c r="J23" s="94">
        <f>COUNTIF(I32:I132,"Acción Correctiva")</f>
        <v>0</v>
      </c>
      <c r="K23" s="777"/>
      <c r="L23" s="775"/>
      <c r="M23" s="775"/>
      <c r="N23" s="775"/>
      <c r="O23" s="775"/>
      <c r="P23" s="775"/>
      <c r="Q23" s="775"/>
      <c r="R23" s="775"/>
      <c r="S23" s="776"/>
      <c r="T23" s="776"/>
      <c r="U23" s="766"/>
      <c r="V23" s="776"/>
    </row>
    <row r="24" spans="1:25" ht="24.75" thickBot="1" x14ac:dyDescent="0.3">
      <c r="A24" s="778"/>
      <c r="B24" s="766"/>
      <c r="C24" s="766"/>
      <c r="D24" s="779"/>
      <c r="E24" s="306" t="s">
        <v>61</v>
      </c>
      <c r="F24" s="518">
        <f>COUNTA(H32:H132)</f>
        <v>48</v>
      </c>
      <c r="G24" s="766"/>
      <c r="H24" s="1066" t="s">
        <v>149</v>
      </c>
      <c r="I24" s="1067"/>
      <c r="J24" s="99">
        <f>COUNTIF(I32:I132,"Acción Preventiva y/o de mejora")</f>
        <v>48</v>
      </c>
      <c r="K24" s="777"/>
      <c r="L24" s="775"/>
      <c r="M24" s="775"/>
      <c r="N24" s="775"/>
      <c r="O24" s="775"/>
      <c r="P24" s="775"/>
      <c r="Q24" s="777"/>
      <c r="R24" s="777"/>
      <c r="S24" s="776"/>
      <c r="T24" s="776"/>
      <c r="U24" s="766"/>
      <c r="V24" s="776"/>
    </row>
    <row r="25" spans="1:25" ht="24" x14ac:dyDescent="0.25">
      <c r="A25" s="778"/>
      <c r="B25" s="766"/>
      <c r="C25" s="766"/>
      <c r="D25" s="780"/>
      <c r="E25" s="727" t="s">
        <v>145</v>
      </c>
      <c r="F25" s="518">
        <f>COUNTIF(U32:U132, "Vencida")</f>
        <v>0</v>
      </c>
      <c r="G25" s="766"/>
      <c r="H25" s="1141"/>
      <c r="I25" s="1141"/>
      <c r="J25" s="762"/>
      <c r="K25" s="777"/>
      <c r="L25" s="775"/>
      <c r="M25" s="775"/>
      <c r="N25" s="775"/>
      <c r="O25" s="775"/>
      <c r="P25" s="775"/>
      <c r="Q25" s="777"/>
      <c r="R25" s="777"/>
      <c r="S25" s="776"/>
      <c r="T25" s="776"/>
      <c r="U25" s="766"/>
      <c r="V25" s="781"/>
    </row>
    <row r="26" spans="1:25" ht="24" x14ac:dyDescent="0.25">
      <c r="A26" s="778"/>
      <c r="B26" s="766"/>
      <c r="C26" s="766"/>
      <c r="D26" s="779"/>
      <c r="E26" s="727" t="s">
        <v>146</v>
      </c>
      <c r="F26" s="519">
        <f>COUNTIF(U32:U132, "En ejecución")</f>
        <v>48</v>
      </c>
      <c r="G26" s="766"/>
      <c r="H26" s="1141"/>
      <c r="I26" s="1141"/>
      <c r="J26" s="763"/>
      <c r="K26" s="762"/>
      <c r="L26" s="775"/>
      <c r="M26" s="775"/>
      <c r="N26" s="775"/>
      <c r="O26" s="775"/>
      <c r="P26" s="775"/>
      <c r="Q26" s="777"/>
      <c r="R26" s="777"/>
      <c r="S26" s="776"/>
      <c r="T26" s="776"/>
      <c r="U26" s="766"/>
      <c r="V26" s="781"/>
    </row>
    <row r="27" spans="1:25" ht="24" x14ac:dyDescent="0.25">
      <c r="A27" s="778"/>
      <c r="B27" s="766"/>
      <c r="C27" s="766"/>
      <c r="D27" s="780"/>
      <c r="E27" s="727" t="s">
        <v>148</v>
      </c>
      <c r="F27" s="518">
        <f>COUNTIF(U32:U132,"Cerrada")</f>
        <v>0</v>
      </c>
      <c r="G27" s="766"/>
      <c r="H27" s="782"/>
      <c r="I27" s="85"/>
      <c r="J27" s="775"/>
      <c r="K27" s="775"/>
      <c r="L27" s="775"/>
      <c r="M27" s="775"/>
      <c r="N27" s="775"/>
      <c r="O27" s="775"/>
      <c r="P27" s="775"/>
      <c r="Q27" s="777"/>
      <c r="R27" s="777"/>
      <c r="S27" s="776"/>
      <c r="T27" s="776"/>
      <c r="U27" s="766"/>
      <c r="V27" s="781"/>
    </row>
    <row r="28" spans="1:25" ht="24" x14ac:dyDescent="0.25">
      <c r="A28" s="778"/>
      <c r="B28" s="766"/>
      <c r="C28" s="766"/>
      <c r="D28" s="780"/>
      <c r="E28" s="727" t="s">
        <v>540</v>
      </c>
      <c r="F28" s="518">
        <f>COUNTIF(U32:U132,"Eliminada")</f>
        <v>0</v>
      </c>
      <c r="G28" s="766"/>
      <c r="H28" s="782"/>
      <c r="I28" s="85"/>
      <c r="J28" s="775"/>
      <c r="K28" s="775"/>
      <c r="L28" s="775"/>
      <c r="M28" s="775"/>
      <c r="N28" s="775"/>
      <c r="O28" s="775"/>
      <c r="P28" s="775"/>
      <c r="Q28" s="777"/>
      <c r="R28" s="777"/>
      <c r="S28" s="776"/>
      <c r="T28" s="776"/>
      <c r="U28" s="766"/>
      <c r="V28" s="781"/>
    </row>
    <row r="29" spans="1:25" ht="24.75" thickBot="1" x14ac:dyDescent="0.3">
      <c r="A29" s="778"/>
      <c r="B29" s="766"/>
      <c r="C29" s="766"/>
      <c r="D29" s="766"/>
      <c r="E29" s="783"/>
      <c r="F29" s="80"/>
      <c r="G29" s="766"/>
      <c r="H29" s="782"/>
      <c r="I29" s="764"/>
      <c r="J29" s="765"/>
      <c r="K29" s="764"/>
      <c r="L29" s="765"/>
      <c r="M29" s="92"/>
      <c r="N29" s="766"/>
      <c r="O29" s="766"/>
      <c r="P29" s="766"/>
      <c r="Q29" s="20"/>
      <c r="R29" s="20"/>
      <c r="S29" s="20"/>
      <c r="T29" s="20"/>
      <c r="U29" s="20"/>
      <c r="V29" s="20"/>
    </row>
    <row r="30" spans="1:25" ht="24" thickBot="1" x14ac:dyDescent="0.3">
      <c r="A30" s="1148" t="s">
        <v>73</v>
      </c>
      <c r="B30" s="1149"/>
      <c r="C30" s="1149"/>
      <c r="D30" s="1149"/>
      <c r="E30" s="1149"/>
      <c r="F30" s="1149"/>
      <c r="G30" s="1150"/>
      <c r="H30" s="1123" t="s">
        <v>74</v>
      </c>
      <c r="I30" s="1124"/>
      <c r="J30" s="1124"/>
      <c r="K30" s="1124"/>
      <c r="L30" s="1124"/>
      <c r="M30" s="1124"/>
      <c r="N30" s="1125"/>
      <c r="O30" s="1142" t="s">
        <v>75</v>
      </c>
      <c r="P30" s="1143"/>
      <c r="Q30" s="1144"/>
      <c r="R30" s="1145" t="s">
        <v>141</v>
      </c>
      <c r="S30" s="1146"/>
      <c r="T30" s="1146"/>
      <c r="U30" s="1146"/>
      <c r="V30" s="1147"/>
      <c r="W30" s="784"/>
      <c r="X30" s="76"/>
      <c r="Y30" s="785"/>
    </row>
    <row r="31" spans="1:25" ht="63" customHeight="1" thickBot="1" x14ac:dyDescent="0.3">
      <c r="A31" s="574" t="s">
        <v>147</v>
      </c>
      <c r="B31" s="575" t="s">
        <v>3</v>
      </c>
      <c r="C31" s="575" t="s">
        <v>77</v>
      </c>
      <c r="D31" s="575" t="s">
        <v>133</v>
      </c>
      <c r="E31" s="575" t="s">
        <v>134</v>
      </c>
      <c r="F31" s="575" t="s">
        <v>135</v>
      </c>
      <c r="G31" s="576" t="s">
        <v>136</v>
      </c>
      <c r="H31" s="577" t="s">
        <v>139</v>
      </c>
      <c r="I31" s="575" t="s">
        <v>5</v>
      </c>
      <c r="J31" s="154" t="s">
        <v>78</v>
      </c>
      <c r="K31" s="578" t="s">
        <v>79</v>
      </c>
      <c r="L31" s="157" t="s">
        <v>81</v>
      </c>
      <c r="M31" s="157" t="s">
        <v>82</v>
      </c>
      <c r="N31" s="527" t="s">
        <v>83</v>
      </c>
      <c r="O31" s="1072" t="s">
        <v>84</v>
      </c>
      <c r="P31" s="1073"/>
      <c r="Q31" s="527" t="s">
        <v>85</v>
      </c>
      <c r="R31" s="592" t="s">
        <v>84</v>
      </c>
      <c r="S31" s="578" t="s">
        <v>85</v>
      </c>
      <c r="T31" s="578" t="s">
        <v>158</v>
      </c>
      <c r="U31" s="578" t="s">
        <v>86</v>
      </c>
      <c r="V31" s="527" t="s">
        <v>155</v>
      </c>
      <c r="W31" s="753"/>
      <c r="X31" s="785"/>
      <c r="Y31" s="785"/>
    </row>
    <row r="32" spans="1:25" s="786" customFormat="1" ht="243" customHeight="1" x14ac:dyDescent="0.2">
      <c r="A32" s="736">
        <v>1</v>
      </c>
      <c r="B32" s="736" t="s">
        <v>130</v>
      </c>
      <c r="C32" s="732" t="s">
        <v>994</v>
      </c>
      <c r="D32" s="256">
        <v>43892</v>
      </c>
      <c r="E32" s="737" t="s">
        <v>990</v>
      </c>
      <c r="F32" s="736" t="s">
        <v>11</v>
      </c>
      <c r="G32" s="732" t="s">
        <v>1001</v>
      </c>
      <c r="H32" s="728" t="s">
        <v>995</v>
      </c>
      <c r="I32" s="728" t="s">
        <v>140</v>
      </c>
      <c r="J32" s="728" t="s">
        <v>998</v>
      </c>
      <c r="K32" s="404" t="s">
        <v>992</v>
      </c>
      <c r="L32" s="729">
        <v>43892</v>
      </c>
      <c r="M32" s="729">
        <v>43892</v>
      </c>
      <c r="N32" s="681">
        <v>44377</v>
      </c>
      <c r="O32" s="1243" t="s">
        <v>1556</v>
      </c>
      <c r="P32" s="1243"/>
      <c r="Q32" s="800" t="s">
        <v>1557</v>
      </c>
      <c r="R32" s="1238" t="s">
        <v>1555</v>
      </c>
      <c r="S32" s="1239"/>
      <c r="T32" s="587"/>
      <c r="U32" s="626" t="s">
        <v>143</v>
      </c>
      <c r="V32" s="801" t="s">
        <v>1507</v>
      </c>
    </row>
    <row r="33" spans="1:23" s="788" customFormat="1" ht="165" x14ac:dyDescent="0.25">
      <c r="A33" s="736">
        <v>2</v>
      </c>
      <c r="B33" s="736" t="s">
        <v>129</v>
      </c>
      <c r="C33" s="732" t="s">
        <v>994</v>
      </c>
      <c r="D33" s="256" t="s">
        <v>1000</v>
      </c>
      <c r="E33" s="737" t="s">
        <v>1002</v>
      </c>
      <c r="F33" s="736" t="s">
        <v>138</v>
      </c>
      <c r="G33" s="736" t="s">
        <v>999</v>
      </c>
      <c r="H33" s="738" t="s">
        <v>1003</v>
      </c>
      <c r="I33" s="728" t="s">
        <v>140</v>
      </c>
      <c r="J33" s="738" t="s">
        <v>1004</v>
      </c>
      <c r="K33" s="404" t="s">
        <v>992</v>
      </c>
      <c r="L33" s="729">
        <v>43909</v>
      </c>
      <c r="M33" s="729">
        <v>43953</v>
      </c>
      <c r="N33" s="676">
        <v>44180</v>
      </c>
      <c r="O33" s="851" t="s">
        <v>1560</v>
      </c>
      <c r="P33" s="1242"/>
      <c r="Q33" s="1211" t="s">
        <v>1561</v>
      </c>
      <c r="R33" s="1240" t="s">
        <v>1558</v>
      </c>
      <c r="S33" s="415" t="s">
        <v>291</v>
      </c>
      <c r="T33" s="587" t="s">
        <v>156</v>
      </c>
      <c r="U33" s="626" t="s">
        <v>143</v>
      </c>
      <c r="V33" s="801" t="s">
        <v>1559</v>
      </c>
    </row>
    <row r="34" spans="1:23" s="738" customFormat="1" ht="25.5" x14ac:dyDescent="0.25">
      <c r="A34" s="788">
        <v>3</v>
      </c>
      <c r="B34" s="739" t="s">
        <v>10</v>
      </c>
      <c r="C34" s="739" t="s">
        <v>15</v>
      </c>
      <c r="D34" s="740">
        <v>44146</v>
      </c>
      <c r="E34" s="739" t="s">
        <v>1121</v>
      </c>
      <c r="F34" s="739" t="s">
        <v>17</v>
      </c>
      <c r="G34" s="1121" t="s">
        <v>1264</v>
      </c>
      <c r="H34" s="1121" t="s">
        <v>1265</v>
      </c>
      <c r="I34" s="1121" t="s">
        <v>140</v>
      </c>
      <c r="J34" s="1113" t="s">
        <v>1266</v>
      </c>
      <c r="K34" s="1121" t="s">
        <v>1263</v>
      </c>
      <c r="L34" s="1116">
        <v>44146</v>
      </c>
      <c r="M34" s="909">
        <v>44146</v>
      </c>
      <c r="N34" s="1120">
        <v>44377</v>
      </c>
      <c r="O34" s="899" t="s">
        <v>1562</v>
      </c>
      <c r="P34" s="1241"/>
      <c r="Q34" s="1111" t="s">
        <v>1563</v>
      </c>
      <c r="R34" s="901"/>
      <c r="S34" s="922"/>
      <c r="T34" s="902" t="s">
        <v>156</v>
      </c>
      <c r="U34" s="901" t="s">
        <v>143</v>
      </c>
      <c r="V34" s="922"/>
      <c r="W34" s="602"/>
    </row>
    <row r="35" spans="1:23" s="738" customFormat="1" ht="25.5" x14ac:dyDescent="0.25">
      <c r="A35" s="788">
        <v>4</v>
      </c>
      <c r="B35" s="739" t="s">
        <v>10</v>
      </c>
      <c r="C35" s="739" t="s">
        <v>15</v>
      </c>
      <c r="D35" s="740">
        <v>44146</v>
      </c>
      <c r="E35" s="739" t="s">
        <v>1122</v>
      </c>
      <c r="F35" s="739" t="s">
        <v>17</v>
      </c>
      <c r="G35" s="1121"/>
      <c r="H35" s="1121"/>
      <c r="I35" s="1121"/>
      <c r="J35" s="1114"/>
      <c r="K35" s="1121"/>
      <c r="L35" s="1117"/>
      <c r="M35" s="909"/>
      <c r="N35" s="1120"/>
      <c r="O35" s="1242"/>
      <c r="P35" s="1052"/>
      <c r="Q35" s="1112"/>
      <c r="R35" s="896"/>
      <c r="S35" s="923"/>
      <c r="T35" s="1109"/>
      <c r="U35" s="896"/>
      <c r="V35" s="923"/>
      <c r="W35" s="602"/>
    </row>
    <row r="36" spans="1:23" s="788" customFormat="1" ht="76.5" x14ac:dyDescent="0.25">
      <c r="A36" s="788">
        <v>5</v>
      </c>
      <c r="B36" s="739" t="s">
        <v>10</v>
      </c>
      <c r="C36" s="739" t="s">
        <v>15</v>
      </c>
      <c r="D36" s="740">
        <v>44146</v>
      </c>
      <c r="E36" s="739" t="s">
        <v>1123</v>
      </c>
      <c r="F36" s="739" t="s">
        <v>17</v>
      </c>
      <c r="G36" s="1121"/>
      <c r="H36" s="1121"/>
      <c r="I36" s="1121"/>
      <c r="J36" s="1115"/>
      <c r="K36" s="1121"/>
      <c r="L36" s="1118"/>
      <c r="M36" s="909"/>
      <c r="N36" s="1120"/>
      <c r="O36" s="1242"/>
      <c r="P36" s="1052"/>
      <c r="Q36" s="1112"/>
      <c r="R36" s="887"/>
      <c r="S36" s="928"/>
      <c r="T36" s="888"/>
      <c r="U36" s="887"/>
      <c r="V36" s="928"/>
    </row>
    <row r="37" spans="1:23" s="788" customFormat="1" ht="98.25" customHeight="1" x14ac:dyDescent="0.25">
      <c r="A37" s="788">
        <v>6</v>
      </c>
      <c r="B37" s="739" t="s">
        <v>10</v>
      </c>
      <c r="C37" s="739" t="s">
        <v>15</v>
      </c>
      <c r="D37" s="740">
        <v>44146</v>
      </c>
      <c r="E37" s="739" t="s">
        <v>1124</v>
      </c>
      <c r="F37" s="739" t="s">
        <v>17</v>
      </c>
      <c r="G37" s="739" t="s">
        <v>1267</v>
      </c>
      <c r="H37" s="740" t="s">
        <v>1268</v>
      </c>
      <c r="I37" s="739" t="s">
        <v>140</v>
      </c>
      <c r="J37" s="739" t="s">
        <v>1269</v>
      </c>
      <c r="K37" s="739" t="s">
        <v>1270</v>
      </c>
      <c r="L37" s="740">
        <v>44146</v>
      </c>
      <c r="M37" s="735">
        <v>44146</v>
      </c>
      <c r="N37" s="702">
        <v>44346</v>
      </c>
      <c r="O37" s="858" t="s">
        <v>1564</v>
      </c>
      <c r="P37" s="1110"/>
      <c r="Q37" s="728" t="s">
        <v>1432</v>
      </c>
      <c r="R37" s="710"/>
      <c r="S37" s="738"/>
      <c r="T37" s="733" t="s">
        <v>156</v>
      </c>
      <c r="U37" s="728" t="s">
        <v>143</v>
      </c>
      <c r="V37" s="738"/>
    </row>
    <row r="38" spans="1:23" s="788" customFormat="1" ht="108" customHeight="1" x14ac:dyDescent="0.25">
      <c r="A38" s="1094">
        <v>7</v>
      </c>
      <c r="B38" s="739" t="s">
        <v>10</v>
      </c>
      <c r="C38" s="739" t="s">
        <v>15</v>
      </c>
      <c r="D38" s="740">
        <v>44146</v>
      </c>
      <c r="E38" s="1121" t="s">
        <v>1271</v>
      </c>
      <c r="F38" s="1121" t="s">
        <v>17</v>
      </c>
      <c r="G38" s="1121" t="s">
        <v>1272</v>
      </c>
      <c r="H38" s="739" t="s">
        <v>1273</v>
      </c>
      <c r="I38" s="739" t="s">
        <v>140</v>
      </c>
      <c r="J38" s="739" t="s">
        <v>1274</v>
      </c>
      <c r="K38" s="687" t="s">
        <v>1263</v>
      </c>
      <c r="L38" s="735">
        <v>44146</v>
      </c>
      <c r="M38" s="735">
        <v>44397</v>
      </c>
      <c r="N38" s="702">
        <v>44454</v>
      </c>
      <c r="O38" s="858" t="s">
        <v>1433</v>
      </c>
      <c r="P38" s="858"/>
      <c r="Q38" s="730"/>
      <c r="R38" s="728"/>
      <c r="S38" s="738"/>
      <c r="T38" s="738"/>
      <c r="U38" s="728" t="s">
        <v>143</v>
      </c>
      <c r="V38" s="738"/>
    </row>
    <row r="39" spans="1:23" s="788" customFormat="1" ht="38.25" x14ac:dyDescent="0.25">
      <c r="A39" s="1094"/>
      <c r="B39" s="739" t="s">
        <v>10</v>
      </c>
      <c r="C39" s="739" t="s">
        <v>15</v>
      </c>
      <c r="D39" s="740">
        <v>44146</v>
      </c>
      <c r="E39" s="1121"/>
      <c r="F39" s="1121"/>
      <c r="G39" s="1121"/>
      <c r="H39" s="739" t="s">
        <v>1275</v>
      </c>
      <c r="I39" s="739" t="s">
        <v>140</v>
      </c>
      <c r="J39" s="739" t="s">
        <v>1276</v>
      </c>
      <c r="K39" s="731" t="s">
        <v>1263</v>
      </c>
      <c r="L39" s="735">
        <v>44146</v>
      </c>
      <c r="M39" s="735">
        <v>44242</v>
      </c>
      <c r="N39" s="702">
        <v>44377</v>
      </c>
      <c r="O39" s="858" t="s">
        <v>1434</v>
      </c>
      <c r="P39" s="858"/>
      <c r="Q39" s="728" t="s">
        <v>1435</v>
      </c>
      <c r="R39" s="728"/>
      <c r="S39" s="738"/>
      <c r="T39" s="738"/>
      <c r="U39" s="728" t="s">
        <v>143</v>
      </c>
      <c r="V39" s="738"/>
    </row>
    <row r="40" spans="1:23" s="788" customFormat="1" ht="38.25" x14ac:dyDescent="0.25">
      <c r="A40" s="1094"/>
      <c r="B40" s="739" t="s">
        <v>10</v>
      </c>
      <c r="C40" s="739" t="s">
        <v>15</v>
      </c>
      <c r="D40" s="740">
        <v>44146</v>
      </c>
      <c r="E40" s="1121"/>
      <c r="F40" s="1121"/>
      <c r="G40" s="1121"/>
      <c r="H40" s="739" t="s">
        <v>1277</v>
      </c>
      <c r="I40" s="739" t="s">
        <v>140</v>
      </c>
      <c r="J40" s="739" t="s">
        <v>1278</v>
      </c>
      <c r="K40" s="731" t="s">
        <v>1263</v>
      </c>
      <c r="L40" s="735">
        <v>44146</v>
      </c>
      <c r="M40" s="735">
        <v>44228</v>
      </c>
      <c r="N40" s="702">
        <v>44287</v>
      </c>
      <c r="O40" s="858" t="s">
        <v>1436</v>
      </c>
      <c r="P40" s="858"/>
      <c r="Q40" s="728" t="s">
        <v>1437</v>
      </c>
      <c r="R40" s="728"/>
      <c r="S40" s="738"/>
      <c r="T40" s="738"/>
      <c r="U40" s="728" t="s">
        <v>143</v>
      </c>
      <c r="V40" s="738"/>
    </row>
    <row r="41" spans="1:23" s="788" customFormat="1" ht="114.75" x14ac:dyDescent="0.25">
      <c r="A41" s="788">
        <v>8</v>
      </c>
      <c r="B41" s="739" t="s">
        <v>10</v>
      </c>
      <c r="C41" s="739" t="s">
        <v>15</v>
      </c>
      <c r="D41" s="740">
        <v>44146</v>
      </c>
      <c r="E41" s="739" t="s">
        <v>1068</v>
      </c>
      <c r="F41" s="739" t="s">
        <v>17</v>
      </c>
      <c r="G41" s="739" t="s">
        <v>1279</v>
      </c>
      <c r="H41" s="739" t="s">
        <v>1280</v>
      </c>
      <c r="I41" s="739" t="s">
        <v>140</v>
      </c>
      <c r="J41" s="739" t="s">
        <v>1281</v>
      </c>
      <c r="K41" s="687" t="s">
        <v>1263</v>
      </c>
      <c r="L41" s="735">
        <v>44146</v>
      </c>
      <c r="M41" s="735">
        <v>44242</v>
      </c>
      <c r="N41" s="702">
        <v>44377</v>
      </c>
      <c r="O41" s="858" t="s">
        <v>1438</v>
      </c>
      <c r="P41" s="858"/>
      <c r="Q41" s="728" t="s">
        <v>1439</v>
      </c>
      <c r="R41" s="728"/>
      <c r="S41" s="738"/>
      <c r="T41" s="738"/>
      <c r="U41" s="728" t="s">
        <v>143</v>
      </c>
      <c r="V41" s="738"/>
    </row>
    <row r="42" spans="1:23" s="788" customFormat="1" ht="204" x14ac:dyDescent="0.25">
      <c r="A42" s="788">
        <v>9</v>
      </c>
      <c r="B42" s="739" t="s">
        <v>10</v>
      </c>
      <c r="C42" s="739" t="s">
        <v>15</v>
      </c>
      <c r="D42" s="740">
        <v>44146</v>
      </c>
      <c r="E42" s="739" t="s">
        <v>1074</v>
      </c>
      <c r="F42" s="739" t="s">
        <v>17</v>
      </c>
      <c r="G42" s="739" t="s">
        <v>1282</v>
      </c>
      <c r="H42" s="739" t="s">
        <v>1283</v>
      </c>
      <c r="I42" s="739" t="s">
        <v>140</v>
      </c>
      <c r="J42" s="739" t="s">
        <v>1284</v>
      </c>
      <c r="K42" s="731" t="s">
        <v>1263</v>
      </c>
      <c r="L42" s="735">
        <v>44146</v>
      </c>
      <c r="M42" s="735">
        <v>44256</v>
      </c>
      <c r="N42" s="702">
        <v>44545</v>
      </c>
      <c r="O42" s="858" t="s">
        <v>1440</v>
      </c>
      <c r="P42" s="858"/>
      <c r="Q42" s="728"/>
      <c r="R42" s="728"/>
      <c r="S42" s="738"/>
      <c r="T42" s="738"/>
      <c r="U42" s="728" t="s">
        <v>143</v>
      </c>
      <c r="V42" s="738"/>
    </row>
    <row r="43" spans="1:23" s="788" customFormat="1" ht="51" x14ac:dyDescent="0.25">
      <c r="A43" s="788">
        <v>10</v>
      </c>
      <c r="B43" s="739" t="s">
        <v>10</v>
      </c>
      <c r="C43" s="739" t="s">
        <v>15</v>
      </c>
      <c r="D43" s="740">
        <v>44146</v>
      </c>
      <c r="E43" s="739" t="s">
        <v>1087</v>
      </c>
      <c r="F43" s="739" t="s">
        <v>17</v>
      </c>
      <c r="G43" s="739" t="s">
        <v>1285</v>
      </c>
      <c r="H43" s="1121" t="s">
        <v>1286</v>
      </c>
      <c r="I43" s="1121" t="s">
        <v>140</v>
      </c>
      <c r="J43" s="1121" t="s">
        <v>1287</v>
      </c>
      <c r="K43" s="900" t="s">
        <v>1263</v>
      </c>
      <c r="L43" s="909">
        <v>44146</v>
      </c>
      <c r="M43" s="909">
        <v>44301</v>
      </c>
      <c r="N43" s="1120">
        <v>44392</v>
      </c>
      <c r="O43" s="858" t="s">
        <v>1441</v>
      </c>
      <c r="P43" s="858"/>
      <c r="Q43" s="901"/>
      <c r="R43" s="901"/>
      <c r="S43" s="922"/>
      <c r="T43" s="922"/>
      <c r="U43" s="901" t="s">
        <v>143</v>
      </c>
      <c r="V43" s="922"/>
    </row>
    <row r="44" spans="1:23" s="788" customFormat="1" ht="89.25" x14ac:dyDescent="0.25">
      <c r="A44" s="788">
        <v>11</v>
      </c>
      <c r="B44" s="739" t="s">
        <v>10</v>
      </c>
      <c r="C44" s="739" t="s">
        <v>15</v>
      </c>
      <c r="D44" s="740">
        <v>44146</v>
      </c>
      <c r="E44" s="739" t="s">
        <v>1088</v>
      </c>
      <c r="F44" s="739" t="s">
        <v>17</v>
      </c>
      <c r="G44" s="739" t="s">
        <v>1285</v>
      </c>
      <c r="H44" s="1121"/>
      <c r="I44" s="1121"/>
      <c r="J44" s="1121"/>
      <c r="K44" s="900"/>
      <c r="L44" s="909"/>
      <c r="M44" s="909"/>
      <c r="N44" s="1120"/>
      <c r="O44" s="858"/>
      <c r="P44" s="858"/>
      <c r="Q44" s="887"/>
      <c r="R44" s="887"/>
      <c r="S44" s="928"/>
      <c r="T44" s="928"/>
      <c r="U44" s="887"/>
      <c r="V44" s="928"/>
    </row>
    <row r="45" spans="1:23" s="788" customFormat="1" ht="246.75" customHeight="1" x14ac:dyDescent="0.25">
      <c r="A45" s="788">
        <v>12</v>
      </c>
      <c r="B45" s="739" t="s">
        <v>10</v>
      </c>
      <c r="C45" s="739" t="s">
        <v>15</v>
      </c>
      <c r="D45" s="740">
        <v>44146</v>
      </c>
      <c r="E45" s="739" t="s">
        <v>1095</v>
      </c>
      <c r="F45" s="739" t="s">
        <v>17</v>
      </c>
      <c r="G45" s="739" t="s">
        <v>1288</v>
      </c>
      <c r="H45" s="739" t="s">
        <v>1289</v>
      </c>
      <c r="I45" s="739" t="s">
        <v>140</v>
      </c>
      <c r="J45" s="739" t="s">
        <v>1290</v>
      </c>
      <c r="K45" s="731" t="s">
        <v>1291</v>
      </c>
      <c r="L45" s="735">
        <v>44146</v>
      </c>
      <c r="M45" s="735">
        <v>44228</v>
      </c>
      <c r="N45" s="702">
        <v>44409</v>
      </c>
      <c r="O45" s="858" t="s">
        <v>1477</v>
      </c>
      <c r="P45" s="858"/>
      <c r="Q45" s="728" t="s">
        <v>1442</v>
      </c>
      <c r="R45" s="728"/>
      <c r="S45" s="738"/>
      <c r="T45" s="738"/>
      <c r="U45" s="728" t="s">
        <v>143</v>
      </c>
      <c r="V45" s="738"/>
    </row>
    <row r="46" spans="1:23" s="788" customFormat="1" ht="114.75" x14ac:dyDescent="0.25">
      <c r="A46" s="788">
        <v>13</v>
      </c>
      <c r="B46" s="739" t="s">
        <v>10</v>
      </c>
      <c r="C46" s="739" t="s">
        <v>15</v>
      </c>
      <c r="D46" s="740">
        <v>44146</v>
      </c>
      <c r="E46" s="739" t="s">
        <v>1292</v>
      </c>
      <c r="F46" s="739" t="s">
        <v>17</v>
      </c>
      <c r="G46" s="739" t="s">
        <v>1293</v>
      </c>
      <c r="H46" s="740" t="s">
        <v>1294</v>
      </c>
      <c r="I46" s="739" t="s">
        <v>140</v>
      </c>
      <c r="J46" s="739" t="s">
        <v>1295</v>
      </c>
      <c r="K46" s="731" t="s">
        <v>1263</v>
      </c>
      <c r="L46" s="735">
        <v>44146</v>
      </c>
      <c r="M46" s="735">
        <v>44228</v>
      </c>
      <c r="N46" s="702">
        <v>44530</v>
      </c>
      <c r="O46" s="858" t="s">
        <v>1478</v>
      </c>
      <c r="P46" s="858"/>
      <c r="Q46" s="728"/>
      <c r="R46" s="728"/>
      <c r="S46" s="738"/>
      <c r="T46" s="738"/>
      <c r="U46" s="728" t="s">
        <v>143</v>
      </c>
      <c r="V46" s="738"/>
    </row>
    <row r="47" spans="1:23" s="788" customFormat="1" ht="51" x14ac:dyDescent="0.25">
      <c r="A47" s="788">
        <v>14</v>
      </c>
      <c r="B47" s="739" t="s">
        <v>10</v>
      </c>
      <c r="C47" s="739" t="s">
        <v>15</v>
      </c>
      <c r="D47" s="740">
        <v>44146</v>
      </c>
      <c r="E47" s="739" t="s">
        <v>1099</v>
      </c>
      <c r="F47" s="739" t="s">
        <v>17</v>
      </c>
      <c r="G47" s="739" t="s">
        <v>1296</v>
      </c>
      <c r="H47" s="740" t="s">
        <v>1297</v>
      </c>
      <c r="I47" s="739" t="s">
        <v>140</v>
      </c>
      <c r="J47" s="739" t="s">
        <v>1298</v>
      </c>
      <c r="K47" s="731" t="s">
        <v>1263</v>
      </c>
      <c r="L47" s="735">
        <v>44146</v>
      </c>
      <c r="M47" s="735">
        <v>44378</v>
      </c>
      <c r="N47" s="702">
        <v>44531</v>
      </c>
      <c r="O47" s="858" t="s">
        <v>1443</v>
      </c>
      <c r="P47" s="858"/>
      <c r="Q47" s="728"/>
      <c r="R47" s="728"/>
      <c r="S47" s="738"/>
      <c r="T47" s="738"/>
      <c r="U47" s="728" t="s">
        <v>143</v>
      </c>
      <c r="V47" s="738"/>
    </row>
    <row r="48" spans="1:23" s="788" customFormat="1" ht="102" x14ac:dyDescent="0.25">
      <c r="A48" s="788">
        <v>15</v>
      </c>
      <c r="B48" s="739" t="s">
        <v>10</v>
      </c>
      <c r="C48" s="739" t="s">
        <v>15</v>
      </c>
      <c r="D48" s="740">
        <v>44146</v>
      </c>
      <c r="E48" s="739" t="s">
        <v>1299</v>
      </c>
      <c r="F48" s="739" t="s">
        <v>17</v>
      </c>
      <c r="G48" s="739" t="s">
        <v>1300</v>
      </c>
      <c r="H48" s="740" t="s">
        <v>1301</v>
      </c>
      <c r="I48" s="739" t="s">
        <v>140</v>
      </c>
      <c r="J48" s="739" t="s">
        <v>1302</v>
      </c>
      <c r="K48" s="731" t="s">
        <v>1263</v>
      </c>
      <c r="L48" s="735">
        <v>44146</v>
      </c>
      <c r="M48" s="735">
        <v>44228</v>
      </c>
      <c r="N48" s="702">
        <v>44561</v>
      </c>
      <c r="O48" s="858" t="s">
        <v>1444</v>
      </c>
      <c r="P48" s="858"/>
      <c r="Q48" s="728"/>
      <c r="R48" s="728"/>
      <c r="S48" s="738"/>
      <c r="T48" s="738"/>
      <c r="U48" s="728" t="s">
        <v>143</v>
      </c>
      <c r="V48" s="738"/>
    </row>
    <row r="49" spans="1:22" s="788" customFormat="1" ht="127.5" x14ac:dyDescent="0.25">
      <c r="A49" s="788">
        <v>16</v>
      </c>
      <c r="B49" s="739" t="s">
        <v>10</v>
      </c>
      <c r="C49" s="739" t="s">
        <v>15</v>
      </c>
      <c r="D49" s="740">
        <v>44146</v>
      </c>
      <c r="E49" s="739" t="s">
        <v>1105</v>
      </c>
      <c r="F49" s="739" t="s">
        <v>17</v>
      </c>
      <c r="G49" s="739" t="s">
        <v>1303</v>
      </c>
      <c r="H49" s="739" t="s">
        <v>1304</v>
      </c>
      <c r="I49" s="739" t="s">
        <v>140</v>
      </c>
      <c r="J49" s="739" t="s">
        <v>1305</v>
      </c>
      <c r="K49" s="731" t="s">
        <v>1263</v>
      </c>
      <c r="L49" s="735">
        <v>44146</v>
      </c>
      <c r="M49" s="735">
        <v>44287</v>
      </c>
      <c r="N49" s="702">
        <v>44560</v>
      </c>
      <c r="O49" s="858" t="s">
        <v>1445</v>
      </c>
      <c r="P49" s="858"/>
      <c r="Q49" s="728"/>
      <c r="R49" s="728"/>
      <c r="S49" s="738"/>
      <c r="T49" s="738"/>
      <c r="U49" s="728" t="s">
        <v>143</v>
      </c>
      <c r="V49" s="738"/>
    </row>
    <row r="50" spans="1:22" s="788" customFormat="1" ht="140.25" x14ac:dyDescent="0.25">
      <c r="A50" s="788">
        <v>17</v>
      </c>
      <c r="B50" s="739" t="s">
        <v>10</v>
      </c>
      <c r="C50" s="739" t="s">
        <v>15</v>
      </c>
      <c r="D50" s="740">
        <v>44146</v>
      </c>
      <c r="E50" s="739" t="s">
        <v>1306</v>
      </c>
      <c r="F50" s="739" t="s">
        <v>17</v>
      </c>
      <c r="G50" s="739" t="s">
        <v>1307</v>
      </c>
      <c r="H50" s="739" t="s">
        <v>1308</v>
      </c>
      <c r="I50" s="739" t="s">
        <v>140</v>
      </c>
      <c r="J50" s="739" t="s">
        <v>1309</v>
      </c>
      <c r="K50" s="731" t="s">
        <v>1310</v>
      </c>
      <c r="L50" s="735">
        <v>44146</v>
      </c>
      <c r="M50" s="735">
        <v>44242</v>
      </c>
      <c r="N50" s="702">
        <v>44377</v>
      </c>
      <c r="O50" s="858" t="s">
        <v>1434</v>
      </c>
      <c r="P50" s="858"/>
      <c r="Q50" s="728" t="s">
        <v>1435</v>
      </c>
      <c r="R50" s="728"/>
      <c r="S50" s="738"/>
      <c r="T50" s="738"/>
      <c r="U50" s="728" t="s">
        <v>143</v>
      </c>
      <c r="V50" s="738"/>
    </row>
    <row r="51" spans="1:22" s="788" customFormat="1" ht="102" x14ac:dyDescent="0.25">
      <c r="A51" s="788">
        <v>18</v>
      </c>
      <c r="B51" s="739" t="s">
        <v>10</v>
      </c>
      <c r="C51" s="739" t="s">
        <v>15</v>
      </c>
      <c r="D51" s="740">
        <v>44146</v>
      </c>
      <c r="E51" s="739" t="s">
        <v>1107</v>
      </c>
      <c r="F51" s="739" t="s">
        <v>17</v>
      </c>
      <c r="G51" s="739" t="s">
        <v>1311</v>
      </c>
      <c r="H51" s="739" t="s">
        <v>1312</v>
      </c>
      <c r="I51" s="739" t="s">
        <v>140</v>
      </c>
      <c r="J51" s="739" t="s">
        <v>1313</v>
      </c>
      <c r="K51" s="739" t="s">
        <v>1314</v>
      </c>
      <c r="L51" s="740">
        <v>44146</v>
      </c>
      <c r="M51" s="735">
        <v>44242</v>
      </c>
      <c r="N51" s="702">
        <v>44377</v>
      </c>
      <c r="O51" s="858" t="s">
        <v>1446</v>
      </c>
      <c r="P51" s="858"/>
      <c r="Q51" s="728" t="s">
        <v>1447</v>
      </c>
      <c r="R51" s="728"/>
      <c r="S51" s="738"/>
      <c r="T51" s="738"/>
      <c r="U51" s="728" t="s">
        <v>143</v>
      </c>
      <c r="V51" s="738"/>
    </row>
    <row r="52" spans="1:22" s="788" customFormat="1" ht="216.75" x14ac:dyDescent="0.25">
      <c r="A52" s="788">
        <v>19</v>
      </c>
      <c r="B52" s="739" t="s">
        <v>10</v>
      </c>
      <c r="C52" s="739" t="s">
        <v>15</v>
      </c>
      <c r="D52" s="740">
        <v>44146</v>
      </c>
      <c r="E52" s="739" t="s">
        <v>1109</v>
      </c>
      <c r="F52" s="739" t="s">
        <v>17</v>
      </c>
      <c r="G52" s="739" t="s">
        <v>1315</v>
      </c>
      <c r="H52" s="740" t="s">
        <v>1316</v>
      </c>
      <c r="I52" s="739" t="s">
        <v>140</v>
      </c>
      <c r="J52" s="739" t="s">
        <v>1317</v>
      </c>
      <c r="K52" s="739" t="s">
        <v>1318</v>
      </c>
      <c r="L52" s="740">
        <v>44146</v>
      </c>
      <c r="M52" s="735">
        <v>44228</v>
      </c>
      <c r="N52" s="702">
        <v>44377</v>
      </c>
      <c r="O52" s="858" t="s">
        <v>1448</v>
      </c>
      <c r="P52" s="858"/>
      <c r="Q52" s="728"/>
      <c r="R52" s="728"/>
      <c r="S52" s="738"/>
      <c r="T52" s="738"/>
      <c r="U52" s="728" t="s">
        <v>143</v>
      </c>
      <c r="V52" s="738"/>
    </row>
    <row r="53" spans="1:22" s="788" customFormat="1" ht="140.25" x14ac:dyDescent="0.25">
      <c r="A53" s="788">
        <v>20</v>
      </c>
      <c r="B53" s="739" t="s">
        <v>10</v>
      </c>
      <c r="C53" s="739" t="s">
        <v>15</v>
      </c>
      <c r="D53" s="740">
        <v>44146</v>
      </c>
      <c r="E53" s="739" t="s">
        <v>1110</v>
      </c>
      <c r="F53" s="739" t="s">
        <v>17</v>
      </c>
      <c r="G53" s="739" t="s">
        <v>1319</v>
      </c>
      <c r="H53" s="739" t="s">
        <v>1320</v>
      </c>
      <c r="I53" s="739" t="s">
        <v>140</v>
      </c>
      <c r="J53" s="739" t="s">
        <v>1321</v>
      </c>
      <c r="K53" s="739" t="s">
        <v>1263</v>
      </c>
      <c r="L53" s="740">
        <v>44146</v>
      </c>
      <c r="M53" s="735">
        <v>44228</v>
      </c>
      <c r="N53" s="702">
        <v>44392</v>
      </c>
      <c r="O53" s="858" t="s">
        <v>1446</v>
      </c>
      <c r="P53" s="858"/>
      <c r="Q53" s="728" t="s">
        <v>1449</v>
      </c>
      <c r="R53" s="728"/>
      <c r="S53" s="738"/>
      <c r="T53" s="738"/>
      <c r="U53" s="728" t="s">
        <v>143</v>
      </c>
      <c r="V53" s="738"/>
    </row>
    <row r="54" spans="1:22" s="788" customFormat="1" ht="114.75" x14ac:dyDescent="0.25">
      <c r="A54" s="788">
        <v>21</v>
      </c>
      <c r="B54" s="739" t="s">
        <v>10</v>
      </c>
      <c r="C54" s="739" t="s">
        <v>15</v>
      </c>
      <c r="D54" s="740">
        <v>44146</v>
      </c>
      <c r="E54" s="739" t="s">
        <v>1112</v>
      </c>
      <c r="F54" s="739" t="s">
        <v>17</v>
      </c>
      <c r="G54" s="739" t="s">
        <v>1322</v>
      </c>
      <c r="H54" s="739" t="s">
        <v>1323</v>
      </c>
      <c r="I54" s="739" t="s">
        <v>140</v>
      </c>
      <c r="J54" s="739" t="s">
        <v>1324</v>
      </c>
      <c r="K54" s="739" t="s">
        <v>1263</v>
      </c>
      <c r="L54" s="740">
        <v>44146</v>
      </c>
      <c r="M54" s="735">
        <v>44256</v>
      </c>
      <c r="N54" s="702">
        <v>44379</v>
      </c>
      <c r="O54" s="858" t="s">
        <v>1450</v>
      </c>
      <c r="P54" s="858"/>
      <c r="Q54" s="728"/>
      <c r="R54" s="728"/>
      <c r="S54" s="738"/>
      <c r="T54" s="738"/>
      <c r="U54" s="728" t="s">
        <v>143</v>
      </c>
      <c r="V54" s="738"/>
    </row>
    <row r="55" spans="1:22" s="788" customFormat="1" ht="102" x14ac:dyDescent="0.25">
      <c r="A55" s="788">
        <v>22</v>
      </c>
      <c r="B55" s="739" t="s">
        <v>10</v>
      </c>
      <c r="C55" s="739" t="s">
        <v>15</v>
      </c>
      <c r="D55" s="740">
        <v>44146</v>
      </c>
      <c r="E55" s="739" t="s">
        <v>1114</v>
      </c>
      <c r="F55" s="739" t="s">
        <v>17</v>
      </c>
      <c r="G55" s="739" t="s">
        <v>1325</v>
      </c>
      <c r="H55" s="739" t="s">
        <v>1326</v>
      </c>
      <c r="I55" s="739" t="s">
        <v>140</v>
      </c>
      <c r="J55" s="739" t="s">
        <v>1327</v>
      </c>
      <c r="K55" s="739" t="s">
        <v>1263</v>
      </c>
      <c r="L55" s="740">
        <v>44146</v>
      </c>
      <c r="M55" s="735">
        <v>44409</v>
      </c>
      <c r="N55" s="702">
        <v>44560</v>
      </c>
      <c r="O55" s="858" t="s">
        <v>1451</v>
      </c>
      <c r="P55" s="858"/>
      <c r="Q55" s="728"/>
      <c r="R55" s="728"/>
      <c r="S55" s="738"/>
      <c r="T55" s="738"/>
      <c r="U55" s="728" t="s">
        <v>143</v>
      </c>
      <c r="V55" s="738"/>
    </row>
    <row r="56" spans="1:22" s="788" customFormat="1" ht="51" x14ac:dyDescent="0.25">
      <c r="A56" s="788">
        <v>23</v>
      </c>
      <c r="B56" s="739" t="s">
        <v>10</v>
      </c>
      <c r="C56" s="739" t="s">
        <v>15</v>
      </c>
      <c r="D56" s="740">
        <v>44146</v>
      </c>
      <c r="E56" s="739" t="s">
        <v>1115</v>
      </c>
      <c r="F56" s="739" t="s">
        <v>17</v>
      </c>
      <c r="G56" s="739" t="s">
        <v>1328</v>
      </c>
      <c r="H56" s="739" t="s">
        <v>1329</v>
      </c>
      <c r="I56" s="739" t="s">
        <v>140</v>
      </c>
      <c r="J56" s="739" t="s">
        <v>1330</v>
      </c>
      <c r="K56" s="739" t="s">
        <v>1263</v>
      </c>
      <c r="L56" s="740">
        <v>44146</v>
      </c>
      <c r="M56" s="735">
        <v>44301</v>
      </c>
      <c r="N56" s="702">
        <v>44423</v>
      </c>
      <c r="O56" s="858" t="s">
        <v>1445</v>
      </c>
      <c r="P56" s="858"/>
      <c r="Q56" s="728"/>
      <c r="R56" s="728"/>
      <c r="S56" s="738"/>
      <c r="T56" s="738"/>
      <c r="U56" s="728" t="s">
        <v>143</v>
      </c>
      <c r="V56" s="738"/>
    </row>
    <row r="57" spans="1:22" s="788" customFormat="1" ht="67.5" customHeight="1" x14ac:dyDescent="0.25">
      <c r="A57" s="788">
        <v>24</v>
      </c>
      <c r="B57" s="739" t="s">
        <v>10</v>
      </c>
      <c r="C57" s="739" t="s">
        <v>15</v>
      </c>
      <c r="D57" s="740">
        <v>44146</v>
      </c>
      <c r="E57" s="739" t="s">
        <v>1119</v>
      </c>
      <c r="F57" s="739" t="s">
        <v>17</v>
      </c>
      <c r="G57" s="739" t="s">
        <v>1331</v>
      </c>
      <c r="H57" s="739" t="s">
        <v>1332</v>
      </c>
      <c r="I57" s="739" t="s">
        <v>140</v>
      </c>
      <c r="J57" s="739" t="s">
        <v>1333</v>
      </c>
      <c r="K57" s="739" t="s">
        <v>1263</v>
      </c>
      <c r="L57" s="740">
        <v>44146</v>
      </c>
      <c r="M57" s="735">
        <v>44270</v>
      </c>
      <c r="N57" s="702">
        <v>44423</v>
      </c>
      <c r="O57" s="858" t="s">
        <v>1452</v>
      </c>
      <c r="P57" s="858"/>
      <c r="Q57" s="728"/>
      <c r="R57" s="728"/>
      <c r="S57" s="738"/>
      <c r="T57" s="738"/>
      <c r="U57" s="728" t="s">
        <v>143</v>
      </c>
      <c r="V57" s="738"/>
    </row>
    <row r="58" spans="1:22" s="788" customFormat="1" ht="84" customHeight="1" x14ac:dyDescent="0.25">
      <c r="A58" s="788">
        <v>25</v>
      </c>
      <c r="B58" s="739" t="s">
        <v>10</v>
      </c>
      <c r="C58" s="739" t="s">
        <v>15</v>
      </c>
      <c r="D58" s="740">
        <v>44146</v>
      </c>
      <c r="E58" s="739" t="s">
        <v>1334</v>
      </c>
      <c r="F58" s="739" t="s">
        <v>17</v>
      </c>
      <c r="G58" s="739" t="s">
        <v>1335</v>
      </c>
      <c r="H58" s="739" t="s">
        <v>1336</v>
      </c>
      <c r="I58" s="739" t="s">
        <v>140</v>
      </c>
      <c r="J58" s="739" t="s">
        <v>1337</v>
      </c>
      <c r="K58" s="739" t="s">
        <v>1263</v>
      </c>
      <c r="L58" s="740">
        <v>44146</v>
      </c>
      <c r="M58" s="735">
        <v>44256</v>
      </c>
      <c r="N58" s="702">
        <v>44378</v>
      </c>
      <c r="O58" s="858" t="s">
        <v>1453</v>
      </c>
      <c r="P58" s="858"/>
      <c r="Q58" s="728"/>
      <c r="R58" s="728"/>
      <c r="S58" s="738"/>
      <c r="T58" s="738"/>
      <c r="U58" s="728" t="s">
        <v>143</v>
      </c>
      <c r="V58" s="738"/>
    </row>
    <row r="59" spans="1:22" s="788" customFormat="1" ht="71.25" customHeight="1" x14ac:dyDescent="0.25">
      <c r="A59" s="788">
        <v>26</v>
      </c>
      <c r="B59" s="739" t="s">
        <v>10</v>
      </c>
      <c r="C59" s="739" t="s">
        <v>15</v>
      </c>
      <c r="D59" s="740">
        <v>44146</v>
      </c>
      <c r="E59" s="739" t="s">
        <v>1125</v>
      </c>
      <c r="F59" s="739" t="s">
        <v>17</v>
      </c>
      <c r="G59" s="739" t="s">
        <v>1338</v>
      </c>
      <c r="H59" s="739" t="s">
        <v>1339</v>
      </c>
      <c r="I59" s="739" t="s">
        <v>140</v>
      </c>
      <c r="J59" s="739" t="s">
        <v>1340</v>
      </c>
      <c r="K59" s="739" t="s">
        <v>1263</v>
      </c>
      <c r="L59" s="740">
        <v>44146</v>
      </c>
      <c r="M59" s="735">
        <v>44166</v>
      </c>
      <c r="N59" s="702">
        <v>44227</v>
      </c>
      <c r="O59" s="858" t="s">
        <v>1454</v>
      </c>
      <c r="P59" s="858"/>
      <c r="Q59" s="728" t="s">
        <v>1455</v>
      </c>
      <c r="R59" s="1244" t="s">
        <v>1565</v>
      </c>
      <c r="S59" s="738"/>
      <c r="T59" s="738"/>
      <c r="U59" s="728" t="s">
        <v>143</v>
      </c>
      <c r="V59" s="738" t="s">
        <v>1430</v>
      </c>
    </row>
    <row r="60" spans="1:22" s="788" customFormat="1" ht="51" x14ac:dyDescent="0.25">
      <c r="A60" s="788">
        <v>27</v>
      </c>
      <c r="B60" s="739" t="s">
        <v>10</v>
      </c>
      <c r="C60" s="739" t="s">
        <v>15</v>
      </c>
      <c r="D60" s="740">
        <v>44146</v>
      </c>
      <c r="E60" s="739" t="s">
        <v>1126</v>
      </c>
      <c r="F60" s="739" t="s">
        <v>17</v>
      </c>
      <c r="G60" s="739" t="s">
        <v>1341</v>
      </c>
      <c r="H60" s="739" t="s">
        <v>1342</v>
      </c>
      <c r="I60" s="739" t="s">
        <v>140</v>
      </c>
      <c r="J60" s="739" t="s">
        <v>1343</v>
      </c>
      <c r="K60" s="739" t="s">
        <v>1263</v>
      </c>
      <c r="L60" s="740">
        <v>44146</v>
      </c>
      <c r="M60" s="735">
        <v>43891</v>
      </c>
      <c r="N60" s="702">
        <v>44499</v>
      </c>
      <c r="O60" s="1102" t="s">
        <v>1457</v>
      </c>
      <c r="P60" s="1103"/>
      <c r="Q60" s="789" t="s">
        <v>1456</v>
      </c>
      <c r="R60" s="1244" t="s">
        <v>1566</v>
      </c>
      <c r="S60" s="738"/>
      <c r="T60" s="738"/>
      <c r="U60" s="728" t="s">
        <v>143</v>
      </c>
      <c r="V60" s="738" t="s">
        <v>1430</v>
      </c>
    </row>
    <row r="61" spans="1:22" s="788" customFormat="1" ht="51" x14ac:dyDescent="0.25">
      <c r="A61" s="788">
        <v>28</v>
      </c>
      <c r="B61" s="739" t="s">
        <v>10</v>
      </c>
      <c r="C61" s="739" t="s">
        <v>15</v>
      </c>
      <c r="D61" s="740">
        <v>44146</v>
      </c>
      <c r="E61" s="739" t="s">
        <v>1127</v>
      </c>
      <c r="F61" s="739" t="s">
        <v>17</v>
      </c>
      <c r="G61" s="739" t="s">
        <v>1344</v>
      </c>
      <c r="H61" s="740" t="s">
        <v>1345</v>
      </c>
      <c r="I61" s="739" t="s">
        <v>140</v>
      </c>
      <c r="J61" s="739" t="s">
        <v>1346</v>
      </c>
      <c r="K61" s="739" t="s">
        <v>1263</v>
      </c>
      <c r="L61" s="740">
        <v>44146</v>
      </c>
      <c r="M61" s="735">
        <v>44229</v>
      </c>
      <c r="N61" s="702">
        <v>44316</v>
      </c>
      <c r="O61" s="858" t="s">
        <v>1459</v>
      </c>
      <c r="P61" s="858"/>
      <c r="Q61" s="728" t="s">
        <v>1458</v>
      </c>
      <c r="R61" s="728"/>
      <c r="S61" s="738"/>
      <c r="T61" s="738"/>
      <c r="U61" s="728" t="s">
        <v>143</v>
      </c>
      <c r="V61" s="738"/>
    </row>
    <row r="62" spans="1:22" s="788" customFormat="1" ht="76.5" customHeight="1" x14ac:dyDescent="0.25">
      <c r="A62" s="788">
        <v>29</v>
      </c>
      <c r="B62" s="739" t="s">
        <v>10</v>
      </c>
      <c r="C62" s="739" t="s">
        <v>15</v>
      </c>
      <c r="D62" s="740">
        <v>44146</v>
      </c>
      <c r="E62" s="739" t="s">
        <v>1128</v>
      </c>
      <c r="F62" s="739" t="s">
        <v>17</v>
      </c>
      <c r="G62" s="739" t="s">
        <v>1347</v>
      </c>
      <c r="H62" s="739" t="s">
        <v>1348</v>
      </c>
      <c r="I62" s="739" t="s">
        <v>140</v>
      </c>
      <c r="J62" s="739" t="s">
        <v>1349</v>
      </c>
      <c r="K62" s="739" t="s">
        <v>1263</v>
      </c>
      <c r="L62" s="740">
        <v>44146</v>
      </c>
      <c r="M62" s="735">
        <v>44228</v>
      </c>
      <c r="N62" s="702">
        <v>44287</v>
      </c>
      <c r="O62" s="858" t="s">
        <v>1480</v>
      </c>
      <c r="P62" s="858"/>
      <c r="Q62" s="728" t="s">
        <v>1479</v>
      </c>
      <c r="R62" s="728"/>
      <c r="S62" s="738"/>
      <c r="T62" s="738"/>
      <c r="U62" s="728" t="s">
        <v>143</v>
      </c>
      <c r="V62" s="738"/>
    </row>
    <row r="63" spans="1:22" s="788" customFormat="1" ht="76.5" x14ac:dyDescent="0.25">
      <c r="A63" s="788">
        <v>30</v>
      </c>
      <c r="B63" s="739" t="s">
        <v>10</v>
      </c>
      <c r="C63" s="739" t="s">
        <v>15</v>
      </c>
      <c r="D63" s="740">
        <v>44146</v>
      </c>
      <c r="E63" s="739" t="s">
        <v>1129</v>
      </c>
      <c r="F63" s="739" t="s">
        <v>17</v>
      </c>
      <c r="G63" s="739" t="s">
        <v>1350</v>
      </c>
      <c r="H63" s="740" t="s">
        <v>1351</v>
      </c>
      <c r="I63" s="739" t="s">
        <v>140</v>
      </c>
      <c r="J63" s="739" t="s">
        <v>1352</v>
      </c>
      <c r="K63" s="739" t="s">
        <v>1263</v>
      </c>
      <c r="L63" s="740">
        <v>44146</v>
      </c>
      <c r="M63" s="735">
        <v>44287</v>
      </c>
      <c r="N63" s="702">
        <v>44407</v>
      </c>
      <c r="O63" s="858" t="s">
        <v>1445</v>
      </c>
      <c r="P63" s="858"/>
      <c r="Q63" s="728"/>
      <c r="R63" s="728"/>
      <c r="S63" s="738"/>
      <c r="T63" s="738"/>
      <c r="U63" s="728" t="s">
        <v>143</v>
      </c>
      <c r="V63" s="738"/>
    </row>
    <row r="64" spans="1:22" s="788" customFormat="1" ht="140.25" x14ac:dyDescent="0.25">
      <c r="A64" s="788">
        <v>31</v>
      </c>
      <c r="B64" s="739" t="s">
        <v>10</v>
      </c>
      <c r="C64" s="739" t="s">
        <v>15</v>
      </c>
      <c r="D64" s="740">
        <v>44146</v>
      </c>
      <c r="E64" s="739" t="s">
        <v>1131</v>
      </c>
      <c r="F64" s="739" t="s">
        <v>17</v>
      </c>
      <c r="G64" s="739" t="s">
        <v>1353</v>
      </c>
      <c r="H64" s="739" t="s">
        <v>1354</v>
      </c>
      <c r="I64" s="739" t="s">
        <v>140</v>
      </c>
      <c r="J64" s="739" t="s">
        <v>1355</v>
      </c>
      <c r="K64" s="739" t="s">
        <v>1356</v>
      </c>
      <c r="L64" s="740">
        <v>44146</v>
      </c>
      <c r="M64" s="735">
        <v>44242</v>
      </c>
      <c r="N64" s="702">
        <v>44362</v>
      </c>
      <c r="O64" s="1104" t="s">
        <v>1460</v>
      </c>
      <c r="P64" s="1103"/>
      <c r="Q64" s="728"/>
      <c r="R64" s="728"/>
      <c r="S64" s="738"/>
      <c r="T64" s="738"/>
      <c r="U64" s="728" t="s">
        <v>143</v>
      </c>
      <c r="V64" s="738"/>
    </row>
    <row r="65" spans="1:22" s="788" customFormat="1" ht="63.75" x14ac:dyDescent="0.25">
      <c r="A65" s="788">
        <v>32</v>
      </c>
      <c r="B65" s="739" t="s">
        <v>10</v>
      </c>
      <c r="C65" s="739" t="s">
        <v>15</v>
      </c>
      <c r="D65" s="740">
        <v>44146</v>
      </c>
      <c r="E65" s="739" t="s">
        <v>1132</v>
      </c>
      <c r="F65" s="739" t="s">
        <v>17</v>
      </c>
      <c r="G65" s="739" t="s">
        <v>1357</v>
      </c>
      <c r="H65" s="739" t="s">
        <v>1358</v>
      </c>
      <c r="I65" s="739" t="s">
        <v>140</v>
      </c>
      <c r="J65" s="739" t="s">
        <v>1359</v>
      </c>
      <c r="K65" s="739" t="s">
        <v>1263</v>
      </c>
      <c r="L65" s="740">
        <v>44146</v>
      </c>
      <c r="M65" s="735">
        <v>44378</v>
      </c>
      <c r="N65" s="702">
        <v>44469</v>
      </c>
      <c r="O65" s="858" t="s">
        <v>1451</v>
      </c>
      <c r="P65" s="858"/>
      <c r="Q65" s="728"/>
      <c r="R65" s="728"/>
      <c r="S65" s="738"/>
      <c r="T65" s="738"/>
      <c r="U65" s="728" t="s">
        <v>143</v>
      </c>
      <c r="V65" s="738"/>
    </row>
    <row r="66" spans="1:22" s="788" customFormat="1" ht="63.75" x14ac:dyDescent="0.2">
      <c r="A66" s="788">
        <v>33</v>
      </c>
      <c r="B66" s="739" t="s">
        <v>10</v>
      </c>
      <c r="C66" s="739" t="s">
        <v>15</v>
      </c>
      <c r="D66" s="740">
        <v>44146</v>
      </c>
      <c r="E66" s="739" t="s">
        <v>1133</v>
      </c>
      <c r="F66" s="739" t="s">
        <v>17</v>
      </c>
      <c r="G66" s="739" t="s">
        <v>1360</v>
      </c>
      <c r="H66" s="739" t="s">
        <v>1361</v>
      </c>
      <c r="I66" s="739" t="s">
        <v>140</v>
      </c>
      <c r="J66" s="739" t="s">
        <v>1362</v>
      </c>
      <c r="K66" s="739" t="s">
        <v>1263</v>
      </c>
      <c r="L66" s="740">
        <v>44146</v>
      </c>
      <c r="M66" s="735">
        <v>44242</v>
      </c>
      <c r="N66" s="702">
        <v>44392</v>
      </c>
      <c r="O66" s="1105" t="s">
        <v>1476</v>
      </c>
      <c r="P66" s="1106"/>
      <c r="Q66" s="728"/>
      <c r="R66" s="728"/>
      <c r="S66" s="738"/>
      <c r="T66" s="738"/>
      <c r="U66" s="728" t="s">
        <v>143</v>
      </c>
      <c r="V66" s="738"/>
    </row>
    <row r="67" spans="1:22" s="788" customFormat="1" ht="51" x14ac:dyDescent="0.2">
      <c r="A67" s="788">
        <v>34</v>
      </c>
      <c r="B67" s="739" t="s">
        <v>10</v>
      </c>
      <c r="C67" s="739" t="s">
        <v>15</v>
      </c>
      <c r="D67" s="740">
        <v>44146</v>
      </c>
      <c r="E67" s="739" t="s">
        <v>1134</v>
      </c>
      <c r="F67" s="739" t="s">
        <v>17</v>
      </c>
      <c r="G67" s="739" t="s">
        <v>1363</v>
      </c>
      <c r="H67" s="739" t="s">
        <v>1364</v>
      </c>
      <c r="I67" s="739" t="s">
        <v>140</v>
      </c>
      <c r="J67" s="739" t="s">
        <v>1365</v>
      </c>
      <c r="K67" s="739" t="s">
        <v>1263</v>
      </c>
      <c r="L67" s="740">
        <v>44146</v>
      </c>
      <c r="M67" s="735">
        <v>44228</v>
      </c>
      <c r="N67" s="702">
        <v>44316</v>
      </c>
      <c r="O67" s="1105" t="s">
        <v>1475</v>
      </c>
      <c r="P67" s="1106"/>
      <c r="Q67" s="728"/>
      <c r="R67" s="728"/>
      <c r="S67" s="738"/>
      <c r="T67" s="738"/>
      <c r="U67" s="728" t="s">
        <v>143</v>
      </c>
      <c r="V67" s="738"/>
    </row>
    <row r="68" spans="1:22" s="788" customFormat="1" ht="63.75" x14ac:dyDescent="0.25">
      <c r="A68" s="788">
        <v>35</v>
      </c>
      <c r="B68" s="739" t="s">
        <v>10</v>
      </c>
      <c r="C68" s="739" t="s">
        <v>15</v>
      </c>
      <c r="D68" s="740">
        <v>44146</v>
      </c>
      <c r="E68" s="739" t="s">
        <v>1366</v>
      </c>
      <c r="F68" s="739" t="s">
        <v>17</v>
      </c>
      <c r="G68" s="739" t="s">
        <v>1367</v>
      </c>
      <c r="H68" s="739" t="s">
        <v>1368</v>
      </c>
      <c r="I68" s="739" t="s">
        <v>140</v>
      </c>
      <c r="J68" s="739" t="s">
        <v>1369</v>
      </c>
      <c r="K68" s="739" t="s">
        <v>1263</v>
      </c>
      <c r="L68" s="740">
        <v>44146</v>
      </c>
      <c r="M68" s="735">
        <v>44287</v>
      </c>
      <c r="N68" s="702">
        <v>44560</v>
      </c>
      <c r="O68" s="858" t="s">
        <v>1461</v>
      </c>
      <c r="P68" s="858"/>
      <c r="Q68" s="728"/>
      <c r="R68" s="728"/>
      <c r="S68" s="738"/>
      <c r="T68" s="738"/>
      <c r="U68" s="728" t="s">
        <v>143</v>
      </c>
      <c r="V68" s="738"/>
    </row>
    <row r="69" spans="1:22" s="788" customFormat="1" ht="102" x14ac:dyDescent="0.25">
      <c r="A69" s="788">
        <v>36</v>
      </c>
      <c r="B69" s="739" t="s">
        <v>10</v>
      </c>
      <c r="C69" s="739" t="s">
        <v>15</v>
      </c>
      <c r="D69" s="740">
        <v>44146</v>
      </c>
      <c r="E69" s="739" t="s">
        <v>1370</v>
      </c>
      <c r="F69" s="739" t="s">
        <v>17</v>
      </c>
      <c r="G69" s="739" t="s">
        <v>1371</v>
      </c>
      <c r="H69" s="739" t="s">
        <v>1372</v>
      </c>
      <c r="I69" s="739" t="s">
        <v>140</v>
      </c>
      <c r="J69" s="739" t="s">
        <v>1373</v>
      </c>
      <c r="K69" s="739" t="s">
        <v>1263</v>
      </c>
      <c r="L69" s="740">
        <v>44146</v>
      </c>
      <c r="M69" s="735">
        <v>44242</v>
      </c>
      <c r="N69" s="702">
        <v>44561</v>
      </c>
      <c r="O69" s="1107" t="s">
        <v>1463</v>
      </c>
      <c r="P69" s="1108"/>
      <c r="Q69" s="790" t="s">
        <v>1462</v>
      </c>
      <c r="R69" s="728"/>
      <c r="S69" s="738"/>
      <c r="T69" s="738"/>
      <c r="U69" s="728" t="s">
        <v>143</v>
      </c>
      <c r="V69" s="738"/>
    </row>
    <row r="70" spans="1:22" s="788" customFormat="1" ht="128.25" customHeight="1" x14ac:dyDescent="0.25">
      <c r="A70" s="788">
        <v>37</v>
      </c>
      <c r="B70" s="739" t="s">
        <v>10</v>
      </c>
      <c r="C70" s="739" t="s">
        <v>15</v>
      </c>
      <c r="D70" s="740">
        <v>44146</v>
      </c>
      <c r="E70" s="739" t="s">
        <v>1106</v>
      </c>
      <c r="F70" s="739" t="s">
        <v>17</v>
      </c>
      <c r="G70" s="739" t="s">
        <v>1374</v>
      </c>
      <c r="H70" s="739" t="s">
        <v>1375</v>
      </c>
      <c r="I70" s="739" t="s">
        <v>140</v>
      </c>
      <c r="J70" s="739" t="s">
        <v>1376</v>
      </c>
      <c r="K70" s="739" t="s">
        <v>1263</v>
      </c>
      <c r="L70" s="740">
        <v>44146</v>
      </c>
      <c r="M70" s="735">
        <v>44607</v>
      </c>
      <c r="N70" s="702">
        <v>44910</v>
      </c>
      <c r="O70" s="858" t="s">
        <v>1464</v>
      </c>
      <c r="P70" s="858"/>
      <c r="Q70" s="728"/>
      <c r="R70" s="728"/>
      <c r="S70" s="738"/>
      <c r="T70" s="738"/>
      <c r="U70" s="728" t="s">
        <v>143</v>
      </c>
      <c r="V70" s="738"/>
    </row>
    <row r="71" spans="1:22" s="788" customFormat="1" ht="102" x14ac:dyDescent="0.25">
      <c r="A71" s="788">
        <v>38</v>
      </c>
      <c r="B71" s="739" t="s">
        <v>10</v>
      </c>
      <c r="C71" s="739" t="s">
        <v>15</v>
      </c>
      <c r="D71" s="740">
        <v>44146</v>
      </c>
      <c r="E71" s="739" t="s">
        <v>1117</v>
      </c>
      <c r="F71" s="739" t="s">
        <v>17</v>
      </c>
      <c r="G71" s="739" t="s">
        <v>1377</v>
      </c>
      <c r="H71" s="739" t="s">
        <v>1378</v>
      </c>
      <c r="I71" s="739" t="s">
        <v>140</v>
      </c>
      <c r="J71" s="739" t="s">
        <v>1379</v>
      </c>
      <c r="K71" s="739" t="s">
        <v>1380</v>
      </c>
      <c r="L71" s="740">
        <v>44146</v>
      </c>
      <c r="M71" s="735">
        <v>44621</v>
      </c>
      <c r="N71" s="702">
        <v>44926</v>
      </c>
      <c r="O71" s="858" t="s">
        <v>1464</v>
      </c>
      <c r="P71" s="858"/>
      <c r="Q71" s="728"/>
      <c r="R71" s="728"/>
      <c r="S71" s="738"/>
      <c r="T71" s="738"/>
      <c r="U71" s="728" t="s">
        <v>143</v>
      </c>
      <c r="V71" s="738"/>
    </row>
    <row r="72" spans="1:22" s="788" customFormat="1" ht="69.75" customHeight="1" x14ac:dyDescent="0.25">
      <c r="A72" s="788">
        <v>39</v>
      </c>
      <c r="B72" s="739" t="s">
        <v>10</v>
      </c>
      <c r="C72" s="739" t="s">
        <v>15</v>
      </c>
      <c r="D72" s="740">
        <v>44146</v>
      </c>
      <c r="E72" s="739" t="s">
        <v>1069</v>
      </c>
      <c r="F72" s="739" t="s">
        <v>17</v>
      </c>
      <c r="G72" s="739" t="s">
        <v>1381</v>
      </c>
      <c r="H72" s="1121" t="s">
        <v>1382</v>
      </c>
      <c r="I72" s="1121" t="s">
        <v>140</v>
      </c>
      <c r="J72" s="1121" t="s">
        <v>1383</v>
      </c>
      <c r="K72" s="1122" t="s">
        <v>1263</v>
      </c>
      <c r="L72" s="1119">
        <v>44146</v>
      </c>
      <c r="M72" s="909">
        <v>44256</v>
      </c>
      <c r="N72" s="1120">
        <v>44561</v>
      </c>
      <c r="O72" s="858" t="s">
        <v>1438</v>
      </c>
      <c r="P72" s="858"/>
      <c r="Q72" s="901"/>
      <c r="R72" s="901"/>
      <c r="S72" s="922"/>
      <c r="T72" s="922"/>
      <c r="U72" s="901" t="s">
        <v>143</v>
      </c>
      <c r="V72" s="922"/>
    </row>
    <row r="73" spans="1:22" s="788" customFormat="1" ht="65.25" customHeight="1" x14ac:dyDescent="0.25">
      <c r="A73" s="788">
        <v>40</v>
      </c>
      <c r="B73" s="739" t="s">
        <v>10</v>
      </c>
      <c r="C73" s="739" t="s">
        <v>15</v>
      </c>
      <c r="D73" s="740">
        <v>44146</v>
      </c>
      <c r="E73" s="739" t="s">
        <v>1384</v>
      </c>
      <c r="F73" s="739" t="s">
        <v>17</v>
      </c>
      <c r="G73" s="739" t="s">
        <v>1385</v>
      </c>
      <c r="H73" s="1121"/>
      <c r="I73" s="1121"/>
      <c r="J73" s="1121"/>
      <c r="K73" s="1122"/>
      <c r="L73" s="1119"/>
      <c r="M73" s="909"/>
      <c r="N73" s="1120"/>
      <c r="O73" s="858"/>
      <c r="P73" s="858"/>
      <c r="Q73" s="896"/>
      <c r="R73" s="896"/>
      <c r="S73" s="923"/>
      <c r="T73" s="923"/>
      <c r="U73" s="896"/>
      <c r="V73" s="923"/>
    </row>
    <row r="74" spans="1:22" s="788" customFormat="1" ht="89.25" x14ac:dyDescent="0.25">
      <c r="A74" s="788">
        <v>41</v>
      </c>
      <c r="B74" s="739" t="s">
        <v>10</v>
      </c>
      <c r="C74" s="739" t="s">
        <v>15</v>
      </c>
      <c r="D74" s="740">
        <v>44146</v>
      </c>
      <c r="E74" s="739" t="s">
        <v>1072</v>
      </c>
      <c r="F74" s="739" t="s">
        <v>17</v>
      </c>
      <c r="G74" s="739" t="s">
        <v>1381</v>
      </c>
      <c r="H74" s="1121"/>
      <c r="I74" s="1121"/>
      <c r="J74" s="1121"/>
      <c r="K74" s="1122"/>
      <c r="L74" s="1119"/>
      <c r="M74" s="909"/>
      <c r="N74" s="1120"/>
      <c r="O74" s="858"/>
      <c r="P74" s="858"/>
      <c r="Q74" s="887"/>
      <c r="R74" s="887"/>
      <c r="S74" s="928"/>
      <c r="T74" s="928"/>
      <c r="U74" s="887"/>
      <c r="V74" s="928"/>
    </row>
    <row r="75" spans="1:22" s="788" customFormat="1" ht="51" x14ac:dyDescent="0.25">
      <c r="A75" s="788">
        <v>42</v>
      </c>
      <c r="B75" s="739" t="s">
        <v>10</v>
      </c>
      <c r="C75" s="739" t="s">
        <v>15</v>
      </c>
      <c r="D75" s="740">
        <v>44146</v>
      </c>
      <c r="E75" s="739" t="s">
        <v>1075</v>
      </c>
      <c r="F75" s="739" t="s">
        <v>17</v>
      </c>
      <c r="G75" s="739" t="s">
        <v>1386</v>
      </c>
      <c r="H75" s="1119" t="s">
        <v>1387</v>
      </c>
      <c r="I75" s="1121" t="s">
        <v>140</v>
      </c>
      <c r="J75" s="1121" t="s">
        <v>1388</v>
      </c>
      <c r="K75" s="1121" t="s">
        <v>1389</v>
      </c>
      <c r="L75" s="1119">
        <v>44146</v>
      </c>
      <c r="M75" s="909">
        <v>44206</v>
      </c>
      <c r="N75" s="1120">
        <v>44255</v>
      </c>
      <c r="O75" s="851" t="s">
        <v>1466</v>
      </c>
      <c r="P75" s="851"/>
      <c r="Q75" s="1099" t="s">
        <v>1465</v>
      </c>
      <c r="R75" s="901"/>
      <c r="S75" s="922"/>
      <c r="T75" s="922"/>
      <c r="U75" s="901" t="s">
        <v>143</v>
      </c>
      <c r="V75" s="922"/>
    </row>
    <row r="76" spans="1:22" s="788" customFormat="1" ht="51" x14ac:dyDescent="0.25">
      <c r="A76" s="788">
        <v>43</v>
      </c>
      <c r="B76" s="739" t="s">
        <v>10</v>
      </c>
      <c r="C76" s="739" t="s">
        <v>15</v>
      </c>
      <c r="D76" s="740">
        <v>44146</v>
      </c>
      <c r="E76" s="739" t="s">
        <v>1076</v>
      </c>
      <c r="F76" s="739" t="s">
        <v>17</v>
      </c>
      <c r="G76" s="739" t="s">
        <v>1390</v>
      </c>
      <c r="H76" s="1119"/>
      <c r="I76" s="1121"/>
      <c r="J76" s="1121"/>
      <c r="K76" s="1121"/>
      <c r="L76" s="1119"/>
      <c r="M76" s="909"/>
      <c r="N76" s="1120"/>
      <c r="O76" s="851"/>
      <c r="P76" s="851"/>
      <c r="Q76" s="1100"/>
      <c r="R76" s="896"/>
      <c r="S76" s="923"/>
      <c r="T76" s="923"/>
      <c r="U76" s="896"/>
      <c r="V76" s="923"/>
    </row>
    <row r="77" spans="1:22" s="788" customFormat="1" ht="89.25" x14ac:dyDescent="0.25">
      <c r="A77" s="788">
        <v>44</v>
      </c>
      <c r="B77" s="739" t="s">
        <v>10</v>
      </c>
      <c r="C77" s="739" t="s">
        <v>15</v>
      </c>
      <c r="D77" s="740">
        <v>44146</v>
      </c>
      <c r="E77" s="739" t="s">
        <v>1079</v>
      </c>
      <c r="F77" s="739" t="s">
        <v>17</v>
      </c>
      <c r="G77" s="739" t="s">
        <v>1391</v>
      </c>
      <c r="H77" s="1119"/>
      <c r="I77" s="1121"/>
      <c r="J77" s="1121"/>
      <c r="K77" s="1121"/>
      <c r="L77" s="1119"/>
      <c r="M77" s="909"/>
      <c r="N77" s="1120"/>
      <c r="O77" s="851"/>
      <c r="P77" s="851"/>
      <c r="Q77" s="1101"/>
      <c r="R77" s="887"/>
      <c r="S77" s="928"/>
      <c r="T77" s="928"/>
      <c r="U77" s="887"/>
      <c r="V77" s="928"/>
    </row>
    <row r="78" spans="1:22" s="788" customFormat="1" ht="55.5" customHeight="1" x14ac:dyDescent="0.25">
      <c r="A78" s="788">
        <v>45</v>
      </c>
      <c r="B78" s="739" t="s">
        <v>10</v>
      </c>
      <c r="C78" s="739" t="s">
        <v>15</v>
      </c>
      <c r="D78" s="740">
        <v>44146</v>
      </c>
      <c r="E78" s="739" t="s">
        <v>1073</v>
      </c>
      <c r="F78" s="739" t="s">
        <v>17</v>
      </c>
      <c r="G78" s="1121" t="s">
        <v>1392</v>
      </c>
      <c r="H78" s="1121" t="s">
        <v>1393</v>
      </c>
      <c r="I78" s="1121" t="s">
        <v>140</v>
      </c>
      <c r="J78" s="1121" t="s">
        <v>1394</v>
      </c>
      <c r="K78" s="1121" t="s">
        <v>1263</v>
      </c>
      <c r="L78" s="1119">
        <v>44146</v>
      </c>
      <c r="M78" s="909">
        <v>44211</v>
      </c>
      <c r="N78" s="1120">
        <v>44287</v>
      </c>
      <c r="O78" s="858" t="s">
        <v>1438</v>
      </c>
      <c r="P78" s="858"/>
      <c r="Q78" s="901"/>
      <c r="R78" s="901"/>
      <c r="S78" s="922"/>
      <c r="T78" s="922"/>
      <c r="U78" s="901" t="s">
        <v>143</v>
      </c>
      <c r="V78" s="922"/>
    </row>
    <row r="79" spans="1:22" s="788" customFormat="1" ht="51" x14ac:dyDescent="0.25">
      <c r="A79" s="788">
        <v>46</v>
      </c>
      <c r="B79" s="739" t="s">
        <v>10</v>
      </c>
      <c r="C79" s="739" t="s">
        <v>15</v>
      </c>
      <c r="D79" s="740">
        <v>44146</v>
      </c>
      <c r="E79" s="739" t="s">
        <v>1081</v>
      </c>
      <c r="F79" s="739" t="s">
        <v>17</v>
      </c>
      <c r="G79" s="1121"/>
      <c r="H79" s="1121"/>
      <c r="I79" s="1121"/>
      <c r="J79" s="1121"/>
      <c r="K79" s="1121"/>
      <c r="L79" s="1121"/>
      <c r="M79" s="909"/>
      <c r="N79" s="1120"/>
      <c r="O79" s="858"/>
      <c r="P79" s="858"/>
      <c r="Q79" s="896"/>
      <c r="R79" s="896"/>
      <c r="S79" s="923"/>
      <c r="T79" s="923"/>
      <c r="U79" s="896"/>
      <c r="V79" s="923"/>
    </row>
    <row r="80" spans="1:22" s="788" customFormat="1" ht="78" customHeight="1" x14ac:dyDescent="0.25">
      <c r="A80" s="788">
        <v>47</v>
      </c>
      <c r="B80" s="739" t="s">
        <v>10</v>
      </c>
      <c r="C80" s="739" t="s">
        <v>15</v>
      </c>
      <c r="D80" s="740">
        <v>44146</v>
      </c>
      <c r="E80" s="739" t="s">
        <v>1082</v>
      </c>
      <c r="F80" s="739" t="s">
        <v>17</v>
      </c>
      <c r="G80" s="1121"/>
      <c r="H80" s="1121"/>
      <c r="I80" s="1121"/>
      <c r="J80" s="1121"/>
      <c r="K80" s="1121"/>
      <c r="L80" s="1121"/>
      <c r="M80" s="909"/>
      <c r="N80" s="1120"/>
      <c r="O80" s="858"/>
      <c r="P80" s="858"/>
      <c r="Q80" s="887"/>
      <c r="R80" s="887"/>
      <c r="S80" s="928"/>
      <c r="T80" s="928"/>
      <c r="U80" s="887"/>
      <c r="V80" s="928"/>
    </row>
    <row r="81" spans="1:22" s="788" customFormat="1" ht="69" customHeight="1" x14ac:dyDescent="0.25">
      <c r="A81" s="788">
        <v>48</v>
      </c>
      <c r="B81" s="739" t="s">
        <v>10</v>
      </c>
      <c r="C81" s="739" t="s">
        <v>15</v>
      </c>
      <c r="D81" s="740">
        <v>44146</v>
      </c>
      <c r="E81" s="739" t="s">
        <v>1085</v>
      </c>
      <c r="F81" s="739" t="s">
        <v>17</v>
      </c>
      <c r="G81" s="1121" t="s">
        <v>1395</v>
      </c>
      <c r="H81" s="1121" t="s">
        <v>1396</v>
      </c>
      <c r="I81" s="1121" t="s">
        <v>140</v>
      </c>
      <c r="J81" s="1121" t="s">
        <v>1397</v>
      </c>
      <c r="K81" s="1121" t="s">
        <v>1263</v>
      </c>
      <c r="L81" s="1119">
        <v>44146</v>
      </c>
      <c r="M81" s="909">
        <v>44287</v>
      </c>
      <c r="N81" s="1120">
        <v>44377</v>
      </c>
      <c r="O81" s="1095" t="s">
        <v>1467</v>
      </c>
      <c r="P81" s="1096"/>
      <c r="Q81" s="901"/>
      <c r="R81" s="901"/>
      <c r="S81" s="922"/>
      <c r="T81" s="922"/>
      <c r="U81" s="901" t="s">
        <v>143</v>
      </c>
      <c r="V81" s="922"/>
    </row>
    <row r="82" spans="1:22" s="788" customFormat="1" ht="50.25" customHeight="1" x14ac:dyDescent="0.25">
      <c r="A82" s="788">
        <v>49</v>
      </c>
      <c r="B82" s="739" t="s">
        <v>10</v>
      </c>
      <c r="C82" s="739" t="s">
        <v>15</v>
      </c>
      <c r="D82" s="740">
        <v>44146</v>
      </c>
      <c r="E82" s="739" t="s">
        <v>1086</v>
      </c>
      <c r="F82" s="739" t="s">
        <v>17</v>
      </c>
      <c r="G82" s="1121"/>
      <c r="H82" s="1121"/>
      <c r="I82" s="1121"/>
      <c r="J82" s="1121"/>
      <c r="K82" s="1121"/>
      <c r="L82" s="1119"/>
      <c r="M82" s="909"/>
      <c r="N82" s="1120"/>
      <c r="O82" s="1097"/>
      <c r="P82" s="1098"/>
      <c r="Q82" s="887"/>
      <c r="R82" s="887"/>
      <c r="S82" s="928"/>
      <c r="T82" s="928"/>
      <c r="U82" s="887"/>
      <c r="V82" s="928"/>
    </row>
    <row r="83" spans="1:22" s="788" customFormat="1" ht="84" customHeight="1" x14ac:dyDescent="0.25">
      <c r="A83" s="788">
        <v>50</v>
      </c>
      <c r="B83" s="739" t="s">
        <v>10</v>
      </c>
      <c r="C83" s="739" t="s">
        <v>15</v>
      </c>
      <c r="D83" s="740">
        <v>44146</v>
      </c>
      <c r="E83" s="739" t="s">
        <v>1089</v>
      </c>
      <c r="F83" s="739" t="s">
        <v>17</v>
      </c>
      <c r="G83" s="1121" t="s">
        <v>1398</v>
      </c>
      <c r="H83" s="1121" t="s">
        <v>1399</v>
      </c>
      <c r="I83" s="1121" t="s">
        <v>140</v>
      </c>
      <c r="J83" s="1121" t="s">
        <v>1400</v>
      </c>
      <c r="K83" s="1121" t="s">
        <v>1263</v>
      </c>
      <c r="L83" s="1119">
        <v>44146</v>
      </c>
      <c r="M83" s="909">
        <v>44287</v>
      </c>
      <c r="N83" s="1120">
        <v>44347</v>
      </c>
      <c r="O83" s="1095" t="s">
        <v>1467</v>
      </c>
      <c r="P83" s="1096"/>
      <c r="Q83" s="901"/>
      <c r="R83" s="901"/>
      <c r="S83" s="922"/>
      <c r="T83" s="922"/>
      <c r="U83" s="901" t="s">
        <v>143</v>
      </c>
      <c r="V83" s="922"/>
    </row>
    <row r="84" spans="1:22" s="788" customFormat="1" ht="38.25" x14ac:dyDescent="0.25">
      <c r="A84" s="788">
        <v>51</v>
      </c>
      <c r="B84" s="739" t="s">
        <v>10</v>
      </c>
      <c r="C84" s="739" t="s">
        <v>15</v>
      </c>
      <c r="D84" s="740">
        <v>44146</v>
      </c>
      <c r="E84" s="739" t="s">
        <v>1092</v>
      </c>
      <c r="F84" s="739" t="s">
        <v>17</v>
      </c>
      <c r="G84" s="1121"/>
      <c r="H84" s="1121"/>
      <c r="I84" s="1121"/>
      <c r="J84" s="1121"/>
      <c r="K84" s="1121"/>
      <c r="L84" s="1119"/>
      <c r="M84" s="909"/>
      <c r="N84" s="1120"/>
      <c r="O84" s="1097"/>
      <c r="P84" s="1098"/>
      <c r="Q84" s="887"/>
      <c r="R84" s="887"/>
      <c r="S84" s="928"/>
      <c r="T84" s="928"/>
      <c r="U84" s="887"/>
      <c r="V84" s="928"/>
    </row>
    <row r="85" spans="1:22" s="788" customFormat="1" ht="85.5" customHeight="1" x14ac:dyDescent="0.25">
      <c r="A85" s="788">
        <v>52</v>
      </c>
      <c r="B85" s="739" t="s">
        <v>10</v>
      </c>
      <c r="C85" s="739" t="s">
        <v>15</v>
      </c>
      <c r="D85" s="740">
        <v>44146</v>
      </c>
      <c r="E85" s="739" t="s">
        <v>1401</v>
      </c>
      <c r="F85" s="739" t="s">
        <v>17</v>
      </c>
      <c r="G85" s="739" t="s">
        <v>1402</v>
      </c>
      <c r="H85" s="1121" t="s">
        <v>1403</v>
      </c>
      <c r="I85" s="1121" t="s">
        <v>140</v>
      </c>
      <c r="J85" s="1121" t="s">
        <v>1404</v>
      </c>
      <c r="K85" s="1121" t="s">
        <v>1405</v>
      </c>
      <c r="L85" s="1119">
        <v>44146</v>
      </c>
      <c r="M85" s="909">
        <v>44228</v>
      </c>
      <c r="N85" s="1120">
        <v>44561</v>
      </c>
      <c r="O85" s="858" t="s">
        <v>1468</v>
      </c>
      <c r="P85" s="858"/>
      <c r="Q85" s="901" t="s">
        <v>1469</v>
      </c>
      <c r="R85" s="901"/>
      <c r="S85" s="922"/>
      <c r="T85" s="922"/>
      <c r="U85" s="901" t="s">
        <v>143</v>
      </c>
      <c r="V85" s="922"/>
    </row>
    <row r="86" spans="1:22" s="788" customFormat="1" ht="76.5" x14ac:dyDescent="0.25">
      <c r="A86" s="788">
        <v>53</v>
      </c>
      <c r="B86" s="739" t="s">
        <v>10</v>
      </c>
      <c r="C86" s="739" t="s">
        <v>15</v>
      </c>
      <c r="D86" s="740">
        <v>44146</v>
      </c>
      <c r="E86" s="739" t="s">
        <v>1094</v>
      </c>
      <c r="F86" s="739" t="s">
        <v>17</v>
      </c>
      <c r="G86" s="739" t="s">
        <v>1406</v>
      </c>
      <c r="H86" s="1121"/>
      <c r="I86" s="1121"/>
      <c r="J86" s="1121"/>
      <c r="K86" s="1121"/>
      <c r="L86" s="1119"/>
      <c r="M86" s="909"/>
      <c r="N86" s="1120"/>
      <c r="O86" s="858"/>
      <c r="P86" s="858"/>
      <c r="Q86" s="887"/>
      <c r="R86" s="887"/>
      <c r="S86" s="928"/>
      <c r="T86" s="928"/>
      <c r="U86" s="887"/>
      <c r="V86" s="928"/>
    </row>
    <row r="87" spans="1:22" s="788" customFormat="1" ht="114.75" x14ac:dyDescent="0.25">
      <c r="A87" s="788">
        <v>54</v>
      </c>
      <c r="B87" s="739" t="s">
        <v>10</v>
      </c>
      <c r="C87" s="739" t="s">
        <v>15</v>
      </c>
      <c r="D87" s="740">
        <v>44146</v>
      </c>
      <c r="E87" s="739" t="s">
        <v>1096</v>
      </c>
      <c r="F87" s="739" t="s">
        <v>17</v>
      </c>
      <c r="G87" s="1121" t="s">
        <v>1407</v>
      </c>
      <c r="H87" s="1121" t="s">
        <v>1408</v>
      </c>
      <c r="I87" s="1121" t="s">
        <v>140</v>
      </c>
      <c r="J87" s="1121" t="s">
        <v>1409</v>
      </c>
      <c r="K87" s="1121" t="s">
        <v>1263</v>
      </c>
      <c r="L87" s="1119">
        <v>44146</v>
      </c>
      <c r="M87" s="909">
        <v>44256</v>
      </c>
      <c r="N87" s="1120">
        <v>44561</v>
      </c>
      <c r="O87" s="858" t="s">
        <v>1470</v>
      </c>
      <c r="P87" s="858"/>
      <c r="Q87" s="901" t="s">
        <v>1471</v>
      </c>
      <c r="R87" s="901"/>
      <c r="S87" s="922"/>
      <c r="T87" s="922"/>
      <c r="U87" s="901" t="s">
        <v>143</v>
      </c>
      <c r="V87" s="922"/>
    </row>
    <row r="88" spans="1:22" s="788" customFormat="1" ht="25.5" x14ac:dyDescent="0.25">
      <c r="A88" s="788">
        <v>55</v>
      </c>
      <c r="B88" s="739" t="s">
        <v>10</v>
      </c>
      <c r="C88" s="739" t="s">
        <v>15</v>
      </c>
      <c r="D88" s="740">
        <v>44146</v>
      </c>
      <c r="E88" s="739" t="s">
        <v>1097</v>
      </c>
      <c r="F88" s="739" t="s">
        <v>17</v>
      </c>
      <c r="G88" s="1121"/>
      <c r="H88" s="1121"/>
      <c r="I88" s="1121"/>
      <c r="J88" s="1121"/>
      <c r="K88" s="1121"/>
      <c r="L88" s="1119"/>
      <c r="M88" s="909"/>
      <c r="N88" s="1120"/>
      <c r="O88" s="858"/>
      <c r="P88" s="858"/>
      <c r="Q88" s="896"/>
      <c r="R88" s="896"/>
      <c r="S88" s="923"/>
      <c r="T88" s="923"/>
      <c r="U88" s="896"/>
      <c r="V88" s="923"/>
    </row>
    <row r="89" spans="1:22" s="788" customFormat="1" ht="51" customHeight="1" x14ac:dyDescent="0.25">
      <c r="A89" s="788">
        <v>56</v>
      </c>
      <c r="B89" s="739" t="s">
        <v>10</v>
      </c>
      <c r="C89" s="739" t="s">
        <v>15</v>
      </c>
      <c r="D89" s="740">
        <v>44146</v>
      </c>
      <c r="E89" s="739" t="s">
        <v>1098</v>
      </c>
      <c r="F89" s="739" t="s">
        <v>17</v>
      </c>
      <c r="G89" s="1121"/>
      <c r="H89" s="1121"/>
      <c r="I89" s="1121"/>
      <c r="J89" s="1121"/>
      <c r="K89" s="1121"/>
      <c r="L89" s="1119"/>
      <c r="M89" s="909"/>
      <c r="N89" s="1120"/>
      <c r="O89" s="858"/>
      <c r="P89" s="858"/>
      <c r="Q89" s="896"/>
      <c r="R89" s="896"/>
      <c r="S89" s="923"/>
      <c r="T89" s="923"/>
      <c r="U89" s="896"/>
      <c r="V89" s="923"/>
    </row>
    <row r="90" spans="1:22" s="788" customFormat="1" ht="83.25" customHeight="1" x14ac:dyDescent="0.25">
      <c r="A90" s="788">
        <v>57</v>
      </c>
      <c r="B90" s="739" t="s">
        <v>10</v>
      </c>
      <c r="C90" s="739" t="s">
        <v>15</v>
      </c>
      <c r="D90" s="740">
        <v>44146</v>
      </c>
      <c r="E90" s="739" t="s">
        <v>1101</v>
      </c>
      <c r="F90" s="739" t="s">
        <v>17</v>
      </c>
      <c r="G90" s="1121"/>
      <c r="H90" s="1121"/>
      <c r="I90" s="1121"/>
      <c r="J90" s="1121"/>
      <c r="K90" s="1121"/>
      <c r="L90" s="1119"/>
      <c r="M90" s="909"/>
      <c r="N90" s="1120"/>
      <c r="O90" s="858"/>
      <c r="P90" s="858"/>
      <c r="Q90" s="887"/>
      <c r="R90" s="887"/>
      <c r="S90" s="928"/>
      <c r="T90" s="928"/>
      <c r="U90" s="887"/>
      <c r="V90" s="928"/>
    </row>
    <row r="91" spans="1:22" s="788" customFormat="1" ht="57" customHeight="1" x14ac:dyDescent="0.25">
      <c r="A91" s="788">
        <v>58</v>
      </c>
      <c r="B91" s="739" t="s">
        <v>10</v>
      </c>
      <c r="C91" s="739" t="s">
        <v>15</v>
      </c>
      <c r="D91" s="740">
        <v>44146</v>
      </c>
      <c r="E91" s="739" t="s">
        <v>1108</v>
      </c>
      <c r="F91" s="739" t="s">
        <v>17</v>
      </c>
      <c r="G91" s="1121" t="s">
        <v>1410</v>
      </c>
      <c r="H91" s="1119" t="s">
        <v>1411</v>
      </c>
      <c r="I91" s="1121" t="s">
        <v>140</v>
      </c>
      <c r="J91" s="1121" t="s">
        <v>1412</v>
      </c>
      <c r="K91" s="1121" t="s">
        <v>1263</v>
      </c>
      <c r="L91" s="1119">
        <v>44146</v>
      </c>
      <c r="M91" s="909">
        <v>44317</v>
      </c>
      <c r="N91" s="1120">
        <v>44408</v>
      </c>
      <c r="O91" s="858" t="s">
        <v>1472</v>
      </c>
      <c r="P91" s="858"/>
      <c r="Q91" s="901"/>
      <c r="R91" s="901"/>
      <c r="S91" s="922"/>
      <c r="T91" s="922"/>
      <c r="U91" s="901" t="s">
        <v>143</v>
      </c>
      <c r="V91" s="922"/>
    </row>
    <row r="92" spans="1:22" s="788" customFormat="1" ht="51.75" customHeight="1" x14ac:dyDescent="0.25">
      <c r="A92" s="788">
        <v>59</v>
      </c>
      <c r="B92" s="739" t="s">
        <v>10</v>
      </c>
      <c r="C92" s="739" t="s">
        <v>15</v>
      </c>
      <c r="D92" s="740">
        <v>44146</v>
      </c>
      <c r="E92" s="739" t="s">
        <v>1113</v>
      </c>
      <c r="F92" s="739" t="s">
        <v>17</v>
      </c>
      <c r="G92" s="1121"/>
      <c r="H92" s="1119"/>
      <c r="I92" s="1121"/>
      <c r="J92" s="1121"/>
      <c r="K92" s="1121"/>
      <c r="L92" s="1119"/>
      <c r="M92" s="909"/>
      <c r="N92" s="1120"/>
      <c r="O92" s="858"/>
      <c r="P92" s="858"/>
      <c r="Q92" s="896"/>
      <c r="R92" s="896"/>
      <c r="S92" s="923"/>
      <c r="T92" s="923"/>
      <c r="U92" s="896"/>
      <c r="V92" s="923"/>
    </row>
    <row r="93" spans="1:22" s="788" customFormat="1" ht="39" customHeight="1" x14ac:dyDescent="0.25">
      <c r="A93" s="788">
        <v>60</v>
      </c>
      <c r="B93" s="739" t="s">
        <v>10</v>
      </c>
      <c r="C93" s="739" t="s">
        <v>15</v>
      </c>
      <c r="D93" s="740">
        <v>44146</v>
      </c>
      <c r="E93" s="739" t="s">
        <v>1118</v>
      </c>
      <c r="F93" s="739" t="s">
        <v>17</v>
      </c>
      <c r="G93" s="1121"/>
      <c r="H93" s="1119"/>
      <c r="I93" s="1121"/>
      <c r="J93" s="1121"/>
      <c r="K93" s="1121"/>
      <c r="L93" s="1119"/>
      <c r="M93" s="909"/>
      <c r="N93" s="1120"/>
      <c r="O93" s="858"/>
      <c r="P93" s="858"/>
      <c r="Q93" s="887"/>
      <c r="R93" s="887"/>
      <c r="S93" s="928"/>
      <c r="T93" s="928"/>
      <c r="U93" s="887"/>
      <c r="V93" s="928"/>
    </row>
    <row r="94" spans="1:22" s="788" customFormat="1" ht="165.75" x14ac:dyDescent="0.25">
      <c r="A94" s="788">
        <v>61</v>
      </c>
      <c r="B94" s="739" t="s">
        <v>10</v>
      </c>
      <c r="C94" s="739" t="s">
        <v>15</v>
      </c>
      <c r="D94" s="740">
        <v>44146</v>
      </c>
      <c r="E94" s="739" t="s">
        <v>1111</v>
      </c>
      <c r="F94" s="739" t="s">
        <v>17</v>
      </c>
      <c r="G94" s="1121" t="s">
        <v>1413</v>
      </c>
      <c r="H94" s="1121" t="s">
        <v>1414</v>
      </c>
      <c r="I94" s="1121" t="s">
        <v>140</v>
      </c>
      <c r="J94" s="1121" t="s">
        <v>1415</v>
      </c>
      <c r="K94" s="1121" t="s">
        <v>1263</v>
      </c>
      <c r="L94" s="1119">
        <v>44146</v>
      </c>
      <c r="M94" s="909">
        <v>44256</v>
      </c>
      <c r="N94" s="1120">
        <v>44377</v>
      </c>
      <c r="O94" s="858" t="s">
        <v>1473</v>
      </c>
      <c r="P94" s="858"/>
      <c r="Q94" s="901"/>
      <c r="R94" s="901"/>
      <c r="S94" s="922"/>
      <c r="T94" s="922"/>
      <c r="U94" s="901" t="s">
        <v>143</v>
      </c>
      <c r="V94" s="922"/>
    </row>
    <row r="95" spans="1:22" s="788" customFormat="1" ht="38.25" x14ac:dyDescent="0.25">
      <c r="A95" s="788">
        <v>62</v>
      </c>
      <c r="B95" s="739" t="s">
        <v>10</v>
      </c>
      <c r="C95" s="739" t="s">
        <v>15</v>
      </c>
      <c r="D95" s="740">
        <v>44146</v>
      </c>
      <c r="E95" s="739" t="s">
        <v>1116</v>
      </c>
      <c r="F95" s="739" t="s">
        <v>17</v>
      </c>
      <c r="G95" s="1121"/>
      <c r="H95" s="1121"/>
      <c r="I95" s="1121"/>
      <c r="J95" s="1121"/>
      <c r="K95" s="1121"/>
      <c r="L95" s="1121"/>
      <c r="M95" s="909"/>
      <c r="N95" s="1120"/>
      <c r="O95" s="858"/>
      <c r="P95" s="858"/>
      <c r="Q95" s="896"/>
      <c r="R95" s="896"/>
      <c r="S95" s="923"/>
      <c r="T95" s="923"/>
      <c r="U95" s="896"/>
      <c r="V95" s="923"/>
    </row>
    <row r="96" spans="1:22" s="788" customFormat="1" ht="51" x14ac:dyDescent="0.25">
      <c r="A96" s="788">
        <v>63</v>
      </c>
      <c r="B96" s="739" t="s">
        <v>10</v>
      </c>
      <c r="C96" s="739" t="s">
        <v>15</v>
      </c>
      <c r="D96" s="740">
        <v>44146</v>
      </c>
      <c r="E96" s="739" t="s">
        <v>1120</v>
      </c>
      <c r="F96" s="739" t="s">
        <v>17</v>
      </c>
      <c r="G96" s="1121"/>
      <c r="H96" s="1121"/>
      <c r="I96" s="1121"/>
      <c r="J96" s="1121"/>
      <c r="K96" s="1121"/>
      <c r="L96" s="1121"/>
      <c r="M96" s="909"/>
      <c r="N96" s="1120"/>
      <c r="O96" s="858"/>
      <c r="P96" s="858"/>
      <c r="Q96" s="887"/>
      <c r="R96" s="887"/>
      <c r="S96" s="928"/>
      <c r="T96" s="928"/>
      <c r="U96" s="887"/>
      <c r="V96" s="928"/>
    </row>
    <row r="97" spans="1:22" s="788" customFormat="1" ht="43.5" customHeight="1" x14ac:dyDescent="0.25">
      <c r="A97" s="788">
        <v>64</v>
      </c>
      <c r="B97" s="739" t="s">
        <v>10</v>
      </c>
      <c r="C97" s="739" t="s">
        <v>15</v>
      </c>
      <c r="D97" s="740">
        <v>44146</v>
      </c>
      <c r="E97" s="739" t="s">
        <v>1416</v>
      </c>
      <c r="F97" s="739" t="s">
        <v>17</v>
      </c>
      <c r="G97" s="1121" t="s">
        <v>1417</v>
      </c>
      <c r="H97" s="1119" t="s">
        <v>1418</v>
      </c>
      <c r="I97" s="1121" t="s">
        <v>140</v>
      </c>
      <c r="J97" s="1121" t="s">
        <v>1397</v>
      </c>
      <c r="K97" s="1121" t="s">
        <v>1263</v>
      </c>
      <c r="L97" s="1119">
        <v>44146</v>
      </c>
      <c r="M97" s="909">
        <v>44287</v>
      </c>
      <c r="N97" s="1120">
        <v>44742</v>
      </c>
      <c r="O97" s="858" t="s">
        <v>1428</v>
      </c>
      <c r="P97" s="858"/>
      <c r="Q97" s="901"/>
      <c r="R97" s="901"/>
      <c r="S97" s="922"/>
      <c r="T97" s="922"/>
      <c r="U97" s="901" t="s">
        <v>143</v>
      </c>
      <c r="V97" s="922"/>
    </row>
    <row r="98" spans="1:22" s="788" customFormat="1" ht="36.75" customHeight="1" x14ac:dyDescent="0.25">
      <c r="A98" s="788">
        <v>65</v>
      </c>
      <c r="B98" s="739" t="s">
        <v>10</v>
      </c>
      <c r="C98" s="739" t="s">
        <v>15</v>
      </c>
      <c r="D98" s="740">
        <v>44146</v>
      </c>
      <c r="E98" s="739" t="s">
        <v>1078</v>
      </c>
      <c r="F98" s="739" t="s">
        <v>17</v>
      </c>
      <c r="G98" s="1121"/>
      <c r="H98" s="1119"/>
      <c r="I98" s="1121"/>
      <c r="J98" s="1121"/>
      <c r="K98" s="1121"/>
      <c r="L98" s="1119"/>
      <c r="M98" s="909"/>
      <c r="N98" s="1120"/>
      <c r="O98" s="858"/>
      <c r="P98" s="858"/>
      <c r="Q98" s="896"/>
      <c r="R98" s="896"/>
      <c r="S98" s="923"/>
      <c r="T98" s="923"/>
      <c r="U98" s="896"/>
      <c r="V98" s="923"/>
    </row>
    <row r="99" spans="1:22" s="788" customFormat="1" ht="54.75" customHeight="1" x14ac:dyDescent="0.25">
      <c r="A99" s="788">
        <v>66</v>
      </c>
      <c r="B99" s="739" t="s">
        <v>10</v>
      </c>
      <c r="C99" s="739" t="s">
        <v>15</v>
      </c>
      <c r="D99" s="740">
        <v>44146</v>
      </c>
      <c r="E99" s="739" t="s">
        <v>1130</v>
      </c>
      <c r="F99" s="739" t="s">
        <v>17</v>
      </c>
      <c r="G99" s="1121"/>
      <c r="H99" s="1119"/>
      <c r="I99" s="1121"/>
      <c r="J99" s="1121"/>
      <c r="K99" s="1121"/>
      <c r="L99" s="1119"/>
      <c r="M99" s="909"/>
      <c r="N99" s="1120"/>
      <c r="O99" s="858"/>
      <c r="P99" s="858"/>
      <c r="Q99" s="896"/>
      <c r="R99" s="896"/>
      <c r="S99" s="923"/>
      <c r="T99" s="923"/>
      <c r="U99" s="896"/>
      <c r="V99" s="923"/>
    </row>
    <row r="100" spans="1:22" s="788" customFormat="1" ht="54" customHeight="1" x14ac:dyDescent="0.25">
      <c r="A100" s="788">
        <v>67</v>
      </c>
      <c r="B100" s="739" t="s">
        <v>10</v>
      </c>
      <c r="C100" s="739" t="s">
        <v>15</v>
      </c>
      <c r="D100" s="740">
        <v>44146</v>
      </c>
      <c r="E100" s="739" t="s">
        <v>1135</v>
      </c>
      <c r="F100" s="739" t="s">
        <v>17</v>
      </c>
      <c r="G100" s="1121"/>
      <c r="H100" s="1119"/>
      <c r="I100" s="1121"/>
      <c r="J100" s="1121"/>
      <c r="K100" s="1121"/>
      <c r="L100" s="1119"/>
      <c r="M100" s="909"/>
      <c r="N100" s="1120"/>
      <c r="O100" s="858"/>
      <c r="P100" s="858"/>
      <c r="Q100" s="896"/>
      <c r="R100" s="896"/>
      <c r="S100" s="923"/>
      <c r="T100" s="923"/>
      <c r="U100" s="896"/>
      <c r="V100" s="923"/>
    </row>
    <row r="101" spans="1:22" s="788" customFormat="1" ht="54.75" customHeight="1" x14ac:dyDescent="0.25">
      <c r="A101" s="788">
        <v>68</v>
      </c>
      <c r="B101" s="739" t="s">
        <v>10</v>
      </c>
      <c r="C101" s="739" t="s">
        <v>15</v>
      </c>
      <c r="D101" s="740">
        <v>44146</v>
      </c>
      <c r="E101" s="739" t="s">
        <v>1137</v>
      </c>
      <c r="F101" s="739" t="s">
        <v>17</v>
      </c>
      <c r="G101" s="1121"/>
      <c r="H101" s="1119"/>
      <c r="I101" s="1121"/>
      <c r="J101" s="1121"/>
      <c r="K101" s="1121"/>
      <c r="L101" s="1119"/>
      <c r="M101" s="909"/>
      <c r="N101" s="1120"/>
      <c r="O101" s="858"/>
      <c r="P101" s="858"/>
      <c r="Q101" s="896"/>
      <c r="R101" s="896"/>
      <c r="S101" s="923"/>
      <c r="T101" s="923"/>
      <c r="U101" s="896"/>
      <c r="V101" s="923"/>
    </row>
    <row r="102" spans="1:22" s="788" customFormat="1" ht="63.75" x14ac:dyDescent="0.25">
      <c r="A102" s="788">
        <v>69</v>
      </c>
      <c r="B102" s="739" t="s">
        <v>10</v>
      </c>
      <c r="C102" s="739" t="s">
        <v>15</v>
      </c>
      <c r="D102" s="740">
        <v>44146</v>
      </c>
      <c r="E102" s="739" t="s">
        <v>1136</v>
      </c>
      <c r="F102" s="739" t="s">
        <v>17</v>
      </c>
      <c r="G102" s="1121"/>
      <c r="H102" s="1119"/>
      <c r="I102" s="1121"/>
      <c r="J102" s="1121"/>
      <c r="K102" s="1121"/>
      <c r="L102" s="1119"/>
      <c r="M102" s="909"/>
      <c r="N102" s="1120"/>
      <c r="O102" s="858"/>
      <c r="P102" s="858"/>
      <c r="Q102" s="896"/>
      <c r="R102" s="896"/>
      <c r="S102" s="923"/>
      <c r="T102" s="923"/>
      <c r="U102" s="896"/>
      <c r="V102" s="923"/>
    </row>
    <row r="103" spans="1:22" s="788" customFormat="1" ht="63.75" x14ac:dyDescent="0.25">
      <c r="A103" s="788">
        <v>70</v>
      </c>
      <c r="B103" s="739" t="s">
        <v>10</v>
      </c>
      <c r="C103" s="739" t="s">
        <v>15</v>
      </c>
      <c r="D103" s="740">
        <v>44146</v>
      </c>
      <c r="E103" s="739" t="s">
        <v>1138</v>
      </c>
      <c r="F103" s="739" t="s">
        <v>17</v>
      </c>
      <c r="G103" s="1121"/>
      <c r="H103" s="1119"/>
      <c r="I103" s="1121"/>
      <c r="J103" s="1121"/>
      <c r="K103" s="1121"/>
      <c r="L103" s="1119"/>
      <c r="M103" s="909"/>
      <c r="N103" s="1120"/>
      <c r="O103" s="858"/>
      <c r="P103" s="858"/>
      <c r="Q103" s="896"/>
      <c r="R103" s="896"/>
      <c r="S103" s="923"/>
      <c r="T103" s="923"/>
      <c r="U103" s="896"/>
      <c r="V103" s="923"/>
    </row>
    <row r="104" spans="1:22" s="788" customFormat="1" ht="89.25" customHeight="1" x14ac:dyDescent="0.25">
      <c r="A104" s="788">
        <v>71</v>
      </c>
      <c r="B104" s="739" t="s">
        <v>10</v>
      </c>
      <c r="C104" s="739" t="s">
        <v>15</v>
      </c>
      <c r="D104" s="740">
        <v>44146</v>
      </c>
      <c r="E104" s="739" t="s">
        <v>1139</v>
      </c>
      <c r="F104" s="739" t="s">
        <v>17</v>
      </c>
      <c r="G104" s="1121"/>
      <c r="H104" s="1119"/>
      <c r="I104" s="1121"/>
      <c r="J104" s="1121"/>
      <c r="K104" s="1121"/>
      <c r="L104" s="1119"/>
      <c r="M104" s="909"/>
      <c r="N104" s="1120"/>
      <c r="O104" s="858"/>
      <c r="P104" s="858"/>
      <c r="Q104" s="887"/>
      <c r="R104" s="887"/>
      <c r="S104" s="928"/>
      <c r="T104" s="928"/>
      <c r="U104" s="887"/>
      <c r="V104" s="928"/>
    </row>
    <row r="105" spans="1:22" s="788" customFormat="1" ht="36.75" customHeight="1" x14ac:dyDescent="0.25">
      <c r="A105" s="788">
        <v>72</v>
      </c>
      <c r="B105" s="739" t="s">
        <v>10</v>
      </c>
      <c r="C105" s="739" t="s">
        <v>15</v>
      </c>
      <c r="D105" s="740">
        <v>44146</v>
      </c>
      <c r="E105" s="739" t="s">
        <v>1419</v>
      </c>
      <c r="F105" s="739" t="s">
        <v>17</v>
      </c>
      <c r="G105" s="1121" t="s">
        <v>1420</v>
      </c>
      <c r="H105" s="1121" t="s">
        <v>1421</v>
      </c>
      <c r="I105" s="1121" t="s">
        <v>140</v>
      </c>
      <c r="J105" s="1121" t="s">
        <v>1397</v>
      </c>
      <c r="K105" s="1121" t="s">
        <v>1263</v>
      </c>
      <c r="L105" s="1119">
        <v>44146</v>
      </c>
      <c r="M105" s="909">
        <v>44317</v>
      </c>
      <c r="N105" s="1120">
        <v>44865</v>
      </c>
      <c r="O105" s="858" t="s">
        <v>1474</v>
      </c>
      <c r="P105" s="858"/>
      <c r="Q105" s="901"/>
      <c r="R105" s="901"/>
      <c r="S105" s="922"/>
      <c r="T105" s="922"/>
      <c r="U105" s="901" t="s">
        <v>143</v>
      </c>
      <c r="V105" s="922"/>
    </row>
    <row r="106" spans="1:22" s="788" customFormat="1" ht="36" customHeight="1" x14ac:dyDescent="0.25">
      <c r="A106" s="788">
        <v>73</v>
      </c>
      <c r="B106" s="739" t="s">
        <v>10</v>
      </c>
      <c r="C106" s="739" t="s">
        <v>15</v>
      </c>
      <c r="D106" s="740">
        <v>44146</v>
      </c>
      <c r="E106" s="739" t="s">
        <v>1070</v>
      </c>
      <c r="F106" s="739" t="s">
        <v>17</v>
      </c>
      <c r="G106" s="1121"/>
      <c r="H106" s="1121"/>
      <c r="I106" s="1121"/>
      <c r="J106" s="1121"/>
      <c r="K106" s="1121"/>
      <c r="L106" s="1119"/>
      <c r="M106" s="909"/>
      <c r="N106" s="1120"/>
      <c r="O106" s="858"/>
      <c r="P106" s="858"/>
      <c r="Q106" s="896"/>
      <c r="R106" s="896"/>
      <c r="S106" s="923"/>
      <c r="T106" s="923"/>
      <c r="U106" s="896"/>
      <c r="V106" s="923"/>
    </row>
    <row r="107" spans="1:22" s="788" customFormat="1" ht="25.5" x14ac:dyDescent="0.25">
      <c r="A107" s="788">
        <v>74</v>
      </c>
      <c r="B107" s="739" t="s">
        <v>10</v>
      </c>
      <c r="C107" s="739" t="s">
        <v>15</v>
      </c>
      <c r="D107" s="740">
        <v>44147</v>
      </c>
      <c r="E107" s="739" t="s">
        <v>1077</v>
      </c>
      <c r="F107" s="739" t="s">
        <v>17</v>
      </c>
      <c r="G107" s="1121"/>
      <c r="H107" s="1121"/>
      <c r="I107" s="1121"/>
      <c r="J107" s="1121"/>
      <c r="K107" s="1121"/>
      <c r="L107" s="1119"/>
      <c r="M107" s="909"/>
      <c r="N107" s="1120"/>
      <c r="O107" s="858"/>
      <c r="P107" s="858"/>
      <c r="Q107" s="896"/>
      <c r="R107" s="896"/>
      <c r="S107" s="923"/>
      <c r="T107" s="923"/>
      <c r="U107" s="896"/>
      <c r="V107" s="923"/>
    </row>
    <row r="108" spans="1:22" s="788" customFormat="1" ht="36.75" customHeight="1" x14ac:dyDescent="0.25">
      <c r="A108" s="788">
        <v>75</v>
      </c>
      <c r="B108" s="739" t="s">
        <v>10</v>
      </c>
      <c r="C108" s="739" t="s">
        <v>15</v>
      </c>
      <c r="D108" s="740">
        <v>44148</v>
      </c>
      <c r="E108" s="739" t="s">
        <v>1080</v>
      </c>
      <c r="F108" s="739" t="s">
        <v>17</v>
      </c>
      <c r="G108" s="1121"/>
      <c r="H108" s="1121"/>
      <c r="I108" s="1121"/>
      <c r="J108" s="1121"/>
      <c r="K108" s="1121"/>
      <c r="L108" s="1119"/>
      <c r="M108" s="909"/>
      <c r="N108" s="1120"/>
      <c r="O108" s="858"/>
      <c r="P108" s="858"/>
      <c r="Q108" s="896"/>
      <c r="R108" s="896"/>
      <c r="S108" s="923"/>
      <c r="T108" s="923"/>
      <c r="U108" s="896"/>
      <c r="V108" s="923"/>
    </row>
    <row r="109" spans="1:22" s="788" customFormat="1" ht="45.75" customHeight="1" x14ac:dyDescent="0.25">
      <c r="A109" s="788">
        <v>76</v>
      </c>
      <c r="B109" s="739" t="s">
        <v>10</v>
      </c>
      <c r="C109" s="739" t="s">
        <v>15</v>
      </c>
      <c r="D109" s="740">
        <v>44149</v>
      </c>
      <c r="E109" s="739" t="s">
        <v>1083</v>
      </c>
      <c r="F109" s="739" t="s">
        <v>17</v>
      </c>
      <c r="G109" s="1121"/>
      <c r="H109" s="1121"/>
      <c r="I109" s="1121"/>
      <c r="J109" s="1121"/>
      <c r="K109" s="1121"/>
      <c r="L109" s="1119"/>
      <c r="M109" s="909"/>
      <c r="N109" s="1120"/>
      <c r="O109" s="858"/>
      <c r="P109" s="858"/>
      <c r="Q109" s="896"/>
      <c r="R109" s="896"/>
      <c r="S109" s="923"/>
      <c r="T109" s="923"/>
      <c r="U109" s="896"/>
      <c r="V109" s="923"/>
    </row>
    <row r="110" spans="1:22" s="788" customFormat="1" ht="37.5" customHeight="1" x14ac:dyDescent="0.25">
      <c r="A110" s="788">
        <v>77</v>
      </c>
      <c r="B110" s="739" t="s">
        <v>10</v>
      </c>
      <c r="C110" s="739" t="s">
        <v>15</v>
      </c>
      <c r="D110" s="740">
        <v>44150</v>
      </c>
      <c r="E110" s="739" t="s">
        <v>1084</v>
      </c>
      <c r="F110" s="739" t="s">
        <v>17</v>
      </c>
      <c r="G110" s="1121"/>
      <c r="H110" s="1121"/>
      <c r="I110" s="1121"/>
      <c r="J110" s="1121"/>
      <c r="K110" s="1121"/>
      <c r="L110" s="1119"/>
      <c r="M110" s="909"/>
      <c r="N110" s="1120"/>
      <c r="O110" s="858"/>
      <c r="P110" s="858"/>
      <c r="Q110" s="896"/>
      <c r="R110" s="896"/>
      <c r="S110" s="923"/>
      <c r="T110" s="923"/>
      <c r="U110" s="896"/>
      <c r="V110" s="923"/>
    </row>
    <row r="111" spans="1:22" s="788" customFormat="1" ht="51" x14ac:dyDescent="0.25">
      <c r="A111" s="788">
        <v>78</v>
      </c>
      <c r="B111" s="739" t="s">
        <v>10</v>
      </c>
      <c r="C111" s="739" t="s">
        <v>15</v>
      </c>
      <c r="D111" s="740">
        <v>44151</v>
      </c>
      <c r="E111" s="739" t="s">
        <v>1090</v>
      </c>
      <c r="F111" s="739" t="s">
        <v>17</v>
      </c>
      <c r="G111" s="1121"/>
      <c r="H111" s="1121"/>
      <c r="I111" s="1121"/>
      <c r="J111" s="1121"/>
      <c r="K111" s="1121"/>
      <c r="L111" s="1119"/>
      <c r="M111" s="909"/>
      <c r="N111" s="1120"/>
      <c r="O111" s="858"/>
      <c r="P111" s="858"/>
      <c r="Q111" s="896"/>
      <c r="R111" s="896"/>
      <c r="S111" s="923"/>
      <c r="T111" s="923"/>
      <c r="U111" s="896"/>
      <c r="V111" s="923"/>
    </row>
    <row r="112" spans="1:22" s="788" customFormat="1" ht="57" customHeight="1" x14ac:dyDescent="0.25">
      <c r="A112" s="788">
        <v>79</v>
      </c>
      <c r="B112" s="739" t="s">
        <v>10</v>
      </c>
      <c r="C112" s="739" t="s">
        <v>15</v>
      </c>
      <c r="D112" s="740">
        <v>44152</v>
      </c>
      <c r="E112" s="739" t="s">
        <v>1091</v>
      </c>
      <c r="F112" s="739" t="s">
        <v>17</v>
      </c>
      <c r="G112" s="1121"/>
      <c r="H112" s="1121"/>
      <c r="I112" s="1121"/>
      <c r="J112" s="1121"/>
      <c r="K112" s="1121"/>
      <c r="L112" s="1119"/>
      <c r="M112" s="909"/>
      <c r="N112" s="1120"/>
      <c r="O112" s="858"/>
      <c r="P112" s="858"/>
      <c r="Q112" s="896"/>
      <c r="R112" s="896"/>
      <c r="S112" s="923"/>
      <c r="T112" s="923"/>
      <c r="U112" s="896"/>
      <c r="V112" s="923"/>
    </row>
    <row r="113" spans="1:22" s="788" customFormat="1" ht="38.25" x14ac:dyDescent="0.25">
      <c r="A113" s="788">
        <v>80</v>
      </c>
      <c r="B113" s="739" t="s">
        <v>10</v>
      </c>
      <c r="C113" s="739" t="s">
        <v>15</v>
      </c>
      <c r="D113" s="740">
        <v>44153</v>
      </c>
      <c r="E113" s="739" t="s">
        <v>1093</v>
      </c>
      <c r="F113" s="739" t="s">
        <v>17</v>
      </c>
      <c r="G113" s="1121"/>
      <c r="H113" s="1121"/>
      <c r="I113" s="1121"/>
      <c r="J113" s="1121"/>
      <c r="K113" s="1121"/>
      <c r="L113" s="1119"/>
      <c r="M113" s="909"/>
      <c r="N113" s="1120"/>
      <c r="O113" s="858"/>
      <c r="P113" s="858"/>
      <c r="Q113" s="896"/>
      <c r="R113" s="896"/>
      <c r="S113" s="923"/>
      <c r="T113" s="923"/>
      <c r="U113" s="896"/>
      <c r="V113" s="923"/>
    </row>
    <row r="114" spans="1:22" s="788" customFormat="1" ht="39.75" customHeight="1" x14ac:dyDescent="0.25">
      <c r="A114" s="788">
        <v>81</v>
      </c>
      <c r="B114" s="739" t="s">
        <v>10</v>
      </c>
      <c r="C114" s="739" t="s">
        <v>15</v>
      </c>
      <c r="D114" s="740">
        <v>44154</v>
      </c>
      <c r="E114" s="739" t="s">
        <v>1100</v>
      </c>
      <c r="F114" s="739" t="s">
        <v>17</v>
      </c>
      <c r="G114" s="1121"/>
      <c r="H114" s="1121"/>
      <c r="I114" s="1121"/>
      <c r="J114" s="1121"/>
      <c r="K114" s="1121"/>
      <c r="L114" s="1119"/>
      <c r="M114" s="909"/>
      <c r="N114" s="1120"/>
      <c r="O114" s="858"/>
      <c r="P114" s="858"/>
      <c r="Q114" s="896"/>
      <c r="R114" s="896"/>
      <c r="S114" s="923"/>
      <c r="T114" s="923"/>
      <c r="U114" s="896"/>
      <c r="V114" s="923"/>
    </row>
    <row r="115" spans="1:22" s="788" customFormat="1" ht="38.25" customHeight="1" x14ac:dyDescent="0.25">
      <c r="A115" s="788">
        <v>82</v>
      </c>
      <c r="B115" s="739" t="s">
        <v>10</v>
      </c>
      <c r="C115" s="739" t="s">
        <v>15</v>
      </c>
      <c r="D115" s="740">
        <v>44155</v>
      </c>
      <c r="E115" s="739" t="s">
        <v>1102</v>
      </c>
      <c r="F115" s="739" t="s">
        <v>17</v>
      </c>
      <c r="G115" s="1121"/>
      <c r="H115" s="1121"/>
      <c r="I115" s="1121"/>
      <c r="J115" s="1121"/>
      <c r="K115" s="1121"/>
      <c r="L115" s="1119"/>
      <c r="M115" s="909"/>
      <c r="N115" s="1120"/>
      <c r="O115" s="858"/>
      <c r="P115" s="858"/>
      <c r="Q115" s="896"/>
      <c r="R115" s="896"/>
      <c r="S115" s="923"/>
      <c r="T115" s="923"/>
      <c r="U115" s="896"/>
      <c r="V115" s="923"/>
    </row>
    <row r="116" spans="1:22" s="788" customFormat="1" ht="38.25" x14ac:dyDescent="0.25">
      <c r="A116" s="788">
        <v>83</v>
      </c>
      <c r="B116" s="739" t="s">
        <v>10</v>
      </c>
      <c r="C116" s="739" t="s">
        <v>15</v>
      </c>
      <c r="D116" s="740">
        <v>44156</v>
      </c>
      <c r="E116" s="739" t="s">
        <v>1067</v>
      </c>
      <c r="F116" s="739" t="s">
        <v>17</v>
      </c>
      <c r="G116" s="1121"/>
      <c r="H116" s="1121"/>
      <c r="I116" s="1121"/>
      <c r="J116" s="1121"/>
      <c r="K116" s="1121"/>
      <c r="L116" s="1119"/>
      <c r="M116" s="909"/>
      <c r="N116" s="1120"/>
      <c r="O116" s="858"/>
      <c r="P116" s="858"/>
      <c r="Q116" s="896"/>
      <c r="R116" s="896"/>
      <c r="S116" s="923"/>
      <c r="T116" s="923"/>
      <c r="U116" s="896"/>
      <c r="V116" s="923"/>
    </row>
    <row r="117" spans="1:22" s="788" customFormat="1" ht="47.25" customHeight="1" x14ac:dyDescent="0.25">
      <c r="A117" s="788">
        <v>84</v>
      </c>
      <c r="B117" s="739" t="s">
        <v>10</v>
      </c>
      <c r="C117" s="739" t="s">
        <v>15</v>
      </c>
      <c r="D117" s="740">
        <v>44157</v>
      </c>
      <c r="E117" s="739" t="s">
        <v>1422</v>
      </c>
      <c r="F117" s="739" t="s">
        <v>17</v>
      </c>
      <c r="G117" s="1121"/>
      <c r="H117" s="1121"/>
      <c r="I117" s="1121"/>
      <c r="J117" s="1121"/>
      <c r="K117" s="1121"/>
      <c r="L117" s="1119"/>
      <c r="M117" s="909"/>
      <c r="N117" s="1120"/>
      <c r="O117" s="858"/>
      <c r="P117" s="858"/>
      <c r="Q117" s="896"/>
      <c r="R117" s="896"/>
      <c r="S117" s="923"/>
      <c r="T117" s="923"/>
      <c r="U117" s="896"/>
      <c r="V117" s="923"/>
    </row>
    <row r="118" spans="1:22" s="788" customFormat="1" ht="59.25" customHeight="1" x14ac:dyDescent="0.25">
      <c r="A118" s="788">
        <v>85</v>
      </c>
      <c r="B118" s="739" t="s">
        <v>10</v>
      </c>
      <c r="C118" s="739" t="s">
        <v>15</v>
      </c>
      <c r="D118" s="740">
        <v>44158</v>
      </c>
      <c r="E118" s="739" t="s">
        <v>1071</v>
      </c>
      <c r="F118" s="739" t="s">
        <v>17</v>
      </c>
      <c r="G118" s="1121"/>
      <c r="H118" s="1121"/>
      <c r="I118" s="1121"/>
      <c r="J118" s="1121"/>
      <c r="K118" s="1121"/>
      <c r="L118" s="1119"/>
      <c r="M118" s="909"/>
      <c r="N118" s="1120"/>
      <c r="O118" s="858"/>
      <c r="P118" s="858"/>
      <c r="Q118" s="896"/>
      <c r="R118" s="896"/>
      <c r="S118" s="923"/>
      <c r="T118" s="923"/>
      <c r="U118" s="896"/>
      <c r="V118" s="923"/>
    </row>
    <row r="119" spans="1:22" s="788" customFormat="1" ht="66.75" customHeight="1" x14ac:dyDescent="0.25">
      <c r="A119" s="788">
        <v>86</v>
      </c>
      <c r="B119" s="739" t="s">
        <v>10</v>
      </c>
      <c r="C119" s="739" t="s">
        <v>15</v>
      </c>
      <c r="D119" s="740">
        <v>44159</v>
      </c>
      <c r="E119" s="739" t="s">
        <v>1104</v>
      </c>
      <c r="F119" s="739" t="s">
        <v>17</v>
      </c>
      <c r="G119" s="1121"/>
      <c r="H119" s="1121"/>
      <c r="I119" s="1121"/>
      <c r="J119" s="1121"/>
      <c r="K119" s="1121"/>
      <c r="L119" s="1119"/>
      <c r="M119" s="909"/>
      <c r="N119" s="1120"/>
      <c r="O119" s="858"/>
      <c r="P119" s="858"/>
      <c r="Q119" s="896"/>
      <c r="R119" s="896"/>
      <c r="S119" s="923"/>
      <c r="T119" s="923"/>
      <c r="U119" s="896"/>
      <c r="V119" s="923"/>
    </row>
    <row r="120" spans="1:22" s="788" customFormat="1" ht="38.25" x14ac:dyDescent="0.25">
      <c r="A120" s="788">
        <v>87</v>
      </c>
      <c r="B120" s="739" t="s">
        <v>10</v>
      </c>
      <c r="C120" s="739" t="s">
        <v>15</v>
      </c>
      <c r="D120" s="740">
        <v>44160</v>
      </c>
      <c r="E120" s="739" t="s">
        <v>1103</v>
      </c>
      <c r="F120" s="739" t="s">
        <v>17</v>
      </c>
      <c r="G120" s="1121"/>
      <c r="H120" s="1121"/>
      <c r="I120" s="1121"/>
      <c r="J120" s="1121"/>
      <c r="K120" s="1121"/>
      <c r="L120" s="1119"/>
      <c r="M120" s="909"/>
      <c r="N120" s="1120"/>
      <c r="O120" s="858"/>
      <c r="P120" s="858"/>
      <c r="Q120" s="887"/>
      <c r="R120" s="887"/>
      <c r="S120" s="928"/>
      <c r="T120" s="928"/>
      <c r="U120" s="887"/>
      <c r="V120" s="928"/>
    </row>
    <row r="121" spans="1:22" ht="14.25" x14ac:dyDescent="0.25">
      <c r="M121" s="787"/>
      <c r="N121" s="787"/>
      <c r="O121" s="787"/>
      <c r="P121" s="787"/>
      <c r="Q121" s="787"/>
      <c r="R121" s="787"/>
    </row>
    <row r="122" spans="1:22" ht="14.25" x14ac:dyDescent="0.25">
      <c r="M122" s="787"/>
      <c r="N122" s="787"/>
      <c r="O122" s="787"/>
      <c r="P122" s="787"/>
      <c r="Q122" s="787"/>
      <c r="R122" s="787"/>
    </row>
    <row r="123" spans="1:22" ht="14.25" x14ac:dyDescent="0.25">
      <c r="M123" s="787"/>
      <c r="N123" s="787"/>
      <c r="O123" s="787"/>
      <c r="P123" s="787"/>
      <c r="Q123" s="787"/>
      <c r="R123" s="787"/>
    </row>
    <row r="124" spans="1:22" ht="14.25" x14ac:dyDescent="0.25">
      <c r="M124" s="787"/>
      <c r="N124" s="787"/>
      <c r="O124" s="787"/>
      <c r="P124" s="787"/>
      <c r="Q124" s="787"/>
      <c r="R124" s="787"/>
    </row>
    <row r="125" spans="1:22" ht="14.25" x14ac:dyDescent="0.25">
      <c r="M125" s="787"/>
      <c r="N125" s="787"/>
      <c r="O125" s="787"/>
      <c r="P125" s="787"/>
      <c r="Q125" s="787"/>
      <c r="R125" s="787"/>
    </row>
    <row r="126" spans="1:22" ht="14.25" x14ac:dyDescent="0.25">
      <c r="M126" s="787"/>
      <c r="N126" s="787"/>
      <c r="O126" s="787"/>
      <c r="P126" s="787"/>
      <c r="Q126" s="787"/>
      <c r="R126" s="787"/>
    </row>
    <row r="127" spans="1:22" ht="14.25" x14ac:dyDescent="0.25">
      <c r="M127" s="787"/>
      <c r="N127" s="787"/>
      <c r="O127" s="787"/>
      <c r="P127" s="787"/>
      <c r="Q127" s="787"/>
      <c r="R127" s="787"/>
    </row>
    <row r="128" spans="1:22" ht="14.25" x14ac:dyDescent="0.25">
      <c r="M128" s="787"/>
      <c r="N128" s="787"/>
      <c r="O128" s="787"/>
      <c r="P128" s="787"/>
      <c r="Q128" s="787"/>
      <c r="R128" s="787"/>
    </row>
    <row r="129" spans="13:18" ht="14.25" x14ac:dyDescent="0.25">
      <c r="M129" s="787"/>
      <c r="N129" s="787"/>
      <c r="O129" s="787"/>
      <c r="P129" s="787"/>
      <c r="Q129" s="787"/>
      <c r="R129" s="787"/>
    </row>
    <row r="130" spans="13:18" ht="14.25" x14ac:dyDescent="0.25">
      <c r="M130" s="787"/>
      <c r="N130" s="787"/>
      <c r="O130" s="787"/>
      <c r="P130" s="787"/>
      <c r="Q130" s="787"/>
      <c r="R130" s="787"/>
    </row>
    <row r="131" spans="13:18" ht="14.25" x14ac:dyDescent="0.25">
      <c r="M131" s="787"/>
      <c r="N131" s="787"/>
      <c r="O131" s="787"/>
      <c r="P131" s="787"/>
      <c r="Q131" s="787"/>
      <c r="R131" s="787"/>
    </row>
    <row r="132" spans="13:18" ht="14.25" x14ac:dyDescent="0.25">
      <c r="M132" s="787"/>
      <c r="N132" s="787"/>
      <c r="O132" s="787"/>
      <c r="P132" s="787"/>
      <c r="Q132" s="787"/>
      <c r="R132" s="787"/>
    </row>
    <row r="133" spans="13:18" ht="14.25" x14ac:dyDescent="0.25">
      <c r="M133" s="787"/>
      <c r="N133" s="787"/>
      <c r="O133" s="787"/>
      <c r="P133" s="787"/>
      <c r="Q133" s="787"/>
      <c r="R133" s="787"/>
    </row>
    <row r="134" spans="13:18" ht="14.25" x14ac:dyDescent="0.25">
      <c r="M134" s="787"/>
      <c r="N134" s="787"/>
      <c r="O134" s="787"/>
      <c r="P134" s="787"/>
      <c r="Q134" s="787"/>
      <c r="R134" s="787"/>
    </row>
    <row r="135" spans="13:18" ht="14.25" x14ac:dyDescent="0.25">
      <c r="M135" s="787"/>
      <c r="N135" s="787"/>
      <c r="O135" s="787"/>
      <c r="P135" s="787"/>
      <c r="Q135" s="787"/>
      <c r="R135" s="787"/>
    </row>
    <row r="136" spans="13:18" ht="14.25" x14ac:dyDescent="0.25">
      <c r="M136" s="787"/>
      <c r="N136" s="787"/>
      <c r="O136" s="787"/>
      <c r="P136" s="787"/>
      <c r="Q136" s="787"/>
      <c r="R136" s="787"/>
    </row>
    <row r="137" spans="13:18" ht="14.25" x14ac:dyDescent="0.25">
      <c r="M137" s="787"/>
      <c r="N137" s="787"/>
      <c r="O137" s="787"/>
      <c r="P137" s="787"/>
      <c r="Q137" s="787"/>
      <c r="R137" s="787"/>
    </row>
    <row r="138" spans="13:18" ht="14.25" x14ac:dyDescent="0.25">
      <c r="M138" s="787"/>
      <c r="N138" s="787"/>
      <c r="O138" s="787"/>
      <c r="P138" s="787"/>
      <c r="Q138" s="787"/>
      <c r="R138" s="787"/>
    </row>
    <row r="139" spans="13:18" ht="14.25" x14ac:dyDescent="0.25">
      <c r="M139" s="787"/>
      <c r="N139" s="787"/>
      <c r="O139" s="787"/>
      <c r="P139" s="787"/>
      <c r="Q139" s="787"/>
      <c r="R139" s="787"/>
    </row>
    <row r="140" spans="13:18" ht="14.25" x14ac:dyDescent="0.25">
      <c r="M140" s="787"/>
      <c r="N140" s="787"/>
      <c r="O140" s="787"/>
      <c r="P140" s="787"/>
      <c r="Q140" s="787"/>
      <c r="R140" s="787"/>
    </row>
    <row r="141" spans="13:18" ht="14.25" x14ac:dyDescent="0.25">
      <c r="M141" s="787"/>
      <c r="N141" s="787"/>
      <c r="O141" s="787"/>
      <c r="P141" s="787"/>
      <c r="Q141" s="787"/>
      <c r="R141" s="787"/>
    </row>
    <row r="142" spans="13:18" ht="14.25" x14ac:dyDescent="0.25">
      <c r="M142" s="787"/>
      <c r="N142" s="787"/>
      <c r="O142" s="787"/>
      <c r="P142" s="787"/>
      <c r="Q142" s="787"/>
      <c r="R142" s="787"/>
    </row>
    <row r="143" spans="13:18" ht="14.25" x14ac:dyDescent="0.25">
      <c r="M143" s="787"/>
      <c r="N143" s="787"/>
      <c r="O143" s="787"/>
      <c r="P143" s="787"/>
      <c r="Q143" s="787"/>
      <c r="R143" s="787"/>
    </row>
    <row r="144" spans="13:18" ht="14.25" x14ac:dyDescent="0.25">
      <c r="M144" s="787"/>
      <c r="N144" s="787"/>
      <c r="O144" s="787"/>
      <c r="P144" s="787"/>
      <c r="Q144" s="787"/>
      <c r="R144" s="787"/>
    </row>
    <row r="145" spans="13:18" ht="14.25" x14ac:dyDescent="0.25">
      <c r="M145" s="787"/>
      <c r="N145" s="787"/>
      <c r="O145" s="787"/>
      <c r="P145" s="787"/>
      <c r="Q145" s="787"/>
      <c r="R145" s="787"/>
    </row>
    <row r="146" spans="13:18" ht="14.25" x14ac:dyDescent="0.25">
      <c r="M146" s="787"/>
      <c r="N146" s="787"/>
      <c r="O146" s="787"/>
      <c r="P146" s="787"/>
      <c r="Q146" s="787"/>
      <c r="R146" s="787"/>
    </row>
    <row r="147" spans="13:18" ht="14.25" x14ac:dyDescent="0.25">
      <c r="M147" s="787"/>
      <c r="N147" s="787"/>
      <c r="O147" s="787"/>
      <c r="P147" s="787"/>
      <c r="Q147" s="787"/>
      <c r="R147" s="787"/>
    </row>
    <row r="148" spans="13:18" ht="14.25" x14ac:dyDescent="0.25">
      <c r="M148" s="787"/>
      <c r="N148" s="787"/>
      <c r="O148" s="787"/>
      <c r="P148" s="787"/>
      <c r="Q148" s="787"/>
      <c r="R148" s="787"/>
    </row>
    <row r="149" spans="13:18" ht="14.25" x14ac:dyDescent="0.25">
      <c r="M149" s="787"/>
      <c r="N149" s="787"/>
      <c r="O149" s="787"/>
      <c r="P149" s="787"/>
      <c r="Q149" s="787"/>
      <c r="R149" s="787"/>
    </row>
    <row r="150" spans="13:18" ht="14.25" x14ac:dyDescent="0.25">
      <c r="M150" s="787"/>
      <c r="N150" s="787"/>
      <c r="O150" s="787"/>
      <c r="P150" s="787"/>
      <c r="Q150" s="787"/>
      <c r="R150" s="787"/>
    </row>
    <row r="151" spans="13:18" ht="14.25" x14ac:dyDescent="0.25">
      <c r="M151" s="787"/>
      <c r="N151" s="787"/>
      <c r="O151" s="787"/>
      <c r="P151" s="787"/>
      <c r="Q151" s="787"/>
      <c r="R151" s="787"/>
    </row>
    <row r="152" spans="13:18" ht="14.25" x14ac:dyDescent="0.25">
      <c r="M152" s="787"/>
      <c r="N152" s="787"/>
      <c r="O152" s="787"/>
      <c r="P152" s="787"/>
      <c r="Q152" s="787"/>
      <c r="R152" s="787"/>
    </row>
    <row r="153" spans="13:18" ht="14.25" x14ac:dyDescent="0.25">
      <c r="M153" s="787"/>
      <c r="N153" s="787"/>
      <c r="O153" s="787"/>
      <c r="P153" s="787"/>
      <c r="Q153" s="787"/>
      <c r="R153" s="787"/>
    </row>
    <row r="154" spans="13:18" ht="14.25" x14ac:dyDescent="0.25">
      <c r="M154" s="787"/>
      <c r="N154" s="787"/>
      <c r="O154" s="787"/>
      <c r="P154" s="787"/>
      <c r="Q154" s="787"/>
      <c r="R154" s="787"/>
    </row>
    <row r="155" spans="13:18" ht="14.25" x14ac:dyDescent="0.25">
      <c r="M155" s="787"/>
      <c r="N155" s="787"/>
      <c r="O155" s="787"/>
      <c r="P155" s="787"/>
      <c r="Q155" s="787"/>
      <c r="R155" s="787"/>
    </row>
    <row r="156" spans="13:18" ht="14.25" x14ac:dyDescent="0.25">
      <c r="M156" s="787"/>
      <c r="N156" s="787"/>
      <c r="O156" s="787"/>
      <c r="P156" s="787"/>
      <c r="Q156" s="787"/>
      <c r="R156" s="787"/>
    </row>
    <row r="157" spans="13:18" ht="14.25" x14ac:dyDescent="0.25">
      <c r="M157" s="787"/>
      <c r="N157" s="787"/>
      <c r="O157" s="787"/>
      <c r="P157" s="787"/>
      <c r="Q157" s="787"/>
      <c r="R157" s="787"/>
    </row>
    <row r="158" spans="13:18" ht="14.25" x14ac:dyDescent="0.25">
      <c r="M158" s="787"/>
      <c r="N158" s="787"/>
      <c r="O158" s="787"/>
      <c r="P158" s="787"/>
      <c r="Q158" s="787"/>
      <c r="R158" s="787"/>
    </row>
    <row r="159" spans="13:18" ht="14.25" x14ac:dyDescent="0.25">
      <c r="M159" s="787"/>
      <c r="N159" s="787"/>
      <c r="O159" s="787"/>
      <c r="P159" s="787"/>
      <c r="Q159" s="787"/>
      <c r="R159" s="787"/>
    </row>
    <row r="160" spans="13:18" ht="14.25" x14ac:dyDescent="0.25">
      <c r="M160" s="787"/>
      <c r="N160" s="787"/>
      <c r="O160" s="787"/>
      <c r="P160" s="787"/>
      <c r="Q160" s="787"/>
      <c r="R160" s="787"/>
    </row>
    <row r="161" spans="13:18" ht="14.25" x14ac:dyDescent="0.25">
      <c r="M161" s="787"/>
      <c r="N161" s="787"/>
      <c r="O161" s="787"/>
      <c r="P161" s="787"/>
      <c r="Q161" s="787"/>
      <c r="R161" s="787"/>
    </row>
    <row r="162" spans="13:18" ht="14.25" x14ac:dyDescent="0.25">
      <c r="M162" s="787"/>
      <c r="N162" s="787"/>
      <c r="O162" s="787"/>
      <c r="P162" s="787"/>
      <c r="Q162" s="787"/>
      <c r="R162" s="787"/>
    </row>
    <row r="163" spans="13:18" ht="14.25" x14ac:dyDescent="0.25">
      <c r="M163" s="787"/>
      <c r="N163" s="787"/>
      <c r="O163" s="787"/>
      <c r="P163" s="787"/>
      <c r="Q163" s="787"/>
      <c r="R163" s="787"/>
    </row>
    <row r="164" spans="13:18" ht="14.25" x14ac:dyDescent="0.25">
      <c r="M164" s="787"/>
      <c r="N164" s="787"/>
      <c r="O164" s="787"/>
      <c r="P164" s="787"/>
      <c r="Q164" s="787"/>
      <c r="R164" s="787"/>
    </row>
    <row r="165" spans="13:18" ht="14.25" x14ac:dyDescent="0.25">
      <c r="M165" s="787"/>
      <c r="N165" s="787"/>
      <c r="O165" s="787"/>
      <c r="P165" s="787"/>
      <c r="Q165" s="787"/>
      <c r="R165" s="787"/>
    </row>
    <row r="166" spans="13:18" ht="14.25" x14ac:dyDescent="0.25">
      <c r="M166" s="787"/>
      <c r="N166" s="787"/>
      <c r="O166" s="787"/>
      <c r="P166" s="787"/>
      <c r="Q166" s="787"/>
      <c r="R166" s="787"/>
    </row>
    <row r="167" spans="13:18" ht="14.25" x14ac:dyDescent="0.25">
      <c r="M167" s="787"/>
      <c r="N167" s="787"/>
      <c r="O167" s="787"/>
      <c r="P167" s="787"/>
      <c r="Q167" s="787"/>
      <c r="R167" s="787"/>
    </row>
    <row r="168" spans="13:18" ht="14.25" x14ac:dyDescent="0.25">
      <c r="M168" s="787"/>
      <c r="N168" s="787"/>
      <c r="O168" s="787"/>
      <c r="P168" s="787"/>
      <c r="Q168" s="787"/>
      <c r="R168" s="787"/>
    </row>
    <row r="169" spans="13:18" ht="14.25" x14ac:dyDescent="0.25">
      <c r="M169" s="787"/>
      <c r="N169" s="787"/>
      <c r="O169" s="787"/>
      <c r="P169" s="787"/>
      <c r="Q169" s="787"/>
      <c r="R169" s="787"/>
    </row>
    <row r="170" spans="13:18" ht="14.25" x14ac:dyDescent="0.25">
      <c r="M170" s="787"/>
      <c r="N170" s="787"/>
      <c r="O170" s="787"/>
      <c r="P170" s="787"/>
      <c r="Q170" s="787"/>
      <c r="R170" s="787"/>
    </row>
    <row r="171" spans="13:18" ht="14.25" x14ac:dyDescent="0.25">
      <c r="M171" s="787"/>
      <c r="N171" s="787"/>
      <c r="O171" s="787"/>
      <c r="P171" s="787"/>
      <c r="Q171" s="787"/>
      <c r="R171" s="787"/>
    </row>
    <row r="172" spans="13:18" ht="14.25" x14ac:dyDescent="0.25">
      <c r="M172" s="787"/>
      <c r="N172" s="787"/>
      <c r="O172" s="787"/>
      <c r="P172" s="787"/>
      <c r="Q172" s="787"/>
      <c r="R172" s="787"/>
    </row>
    <row r="173" spans="13:18" ht="14.25" x14ac:dyDescent="0.25">
      <c r="M173" s="787"/>
      <c r="N173" s="787"/>
      <c r="O173" s="787"/>
      <c r="P173" s="787"/>
      <c r="Q173" s="787"/>
      <c r="R173" s="787"/>
    </row>
    <row r="174" spans="13:18" ht="14.25" x14ac:dyDescent="0.25">
      <c r="M174" s="787"/>
      <c r="N174" s="787"/>
      <c r="O174" s="787"/>
      <c r="P174" s="787"/>
      <c r="Q174" s="787"/>
      <c r="R174" s="787"/>
    </row>
    <row r="175" spans="13:18" ht="14.25" x14ac:dyDescent="0.25">
      <c r="M175" s="787"/>
      <c r="N175" s="787"/>
      <c r="O175" s="787"/>
      <c r="P175" s="787"/>
      <c r="Q175" s="787"/>
      <c r="R175" s="787"/>
    </row>
    <row r="176" spans="13:18" ht="14.25" x14ac:dyDescent="0.25">
      <c r="M176" s="787"/>
      <c r="N176" s="787"/>
      <c r="O176" s="787"/>
      <c r="P176" s="787"/>
      <c r="Q176" s="787"/>
      <c r="R176" s="787"/>
    </row>
    <row r="177" ht="14.25" x14ac:dyDescent="0.25"/>
    <row r="178" ht="14.25" x14ac:dyDescent="0.25"/>
    <row r="179" ht="14.25" x14ac:dyDescent="0.25"/>
    <row r="180" ht="14.25" x14ac:dyDescent="0.25"/>
    <row r="181" ht="14.25" x14ac:dyDescent="0.25"/>
    <row r="182" ht="14.25" x14ac:dyDescent="0.25"/>
    <row r="183" ht="14.25" x14ac:dyDescent="0.25"/>
    <row r="184" ht="14.25" x14ac:dyDescent="0.25"/>
    <row r="185" ht="14.25" x14ac:dyDescent="0.25"/>
    <row r="186" ht="14.25" x14ac:dyDescent="0.25"/>
    <row r="187" ht="14.25" x14ac:dyDescent="0.25"/>
    <row r="188" ht="14.25" x14ac:dyDescent="0.25"/>
    <row r="189" ht="14.25" x14ac:dyDescent="0.25"/>
    <row r="190" ht="14.25" x14ac:dyDescent="0.25"/>
    <row r="191" ht="14.25" x14ac:dyDescent="0.25"/>
    <row r="192" ht="14.25" x14ac:dyDescent="0.25"/>
    <row r="193" ht="14.25" x14ac:dyDescent="0.25"/>
    <row r="194" ht="14.25" x14ac:dyDescent="0.25"/>
    <row r="195" ht="14.25" x14ac:dyDescent="0.25"/>
    <row r="196" ht="14.25" x14ac:dyDescent="0.25"/>
    <row r="197" ht="14.25" x14ac:dyDescent="0.25"/>
    <row r="198" ht="14.25" x14ac:dyDescent="0.25"/>
    <row r="199" ht="14.25" x14ac:dyDescent="0.25"/>
    <row r="200" ht="14.25" x14ac:dyDescent="0.25"/>
    <row r="201" ht="14.25" x14ac:dyDescent="0.25"/>
    <row r="202" ht="14.25" x14ac:dyDescent="0.25"/>
    <row r="203" ht="14.25" x14ac:dyDescent="0.25"/>
    <row r="204" ht="14.25" x14ac:dyDescent="0.25"/>
    <row r="205" ht="14.25" x14ac:dyDescent="0.25"/>
    <row r="206" ht="14.25" x14ac:dyDescent="0.25"/>
    <row r="207" ht="14.25" x14ac:dyDescent="0.25"/>
    <row r="208" ht="14.25" x14ac:dyDescent="0.25"/>
    <row r="209" ht="14.25" x14ac:dyDescent="0.25"/>
    <row r="210" ht="14.25" x14ac:dyDescent="0.25"/>
    <row r="211" ht="14.25" x14ac:dyDescent="0.25"/>
    <row r="212" ht="14.25" x14ac:dyDescent="0.25"/>
    <row r="213" ht="14.25" x14ac:dyDescent="0.25"/>
    <row r="214" ht="14.25" x14ac:dyDescent="0.25"/>
    <row r="215" ht="14.25" x14ac:dyDescent="0.25"/>
    <row r="216" ht="14.25" x14ac:dyDescent="0.25"/>
    <row r="217" ht="14.25" x14ac:dyDescent="0.25"/>
    <row r="218" ht="14.25" x14ac:dyDescent="0.25"/>
    <row r="219" ht="14.25" x14ac:dyDescent="0.25"/>
    <row r="220" ht="14.25" x14ac:dyDescent="0.25"/>
    <row r="221" ht="14.25" x14ac:dyDescent="0.25"/>
    <row r="222" ht="14.25" x14ac:dyDescent="0.25"/>
    <row r="223" ht="14.25" x14ac:dyDescent="0.25"/>
    <row r="224" ht="14.25" x14ac:dyDescent="0.25"/>
    <row r="225" ht="14.25" x14ac:dyDescent="0.25"/>
    <row r="226" ht="14.25" x14ac:dyDescent="0.25"/>
    <row r="227" ht="14.25" x14ac:dyDescent="0.25"/>
    <row r="228" ht="14.25" x14ac:dyDescent="0.25"/>
    <row r="229" ht="14.25" x14ac:dyDescent="0.25"/>
    <row r="230" ht="14.25" x14ac:dyDescent="0.25"/>
    <row r="231" ht="14.25" x14ac:dyDescent="0.25"/>
    <row r="232" ht="14.25" x14ac:dyDescent="0.25"/>
    <row r="233" ht="14.25" x14ac:dyDescent="0.25"/>
    <row r="234" ht="14.25" x14ac:dyDescent="0.25"/>
    <row r="235" ht="14.25" x14ac:dyDescent="0.25"/>
    <row r="236" ht="14.25" x14ac:dyDescent="0.25"/>
    <row r="237" ht="14.25" x14ac:dyDescent="0.25"/>
    <row r="238" ht="14.25" x14ac:dyDescent="0.25"/>
    <row r="239" ht="14.25" x14ac:dyDescent="0.25"/>
    <row r="240" ht="14.25" x14ac:dyDescent="0.25"/>
    <row r="241" ht="14.25" x14ac:dyDescent="0.25"/>
    <row r="242" ht="14.25" x14ac:dyDescent="0.25"/>
    <row r="243" ht="14.25" x14ac:dyDescent="0.25"/>
    <row r="244" ht="14.25" x14ac:dyDescent="0.25"/>
    <row r="245" ht="14.25" x14ac:dyDescent="0.25"/>
    <row r="246" ht="14.25" x14ac:dyDescent="0.25"/>
    <row r="247" ht="14.25" x14ac:dyDescent="0.25"/>
    <row r="248" ht="14.25" x14ac:dyDescent="0.25"/>
    <row r="249" ht="14.25" x14ac:dyDescent="0.25"/>
    <row r="250" ht="14.25" x14ac:dyDescent="0.25"/>
    <row r="251" ht="14.25" x14ac:dyDescent="0.25"/>
    <row r="252" ht="14.25" x14ac:dyDescent="0.25"/>
    <row r="253" ht="14.25" x14ac:dyDescent="0.25"/>
    <row r="254" ht="14.25" x14ac:dyDescent="0.25"/>
    <row r="255" ht="14.25" x14ac:dyDescent="0.25"/>
    <row r="256" ht="14.25" x14ac:dyDescent="0.25"/>
    <row r="257" ht="14.25" x14ac:dyDescent="0.25"/>
    <row r="258" ht="14.25" x14ac:dyDescent="0.25"/>
    <row r="259" ht="14.25" x14ac:dyDescent="0.25"/>
    <row r="260" ht="14.25" x14ac:dyDescent="0.25"/>
    <row r="261" ht="14.25" x14ac:dyDescent="0.25"/>
    <row r="262" ht="14.25" x14ac:dyDescent="0.25"/>
    <row r="263" ht="14.25" x14ac:dyDescent="0.25"/>
    <row r="264" ht="14.25" x14ac:dyDescent="0.25"/>
    <row r="265" ht="14.25" x14ac:dyDescent="0.25"/>
    <row r="266" ht="14.25" x14ac:dyDescent="0.25"/>
    <row r="267" ht="14.25" x14ac:dyDescent="0.25"/>
    <row r="268" ht="14.25" x14ac:dyDescent="0.25"/>
    <row r="269" ht="14.25" x14ac:dyDescent="0.25"/>
    <row r="270" ht="14.25" x14ac:dyDescent="0.25"/>
    <row r="271" ht="14.25" x14ac:dyDescent="0.25"/>
    <row r="272" ht="14.25" x14ac:dyDescent="0.25"/>
    <row r="273" ht="14.25" x14ac:dyDescent="0.25"/>
    <row r="274" ht="14.25" x14ac:dyDescent="0.25"/>
    <row r="275" ht="14.25" x14ac:dyDescent="0.25"/>
    <row r="276" ht="14.25" x14ac:dyDescent="0.25"/>
    <row r="277" ht="14.25" x14ac:dyDescent="0.25"/>
    <row r="278" ht="14.25" x14ac:dyDescent="0.25"/>
    <row r="279" ht="14.25" x14ac:dyDescent="0.25"/>
    <row r="280" ht="14.25" x14ac:dyDescent="0.25"/>
    <row r="281" ht="14.25" x14ac:dyDescent="0.25"/>
    <row r="282" ht="14.25" x14ac:dyDescent="0.25"/>
    <row r="283" ht="14.25" x14ac:dyDescent="0.25"/>
    <row r="284" ht="14.25" x14ac:dyDescent="0.25"/>
    <row r="285" ht="14.25" x14ac:dyDescent="0.25"/>
    <row r="286" ht="14.25" x14ac:dyDescent="0.25"/>
    <row r="287" ht="14.25" x14ac:dyDescent="0.25"/>
    <row r="288" ht="14.25" x14ac:dyDescent="0.25"/>
    <row r="289" ht="14.25" x14ac:dyDescent="0.25"/>
    <row r="290" ht="14.25" x14ac:dyDescent="0.25"/>
    <row r="291" ht="14.25" x14ac:dyDescent="0.25"/>
    <row r="292" ht="14.25" x14ac:dyDescent="0.25"/>
    <row r="293" ht="14.25" x14ac:dyDescent="0.25"/>
    <row r="294" ht="14.25" x14ac:dyDescent="0.25"/>
    <row r="295" ht="14.25" x14ac:dyDescent="0.25"/>
    <row r="296" ht="14.25" x14ac:dyDescent="0.25"/>
    <row r="297" ht="14.25" x14ac:dyDescent="0.25"/>
    <row r="298" ht="14.25" x14ac:dyDescent="0.25"/>
    <row r="299" ht="14.25" x14ac:dyDescent="0.25"/>
    <row r="300" ht="14.25" x14ac:dyDescent="0.25"/>
    <row r="301" ht="14.25" x14ac:dyDescent="0.25"/>
    <row r="302" ht="14.25" x14ac:dyDescent="0.25"/>
    <row r="303" ht="14.25" x14ac:dyDescent="0.25"/>
    <row r="304" ht="14.25" x14ac:dyDescent="0.25"/>
    <row r="305" ht="14.25" x14ac:dyDescent="0.25"/>
    <row r="306" ht="14.25" x14ac:dyDescent="0.25"/>
    <row r="307" ht="14.25" x14ac:dyDescent="0.25"/>
    <row r="308" ht="14.25" x14ac:dyDescent="0.25"/>
    <row r="309" ht="14.25" x14ac:dyDescent="0.25"/>
    <row r="310" ht="14.25" x14ac:dyDescent="0.25"/>
    <row r="311" ht="14.25" x14ac:dyDescent="0.25"/>
    <row r="312" ht="14.25" x14ac:dyDescent="0.25"/>
    <row r="313" ht="14.25" x14ac:dyDescent="0.25"/>
    <row r="314" ht="14.25" x14ac:dyDescent="0.25"/>
    <row r="315" ht="14.25" x14ac:dyDescent="0.25"/>
    <row r="316" ht="14.25" x14ac:dyDescent="0.25"/>
    <row r="317" ht="14.25" x14ac:dyDescent="0.25"/>
    <row r="318" ht="14.25" x14ac:dyDescent="0.25"/>
    <row r="319" ht="14.25" x14ac:dyDescent="0.25"/>
    <row r="320" ht="14.25" x14ac:dyDescent="0.25"/>
    <row r="321" ht="14.25" x14ac:dyDescent="0.25"/>
    <row r="322" ht="14.25" x14ac:dyDescent="0.25"/>
    <row r="323" ht="14.25" x14ac:dyDescent="0.25"/>
    <row r="324" ht="14.25" x14ac:dyDescent="0.25"/>
    <row r="325" ht="14.25" x14ac:dyDescent="0.25"/>
    <row r="326" ht="14.25" x14ac:dyDescent="0.25"/>
    <row r="327" ht="14.25" x14ac:dyDescent="0.25"/>
    <row r="328" ht="14.25" x14ac:dyDescent="0.25"/>
    <row r="329" ht="14.25" x14ac:dyDescent="0.25"/>
    <row r="330" ht="14.25" x14ac:dyDescent="0.25"/>
    <row r="331" ht="14.25" x14ac:dyDescent="0.25"/>
    <row r="332" ht="14.25" x14ac:dyDescent="0.25"/>
    <row r="333" ht="14.25" x14ac:dyDescent="0.25"/>
    <row r="334" ht="14.25" x14ac:dyDescent="0.25"/>
    <row r="335" ht="14.25" x14ac:dyDescent="0.25"/>
    <row r="336" ht="14.25" x14ac:dyDescent="0.25"/>
    <row r="337" ht="14.25" x14ac:dyDescent="0.25"/>
    <row r="338" ht="14.25" x14ac:dyDescent="0.25"/>
    <row r="339" ht="14.25" x14ac:dyDescent="0.25"/>
    <row r="340" ht="14.25" x14ac:dyDescent="0.25"/>
    <row r="341" ht="14.25" x14ac:dyDescent="0.25"/>
    <row r="342" ht="14.25" x14ac:dyDescent="0.25"/>
    <row r="343" ht="14.25" x14ac:dyDescent="0.25"/>
    <row r="344" ht="14.25" x14ac:dyDescent="0.25"/>
    <row r="345" ht="14.25" x14ac:dyDescent="0.25"/>
    <row r="346" ht="14.25" x14ac:dyDescent="0.25"/>
    <row r="347" ht="14.25" x14ac:dyDescent="0.25"/>
    <row r="348" ht="14.25" x14ac:dyDescent="0.25"/>
    <row r="349" ht="14.25" x14ac:dyDescent="0.25"/>
    <row r="350" ht="14.25" x14ac:dyDescent="0.25"/>
    <row r="351" ht="14.25" x14ac:dyDescent="0.25"/>
    <row r="352" ht="14.25" x14ac:dyDescent="0.25"/>
    <row r="353" ht="14.25" x14ac:dyDescent="0.25"/>
    <row r="354" ht="14.25" x14ac:dyDescent="0.25"/>
    <row r="355" ht="14.25" x14ac:dyDescent="0.25"/>
    <row r="356" ht="14.25" x14ac:dyDescent="0.25"/>
    <row r="357" ht="14.25" x14ac:dyDescent="0.25"/>
    <row r="358" ht="14.25" x14ac:dyDescent="0.25"/>
    <row r="359" ht="14.25" x14ac:dyDescent="0.25"/>
    <row r="360" ht="14.25" x14ac:dyDescent="0.25"/>
    <row r="361" ht="14.25" x14ac:dyDescent="0.25"/>
    <row r="362" ht="14.25" x14ac:dyDescent="0.25"/>
    <row r="363" ht="14.25" x14ac:dyDescent="0.25"/>
    <row r="364" ht="14.25" x14ac:dyDescent="0.25"/>
    <row r="365" ht="14.25" x14ac:dyDescent="0.25"/>
    <row r="366" ht="14.25" x14ac:dyDescent="0.25"/>
    <row r="367" ht="14.25" x14ac:dyDescent="0.25"/>
    <row r="368" ht="14.25" x14ac:dyDescent="0.25"/>
    <row r="369" ht="14.25" x14ac:dyDescent="0.25"/>
    <row r="370" ht="14.25" x14ac:dyDescent="0.25"/>
    <row r="371" ht="14.25" x14ac:dyDescent="0.25"/>
    <row r="372" ht="14.25" x14ac:dyDescent="0.25"/>
    <row r="373" ht="14.25" x14ac:dyDescent="0.25"/>
    <row r="374" ht="14.25" x14ac:dyDescent="0.25"/>
    <row r="375" ht="14.25" x14ac:dyDescent="0.25"/>
    <row r="376" ht="14.25" x14ac:dyDescent="0.25"/>
    <row r="377" ht="14.25" x14ac:dyDescent="0.25"/>
    <row r="378" ht="14.25" x14ac:dyDescent="0.25"/>
    <row r="379" ht="14.25" x14ac:dyDescent="0.25"/>
    <row r="380" ht="14.25" x14ac:dyDescent="0.25"/>
    <row r="381" ht="14.25" x14ac:dyDescent="0.25"/>
    <row r="382" ht="14.25" x14ac:dyDescent="0.25"/>
    <row r="383" ht="14.25" x14ac:dyDescent="0.25"/>
    <row r="384" ht="14.25" x14ac:dyDescent="0.25"/>
    <row r="385" ht="14.25" x14ac:dyDescent="0.25"/>
    <row r="386" ht="14.25" x14ac:dyDescent="0.25"/>
    <row r="387" ht="14.25" x14ac:dyDescent="0.25"/>
    <row r="388" ht="14.25" x14ac:dyDescent="0.25"/>
    <row r="389" ht="14.25" x14ac:dyDescent="0.25"/>
    <row r="390" ht="14.25" x14ac:dyDescent="0.25"/>
    <row r="391" ht="14.25" x14ac:dyDescent="0.25"/>
    <row r="392" ht="14.25" x14ac:dyDescent="0.25"/>
    <row r="393" ht="14.25" x14ac:dyDescent="0.25"/>
    <row r="394" ht="14.25" x14ac:dyDescent="0.25"/>
    <row r="395" ht="14.25" x14ac:dyDescent="0.25"/>
    <row r="396" ht="14.25" x14ac:dyDescent="0.25"/>
    <row r="397" ht="14.25" x14ac:dyDescent="0.25"/>
    <row r="398" ht="14.25" x14ac:dyDescent="0.25"/>
    <row r="399" ht="14.25" x14ac:dyDescent="0.25"/>
    <row r="400" ht="14.25" x14ac:dyDescent="0.25"/>
    <row r="401" ht="14.25" x14ac:dyDescent="0.25"/>
    <row r="402" ht="14.25" x14ac:dyDescent="0.25"/>
    <row r="403" ht="14.25" x14ac:dyDescent="0.25"/>
    <row r="404" ht="14.25" x14ac:dyDescent="0.25"/>
    <row r="405" ht="14.25" x14ac:dyDescent="0.25"/>
    <row r="406" ht="14.25" x14ac:dyDescent="0.25"/>
    <row r="407" ht="14.25" x14ac:dyDescent="0.25"/>
    <row r="408" ht="14.25" x14ac:dyDescent="0.25"/>
    <row r="409" ht="14.25" x14ac:dyDescent="0.25"/>
    <row r="410" ht="14.25" x14ac:dyDescent="0.25"/>
    <row r="411" ht="14.25" x14ac:dyDescent="0.25"/>
    <row r="412" ht="14.25" x14ac:dyDescent="0.25"/>
    <row r="413" ht="14.25" x14ac:dyDescent="0.25"/>
    <row r="414" ht="14.25" x14ac:dyDescent="0.25"/>
    <row r="415" ht="14.25" x14ac:dyDescent="0.25"/>
    <row r="416" ht="14.25" x14ac:dyDescent="0.25"/>
    <row r="417" ht="14.25" x14ac:dyDescent="0.25"/>
    <row r="418" ht="14.25" x14ac:dyDescent="0.25"/>
    <row r="419" ht="14.25" x14ac:dyDescent="0.25"/>
    <row r="420" ht="14.25" x14ac:dyDescent="0.25"/>
    <row r="421" ht="14.25" x14ac:dyDescent="0.25"/>
    <row r="422" ht="14.25" x14ac:dyDescent="0.25"/>
    <row r="423" ht="14.25" x14ac:dyDescent="0.25"/>
    <row r="424" ht="14.25" x14ac:dyDescent="0.25"/>
    <row r="425" ht="14.25" x14ac:dyDescent="0.25"/>
    <row r="426" ht="14.25" x14ac:dyDescent="0.25"/>
    <row r="427" ht="14.25" x14ac:dyDescent="0.25"/>
    <row r="428" ht="14.25" x14ac:dyDescent="0.25"/>
    <row r="429" ht="14.25" x14ac:dyDescent="0.25"/>
    <row r="430" ht="14.25" x14ac:dyDescent="0.25"/>
    <row r="431" ht="14.25" x14ac:dyDescent="0.25"/>
    <row r="432" ht="14.25" x14ac:dyDescent="0.25"/>
    <row r="433" ht="14.25" x14ac:dyDescent="0.25"/>
    <row r="434" ht="14.25" x14ac:dyDescent="0.25"/>
    <row r="435" ht="14.25" x14ac:dyDescent="0.25"/>
    <row r="436" ht="14.25" x14ac:dyDescent="0.25"/>
    <row r="437" ht="14.25" x14ac:dyDescent="0.25"/>
    <row r="438" ht="14.25" x14ac:dyDescent="0.25"/>
    <row r="439" ht="14.25" x14ac:dyDescent="0.25"/>
    <row r="440" ht="14.25" x14ac:dyDescent="0.25"/>
    <row r="441" ht="14.25" x14ac:dyDescent="0.25"/>
    <row r="442" ht="14.25" x14ac:dyDescent="0.25"/>
    <row r="443" ht="14.25" x14ac:dyDescent="0.25"/>
    <row r="444" ht="14.25" x14ac:dyDescent="0.25"/>
    <row r="445" ht="14.25" x14ac:dyDescent="0.25"/>
    <row r="446" ht="14.25" x14ac:dyDescent="0.25"/>
    <row r="447" ht="14.25" x14ac:dyDescent="0.25"/>
    <row r="448" ht="14.25" x14ac:dyDescent="0.25"/>
    <row r="449" ht="14.25" x14ac:dyDescent="0.25"/>
    <row r="450" ht="14.25" x14ac:dyDescent="0.25"/>
    <row r="451" ht="14.25" x14ac:dyDescent="0.25"/>
    <row r="452" ht="14.25" x14ac:dyDescent="0.25"/>
    <row r="453" ht="14.25" x14ac:dyDescent="0.25"/>
    <row r="454" ht="14.25" x14ac:dyDescent="0.25"/>
    <row r="455" ht="14.25" x14ac:dyDescent="0.25"/>
    <row r="456" ht="14.25" x14ac:dyDescent="0.25"/>
    <row r="457" ht="14.25" x14ac:dyDescent="0.25"/>
    <row r="458" ht="14.25" x14ac:dyDescent="0.25"/>
    <row r="459" ht="14.25" x14ac:dyDescent="0.25"/>
    <row r="460" ht="14.25" x14ac:dyDescent="0.25"/>
    <row r="461" ht="14.25" x14ac:dyDescent="0.25"/>
    <row r="462" ht="14.25" x14ac:dyDescent="0.25"/>
    <row r="463" ht="14.25" x14ac:dyDescent="0.25"/>
    <row r="464" ht="14.25" x14ac:dyDescent="0.25"/>
    <row r="465" ht="14.25" x14ac:dyDescent="0.25"/>
    <row r="466" ht="14.25" x14ac:dyDescent="0.25"/>
    <row r="467" ht="14.25" x14ac:dyDescent="0.25"/>
    <row r="468" ht="14.25" x14ac:dyDescent="0.25"/>
    <row r="469" ht="14.25" x14ac:dyDescent="0.25"/>
    <row r="470" ht="14.25" x14ac:dyDescent="0.25"/>
    <row r="471" ht="14.25" x14ac:dyDescent="0.25"/>
    <row r="472" ht="14.25" x14ac:dyDescent="0.25"/>
    <row r="473" ht="14.25" x14ac:dyDescent="0.25"/>
    <row r="474" ht="14.25" x14ac:dyDescent="0.25"/>
    <row r="475" ht="14.25" x14ac:dyDescent="0.25"/>
    <row r="476" ht="14.25" x14ac:dyDescent="0.25"/>
    <row r="477" ht="14.25" x14ac:dyDescent="0.25"/>
    <row r="478" ht="14.25" x14ac:dyDescent="0.25"/>
    <row r="479" ht="14.25" x14ac:dyDescent="0.25"/>
    <row r="480" ht="14.25" x14ac:dyDescent="0.25"/>
    <row r="481" ht="14.25" x14ac:dyDescent="0.25"/>
    <row r="482" ht="14.25" x14ac:dyDescent="0.25"/>
    <row r="483" ht="14.25" x14ac:dyDescent="0.25"/>
    <row r="484" ht="14.25" x14ac:dyDescent="0.25"/>
    <row r="485" ht="14.25" x14ac:dyDescent="0.25"/>
    <row r="486" ht="14.25" x14ac:dyDescent="0.25"/>
    <row r="487" ht="14.25" x14ac:dyDescent="0.25"/>
    <row r="488" ht="14.25" x14ac:dyDescent="0.25"/>
    <row r="489" ht="14.25" x14ac:dyDescent="0.25"/>
    <row r="490" ht="14.25" x14ac:dyDescent="0.25"/>
    <row r="491" ht="14.25" x14ac:dyDescent="0.25"/>
    <row r="492" ht="14.25" x14ac:dyDescent="0.25"/>
    <row r="493" ht="14.25" x14ac:dyDescent="0.25"/>
    <row r="494" ht="14.25" x14ac:dyDescent="0.25"/>
    <row r="495" ht="14.25" x14ac:dyDescent="0.25"/>
    <row r="496" ht="14.25" x14ac:dyDescent="0.25"/>
    <row r="497" ht="14.25" x14ac:dyDescent="0.25"/>
    <row r="498" ht="14.25" x14ac:dyDescent="0.25"/>
    <row r="499" ht="14.25" x14ac:dyDescent="0.25"/>
    <row r="500" ht="14.25" x14ac:dyDescent="0.25"/>
    <row r="501" ht="14.25" x14ac:dyDescent="0.25"/>
    <row r="502" ht="14.25" x14ac:dyDescent="0.25"/>
    <row r="503" ht="14.25" x14ac:dyDescent="0.25"/>
    <row r="504" ht="14.25" x14ac:dyDescent="0.25"/>
    <row r="505" ht="14.25" x14ac:dyDescent="0.25"/>
    <row r="506" ht="14.25" x14ac:dyDescent="0.25"/>
    <row r="507" ht="14.25" x14ac:dyDescent="0.25"/>
    <row r="508" ht="14.25" x14ac:dyDescent="0.25"/>
    <row r="509" ht="14.25" x14ac:dyDescent="0.25"/>
    <row r="510" ht="14.25" x14ac:dyDescent="0.25"/>
    <row r="511" ht="14.25" x14ac:dyDescent="0.25"/>
    <row r="512" ht="14.25" x14ac:dyDescent="0.25"/>
    <row r="513" ht="14.25" x14ac:dyDescent="0.25"/>
    <row r="514" ht="14.25" x14ac:dyDescent="0.25"/>
    <row r="515" ht="14.25" x14ac:dyDescent="0.25"/>
    <row r="516" ht="14.25" x14ac:dyDescent="0.25"/>
    <row r="517" ht="14.25" x14ac:dyDescent="0.25"/>
    <row r="518" ht="14.25" x14ac:dyDescent="0.25"/>
    <row r="519" ht="14.25" x14ac:dyDescent="0.25"/>
    <row r="520" ht="14.25" x14ac:dyDescent="0.25"/>
    <row r="521" ht="14.25" x14ac:dyDescent="0.25"/>
    <row r="522" ht="14.25" x14ac:dyDescent="0.25"/>
    <row r="523" ht="14.25" x14ac:dyDescent="0.25"/>
    <row r="524" ht="14.25" x14ac:dyDescent="0.25"/>
    <row r="525" ht="14.25" x14ac:dyDescent="0.25"/>
    <row r="526" ht="14.25" x14ac:dyDescent="0.25"/>
    <row r="527" ht="14.25" x14ac:dyDescent="0.25"/>
    <row r="528" ht="14.25" x14ac:dyDescent="0.25"/>
    <row r="529" ht="14.25" x14ac:dyDescent="0.25"/>
    <row r="530" ht="14.25" x14ac:dyDescent="0.25"/>
    <row r="531" ht="14.25" x14ac:dyDescent="0.25"/>
    <row r="532" ht="14.25" x14ac:dyDescent="0.25"/>
    <row r="533" ht="14.25" x14ac:dyDescent="0.25"/>
    <row r="534" ht="14.25" x14ac:dyDescent="0.25"/>
    <row r="535" ht="14.25" x14ac:dyDescent="0.25"/>
    <row r="536" ht="14.25" x14ac:dyDescent="0.25"/>
    <row r="537" ht="14.25" x14ac:dyDescent="0.25"/>
    <row r="538" ht="14.25" x14ac:dyDescent="0.25"/>
    <row r="539" ht="14.25" x14ac:dyDescent="0.25"/>
    <row r="540" ht="14.25" x14ac:dyDescent="0.25"/>
    <row r="541" ht="14.25" x14ac:dyDescent="0.25"/>
    <row r="542" ht="14.25" x14ac:dyDescent="0.25"/>
    <row r="543" ht="14.25" x14ac:dyDescent="0.25"/>
    <row r="544" ht="14.25" x14ac:dyDescent="0.25"/>
    <row r="545" ht="14.25" x14ac:dyDescent="0.25"/>
    <row r="546" ht="14.25" x14ac:dyDescent="0.25"/>
    <row r="547" ht="14.25" x14ac:dyDescent="0.25"/>
    <row r="548" ht="14.25" x14ac:dyDescent="0.25"/>
    <row r="549" ht="14.25" x14ac:dyDescent="0.25"/>
    <row r="550" ht="14.25" x14ac:dyDescent="0.25"/>
    <row r="551" ht="14.25" x14ac:dyDescent="0.25"/>
    <row r="552" ht="14.25" x14ac:dyDescent="0.25"/>
    <row r="553" ht="14.25" x14ac:dyDescent="0.25"/>
    <row r="554" ht="14.25" x14ac:dyDescent="0.25"/>
    <row r="555" ht="14.25" x14ac:dyDescent="0.25"/>
    <row r="556" ht="14.25" x14ac:dyDescent="0.25"/>
    <row r="557" ht="14.25" x14ac:dyDescent="0.25"/>
    <row r="558" ht="14.25" x14ac:dyDescent="0.25"/>
    <row r="559" ht="14.25" x14ac:dyDescent="0.25"/>
    <row r="560" ht="14.25" x14ac:dyDescent="0.25"/>
    <row r="561" ht="14.25" x14ac:dyDescent="0.25"/>
    <row r="562" ht="14.25" x14ac:dyDescent="0.25"/>
    <row r="563" ht="14.25" x14ac:dyDescent="0.25"/>
    <row r="564" ht="14.25" x14ac:dyDescent="0.25"/>
    <row r="565" ht="14.25" x14ac:dyDescent="0.25"/>
    <row r="566" ht="14.25" x14ac:dyDescent="0.25"/>
    <row r="567" ht="14.25" x14ac:dyDescent="0.25"/>
    <row r="568" ht="14.25" x14ac:dyDescent="0.25"/>
    <row r="569" ht="14.25" x14ac:dyDescent="0.25"/>
    <row r="570" ht="14.25" x14ac:dyDescent="0.25"/>
    <row r="571" ht="14.25" x14ac:dyDescent="0.25"/>
    <row r="572" ht="14.25" x14ac:dyDescent="0.25"/>
    <row r="573" ht="14.25" x14ac:dyDescent="0.25"/>
    <row r="574" ht="14.25" x14ac:dyDescent="0.25"/>
    <row r="575" ht="14.25" x14ac:dyDescent="0.25"/>
    <row r="576" ht="14.25" x14ac:dyDescent="0.25"/>
    <row r="577" ht="14.25" x14ac:dyDescent="0.25"/>
    <row r="578" ht="14.25" x14ac:dyDescent="0.25"/>
    <row r="579" ht="14.25" x14ac:dyDescent="0.25"/>
    <row r="580" ht="14.25" x14ac:dyDescent="0.25"/>
    <row r="581" ht="14.25" x14ac:dyDescent="0.25"/>
    <row r="582" ht="14.25" x14ac:dyDescent="0.25"/>
    <row r="583" ht="14.25" x14ac:dyDescent="0.25"/>
    <row r="584" ht="14.25" x14ac:dyDescent="0.25"/>
    <row r="585" ht="14.25" x14ac:dyDescent="0.25"/>
    <row r="586" ht="14.25" x14ac:dyDescent="0.25"/>
    <row r="587" ht="14.25" x14ac:dyDescent="0.25"/>
    <row r="588" ht="14.25" x14ac:dyDescent="0.25"/>
    <row r="589" ht="14.25" x14ac:dyDescent="0.25"/>
    <row r="590" ht="14.25" x14ac:dyDescent="0.25"/>
    <row r="591" ht="14.25" x14ac:dyDescent="0.25"/>
    <row r="592" ht="14.25" x14ac:dyDescent="0.25"/>
    <row r="593" ht="14.25" x14ac:dyDescent="0.25"/>
    <row r="594" ht="14.25" x14ac:dyDescent="0.25"/>
    <row r="595" ht="14.25" x14ac:dyDescent="0.25"/>
    <row r="596" ht="14.25" x14ac:dyDescent="0.25"/>
    <row r="597" ht="14.25" x14ac:dyDescent="0.25"/>
    <row r="598" ht="14.25" x14ac:dyDescent="0.25"/>
    <row r="599" ht="14.25" x14ac:dyDescent="0.25"/>
    <row r="600" ht="14.25" x14ac:dyDescent="0.25"/>
    <row r="601" ht="14.25" x14ac:dyDescent="0.25"/>
    <row r="602" ht="14.25" x14ac:dyDescent="0.25"/>
    <row r="603" ht="14.25" x14ac:dyDescent="0.25"/>
    <row r="604" ht="14.25" x14ac:dyDescent="0.25"/>
    <row r="605" ht="14.25" x14ac:dyDescent="0.25"/>
    <row r="606" ht="14.25" x14ac:dyDescent="0.25"/>
    <row r="607" ht="14.25" x14ac:dyDescent="0.25"/>
    <row r="608" ht="14.25" x14ac:dyDescent="0.25"/>
    <row r="609" ht="14.25" x14ac:dyDescent="0.25"/>
    <row r="610" ht="14.25" x14ac:dyDescent="0.25"/>
    <row r="611" ht="14.25" x14ac:dyDescent="0.25"/>
    <row r="612" ht="14.25" x14ac:dyDescent="0.25"/>
    <row r="613" ht="14.25" x14ac:dyDescent="0.25"/>
    <row r="614" ht="14.25" x14ac:dyDescent="0.25"/>
    <row r="615" ht="14.25" x14ac:dyDescent="0.25"/>
    <row r="616" ht="14.25" x14ac:dyDescent="0.25"/>
    <row r="617" ht="14.25" x14ac:dyDescent="0.25"/>
    <row r="618" ht="14.25" x14ac:dyDescent="0.25"/>
    <row r="619" ht="14.25" x14ac:dyDescent="0.25"/>
    <row r="620" ht="14.25" x14ac:dyDescent="0.25"/>
    <row r="621" ht="14.25" x14ac:dyDescent="0.25"/>
    <row r="622" ht="14.25" x14ac:dyDescent="0.25"/>
    <row r="623" ht="14.25" x14ac:dyDescent="0.25"/>
    <row r="624" ht="14.25" x14ac:dyDescent="0.25"/>
    <row r="625" ht="14.25" x14ac:dyDescent="0.25"/>
    <row r="626" ht="14.25" x14ac:dyDescent="0.25"/>
    <row r="627" ht="14.25" x14ac:dyDescent="0.25"/>
    <row r="628" ht="14.25" x14ac:dyDescent="0.25"/>
    <row r="629" ht="14.25" x14ac:dyDescent="0.25"/>
    <row r="630" ht="14.25" x14ac:dyDescent="0.25"/>
    <row r="631" ht="14.25" x14ac:dyDescent="0.25"/>
    <row r="632" ht="14.25" x14ac:dyDescent="0.25"/>
    <row r="633" ht="14.25" x14ac:dyDescent="0.25"/>
    <row r="634" ht="14.25" x14ac:dyDescent="0.25"/>
    <row r="635" ht="14.25" x14ac:dyDescent="0.25"/>
    <row r="636" ht="14.25" x14ac:dyDescent="0.25"/>
    <row r="637" ht="14.25" x14ac:dyDescent="0.25"/>
    <row r="638" ht="14.25" x14ac:dyDescent="0.25"/>
    <row r="639" ht="14.25" x14ac:dyDescent="0.25"/>
    <row r="640" ht="14.25" x14ac:dyDescent="0.25"/>
    <row r="641" ht="14.25" x14ac:dyDescent="0.25"/>
    <row r="642" ht="14.25" x14ac:dyDescent="0.25"/>
    <row r="643" ht="14.25" x14ac:dyDescent="0.25"/>
    <row r="644" ht="14.25" x14ac:dyDescent="0.25"/>
    <row r="645" ht="14.25" x14ac:dyDescent="0.25"/>
    <row r="646" ht="14.25" x14ac:dyDescent="0.25"/>
    <row r="647" ht="14.25" x14ac:dyDescent="0.25"/>
    <row r="648" ht="14.25" x14ac:dyDescent="0.25"/>
    <row r="649" ht="14.25" x14ac:dyDescent="0.25"/>
    <row r="650" ht="14.25" x14ac:dyDescent="0.25"/>
    <row r="651" ht="14.25" x14ac:dyDescent="0.25"/>
    <row r="652" ht="14.25" x14ac:dyDescent="0.25"/>
    <row r="653" ht="14.25" x14ac:dyDescent="0.25"/>
    <row r="654" ht="14.25" x14ac:dyDescent="0.25"/>
    <row r="655" ht="14.25" x14ac:dyDescent="0.25"/>
    <row r="656" ht="14.25" x14ac:dyDescent="0.25"/>
    <row r="657" ht="14.25" x14ac:dyDescent="0.25"/>
    <row r="658" ht="14.25" x14ac:dyDescent="0.25"/>
    <row r="659" ht="14.25" x14ac:dyDescent="0.25"/>
    <row r="660" ht="14.25" x14ac:dyDescent="0.25"/>
    <row r="661" ht="14.25" x14ac:dyDescent="0.25"/>
    <row r="662" ht="14.25" x14ac:dyDescent="0.25"/>
    <row r="663" ht="14.25" x14ac:dyDescent="0.25"/>
    <row r="664" ht="14.25" x14ac:dyDescent="0.25"/>
    <row r="665" ht="14.25" x14ac:dyDescent="0.25"/>
    <row r="666" ht="14.25" x14ac:dyDescent="0.25"/>
    <row r="667" ht="14.25" x14ac:dyDescent="0.25"/>
    <row r="668" ht="14.25" x14ac:dyDescent="0.25"/>
    <row r="669" ht="14.25" x14ac:dyDescent="0.25"/>
    <row r="670" ht="14.25" x14ac:dyDescent="0.25"/>
    <row r="671" ht="14.25" x14ac:dyDescent="0.25"/>
    <row r="672" ht="14.25" x14ac:dyDescent="0.25"/>
    <row r="673" ht="14.25" x14ac:dyDescent="0.25"/>
    <row r="674" ht="14.25" x14ac:dyDescent="0.25"/>
    <row r="675" ht="14.25" x14ac:dyDescent="0.25"/>
    <row r="676" ht="14.25" x14ac:dyDescent="0.25"/>
    <row r="677" ht="14.25" x14ac:dyDescent="0.25"/>
    <row r="678" ht="14.25" x14ac:dyDescent="0.25"/>
    <row r="679" ht="14.25" x14ac:dyDescent="0.25"/>
    <row r="680" ht="14.25" x14ac:dyDescent="0.25"/>
    <row r="681" ht="14.25" x14ac:dyDescent="0.25"/>
    <row r="682" ht="14.25" x14ac:dyDescent="0.25"/>
    <row r="683" ht="14.25" x14ac:dyDescent="0.25"/>
    <row r="684" ht="14.25" x14ac:dyDescent="0.25"/>
    <row r="685" ht="14.25" x14ac:dyDescent="0.25"/>
    <row r="686" ht="14.25" x14ac:dyDescent="0.25"/>
    <row r="687" ht="14.25" x14ac:dyDescent="0.25"/>
    <row r="688" ht="14.25" x14ac:dyDescent="0.25"/>
    <row r="689" ht="14.25" x14ac:dyDescent="0.25"/>
    <row r="690" ht="14.25" x14ac:dyDescent="0.25"/>
    <row r="691" ht="14.25" x14ac:dyDescent="0.25"/>
    <row r="692" ht="14.25" x14ac:dyDescent="0.25"/>
    <row r="693" ht="14.25" x14ac:dyDescent="0.25"/>
    <row r="694" ht="14.25" x14ac:dyDescent="0.25"/>
    <row r="695" ht="14.25" x14ac:dyDescent="0.25"/>
    <row r="696" ht="14.25" x14ac:dyDescent="0.25"/>
    <row r="697" ht="14.25" x14ac:dyDescent="0.25"/>
    <row r="698" ht="14.25" x14ac:dyDescent="0.25"/>
    <row r="699" ht="14.25" x14ac:dyDescent="0.25"/>
    <row r="700" ht="14.25" x14ac:dyDescent="0.25"/>
    <row r="701" ht="14.25" x14ac:dyDescent="0.25"/>
    <row r="702" ht="14.25" x14ac:dyDescent="0.25"/>
    <row r="703" ht="14.25" x14ac:dyDescent="0.25"/>
    <row r="704" ht="14.25" x14ac:dyDescent="0.25"/>
    <row r="705" ht="14.25" x14ac:dyDescent="0.25"/>
    <row r="706" ht="14.25" x14ac:dyDescent="0.25"/>
    <row r="707" ht="14.25" x14ac:dyDescent="0.25"/>
    <row r="708" ht="14.25" x14ac:dyDescent="0.25"/>
    <row r="709" ht="14.25" x14ac:dyDescent="0.25"/>
    <row r="710" ht="14.25" x14ac:dyDescent="0.25"/>
    <row r="711" ht="14.25" x14ac:dyDescent="0.25"/>
    <row r="712" ht="14.25" x14ac:dyDescent="0.25"/>
    <row r="713" ht="14.25" x14ac:dyDescent="0.25"/>
    <row r="714" ht="14.25" x14ac:dyDescent="0.25"/>
    <row r="715" ht="14.25" x14ac:dyDescent="0.25"/>
    <row r="716" ht="14.25" x14ac:dyDescent="0.25"/>
    <row r="717" ht="14.25" x14ac:dyDescent="0.25"/>
    <row r="718" ht="14.25" x14ac:dyDescent="0.25"/>
    <row r="719" ht="14.25" x14ac:dyDescent="0.25"/>
    <row r="720" ht="14.25" x14ac:dyDescent="0.25"/>
    <row r="721" ht="14.25" x14ac:dyDescent="0.25"/>
    <row r="722" ht="14.25" x14ac:dyDescent="0.25"/>
    <row r="723" ht="14.25" x14ac:dyDescent="0.25"/>
    <row r="724" ht="14.25" x14ac:dyDescent="0.25"/>
    <row r="725" ht="14.25" x14ac:dyDescent="0.25"/>
    <row r="726" ht="14.25" x14ac:dyDescent="0.25"/>
    <row r="727" ht="14.25" x14ac:dyDescent="0.25"/>
    <row r="728" ht="14.25" x14ac:dyDescent="0.25"/>
    <row r="729" ht="14.25" x14ac:dyDescent="0.25"/>
    <row r="730" ht="14.25" x14ac:dyDescent="0.25"/>
    <row r="731" ht="14.25" x14ac:dyDescent="0.25"/>
    <row r="732" ht="14.25" x14ac:dyDescent="0.25"/>
    <row r="733" ht="14.25" x14ac:dyDescent="0.25"/>
    <row r="734" ht="14.25" x14ac:dyDescent="0.25"/>
    <row r="735" ht="14.25" x14ac:dyDescent="0.25"/>
    <row r="736" ht="14.25" x14ac:dyDescent="0.25"/>
    <row r="737" ht="14.25" x14ac:dyDescent="0.25"/>
    <row r="738" ht="14.25" x14ac:dyDescent="0.25"/>
    <row r="739" ht="14.25" x14ac:dyDescent="0.25"/>
    <row r="740" ht="14.25" x14ac:dyDescent="0.25"/>
    <row r="741" ht="14.25" x14ac:dyDescent="0.25"/>
    <row r="742" ht="14.25" x14ac:dyDescent="0.25"/>
    <row r="743" ht="14.25" x14ac:dyDescent="0.25"/>
    <row r="744" ht="14.25" x14ac:dyDescent="0.25"/>
    <row r="745" ht="14.25" x14ac:dyDescent="0.25"/>
    <row r="746" ht="14.25" x14ac:dyDescent="0.25"/>
    <row r="747" ht="14.25" x14ac:dyDescent="0.25"/>
    <row r="748" ht="14.25" x14ac:dyDescent="0.25"/>
    <row r="749" ht="14.25" x14ac:dyDescent="0.25"/>
    <row r="750" ht="14.25" x14ac:dyDescent="0.25"/>
    <row r="751" ht="14.25" x14ac:dyDescent="0.25"/>
    <row r="752" ht="14.25" x14ac:dyDescent="0.25"/>
    <row r="753" ht="14.25" x14ac:dyDescent="0.25"/>
    <row r="754" ht="14.25" x14ac:dyDescent="0.25"/>
    <row r="755" ht="14.25" x14ac:dyDescent="0.25"/>
    <row r="756" ht="14.25" x14ac:dyDescent="0.25"/>
    <row r="757" ht="14.25" x14ac:dyDescent="0.25"/>
    <row r="758" ht="14.25" x14ac:dyDescent="0.25"/>
    <row r="759" ht="14.25" x14ac:dyDescent="0.25"/>
    <row r="760" ht="14.25" x14ac:dyDescent="0.25"/>
    <row r="761" ht="14.25" x14ac:dyDescent="0.25"/>
    <row r="762" ht="14.25" x14ac:dyDescent="0.25"/>
    <row r="763" ht="14.25" x14ac:dyDescent="0.25"/>
    <row r="764" ht="14.25" x14ac:dyDescent="0.25"/>
    <row r="765" ht="14.25" x14ac:dyDescent="0.25"/>
    <row r="766" ht="14.25" x14ac:dyDescent="0.25"/>
    <row r="767" ht="14.25" x14ac:dyDescent="0.25"/>
    <row r="768" ht="14.25" x14ac:dyDescent="0.25"/>
    <row r="769" ht="14.25" x14ac:dyDescent="0.25"/>
    <row r="770" ht="14.25" x14ac:dyDescent="0.25"/>
    <row r="771" ht="14.25" x14ac:dyDescent="0.25"/>
    <row r="772" ht="14.25" x14ac:dyDescent="0.25"/>
    <row r="773" ht="14.25" x14ac:dyDescent="0.25"/>
    <row r="774" ht="14.25" x14ac:dyDescent="0.25"/>
    <row r="775" ht="14.25" x14ac:dyDescent="0.25"/>
    <row r="776" ht="14.25" x14ac:dyDescent="0.25"/>
    <row r="777" ht="14.25" x14ac:dyDescent="0.25"/>
    <row r="778" ht="14.25" x14ac:dyDescent="0.25"/>
    <row r="779" ht="14.25" x14ac:dyDescent="0.25"/>
    <row r="780" ht="14.25" x14ac:dyDescent="0.25"/>
    <row r="781" ht="14.25" x14ac:dyDescent="0.25"/>
    <row r="782" ht="14.25" x14ac:dyDescent="0.25"/>
    <row r="783" ht="14.25" x14ac:dyDescent="0.25"/>
    <row r="784" ht="14.25" x14ac:dyDescent="0.25"/>
    <row r="785" ht="14.25" x14ac:dyDescent="0.25"/>
    <row r="786" ht="14.25" x14ac:dyDescent="0.25"/>
    <row r="787" ht="14.25" x14ac:dyDescent="0.25"/>
    <row r="788" ht="14.25" x14ac:dyDescent="0.25"/>
    <row r="789" ht="14.25" x14ac:dyDescent="0.25"/>
    <row r="790" ht="14.25" x14ac:dyDescent="0.25"/>
    <row r="791" ht="14.25" x14ac:dyDescent="0.25"/>
    <row r="792" ht="14.25" x14ac:dyDescent="0.25"/>
    <row r="793" ht="14.25" x14ac:dyDescent="0.25"/>
    <row r="794" ht="14.25" x14ac:dyDescent="0.25"/>
    <row r="795" ht="14.25" x14ac:dyDescent="0.25"/>
    <row r="796" ht="14.25" x14ac:dyDescent="0.25"/>
    <row r="797" ht="14.25" x14ac:dyDescent="0.25"/>
    <row r="798" ht="14.25" x14ac:dyDescent="0.25"/>
    <row r="799" ht="14.25" x14ac:dyDescent="0.25"/>
    <row r="800" ht="14.25" x14ac:dyDescent="0.25"/>
    <row r="801" ht="14.25" x14ac:dyDescent="0.25"/>
    <row r="802" ht="14.25" x14ac:dyDescent="0.25"/>
    <row r="803" ht="14.25" x14ac:dyDescent="0.25"/>
    <row r="804" ht="14.25" x14ac:dyDescent="0.25"/>
    <row r="805" ht="14.25" x14ac:dyDescent="0.25"/>
    <row r="806" ht="14.25" x14ac:dyDescent="0.25"/>
    <row r="807" ht="14.25" x14ac:dyDescent="0.25"/>
    <row r="808" ht="14.25" x14ac:dyDescent="0.25"/>
    <row r="809" ht="14.25" x14ac:dyDescent="0.25"/>
    <row r="810" ht="14.25" x14ac:dyDescent="0.25"/>
    <row r="811" ht="14.25" x14ac:dyDescent="0.25"/>
    <row r="812" ht="14.25" x14ac:dyDescent="0.25"/>
    <row r="813" ht="14.25" x14ac:dyDescent="0.25"/>
    <row r="814" ht="14.25" x14ac:dyDescent="0.25"/>
    <row r="815" ht="14.25" x14ac:dyDescent="0.25"/>
    <row r="816" ht="14.25" x14ac:dyDescent="0.25"/>
    <row r="817" ht="14.25" x14ac:dyDescent="0.25"/>
    <row r="818" ht="14.25" x14ac:dyDescent="0.25"/>
    <row r="819" ht="14.25" x14ac:dyDescent="0.25"/>
    <row r="820" ht="14.25" x14ac:dyDescent="0.25"/>
    <row r="821" ht="14.25" x14ac:dyDescent="0.25"/>
    <row r="822" ht="14.25" x14ac:dyDescent="0.25"/>
    <row r="823" ht="14.25" x14ac:dyDescent="0.25"/>
    <row r="824" ht="14.25" x14ac:dyDescent="0.25"/>
    <row r="825" ht="14.25" x14ac:dyDescent="0.25"/>
    <row r="826" ht="14.25" x14ac:dyDescent="0.25"/>
    <row r="827" ht="14.25" x14ac:dyDescent="0.25"/>
    <row r="828" ht="14.25" x14ac:dyDescent="0.25"/>
    <row r="829" ht="14.25" x14ac:dyDescent="0.25"/>
    <row r="830" ht="14.25" x14ac:dyDescent="0.25"/>
    <row r="831" ht="14.25" x14ac:dyDescent="0.25"/>
    <row r="1048564" spans="15:16" ht="15" customHeight="1" x14ac:dyDescent="0.25">
      <c r="O1048564" s="1102"/>
      <c r="P1048564" s="1102"/>
    </row>
  </sheetData>
  <autoFilter ref="A31:Y118" xr:uid="{00000000-0009-0000-0000-00000C000000}">
    <filterColumn colId="14" showButton="0"/>
  </autoFilter>
  <mergeCells count="246">
    <mergeCell ref="O1048564:P1048564"/>
    <mergeCell ref="H30:N30"/>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O32:P32"/>
    <mergeCell ref="O33:P33"/>
    <mergeCell ref="N34:N36"/>
    <mergeCell ref="E38:E40"/>
    <mergeCell ref="F38:F40"/>
    <mergeCell ref="G38:G40"/>
    <mergeCell ref="H43:H44"/>
    <mergeCell ref="I43:I44"/>
    <mergeCell ref="J43:J44"/>
    <mergeCell ref="K43:K44"/>
    <mergeCell ref="L43:L44"/>
    <mergeCell ref="M43:M44"/>
    <mergeCell ref="N43:N44"/>
    <mergeCell ref="G34:G36"/>
    <mergeCell ref="H34:H36"/>
    <mergeCell ref="I34:I36"/>
    <mergeCell ref="K34:K36"/>
    <mergeCell ref="M34:M36"/>
    <mergeCell ref="M72:M74"/>
    <mergeCell ref="N72:N74"/>
    <mergeCell ref="H75:H77"/>
    <mergeCell ref="I75:I77"/>
    <mergeCell ref="J75:J77"/>
    <mergeCell ref="K75:K77"/>
    <mergeCell ref="L75:L77"/>
    <mergeCell ref="M75:M77"/>
    <mergeCell ref="N75:N77"/>
    <mergeCell ref="H72:H74"/>
    <mergeCell ref="I72:I74"/>
    <mergeCell ref="J72:J74"/>
    <mergeCell ref="K72:K74"/>
    <mergeCell ref="L72:L74"/>
    <mergeCell ref="G83:G84"/>
    <mergeCell ref="H83:H84"/>
    <mergeCell ref="I83:I84"/>
    <mergeCell ref="J83:J84"/>
    <mergeCell ref="K83:K84"/>
    <mergeCell ref="L78:L80"/>
    <mergeCell ref="M78:M80"/>
    <mergeCell ref="N78:N80"/>
    <mergeCell ref="G81:G82"/>
    <mergeCell ref="H81:H82"/>
    <mergeCell ref="I81:I82"/>
    <mergeCell ref="J81:J82"/>
    <mergeCell ref="K81:K82"/>
    <mergeCell ref="L81:L82"/>
    <mergeCell ref="M81:M82"/>
    <mergeCell ref="N81:N82"/>
    <mergeCell ref="G78:G80"/>
    <mergeCell ref="H78:H80"/>
    <mergeCell ref="I78:I80"/>
    <mergeCell ref="J78:J80"/>
    <mergeCell ref="K78:K80"/>
    <mergeCell ref="L83:L84"/>
    <mergeCell ref="M83:M84"/>
    <mergeCell ref="N83:N84"/>
    <mergeCell ref="H85:H86"/>
    <mergeCell ref="I85:I86"/>
    <mergeCell ref="J85:J86"/>
    <mergeCell ref="K85:K86"/>
    <mergeCell ref="L85:L86"/>
    <mergeCell ref="M85:M86"/>
    <mergeCell ref="N85:N86"/>
    <mergeCell ref="L87:L90"/>
    <mergeCell ref="M87:M90"/>
    <mergeCell ref="N87:N90"/>
    <mergeCell ref="G91:G93"/>
    <mergeCell ref="H91:H93"/>
    <mergeCell ref="I91:I93"/>
    <mergeCell ref="J91:J93"/>
    <mergeCell ref="K91:K93"/>
    <mergeCell ref="L91:L93"/>
    <mergeCell ref="M91:M93"/>
    <mergeCell ref="N91:N93"/>
    <mergeCell ref="G87:G90"/>
    <mergeCell ref="H87:H90"/>
    <mergeCell ref="I87:I90"/>
    <mergeCell ref="J87:J90"/>
    <mergeCell ref="K87:K90"/>
    <mergeCell ref="G105:G120"/>
    <mergeCell ref="H105:H120"/>
    <mergeCell ref="I105:I120"/>
    <mergeCell ref="J105:J120"/>
    <mergeCell ref="K105:K120"/>
    <mergeCell ref="L94:L96"/>
    <mergeCell ref="M94:M96"/>
    <mergeCell ref="N94:N96"/>
    <mergeCell ref="G97:G104"/>
    <mergeCell ref="H97:H104"/>
    <mergeCell ref="I97:I104"/>
    <mergeCell ref="J97:J104"/>
    <mergeCell ref="K97:K104"/>
    <mergeCell ref="L97:L104"/>
    <mergeCell ref="M97:M104"/>
    <mergeCell ref="N97:N104"/>
    <mergeCell ref="G94:G96"/>
    <mergeCell ref="H94:H96"/>
    <mergeCell ref="I94:I96"/>
    <mergeCell ref="J94:J96"/>
    <mergeCell ref="K94:K96"/>
    <mergeCell ref="O43:P44"/>
    <mergeCell ref="O45:P45"/>
    <mergeCell ref="O46:P46"/>
    <mergeCell ref="O47:P47"/>
    <mergeCell ref="O91:P93"/>
    <mergeCell ref="O94:P96"/>
    <mergeCell ref="O97:P104"/>
    <mergeCell ref="O105:P120"/>
    <mergeCell ref="J34:J36"/>
    <mergeCell ref="L34:L36"/>
    <mergeCell ref="O34:P36"/>
    <mergeCell ref="O68:P68"/>
    <mergeCell ref="O70:P70"/>
    <mergeCell ref="O71:P71"/>
    <mergeCell ref="O72:P74"/>
    <mergeCell ref="O75:P77"/>
    <mergeCell ref="O78:P80"/>
    <mergeCell ref="O57:P57"/>
    <mergeCell ref="O58:P58"/>
    <mergeCell ref="O59:P59"/>
    <mergeCell ref="O63:P63"/>
    <mergeCell ref="L105:L120"/>
    <mergeCell ref="M105:M120"/>
    <mergeCell ref="N105:N120"/>
    <mergeCell ref="R34:R36"/>
    <mergeCell ref="U34:U36"/>
    <mergeCell ref="V34:V36"/>
    <mergeCell ref="S34:S36"/>
    <mergeCell ref="T34:T36"/>
    <mergeCell ref="O37:P37"/>
    <mergeCell ref="Q34:Q36"/>
    <mergeCell ref="O85:P86"/>
    <mergeCell ref="O87:P90"/>
    <mergeCell ref="O65:P65"/>
    <mergeCell ref="O48:P48"/>
    <mergeCell ref="O49:P49"/>
    <mergeCell ref="O50:P50"/>
    <mergeCell ref="O51:P51"/>
    <mergeCell ref="O52:P52"/>
    <mergeCell ref="O53:P53"/>
    <mergeCell ref="O54:P54"/>
    <mergeCell ref="O55:P55"/>
    <mergeCell ref="O56:P56"/>
    <mergeCell ref="O38:P38"/>
    <mergeCell ref="O39:P39"/>
    <mergeCell ref="O40:P40"/>
    <mergeCell ref="O41:P41"/>
    <mergeCell ref="O42:P42"/>
    <mergeCell ref="U43:U44"/>
    <mergeCell ref="U105:U120"/>
    <mergeCell ref="U97:U104"/>
    <mergeCell ref="U94:U96"/>
    <mergeCell ref="U91:U93"/>
    <mergeCell ref="U87:U90"/>
    <mergeCell ref="U85:U86"/>
    <mergeCell ref="U81:U82"/>
    <mergeCell ref="U83:U84"/>
    <mergeCell ref="O60:P60"/>
    <mergeCell ref="O61:P61"/>
    <mergeCell ref="O62:P62"/>
    <mergeCell ref="O64:P64"/>
    <mergeCell ref="O66:P66"/>
    <mergeCell ref="O67:P67"/>
    <mergeCell ref="O69:P69"/>
    <mergeCell ref="Q72:Q74"/>
    <mergeCell ref="U78:U80"/>
    <mergeCell ref="U75:U77"/>
    <mergeCell ref="U72:U74"/>
    <mergeCell ref="R72:R74"/>
    <mergeCell ref="S72:S74"/>
    <mergeCell ref="T72:T74"/>
    <mergeCell ref="V72:V74"/>
    <mergeCell ref="Q75:Q77"/>
    <mergeCell ref="Q78:Q80"/>
    <mergeCell ref="R78:R80"/>
    <mergeCell ref="S78:S80"/>
    <mergeCell ref="T78:T80"/>
    <mergeCell ref="V78:V80"/>
    <mergeCell ref="R75:R77"/>
    <mergeCell ref="S75:S77"/>
    <mergeCell ref="T75:T77"/>
    <mergeCell ref="V75:V77"/>
    <mergeCell ref="O83:P84"/>
    <mergeCell ref="Q81:Q82"/>
    <mergeCell ref="R81:R82"/>
    <mergeCell ref="S81:S82"/>
    <mergeCell ref="T81:T82"/>
    <mergeCell ref="Q83:Q84"/>
    <mergeCell ref="R83:R84"/>
    <mergeCell ref="S83:S84"/>
    <mergeCell ref="T83:T84"/>
    <mergeCell ref="Q105:Q120"/>
    <mergeCell ref="R105:R120"/>
    <mergeCell ref="S105:S120"/>
    <mergeCell ref="T105:T120"/>
    <mergeCell ref="V105:V120"/>
    <mergeCell ref="Q91:Q93"/>
    <mergeCell ref="R91:R93"/>
    <mergeCell ref="S91:S93"/>
    <mergeCell ref="T91:T93"/>
    <mergeCell ref="V91:V93"/>
    <mergeCell ref="Q94:Q96"/>
    <mergeCell ref="R94:R96"/>
    <mergeCell ref="S94:S96"/>
    <mergeCell ref="T94:T96"/>
    <mergeCell ref="V94:V96"/>
    <mergeCell ref="Q43:Q44"/>
    <mergeCell ref="R43:R44"/>
    <mergeCell ref="S43:S44"/>
    <mergeCell ref="T43:T44"/>
    <mergeCell ref="V43:V44"/>
    <mergeCell ref="A38:A40"/>
    <mergeCell ref="Q97:Q104"/>
    <mergeCell ref="R97:R104"/>
    <mergeCell ref="S97:S104"/>
    <mergeCell ref="T97:T104"/>
    <mergeCell ref="V97:V104"/>
    <mergeCell ref="V81:V82"/>
    <mergeCell ref="V83:V84"/>
    <mergeCell ref="Q85:Q86"/>
    <mergeCell ref="R85:R86"/>
    <mergeCell ref="S85:S86"/>
    <mergeCell ref="T85:T86"/>
    <mergeCell ref="V85:V86"/>
    <mergeCell ref="Q87:Q90"/>
    <mergeCell ref="R87:R90"/>
    <mergeCell ref="S87:S90"/>
    <mergeCell ref="T87:T90"/>
    <mergeCell ref="V87:V90"/>
    <mergeCell ref="O81:P82"/>
  </mergeCells>
  <conditionalFormatting sqref="U105 U97 U94 U91 U87 U83 U85 U81 U78 U75 U45:U72 U34 U37:U43">
    <cfRule type="containsText" dxfId="83" priority="10" stopIfTrue="1" operator="containsText" text="Cerrada">
      <formula>NOT(ISERROR(SEARCH("Cerrada",U34)))</formula>
    </cfRule>
    <cfRule type="containsText" dxfId="82" priority="11" stopIfTrue="1" operator="containsText" text="En ejecución">
      <formula>NOT(ISERROR(SEARCH("En ejecución",U34)))</formula>
    </cfRule>
    <cfRule type="containsText" dxfId="81" priority="12" stopIfTrue="1" operator="containsText" text="Vencida">
      <formula>NOT(ISERROR(SEARCH("Vencida",U34)))</formula>
    </cfRule>
  </conditionalFormatting>
  <conditionalFormatting sqref="U32">
    <cfRule type="containsText" dxfId="5" priority="4" stopIfTrue="1" operator="containsText" text="Cerrada">
      <formula>NOT(ISERROR(SEARCH("Cerrada",U32)))</formula>
    </cfRule>
    <cfRule type="containsText" dxfId="4" priority="5" stopIfTrue="1" operator="containsText" text="En ejecución">
      <formula>NOT(ISERROR(SEARCH("En ejecución",U32)))</formula>
    </cfRule>
    <cfRule type="containsText" dxfId="3" priority="6" stopIfTrue="1" operator="containsText" text="Vencida">
      <formula>NOT(ISERROR(SEARCH("Vencida",U32)))</formula>
    </cfRule>
  </conditionalFormatting>
  <conditionalFormatting sqref="U33">
    <cfRule type="containsText" dxfId="2" priority="1" stopIfTrue="1" operator="containsText" text="Cerrada">
      <formula>NOT(ISERROR(SEARCH("Cerrada",U33)))</formula>
    </cfRule>
    <cfRule type="containsText" dxfId="1" priority="2" stopIfTrue="1" operator="containsText" text="En ejecución">
      <formula>NOT(ISERROR(SEARCH("En ejecución",U33)))</formula>
    </cfRule>
    <cfRule type="containsText" dxfId="0" priority="3" stopIfTrue="1" operator="containsText" text="Vencida">
      <formula>NOT(ISERROR(SEARCH("Vencida",U33)))</formula>
    </cfRule>
  </conditionalFormatting>
  <dataValidations count="7">
    <dataValidation type="list" allowBlank="1" showErrorMessage="1" sqref="A23" xr:uid="{00000000-0002-0000-0C00-000000000000}">
      <formula1>PROCESOS</formula1>
    </dataValidation>
    <dataValidation type="list" allowBlank="1" showInputMessage="1" showErrorMessage="1" sqref="I32" xr:uid="{00000000-0002-0000-0C00-000001000000}">
      <formula1>$H$2:$H$3</formula1>
    </dataValidation>
    <dataValidation type="list" allowBlank="1" showInputMessage="1" showErrorMessage="1" sqref="F41:F120 F32:F38" xr:uid="{00000000-0002-0000-0C00-000002000000}">
      <formula1>$G$2:$G$5</formula1>
    </dataValidation>
    <dataValidation type="list" allowBlank="1" showInputMessage="1" showErrorMessage="1" sqref="T37 T32:T34" xr:uid="{00000000-0002-0000-0C00-000004000000}">
      <formula1>$J$2:$J$4</formula1>
    </dataValidation>
    <dataValidation type="list" allowBlank="1" showInputMessage="1" showErrorMessage="1" sqref="U105 U97 U94 U91 U87 U85 U83 U81 U78 U75 U45:U72 U37:U43 U32:U34" xr:uid="{00000000-0002-0000-0C00-000005000000}">
      <formula1>$I$2:$I$4</formula1>
    </dataValidation>
    <dataValidation type="list" allowBlank="1" showInputMessage="1" showErrorMessage="1" sqref="I45:I72 I75 I78 I81 I83 I85 I87 I91 I105 I94 I97 I34 I37:I43" xr:uid="{00000000-0002-0000-0C00-000006000000}">
      <formula1>$G$2:$G$3</formula1>
    </dataValidation>
    <dataValidation type="list" allowBlank="1" showInputMessage="1" showErrorMessage="1" sqref="B32:B120" xr:uid="{00000000-0002-0000-0C00-000003000000}">
      <formula1>$F$2:$F$6</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A899"/>
  <sheetViews>
    <sheetView showGridLines="0" topLeftCell="A17" zoomScale="70" zoomScaleNormal="70" workbookViewId="0"/>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69.71093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3"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DEL TALENTO HUMANO</v>
      </c>
      <c r="F22" s="1070"/>
      <c r="G22" s="21"/>
      <c r="H22" s="1061" t="s">
        <v>60</v>
      </c>
      <c r="I22" s="1062"/>
      <c r="J22" s="1063"/>
      <c r="K22" s="83"/>
      <c r="L22" s="87"/>
      <c r="M22" s="87"/>
      <c r="N22" s="87"/>
      <c r="O22" s="87"/>
      <c r="P22" s="87"/>
      <c r="Q22" s="87"/>
      <c r="R22" s="87"/>
      <c r="S22" s="87"/>
      <c r="T22" s="87"/>
      <c r="U22" s="87"/>
      <c r="V22" s="87"/>
      <c r="W22" s="87"/>
      <c r="X22" s="86"/>
    </row>
    <row r="23" spans="1:27" ht="53.25" customHeight="1" thickBot="1" x14ac:dyDescent="0.3">
      <c r="A23" s="1075" t="s">
        <v>52</v>
      </c>
      <c r="B23" s="1076"/>
      <c r="C23" s="1077"/>
      <c r="D23" s="23"/>
      <c r="E23" s="93" t="s">
        <v>144</v>
      </c>
      <c r="F23" s="94">
        <f>COUNTA(E31:E62)</f>
        <v>22</v>
      </c>
      <c r="G23" s="21"/>
      <c r="H23" s="1064" t="s">
        <v>66</v>
      </c>
      <c r="I23" s="1065"/>
      <c r="J23" s="94">
        <f>COUNTIF(I31:I62,"Acción Correctiva")</f>
        <v>9</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COUNTA(H31:H62)</f>
        <v>17</v>
      </c>
      <c r="G24" s="24"/>
      <c r="H24" s="1066" t="s">
        <v>149</v>
      </c>
      <c r="I24" s="1067"/>
      <c r="J24" s="99">
        <f>COUNTIF(I31:I62,"Acción Preventiva y/o de mejora")</f>
        <v>8</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COUNTIF(W31:W62,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COUNTIF(W31:W62, "En ejecución")</f>
        <v>17</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COUNTIF(W31:W62,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578" t="s">
        <v>82</v>
      </c>
      <c r="N30" s="527" t="s">
        <v>83</v>
      </c>
      <c r="O30" s="1072" t="s">
        <v>84</v>
      </c>
      <c r="P30" s="1073"/>
      <c r="Q30" s="1073"/>
      <c r="R30" s="1074"/>
      <c r="S30" s="527" t="s">
        <v>85</v>
      </c>
      <c r="T30" s="592" t="s">
        <v>84</v>
      </c>
      <c r="U30" s="578" t="s">
        <v>85</v>
      </c>
      <c r="V30" s="578" t="s">
        <v>158</v>
      </c>
      <c r="W30" s="578" t="s">
        <v>86</v>
      </c>
      <c r="X30" s="527" t="s">
        <v>155</v>
      </c>
      <c r="Y30" s="74"/>
      <c r="Z30" s="78"/>
      <c r="AA30" s="78"/>
    </row>
    <row r="31" spans="1:27" ht="191.25" x14ac:dyDescent="0.25">
      <c r="A31" s="654">
        <v>10</v>
      </c>
      <c r="B31" s="654" t="s">
        <v>10</v>
      </c>
      <c r="C31" s="607" t="s">
        <v>126</v>
      </c>
      <c r="D31" s="655">
        <v>44141</v>
      </c>
      <c r="E31" s="656" t="s">
        <v>1182</v>
      </c>
      <c r="F31" s="607" t="s">
        <v>11</v>
      </c>
      <c r="G31" s="604" t="s">
        <v>1183</v>
      </c>
      <c r="H31" s="657" t="s">
        <v>1184</v>
      </c>
      <c r="I31" s="605" t="s">
        <v>24</v>
      </c>
      <c r="J31" s="683" t="s">
        <v>1185</v>
      </c>
      <c r="K31" s="684" t="s">
        <v>1186</v>
      </c>
      <c r="L31" s="685">
        <v>44141</v>
      </c>
      <c r="M31" s="690">
        <v>44228</v>
      </c>
      <c r="N31" s="690">
        <v>44377</v>
      </c>
      <c r="O31" s="1152" t="s">
        <v>1521</v>
      </c>
      <c r="P31" s="1153"/>
      <c r="Q31" s="1153"/>
      <c r="R31" s="1154"/>
      <c r="S31" s="792" t="s">
        <v>1483</v>
      </c>
      <c r="T31" s="742"/>
      <c r="U31" s="742"/>
      <c r="V31" s="678" t="s">
        <v>156</v>
      </c>
      <c r="W31" s="678" t="s">
        <v>143</v>
      </c>
      <c r="X31" s="742"/>
      <c r="Y31" s="1"/>
      <c r="Z31" s="1"/>
    </row>
    <row r="32" spans="1:27" ht="114.75" x14ac:dyDescent="0.25">
      <c r="A32" s="606">
        <v>11</v>
      </c>
      <c r="B32" s="607" t="s">
        <v>10</v>
      </c>
      <c r="C32" s="607" t="s">
        <v>132</v>
      </c>
      <c r="D32" s="636">
        <v>44141</v>
      </c>
      <c r="E32" s="637" t="s">
        <v>1187</v>
      </c>
      <c r="F32" s="607" t="s">
        <v>11</v>
      </c>
      <c r="G32" s="604" t="s">
        <v>1188</v>
      </c>
      <c r="H32" s="658" t="s">
        <v>1189</v>
      </c>
      <c r="I32" s="605" t="s">
        <v>24</v>
      </c>
      <c r="J32" s="686" t="s">
        <v>1190</v>
      </c>
      <c r="K32" s="684" t="s">
        <v>1191</v>
      </c>
      <c r="L32" s="685">
        <v>44141</v>
      </c>
      <c r="M32" s="690">
        <v>44228</v>
      </c>
      <c r="N32" s="690">
        <v>44377</v>
      </c>
      <c r="O32" s="1152" t="s">
        <v>1522</v>
      </c>
      <c r="P32" s="1153"/>
      <c r="Q32" s="1153"/>
      <c r="R32" s="1154"/>
      <c r="S32" s="793" t="s">
        <v>1484</v>
      </c>
      <c r="T32" s="742"/>
      <c r="U32" s="742"/>
      <c r="V32" s="678" t="s">
        <v>156</v>
      </c>
      <c r="W32" s="678" t="s">
        <v>143</v>
      </c>
      <c r="X32" s="742"/>
      <c r="Y32" s="1"/>
      <c r="Z32" s="1"/>
    </row>
    <row r="33" spans="1:26" ht="78.75" customHeight="1" x14ac:dyDescent="0.25">
      <c r="A33" s="606">
        <v>12</v>
      </c>
      <c r="B33" s="607" t="s">
        <v>10</v>
      </c>
      <c r="C33" s="607" t="s">
        <v>132</v>
      </c>
      <c r="D33" s="636">
        <v>44141</v>
      </c>
      <c r="E33" s="637" t="s">
        <v>1192</v>
      </c>
      <c r="F33" s="607" t="s">
        <v>11</v>
      </c>
      <c r="G33" s="604" t="s">
        <v>1193</v>
      </c>
      <c r="H33" s="1171" t="s">
        <v>1194</v>
      </c>
      <c r="I33" s="1173" t="s">
        <v>24</v>
      </c>
      <c r="J33" s="1175" t="s">
        <v>1195</v>
      </c>
      <c r="K33" s="1177" t="s">
        <v>1191</v>
      </c>
      <c r="L33" s="1179">
        <v>44141</v>
      </c>
      <c r="M33" s="859">
        <v>44207</v>
      </c>
      <c r="N33" s="859">
        <v>44377</v>
      </c>
      <c r="O33" s="1156" t="s">
        <v>1523</v>
      </c>
      <c r="P33" s="1157"/>
      <c r="Q33" s="1157"/>
      <c r="R33" s="1158"/>
      <c r="S33" s="1151"/>
      <c r="T33" s="1151"/>
      <c r="U33" s="1151"/>
      <c r="V33" s="677" t="s">
        <v>156</v>
      </c>
      <c r="W33" s="901" t="s">
        <v>143</v>
      </c>
      <c r="X33" s="1151"/>
      <c r="Y33" s="1"/>
      <c r="Z33" s="1"/>
    </row>
    <row r="34" spans="1:26" ht="64.5" customHeight="1" x14ac:dyDescent="0.25">
      <c r="A34" s="606">
        <v>13</v>
      </c>
      <c r="B34" s="607" t="s">
        <v>10</v>
      </c>
      <c r="C34" s="607" t="s">
        <v>132</v>
      </c>
      <c r="D34" s="636">
        <v>44141</v>
      </c>
      <c r="E34" s="637" t="s">
        <v>1196</v>
      </c>
      <c r="F34" s="607" t="s">
        <v>138</v>
      </c>
      <c r="G34" s="604" t="s">
        <v>1197</v>
      </c>
      <c r="H34" s="1172"/>
      <c r="I34" s="1174"/>
      <c r="J34" s="1176"/>
      <c r="K34" s="1178"/>
      <c r="L34" s="1180"/>
      <c r="M34" s="859"/>
      <c r="N34" s="859"/>
      <c r="O34" s="1159"/>
      <c r="P34" s="1160"/>
      <c r="Q34" s="1160"/>
      <c r="R34" s="1161"/>
      <c r="S34" s="1151"/>
      <c r="T34" s="1151"/>
      <c r="U34" s="1151"/>
      <c r="V34" s="677" t="s">
        <v>156</v>
      </c>
      <c r="W34" s="887"/>
      <c r="X34" s="1151"/>
      <c r="Y34" s="1"/>
      <c r="Z34" s="1"/>
    </row>
    <row r="35" spans="1:26" ht="357" x14ac:dyDescent="0.25">
      <c r="A35" s="606">
        <v>14</v>
      </c>
      <c r="B35" s="607" t="s">
        <v>10</v>
      </c>
      <c r="C35" s="607" t="s">
        <v>132</v>
      </c>
      <c r="D35" s="636">
        <v>44141</v>
      </c>
      <c r="E35" s="637" t="s">
        <v>1198</v>
      </c>
      <c r="F35" s="607" t="s">
        <v>11</v>
      </c>
      <c r="G35" s="604" t="s">
        <v>1199</v>
      </c>
      <c r="H35" s="658" t="s">
        <v>1200</v>
      </c>
      <c r="I35" s="605" t="s">
        <v>24</v>
      </c>
      <c r="J35" s="700" t="s">
        <v>1201</v>
      </c>
      <c r="K35" s="684" t="s">
        <v>1191</v>
      </c>
      <c r="L35" s="685">
        <v>44141</v>
      </c>
      <c r="M35" s="690">
        <v>44228</v>
      </c>
      <c r="N35" s="690">
        <v>44377</v>
      </c>
      <c r="O35" s="1152" t="s">
        <v>1524</v>
      </c>
      <c r="P35" s="1153"/>
      <c r="Q35" s="1153"/>
      <c r="R35" s="1154"/>
      <c r="S35" s="792" t="s">
        <v>1485</v>
      </c>
      <c r="T35" s="741"/>
      <c r="U35" s="741"/>
      <c r="V35" s="677" t="s">
        <v>156</v>
      </c>
      <c r="W35" s="678" t="s">
        <v>143</v>
      </c>
      <c r="X35" s="741"/>
      <c r="Y35" s="1"/>
      <c r="Z35" s="1"/>
    </row>
    <row r="36" spans="1:26" ht="409.5" x14ac:dyDescent="0.25">
      <c r="A36" s="606">
        <v>15</v>
      </c>
      <c r="B36" s="607" t="s">
        <v>10</v>
      </c>
      <c r="C36" s="607" t="s">
        <v>132</v>
      </c>
      <c r="D36" s="636">
        <v>44141</v>
      </c>
      <c r="E36" s="637" t="s">
        <v>1202</v>
      </c>
      <c r="F36" s="607" t="s">
        <v>11</v>
      </c>
      <c r="G36" s="634" t="s">
        <v>1203</v>
      </c>
      <c r="H36" s="659" t="s">
        <v>1204</v>
      </c>
      <c r="I36" s="660" t="s">
        <v>24</v>
      </c>
      <c r="J36" s="693" t="s">
        <v>1205</v>
      </c>
      <c r="K36" s="692" t="s">
        <v>1206</v>
      </c>
      <c r="L36" s="685">
        <v>44141</v>
      </c>
      <c r="M36" s="690">
        <v>44197</v>
      </c>
      <c r="N36" s="690">
        <v>44377</v>
      </c>
      <c r="O36" s="1152" t="s">
        <v>1525</v>
      </c>
      <c r="P36" s="1153"/>
      <c r="Q36" s="1153"/>
      <c r="R36" s="1154"/>
      <c r="S36" s="794" t="s">
        <v>1486</v>
      </c>
      <c r="T36" s="741"/>
      <c r="U36" s="741"/>
      <c r="V36" s="677" t="s">
        <v>156</v>
      </c>
      <c r="W36" s="678" t="s">
        <v>143</v>
      </c>
      <c r="X36" s="741"/>
      <c r="Y36" s="1"/>
      <c r="Z36" s="1"/>
    </row>
    <row r="37" spans="1:26" ht="153" x14ac:dyDescent="0.25">
      <c r="A37" s="606">
        <v>16</v>
      </c>
      <c r="B37" s="607" t="s">
        <v>10</v>
      </c>
      <c r="C37" s="607" t="s">
        <v>132</v>
      </c>
      <c r="D37" s="636">
        <v>44141</v>
      </c>
      <c r="E37" s="637" t="s">
        <v>1207</v>
      </c>
      <c r="F37" s="607" t="s">
        <v>11</v>
      </c>
      <c r="G37" s="634" t="s">
        <v>1208</v>
      </c>
      <c r="H37" s="661" t="s">
        <v>1209</v>
      </c>
      <c r="I37" s="660" t="s">
        <v>24</v>
      </c>
      <c r="J37" s="693" t="s">
        <v>1210</v>
      </c>
      <c r="K37" s="684" t="s">
        <v>1211</v>
      </c>
      <c r="L37" s="685">
        <v>44141</v>
      </c>
      <c r="M37" s="690">
        <v>44197</v>
      </c>
      <c r="N37" s="690">
        <v>44377</v>
      </c>
      <c r="O37" s="1152" t="s">
        <v>1526</v>
      </c>
      <c r="P37" s="1153"/>
      <c r="Q37" s="1153"/>
      <c r="R37" s="1154"/>
      <c r="S37" s="241"/>
      <c r="T37" s="741"/>
      <c r="U37" s="741"/>
      <c r="V37" s="677" t="s">
        <v>156</v>
      </c>
      <c r="W37" s="678" t="s">
        <v>143</v>
      </c>
      <c r="X37" s="741"/>
      <c r="Y37" s="1"/>
      <c r="Z37" s="1"/>
    </row>
    <row r="38" spans="1:26" ht="114.75" x14ac:dyDescent="0.25">
      <c r="A38" s="808">
        <v>17</v>
      </c>
      <c r="B38" s="808" t="s">
        <v>10</v>
      </c>
      <c r="C38" s="808" t="s">
        <v>132</v>
      </c>
      <c r="D38" s="1164">
        <v>44141</v>
      </c>
      <c r="E38" s="662" t="s">
        <v>1212</v>
      </c>
      <c r="F38" s="663" t="s">
        <v>11</v>
      </c>
      <c r="G38" s="664" t="s">
        <v>1213</v>
      </c>
      <c r="H38" s="1167" t="s">
        <v>1214</v>
      </c>
      <c r="I38" s="1181" t="s">
        <v>24</v>
      </c>
      <c r="J38" s="1175" t="s">
        <v>1215</v>
      </c>
      <c r="K38" s="1177" t="s">
        <v>1211</v>
      </c>
      <c r="L38" s="1179">
        <v>44141</v>
      </c>
      <c r="M38" s="1170">
        <v>44197</v>
      </c>
      <c r="N38" s="1170">
        <v>44377</v>
      </c>
      <c r="O38" s="1155" t="s">
        <v>1526</v>
      </c>
      <c r="P38" s="1155"/>
      <c r="Q38" s="1155"/>
      <c r="R38" s="1155"/>
      <c r="S38" s="841"/>
      <c r="T38" s="841"/>
      <c r="U38" s="841"/>
      <c r="V38" s="677" t="s">
        <v>156</v>
      </c>
      <c r="W38" s="901" t="s">
        <v>143</v>
      </c>
      <c r="X38" s="841"/>
      <c r="Y38" s="1"/>
      <c r="Z38" s="1"/>
    </row>
    <row r="39" spans="1:26" ht="102" x14ac:dyDescent="0.25">
      <c r="A39" s="1162"/>
      <c r="B39" s="1162"/>
      <c r="C39" s="1162"/>
      <c r="D39" s="1165"/>
      <c r="E39" s="637" t="s">
        <v>1216</v>
      </c>
      <c r="F39" s="607" t="s">
        <v>11</v>
      </c>
      <c r="G39" s="634" t="s">
        <v>1217</v>
      </c>
      <c r="H39" s="1168"/>
      <c r="I39" s="1182"/>
      <c r="J39" s="1184"/>
      <c r="K39" s="1185"/>
      <c r="L39" s="1186"/>
      <c r="M39" s="1170"/>
      <c r="N39" s="1170"/>
      <c r="O39" s="1155"/>
      <c r="P39" s="1155"/>
      <c r="Q39" s="1155"/>
      <c r="R39" s="1155"/>
      <c r="S39" s="842"/>
      <c r="T39" s="842"/>
      <c r="U39" s="842"/>
      <c r="V39" s="677" t="s">
        <v>156</v>
      </c>
      <c r="W39" s="896"/>
      <c r="X39" s="842"/>
      <c r="Y39" s="1"/>
      <c r="Z39" s="1"/>
    </row>
    <row r="40" spans="1:26" ht="63.75" x14ac:dyDescent="0.25">
      <c r="A40" s="1162"/>
      <c r="B40" s="1162"/>
      <c r="C40" s="1162"/>
      <c r="D40" s="1165"/>
      <c r="E40" s="637" t="s">
        <v>1218</v>
      </c>
      <c r="F40" s="607" t="s">
        <v>138</v>
      </c>
      <c r="G40" s="634" t="s">
        <v>1217</v>
      </c>
      <c r="H40" s="1168"/>
      <c r="I40" s="1182"/>
      <c r="J40" s="1184"/>
      <c r="K40" s="1185"/>
      <c r="L40" s="1186"/>
      <c r="M40" s="1170"/>
      <c r="N40" s="1170"/>
      <c r="O40" s="1155"/>
      <c r="P40" s="1155"/>
      <c r="Q40" s="1155"/>
      <c r="R40" s="1155"/>
      <c r="S40" s="842"/>
      <c r="T40" s="842"/>
      <c r="U40" s="842"/>
      <c r="V40" s="677" t="s">
        <v>156</v>
      </c>
      <c r="W40" s="896"/>
      <c r="X40" s="842"/>
      <c r="Y40" s="1"/>
      <c r="Z40" s="1"/>
    </row>
    <row r="41" spans="1:26" ht="140.25" x14ac:dyDescent="0.25">
      <c r="A41" s="1163"/>
      <c r="B41" s="1163"/>
      <c r="C41" s="1163"/>
      <c r="D41" s="1166"/>
      <c r="E41" s="637" t="s">
        <v>1219</v>
      </c>
      <c r="F41" s="607" t="s">
        <v>138</v>
      </c>
      <c r="G41" s="634" t="s">
        <v>1220</v>
      </c>
      <c r="H41" s="1169"/>
      <c r="I41" s="1183"/>
      <c r="J41" s="1176"/>
      <c r="K41" s="1178"/>
      <c r="L41" s="1180"/>
      <c r="M41" s="1170"/>
      <c r="N41" s="1170"/>
      <c r="O41" s="1155"/>
      <c r="P41" s="1155"/>
      <c r="Q41" s="1155"/>
      <c r="R41" s="1155"/>
      <c r="S41" s="843"/>
      <c r="T41" s="843"/>
      <c r="U41" s="843"/>
      <c r="V41" s="677" t="s">
        <v>156</v>
      </c>
      <c r="W41" s="887"/>
      <c r="X41" s="843"/>
      <c r="Y41" s="1"/>
      <c r="Z41" s="1"/>
    </row>
    <row r="42" spans="1:26" ht="344.25" customHeight="1" x14ac:dyDescent="0.25">
      <c r="A42" s="606">
        <v>18</v>
      </c>
      <c r="B42" s="607" t="s">
        <v>10</v>
      </c>
      <c r="C42" s="607" t="s">
        <v>132</v>
      </c>
      <c r="D42" s="636">
        <v>44141</v>
      </c>
      <c r="E42" s="637" t="s">
        <v>1221</v>
      </c>
      <c r="F42" s="607" t="s">
        <v>138</v>
      </c>
      <c r="G42" s="634" t="s">
        <v>1222</v>
      </c>
      <c r="H42" s="659" t="s">
        <v>1223</v>
      </c>
      <c r="I42" s="660" t="s">
        <v>140</v>
      </c>
      <c r="J42" s="693" t="s">
        <v>1224</v>
      </c>
      <c r="K42" s="684" t="s">
        <v>1225</v>
      </c>
      <c r="L42" s="685">
        <v>44141</v>
      </c>
      <c r="M42" s="690">
        <v>44197</v>
      </c>
      <c r="N42" s="690">
        <v>44377</v>
      </c>
      <c r="O42" s="1152" t="s">
        <v>1527</v>
      </c>
      <c r="P42" s="1153"/>
      <c r="Q42" s="1153"/>
      <c r="R42" s="1154"/>
      <c r="S42" s="793" t="s">
        <v>1487</v>
      </c>
      <c r="T42" s="741"/>
      <c r="U42" s="741"/>
      <c r="V42" s="677" t="s">
        <v>156</v>
      </c>
      <c r="W42" s="258" t="s">
        <v>143</v>
      </c>
      <c r="X42" s="741"/>
      <c r="Y42" s="1"/>
      <c r="Z42" s="1"/>
    </row>
    <row r="43" spans="1:26" ht="204" x14ac:dyDescent="0.25">
      <c r="A43" s="606">
        <v>19</v>
      </c>
      <c r="B43" s="607" t="s">
        <v>10</v>
      </c>
      <c r="C43" s="607" t="s">
        <v>132</v>
      </c>
      <c r="D43" s="636">
        <v>44141</v>
      </c>
      <c r="E43" s="637" t="s">
        <v>1226</v>
      </c>
      <c r="F43" s="607" t="s">
        <v>11</v>
      </c>
      <c r="G43" s="634" t="s">
        <v>1227</v>
      </c>
      <c r="H43" s="661" t="s">
        <v>1228</v>
      </c>
      <c r="I43" s="660" t="s">
        <v>24</v>
      </c>
      <c r="J43" s="686" t="s">
        <v>1229</v>
      </c>
      <c r="K43" s="684" t="s">
        <v>1225</v>
      </c>
      <c r="L43" s="685">
        <v>44141</v>
      </c>
      <c r="M43" s="690">
        <v>44197</v>
      </c>
      <c r="N43" s="690">
        <v>44377</v>
      </c>
      <c r="O43" s="1152" t="s">
        <v>1488</v>
      </c>
      <c r="P43" s="1153"/>
      <c r="Q43" s="1153"/>
      <c r="R43" s="1154"/>
      <c r="S43" s="793" t="s">
        <v>1489</v>
      </c>
      <c r="T43" s="741"/>
      <c r="U43" s="741"/>
      <c r="V43" s="677" t="s">
        <v>156</v>
      </c>
      <c r="W43" s="258" t="s">
        <v>143</v>
      </c>
      <c r="X43" s="741"/>
      <c r="Y43" s="1"/>
      <c r="Z43" s="1"/>
    </row>
    <row r="44" spans="1:26" ht="140.25" x14ac:dyDescent="0.25">
      <c r="A44" s="606">
        <v>20</v>
      </c>
      <c r="B44" s="607" t="s">
        <v>10</v>
      </c>
      <c r="C44" s="607" t="s">
        <v>132</v>
      </c>
      <c r="D44" s="636">
        <v>44141</v>
      </c>
      <c r="E44" s="637" t="s">
        <v>1230</v>
      </c>
      <c r="F44" s="607" t="s">
        <v>138</v>
      </c>
      <c r="G44" s="634" t="s">
        <v>1231</v>
      </c>
      <c r="H44" s="659" t="s">
        <v>1232</v>
      </c>
      <c r="I44" s="660" t="s">
        <v>140</v>
      </c>
      <c r="J44" s="693" t="s">
        <v>1233</v>
      </c>
      <c r="K44" s="684" t="s">
        <v>1225</v>
      </c>
      <c r="L44" s="685">
        <v>44141</v>
      </c>
      <c r="M44" s="690">
        <v>44197</v>
      </c>
      <c r="N44" s="690">
        <v>44500</v>
      </c>
      <c r="O44" s="1152" t="s">
        <v>1528</v>
      </c>
      <c r="P44" s="1153"/>
      <c r="Q44" s="1153"/>
      <c r="R44" s="1154"/>
      <c r="S44" s="793" t="s">
        <v>1490</v>
      </c>
      <c r="T44" s="741"/>
      <c r="U44" s="741"/>
      <c r="V44" s="677" t="s">
        <v>156</v>
      </c>
      <c r="W44" s="258" t="s">
        <v>143</v>
      </c>
      <c r="X44" s="741"/>
      <c r="Y44" s="1"/>
      <c r="Z44" s="1"/>
    </row>
    <row r="45" spans="1:26" ht="140.25" x14ac:dyDescent="0.25">
      <c r="A45" s="606">
        <v>21</v>
      </c>
      <c r="B45" s="607" t="s">
        <v>10</v>
      </c>
      <c r="C45" s="607" t="s">
        <v>132</v>
      </c>
      <c r="D45" s="636">
        <v>44141</v>
      </c>
      <c r="E45" s="637" t="s">
        <v>1234</v>
      </c>
      <c r="F45" s="607" t="s">
        <v>138</v>
      </c>
      <c r="G45" s="604" t="s">
        <v>1235</v>
      </c>
      <c r="H45" s="604" t="s">
        <v>1236</v>
      </c>
      <c r="I45" s="660" t="s">
        <v>140</v>
      </c>
      <c r="J45" s="686" t="s">
        <v>1237</v>
      </c>
      <c r="K45" s="684" t="s">
        <v>1191</v>
      </c>
      <c r="L45" s="685">
        <v>44141</v>
      </c>
      <c r="M45" s="690">
        <v>44197</v>
      </c>
      <c r="N45" s="690">
        <v>44377</v>
      </c>
      <c r="O45" s="1152" t="s">
        <v>1526</v>
      </c>
      <c r="P45" s="1153"/>
      <c r="Q45" s="1153"/>
      <c r="R45" s="1154"/>
      <c r="S45" s="241"/>
      <c r="T45" s="741"/>
      <c r="U45" s="741"/>
      <c r="V45" s="677" t="s">
        <v>156</v>
      </c>
      <c r="W45" s="258" t="s">
        <v>143</v>
      </c>
      <c r="X45" s="741"/>
      <c r="Y45" s="1"/>
      <c r="Z45" s="1"/>
    </row>
    <row r="46" spans="1:26" ht="153" x14ac:dyDescent="0.25">
      <c r="A46" s="606">
        <v>22</v>
      </c>
      <c r="B46" s="607" t="s">
        <v>10</v>
      </c>
      <c r="C46" s="607" t="s">
        <v>132</v>
      </c>
      <c r="D46" s="636">
        <v>44141</v>
      </c>
      <c r="E46" s="637" t="s">
        <v>1238</v>
      </c>
      <c r="F46" s="607" t="s">
        <v>138</v>
      </c>
      <c r="G46" s="634" t="s">
        <v>1239</v>
      </c>
      <c r="H46" s="604" t="s">
        <v>1240</v>
      </c>
      <c r="I46" s="660" t="s">
        <v>140</v>
      </c>
      <c r="J46" s="686" t="s">
        <v>1241</v>
      </c>
      <c r="K46" s="684" t="s">
        <v>1191</v>
      </c>
      <c r="L46" s="685">
        <v>44141</v>
      </c>
      <c r="M46" s="690">
        <v>44197</v>
      </c>
      <c r="N46" s="690">
        <v>44377</v>
      </c>
      <c r="O46" s="1152" t="s">
        <v>1526</v>
      </c>
      <c r="P46" s="1153"/>
      <c r="Q46" s="1153"/>
      <c r="R46" s="1154"/>
      <c r="S46" s="241"/>
      <c r="T46" s="741"/>
      <c r="U46" s="741"/>
      <c r="V46" s="677" t="s">
        <v>156</v>
      </c>
      <c r="W46" s="258" t="s">
        <v>143</v>
      </c>
      <c r="X46" s="741"/>
      <c r="Y46" s="1"/>
      <c r="Z46" s="1"/>
    </row>
    <row r="47" spans="1:26" ht="178.5" x14ac:dyDescent="0.25">
      <c r="A47" s="606">
        <v>23</v>
      </c>
      <c r="B47" s="607" t="s">
        <v>10</v>
      </c>
      <c r="C47" s="607" t="s">
        <v>132</v>
      </c>
      <c r="D47" s="636">
        <v>44141</v>
      </c>
      <c r="E47" s="637" t="s">
        <v>1242</v>
      </c>
      <c r="F47" s="607" t="s">
        <v>138</v>
      </c>
      <c r="G47" s="634" t="s">
        <v>1243</v>
      </c>
      <c r="H47" s="660" t="s">
        <v>1244</v>
      </c>
      <c r="I47" s="660" t="s">
        <v>140</v>
      </c>
      <c r="J47" s="686" t="s">
        <v>1245</v>
      </c>
      <c r="K47" s="684" t="s">
        <v>1191</v>
      </c>
      <c r="L47" s="685">
        <v>44141</v>
      </c>
      <c r="M47" s="690">
        <v>44197</v>
      </c>
      <c r="N47" s="690">
        <v>44377</v>
      </c>
      <c r="O47" s="1152" t="s">
        <v>1529</v>
      </c>
      <c r="P47" s="1153"/>
      <c r="Q47" s="1153"/>
      <c r="R47" s="1154"/>
      <c r="S47" s="794" t="s">
        <v>1491</v>
      </c>
      <c r="T47" s="741"/>
      <c r="U47" s="741"/>
      <c r="V47" s="677" t="s">
        <v>156</v>
      </c>
      <c r="W47" s="258" t="s">
        <v>143</v>
      </c>
      <c r="X47" s="741"/>
      <c r="Y47" s="1"/>
      <c r="Z47" s="1"/>
    </row>
    <row r="48" spans="1:26" ht="76.5" x14ac:dyDescent="0.25">
      <c r="A48" s="606">
        <v>24</v>
      </c>
      <c r="B48" s="607" t="s">
        <v>10</v>
      </c>
      <c r="C48" s="607" t="s">
        <v>132</v>
      </c>
      <c r="D48" s="636">
        <v>44141</v>
      </c>
      <c r="E48" s="637" t="s">
        <v>1246</v>
      </c>
      <c r="F48" s="607" t="s">
        <v>138</v>
      </c>
      <c r="G48" s="634" t="s">
        <v>1247</v>
      </c>
      <c r="H48" s="604" t="s">
        <v>1248</v>
      </c>
      <c r="I48" s="660" t="s">
        <v>140</v>
      </c>
      <c r="J48" s="693" t="s">
        <v>1249</v>
      </c>
      <c r="K48" s="684" t="s">
        <v>1191</v>
      </c>
      <c r="L48" s="685">
        <v>44141</v>
      </c>
      <c r="M48" s="690">
        <v>44207</v>
      </c>
      <c r="N48" s="690">
        <v>44377</v>
      </c>
      <c r="O48" s="1152" t="s">
        <v>1526</v>
      </c>
      <c r="P48" s="1153"/>
      <c r="Q48" s="1153"/>
      <c r="R48" s="1154"/>
      <c r="S48" s="241"/>
      <c r="T48" s="741"/>
      <c r="U48" s="741"/>
      <c r="V48" s="677" t="s">
        <v>156</v>
      </c>
      <c r="W48" s="258" t="s">
        <v>143</v>
      </c>
      <c r="X48" s="741"/>
      <c r="Y48" s="1"/>
      <c r="Z48" s="1"/>
    </row>
    <row r="49" spans="1:26" ht="114.75" x14ac:dyDescent="0.25">
      <c r="A49" s="606">
        <v>25</v>
      </c>
      <c r="B49" s="607" t="s">
        <v>10</v>
      </c>
      <c r="C49" s="607" t="s">
        <v>132</v>
      </c>
      <c r="D49" s="636">
        <v>44141</v>
      </c>
      <c r="E49" s="637" t="s">
        <v>1250</v>
      </c>
      <c r="F49" s="607" t="s">
        <v>11</v>
      </c>
      <c r="G49" s="634" t="s">
        <v>1251</v>
      </c>
      <c r="H49" s="660" t="s">
        <v>1252</v>
      </c>
      <c r="I49" s="660" t="s">
        <v>24</v>
      </c>
      <c r="J49" s="686" t="s">
        <v>1253</v>
      </c>
      <c r="K49" s="684" t="s">
        <v>1225</v>
      </c>
      <c r="L49" s="685">
        <v>44141</v>
      </c>
      <c r="M49" s="690">
        <v>44207</v>
      </c>
      <c r="N49" s="690">
        <v>44377</v>
      </c>
      <c r="O49" s="1152" t="s">
        <v>1526</v>
      </c>
      <c r="P49" s="1153"/>
      <c r="Q49" s="1153"/>
      <c r="R49" s="1154"/>
      <c r="S49" s="241"/>
      <c r="T49" s="741"/>
      <c r="U49" s="741"/>
      <c r="V49" s="677" t="s">
        <v>156</v>
      </c>
      <c r="W49" s="258" t="s">
        <v>143</v>
      </c>
      <c r="X49" s="741"/>
      <c r="Y49" s="1"/>
      <c r="Z49" s="1"/>
    </row>
    <row r="50" spans="1:26" ht="89.25" x14ac:dyDescent="0.25">
      <c r="A50" s="606">
        <v>26</v>
      </c>
      <c r="B50" s="607" t="s">
        <v>10</v>
      </c>
      <c r="C50" s="607" t="s">
        <v>132</v>
      </c>
      <c r="D50" s="636">
        <v>44141</v>
      </c>
      <c r="E50" s="637" t="s">
        <v>1254</v>
      </c>
      <c r="F50" s="607" t="s">
        <v>138</v>
      </c>
      <c r="G50" s="808" t="s">
        <v>1255</v>
      </c>
      <c r="H50" s="1187" t="s">
        <v>1256</v>
      </c>
      <c r="I50" s="1181" t="s">
        <v>140</v>
      </c>
      <c r="J50" s="1189" t="s">
        <v>1257</v>
      </c>
      <c r="K50" s="1177" t="s">
        <v>1225</v>
      </c>
      <c r="L50" s="1179">
        <v>44141</v>
      </c>
      <c r="M50" s="859">
        <v>44197</v>
      </c>
      <c r="N50" s="859">
        <v>44377</v>
      </c>
      <c r="O50" s="1155" t="s">
        <v>1530</v>
      </c>
      <c r="P50" s="1155"/>
      <c r="Q50" s="1155"/>
      <c r="R50" s="1155"/>
      <c r="S50" s="841" t="s">
        <v>1492</v>
      </c>
      <c r="T50" s="841"/>
      <c r="U50" s="841"/>
      <c r="V50" s="677" t="s">
        <v>156</v>
      </c>
      <c r="W50" s="901" t="s">
        <v>143</v>
      </c>
      <c r="X50" s="841"/>
      <c r="Y50" s="1"/>
      <c r="Z50" s="1"/>
    </row>
    <row r="51" spans="1:26" ht="153" x14ac:dyDescent="0.25">
      <c r="A51" s="606">
        <v>27</v>
      </c>
      <c r="B51" s="607" t="s">
        <v>10</v>
      </c>
      <c r="C51" s="607" t="s">
        <v>132</v>
      </c>
      <c r="D51" s="636">
        <v>44141</v>
      </c>
      <c r="E51" s="637" t="s">
        <v>1258</v>
      </c>
      <c r="F51" s="607" t="s">
        <v>138</v>
      </c>
      <c r="G51" s="1163"/>
      <c r="H51" s="1188"/>
      <c r="I51" s="1183"/>
      <c r="J51" s="1190"/>
      <c r="K51" s="1178"/>
      <c r="L51" s="1180"/>
      <c r="M51" s="859"/>
      <c r="N51" s="859"/>
      <c r="O51" s="1155"/>
      <c r="P51" s="1155"/>
      <c r="Q51" s="1155"/>
      <c r="R51" s="1155"/>
      <c r="S51" s="843"/>
      <c r="T51" s="843"/>
      <c r="U51" s="843"/>
      <c r="V51" s="677" t="s">
        <v>156</v>
      </c>
      <c r="W51" s="887"/>
      <c r="X51" s="843"/>
      <c r="Y51" s="1"/>
      <c r="Z51" s="1"/>
    </row>
    <row r="52" spans="1:26" ht="223.5" customHeight="1" x14ac:dyDescent="0.25">
      <c r="A52" s="606">
        <v>28</v>
      </c>
      <c r="B52" s="607" t="s">
        <v>10</v>
      </c>
      <c r="C52" s="607" t="s">
        <v>132</v>
      </c>
      <c r="D52" s="636">
        <v>44141</v>
      </c>
      <c r="E52" s="637" t="s">
        <v>1259</v>
      </c>
      <c r="F52" s="607" t="s">
        <v>138</v>
      </c>
      <c r="G52" s="634" t="s">
        <v>1260</v>
      </c>
      <c r="H52" s="659" t="s">
        <v>1261</v>
      </c>
      <c r="I52" s="660" t="s">
        <v>140</v>
      </c>
      <c r="J52" s="693" t="s">
        <v>1262</v>
      </c>
      <c r="K52" s="684" t="s">
        <v>1225</v>
      </c>
      <c r="L52" s="685">
        <v>44141</v>
      </c>
      <c r="M52" s="690">
        <v>44197</v>
      </c>
      <c r="N52" s="690">
        <v>44377</v>
      </c>
      <c r="O52" s="1152" t="s">
        <v>1531</v>
      </c>
      <c r="P52" s="1153"/>
      <c r="Q52" s="1153"/>
      <c r="R52" s="1154"/>
      <c r="S52" s="793" t="s">
        <v>1493</v>
      </c>
      <c r="T52" s="741"/>
      <c r="U52" s="741"/>
      <c r="V52" s="677" t="s">
        <v>156</v>
      </c>
      <c r="W52" s="901" t="s">
        <v>143</v>
      </c>
      <c r="X52" s="741"/>
      <c r="Y52" s="1"/>
      <c r="Z52" s="1"/>
    </row>
    <row r="53" spans="1:26" x14ac:dyDescent="0.25">
      <c r="A53" s="1"/>
      <c r="B53" s="1"/>
      <c r="C53" s="1"/>
      <c r="D53" s="1"/>
      <c r="E53" s="16"/>
      <c r="F53" s="1"/>
      <c r="G53" s="16"/>
      <c r="H53" s="16"/>
      <c r="I53" s="1"/>
      <c r="J53" s="196"/>
      <c r="K53" s="196"/>
      <c r="L53" s="196"/>
      <c r="M53" s="196"/>
      <c r="N53" s="196"/>
      <c r="O53" s="196"/>
      <c r="P53" s="196"/>
      <c r="Q53" s="196"/>
      <c r="R53" s="196"/>
      <c r="S53" s="1"/>
      <c r="T53" s="15"/>
      <c r="U53" s="15"/>
      <c r="V53" s="15"/>
      <c r="W53" s="887"/>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3"/>
      <c r="X73" s="1"/>
      <c r="Y73" s="1"/>
      <c r="Z73" s="1"/>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sheetData>
  <mergeCells count="74">
    <mergeCell ref="G50:G51"/>
    <mergeCell ref="H50:H51"/>
    <mergeCell ref="I50:I51"/>
    <mergeCell ref="J50:J51"/>
    <mergeCell ref="K50:K51"/>
    <mergeCell ref="L50:L51"/>
    <mergeCell ref="M50:M51"/>
    <mergeCell ref="N50:N51"/>
    <mergeCell ref="I38:I41"/>
    <mergeCell ref="J38:J41"/>
    <mergeCell ref="K38:K41"/>
    <mergeCell ref="L38:L41"/>
    <mergeCell ref="M38:M41"/>
    <mergeCell ref="O29:S29"/>
    <mergeCell ref="A38:A41"/>
    <mergeCell ref="B38:B41"/>
    <mergeCell ref="C38:C41"/>
    <mergeCell ref="D38:D41"/>
    <mergeCell ref="H38:H41"/>
    <mergeCell ref="N38:N41"/>
    <mergeCell ref="H33:H34"/>
    <mergeCell ref="I33:I34"/>
    <mergeCell ref="J33:J34"/>
    <mergeCell ref="K33:K34"/>
    <mergeCell ref="L33:L34"/>
    <mergeCell ref="M33:M34"/>
    <mergeCell ref="N33:N34"/>
    <mergeCell ref="T29:X29"/>
    <mergeCell ref="O30:R30"/>
    <mergeCell ref="T33:T34"/>
    <mergeCell ref="X33:X34"/>
    <mergeCell ref="A17:C20"/>
    <mergeCell ref="D17:W20"/>
    <mergeCell ref="A22:C22"/>
    <mergeCell ref="E22:F22"/>
    <mergeCell ref="H22:J22"/>
    <mergeCell ref="A23:C23"/>
    <mergeCell ref="H23:I23"/>
    <mergeCell ref="H24:I24"/>
    <mergeCell ref="H25:I25"/>
    <mergeCell ref="H26:I26"/>
    <mergeCell ref="A29:G29"/>
    <mergeCell ref="H29:N29"/>
    <mergeCell ref="O43:R43"/>
    <mergeCell ref="O31:R31"/>
    <mergeCell ref="O32:R32"/>
    <mergeCell ref="O33:R34"/>
    <mergeCell ref="S33:S34"/>
    <mergeCell ref="O35:R35"/>
    <mergeCell ref="W52:W53"/>
    <mergeCell ref="W33:W34"/>
    <mergeCell ref="O49:R49"/>
    <mergeCell ref="O50:R51"/>
    <mergeCell ref="O52:R52"/>
    <mergeCell ref="S38:S41"/>
    <mergeCell ref="S50:S51"/>
    <mergeCell ref="O44:R44"/>
    <mergeCell ref="O45:R45"/>
    <mergeCell ref="O46:R46"/>
    <mergeCell ref="O47:R47"/>
    <mergeCell ref="O48:R48"/>
    <mergeCell ref="O36:R36"/>
    <mergeCell ref="O37:R37"/>
    <mergeCell ref="O38:R41"/>
    <mergeCell ref="O42:R42"/>
    <mergeCell ref="X38:X41"/>
    <mergeCell ref="X50:X51"/>
    <mergeCell ref="T38:T41"/>
    <mergeCell ref="T50:T51"/>
    <mergeCell ref="U33:U34"/>
    <mergeCell ref="U38:U41"/>
    <mergeCell ref="U50:U51"/>
    <mergeCell ref="W38:W41"/>
    <mergeCell ref="W50:W51"/>
  </mergeCells>
  <conditionalFormatting sqref="W31:W33">
    <cfRule type="containsText" dxfId="80" priority="31" stopIfTrue="1" operator="containsText" text="Cerrada">
      <formula>NOT(ISERROR(SEARCH("Cerrada",W31)))</formula>
    </cfRule>
    <cfRule type="containsText" dxfId="79" priority="32" stopIfTrue="1" operator="containsText" text="En ejecución">
      <formula>NOT(ISERROR(SEARCH("En ejecución",W31)))</formula>
    </cfRule>
    <cfRule type="containsText" dxfId="78" priority="33" stopIfTrue="1" operator="containsText" text="Vencida">
      <formula>NOT(ISERROR(SEARCH("Vencida",W31)))</formula>
    </cfRule>
  </conditionalFormatting>
  <conditionalFormatting sqref="W42:W50 W52 W35:W38">
    <cfRule type="containsText" dxfId="77" priority="1" stopIfTrue="1" operator="containsText" text="Cerrada">
      <formula>NOT(ISERROR(SEARCH("Cerrada",W35)))</formula>
    </cfRule>
    <cfRule type="containsText" dxfId="76" priority="2" stopIfTrue="1" operator="containsText" text="En ejecución">
      <formula>NOT(ISERROR(SEARCH("En ejecución",W35)))</formula>
    </cfRule>
    <cfRule type="containsText" dxfId="75" priority="3" stopIfTrue="1" operator="containsText" text="Vencida">
      <formula>NOT(ISERROR(SEARCH("Vencida",W35)))</formula>
    </cfRule>
  </conditionalFormatting>
  <dataValidations count="7">
    <dataValidation type="list" allowBlank="1" showErrorMessage="1" sqref="A23" xr:uid="{00000000-0002-0000-0D00-000000000000}">
      <formula1>PROCESOS</formula1>
    </dataValidation>
    <dataValidation type="list" allowBlank="1" showInputMessage="1" showErrorMessage="1" sqref="W52 W42:W50 W35:W38 W31:W33" xr:uid="{00000000-0002-0000-0D00-000005000000}">
      <formula1>$I$2:$I$4</formula1>
    </dataValidation>
    <dataValidation type="list" allowBlank="1" showErrorMessage="1" sqref="F31:F52" xr:uid="{00000000-0002-0000-0D00-000007000000}">
      <formula1>$G$2:$G$5</formula1>
    </dataValidation>
    <dataValidation type="list" allowBlank="1" showErrorMessage="1" sqref="B42:B52 B31:B38" xr:uid="{00000000-0002-0000-0D00-000008000000}">
      <formula1>$F$2:$F$6</formula1>
    </dataValidation>
    <dataValidation type="list" allowBlank="1" showErrorMessage="1" sqref="I52 I31:I33 I35:I38 I42:I50" xr:uid="{00000000-0002-0000-0D00-000009000000}">
      <formula1>$H$2:$H$3</formula1>
    </dataValidation>
    <dataValidation type="list" allowBlank="1" showErrorMessage="1" sqref="C42:C52 C31:C38" xr:uid="{00000000-0002-0000-0D00-00000A000000}">
      <formula1>$D$2:$D$13</formula1>
    </dataValidation>
    <dataValidation type="list" allowBlank="1" showInputMessage="1" showErrorMessage="1" sqref="V31:V52" xr:uid="{00000000-0002-0000-0D00-000006000000}">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A891"/>
  <sheetViews>
    <sheetView showGridLines="0" topLeftCell="A17" zoomScale="70" zoomScaleNormal="70" workbookViewId="0"/>
  </sheetViews>
  <sheetFormatPr baseColWidth="10" defaultColWidth="14.42578125" defaultRowHeight="15" x14ac:dyDescent="0.25"/>
  <cols>
    <col min="1" max="1" width="6.5703125" style="248" customWidth="1"/>
    <col min="2" max="2" width="10.7109375" style="248" customWidth="1"/>
    <col min="3" max="3" width="17.5703125" style="248" customWidth="1"/>
    <col min="4" max="4" width="21.5703125" style="248" customWidth="1"/>
    <col min="5" max="5" width="75.42578125" style="248" customWidth="1"/>
    <col min="6" max="6" width="20" style="248" customWidth="1"/>
    <col min="7" max="7" width="51.85546875" style="248" customWidth="1"/>
    <col min="8" max="8" width="38.5703125" style="206" customWidth="1"/>
    <col min="9" max="9" width="14" style="248" customWidth="1"/>
    <col min="10" max="10" width="18" style="248" customWidth="1"/>
    <col min="11" max="11" width="18.5703125" style="248" customWidth="1"/>
    <col min="12" max="12" width="20" style="248" customWidth="1"/>
    <col min="13" max="13" width="18.28515625" style="248" customWidth="1"/>
    <col min="14" max="14" width="18" style="248" customWidth="1"/>
    <col min="15" max="17" width="25.7109375" style="522" customWidth="1"/>
    <col min="18" max="18" width="18.7109375" style="522" customWidth="1"/>
    <col min="19" max="19" width="28.140625" style="248" customWidth="1"/>
    <col min="20" max="20" width="67.85546875" style="248" customWidth="1"/>
    <col min="21" max="21" width="31.7109375" style="248" customWidth="1"/>
    <col min="22" max="22" width="18.42578125" style="172" customWidth="1"/>
    <col min="23" max="23" width="19.42578125" style="248" customWidth="1"/>
    <col min="24" max="24" width="80.28515625" style="248" customWidth="1"/>
    <col min="25" max="25" width="31.140625" style="248" customWidth="1"/>
    <col min="26" max="26" width="14.42578125" style="248" customWidth="1"/>
    <col min="27" max="28" width="11" style="248" customWidth="1"/>
    <col min="29" max="256" width="14.42578125" style="248"/>
    <col min="257" max="257" width="6.5703125" style="248" customWidth="1"/>
    <col min="258" max="258" width="10.7109375" style="248" customWidth="1"/>
    <col min="259" max="259" width="17.5703125" style="248" customWidth="1"/>
    <col min="260" max="260" width="21.5703125" style="248" customWidth="1"/>
    <col min="261" max="261" width="52.28515625" style="248" customWidth="1"/>
    <col min="262" max="262" width="24.140625" style="248" customWidth="1"/>
    <col min="263" max="263" width="26.5703125" style="248" customWidth="1"/>
    <col min="264" max="264" width="25.85546875" style="248" customWidth="1"/>
    <col min="265" max="265" width="14" style="248" customWidth="1"/>
    <col min="266" max="266" width="18" style="248" customWidth="1"/>
    <col min="267" max="267" width="18.5703125" style="248" customWidth="1"/>
    <col min="268" max="268" width="20" style="248" customWidth="1"/>
    <col min="269" max="269" width="18.28515625" style="248" customWidth="1"/>
    <col min="270" max="271" width="18" style="248" customWidth="1"/>
    <col min="272" max="272" width="26.28515625" style="248" customWidth="1"/>
    <col min="273" max="273" width="24.85546875" style="248" customWidth="1"/>
    <col min="274" max="274" width="19.42578125" style="248" customWidth="1"/>
    <col min="275" max="275" width="28.140625" style="248" customWidth="1"/>
    <col min="276" max="276" width="97.7109375" style="248" customWidth="1"/>
    <col min="277" max="277" width="40.140625" style="248" customWidth="1"/>
    <col min="278" max="278" width="18.42578125" style="248" customWidth="1"/>
    <col min="279" max="279" width="19.42578125" style="248" customWidth="1"/>
    <col min="280" max="280" width="80.28515625" style="248" customWidth="1"/>
    <col min="281" max="281" width="31.140625" style="248" customWidth="1"/>
    <col min="282" max="282" width="14.42578125" style="248" customWidth="1"/>
    <col min="283" max="284" width="11" style="248" customWidth="1"/>
    <col min="285" max="512" width="14.42578125" style="248"/>
    <col min="513" max="513" width="6.5703125" style="248" customWidth="1"/>
    <col min="514" max="514" width="10.7109375" style="248" customWidth="1"/>
    <col min="515" max="515" width="17.5703125" style="248" customWidth="1"/>
    <col min="516" max="516" width="21.5703125" style="248" customWidth="1"/>
    <col min="517" max="517" width="52.28515625" style="248" customWidth="1"/>
    <col min="518" max="518" width="24.140625" style="248" customWidth="1"/>
    <col min="519" max="519" width="26.5703125" style="248" customWidth="1"/>
    <col min="520" max="520" width="25.85546875" style="248" customWidth="1"/>
    <col min="521" max="521" width="14" style="248" customWidth="1"/>
    <col min="522" max="522" width="18" style="248" customWidth="1"/>
    <col min="523" max="523" width="18.5703125" style="248" customWidth="1"/>
    <col min="524" max="524" width="20" style="248" customWidth="1"/>
    <col min="525" max="525" width="18.28515625" style="248" customWidth="1"/>
    <col min="526" max="527" width="18" style="248" customWidth="1"/>
    <col min="528" max="528" width="26.28515625" style="248" customWidth="1"/>
    <col min="529" max="529" width="24.85546875" style="248" customWidth="1"/>
    <col min="530" max="530" width="19.42578125" style="248" customWidth="1"/>
    <col min="531" max="531" width="28.140625" style="248" customWidth="1"/>
    <col min="532" max="532" width="97.7109375" style="248" customWidth="1"/>
    <col min="533" max="533" width="40.140625" style="248" customWidth="1"/>
    <col min="534" max="534" width="18.42578125" style="248" customWidth="1"/>
    <col min="535" max="535" width="19.42578125" style="248" customWidth="1"/>
    <col min="536" max="536" width="80.28515625" style="248" customWidth="1"/>
    <col min="537" max="537" width="31.140625" style="248" customWidth="1"/>
    <col min="538" max="538" width="14.42578125" style="248" customWidth="1"/>
    <col min="539" max="540" width="11" style="248" customWidth="1"/>
    <col min="541" max="768" width="14.42578125" style="248"/>
    <col min="769" max="769" width="6.5703125" style="248" customWidth="1"/>
    <col min="770" max="770" width="10.7109375" style="248" customWidth="1"/>
    <col min="771" max="771" width="17.5703125" style="248" customWidth="1"/>
    <col min="772" max="772" width="21.5703125" style="248" customWidth="1"/>
    <col min="773" max="773" width="52.28515625" style="248" customWidth="1"/>
    <col min="774" max="774" width="24.140625" style="248" customWidth="1"/>
    <col min="775" max="775" width="26.5703125" style="248" customWidth="1"/>
    <col min="776" max="776" width="25.85546875" style="248" customWidth="1"/>
    <col min="777" max="777" width="14" style="248" customWidth="1"/>
    <col min="778" max="778" width="18" style="248" customWidth="1"/>
    <col min="779" max="779" width="18.5703125" style="248" customWidth="1"/>
    <col min="780" max="780" width="20" style="248" customWidth="1"/>
    <col min="781" max="781" width="18.28515625" style="248" customWidth="1"/>
    <col min="782" max="783" width="18" style="248" customWidth="1"/>
    <col min="784" max="784" width="26.28515625" style="248" customWidth="1"/>
    <col min="785" max="785" width="24.85546875" style="248" customWidth="1"/>
    <col min="786" max="786" width="19.42578125" style="248" customWidth="1"/>
    <col min="787" max="787" width="28.140625" style="248" customWidth="1"/>
    <col min="788" max="788" width="97.7109375" style="248" customWidth="1"/>
    <col min="789" max="789" width="40.140625" style="248" customWidth="1"/>
    <col min="790" max="790" width="18.42578125" style="248" customWidth="1"/>
    <col min="791" max="791" width="19.42578125" style="248" customWidth="1"/>
    <col min="792" max="792" width="80.28515625" style="248" customWidth="1"/>
    <col min="793" max="793" width="31.140625" style="248" customWidth="1"/>
    <col min="794" max="794" width="14.42578125" style="248" customWidth="1"/>
    <col min="795" max="796" width="11" style="248" customWidth="1"/>
    <col min="797" max="1024" width="14.42578125" style="248"/>
    <col min="1025" max="1025" width="6.5703125" style="248" customWidth="1"/>
    <col min="1026" max="1026" width="10.7109375" style="248" customWidth="1"/>
    <col min="1027" max="1027" width="17.5703125" style="248" customWidth="1"/>
    <col min="1028" max="1028" width="21.5703125" style="248" customWidth="1"/>
    <col min="1029" max="1029" width="52.28515625" style="248" customWidth="1"/>
    <col min="1030" max="1030" width="24.140625" style="248" customWidth="1"/>
    <col min="1031" max="1031" width="26.5703125" style="248" customWidth="1"/>
    <col min="1032" max="1032" width="25.85546875" style="248" customWidth="1"/>
    <col min="1033" max="1033" width="14" style="248" customWidth="1"/>
    <col min="1034" max="1034" width="18" style="248" customWidth="1"/>
    <col min="1035" max="1035" width="18.5703125" style="248" customWidth="1"/>
    <col min="1036" max="1036" width="20" style="248" customWidth="1"/>
    <col min="1037" max="1037" width="18.28515625" style="248" customWidth="1"/>
    <col min="1038" max="1039" width="18" style="248" customWidth="1"/>
    <col min="1040" max="1040" width="26.28515625" style="248" customWidth="1"/>
    <col min="1041" max="1041" width="24.85546875" style="248" customWidth="1"/>
    <col min="1042" max="1042" width="19.42578125" style="248" customWidth="1"/>
    <col min="1043" max="1043" width="28.140625" style="248" customWidth="1"/>
    <col min="1044" max="1044" width="97.7109375" style="248" customWidth="1"/>
    <col min="1045" max="1045" width="40.140625" style="248" customWidth="1"/>
    <col min="1046" max="1046" width="18.42578125" style="248" customWidth="1"/>
    <col min="1047" max="1047" width="19.42578125" style="248" customWidth="1"/>
    <col min="1048" max="1048" width="80.28515625" style="248" customWidth="1"/>
    <col min="1049" max="1049" width="31.140625" style="248" customWidth="1"/>
    <col min="1050" max="1050" width="14.42578125" style="248" customWidth="1"/>
    <col min="1051" max="1052" width="11" style="248" customWidth="1"/>
    <col min="1053" max="1280" width="14.42578125" style="248"/>
    <col min="1281" max="1281" width="6.5703125" style="248" customWidth="1"/>
    <col min="1282" max="1282" width="10.7109375" style="248" customWidth="1"/>
    <col min="1283" max="1283" width="17.5703125" style="248" customWidth="1"/>
    <col min="1284" max="1284" width="21.5703125" style="248" customWidth="1"/>
    <col min="1285" max="1285" width="52.28515625" style="248" customWidth="1"/>
    <col min="1286" max="1286" width="24.140625" style="248" customWidth="1"/>
    <col min="1287" max="1287" width="26.5703125" style="248" customWidth="1"/>
    <col min="1288" max="1288" width="25.85546875" style="248" customWidth="1"/>
    <col min="1289" max="1289" width="14" style="248" customWidth="1"/>
    <col min="1290" max="1290" width="18" style="248" customWidth="1"/>
    <col min="1291" max="1291" width="18.5703125" style="248" customWidth="1"/>
    <col min="1292" max="1292" width="20" style="248" customWidth="1"/>
    <col min="1293" max="1293" width="18.28515625" style="248" customWidth="1"/>
    <col min="1294" max="1295" width="18" style="248" customWidth="1"/>
    <col min="1296" max="1296" width="26.28515625" style="248" customWidth="1"/>
    <col min="1297" max="1297" width="24.85546875" style="248" customWidth="1"/>
    <col min="1298" max="1298" width="19.42578125" style="248" customWidth="1"/>
    <col min="1299" max="1299" width="28.140625" style="248" customWidth="1"/>
    <col min="1300" max="1300" width="97.7109375" style="248" customWidth="1"/>
    <col min="1301" max="1301" width="40.140625" style="248" customWidth="1"/>
    <col min="1302" max="1302" width="18.42578125" style="248" customWidth="1"/>
    <col min="1303" max="1303" width="19.42578125" style="248" customWidth="1"/>
    <col min="1304" max="1304" width="80.28515625" style="248" customWidth="1"/>
    <col min="1305" max="1305" width="31.140625" style="248" customWidth="1"/>
    <col min="1306" max="1306" width="14.42578125" style="248" customWidth="1"/>
    <col min="1307" max="1308" width="11" style="248" customWidth="1"/>
    <col min="1309" max="1536" width="14.42578125" style="248"/>
    <col min="1537" max="1537" width="6.5703125" style="248" customWidth="1"/>
    <col min="1538" max="1538" width="10.7109375" style="248" customWidth="1"/>
    <col min="1539" max="1539" width="17.5703125" style="248" customWidth="1"/>
    <col min="1540" max="1540" width="21.5703125" style="248" customWidth="1"/>
    <col min="1541" max="1541" width="52.28515625" style="248" customWidth="1"/>
    <col min="1542" max="1542" width="24.140625" style="248" customWidth="1"/>
    <col min="1543" max="1543" width="26.5703125" style="248" customWidth="1"/>
    <col min="1544" max="1544" width="25.85546875" style="248" customWidth="1"/>
    <col min="1545" max="1545" width="14" style="248" customWidth="1"/>
    <col min="1546" max="1546" width="18" style="248" customWidth="1"/>
    <col min="1547" max="1547" width="18.5703125" style="248" customWidth="1"/>
    <col min="1548" max="1548" width="20" style="248" customWidth="1"/>
    <col min="1549" max="1549" width="18.28515625" style="248" customWidth="1"/>
    <col min="1550" max="1551" width="18" style="248" customWidth="1"/>
    <col min="1552" max="1552" width="26.28515625" style="248" customWidth="1"/>
    <col min="1553" max="1553" width="24.85546875" style="248" customWidth="1"/>
    <col min="1554" max="1554" width="19.42578125" style="248" customWidth="1"/>
    <col min="1555" max="1555" width="28.140625" style="248" customWidth="1"/>
    <col min="1556" max="1556" width="97.7109375" style="248" customWidth="1"/>
    <col min="1557" max="1557" width="40.140625" style="248" customWidth="1"/>
    <col min="1558" max="1558" width="18.42578125" style="248" customWidth="1"/>
    <col min="1559" max="1559" width="19.42578125" style="248" customWidth="1"/>
    <col min="1560" max="1560" width="80.28515625" style="248" customWidth="1"/>
    <col min="1561" max="1561" width="31.140625" style="248" customWidth="1"/>
    <col min="1562" max="1562" width="14.42578125" style="248" customWidth="1"/>
    <col min="1563" max="1564" width="11" style="248" customWidth="1"/>
    <col min="1565" max="1792" width="14.42578125" style="248"/>
    <col min="1793" max="1793" width="6.5703125" style="248" customWidth="1"/>
    <col min="1794" max="1794" width="10.7109375" style="248" customWidth="1"/>
    <col min="1795" max="1795" width="17.5703125" style="248" customWidth="1"/>
    <col min="1796" max="1796" width="21.5703125" style="248" customWidth="1"/>
    <col min="1797" max="1797" width="52.28515625" style="248" customWidth="1"/>
    <col min="1798" max="1798" width="24.140625" style="248" customWidth="1"/>
    <col min="1799" max="1799" width="26.5703125" style="248" customWidth="1"/>
    <col min="1800" max="1800" width="25.85546875" style="248" customWidth="1"/>
    <col min="1801" max="1801" width="14" style="248" customWidth="1"/>
    <col min="1802" max="1802" width="18" style="248" customWidth="1"/>
    <col min="1803" max="1803" width="18.5703125" style="248" customWidth="1"/>
    <col min="1804" max="1804" width="20" style="248" customWidth="1"/>
    <col min="1805" max="1805" width="18.28515625" style="248" customWidth="1"/>
    <col min="1806" max="1807" width="18" style="248" customWidth="1"/>
    <col min="1808" max="1808" width="26.28515625" style="248" customWidth="1"/>
    <col min="1809" max="1809" width="24.85546875" style="248" customWidth="1"/>
    <col min="1810" max="1810" width="19.42578125" style="248" customWidth="1"/>
    <col min="1811" max="1811" width="28.140625" style="248" customWidth="1"/>
    <col min="1812" max="1812" width="97.7109375" style="248" customWidth="1"/>
    <col min="1813" max="1813" width="40.140625" style="248" customWidth="1"/>
    <col min="1814" max="1814" width="18.42578125" style="248" customWidth="1"/>
    <col min="1815" max="1815" width="19.42578125" style="248" customWidth="1"/>
    <col min="1816" max="1816" width="80.28515625" style="248" customWidth="1"/>
    <col min="1817" max="1817" width="31.140625" style="248" customWidth="1"/>
    <col min="1818" max="1818" width="14.42578125" style="248" customWidth="1"/>
    <col min="1819" max="1820" width="11" style="248" customWidth="1"/>
    <col min="1821" max="2048" width="14.42578125" style="248"/>
    <col min="2049" max="2049" width="6.5703125" style="248" customWidth="1"/>
    <col min="2050" max="2050" width="10.7109375" style="248" customWidth="1"/>
    <col min="2051" max="2051" width="17.5703125" style="248" customWidth="1"/>
    <col min="2052" max="2052" width="21.5703125" style="248" customWidth="1"/>
    <col min="2053" max="2053" width="52.28515625" style="248" customWidth="1"/>
    <col min="2054" max="2054" width="24.140625" style="248" customWidth="1"/>
    <col min="2055" max="2055" width="26.5703125" style="248" customWidth="1"/>
    <col min="2056" max="2056" width="25.85546875" style="248" customWidth="1"/>
    <col min="2057" max="2057" width="14" style="248" customWidth="1"/>
    <col min="2058" max="2058" width="18" style="248" customWidth="1"/>
    <col min="2059" max="2059" width="18.5703125" style="248" customWidth="1"/>
    <col min="2060" max="2060" width="20" style="248" customWidth="1"/>
    <col min="2061" max="2061" width="18.28515625" style="248" customWidth="1"/>
    <col min="2062" max="2063" width="18" style="248" customWidth="1"/>
    <col min="2064" max="2064" width="26.28515625" style="248" customWidth="1"/>
    <col min="2065" max="2065" width="24.85546875" style="248" customWidth="1"/>
    <col min="2066" max="2066" width="19.42578125" style="248" customWidth="1"/>
    <col min="2067" max="2067" width="28.140625" style="248" customWidth="1"/>
    <col min="2068" max="2068" width="97.7109375" style="248" customWidth="1"/>
    <col min="2069" max="2069" width="40.140625" style="248" customWidth="1"/>
    <col min="2070" max="2070" width="18.42578125" style="248" customWidth="1"/>
    <col min="2071" max="2071" width="19.42578125" style="248" customWidth="1"/>
    <col min="2072" max="2072" width="80.28515625" style="248" customWidth="1"/>
    <col min="2073" max="2073" width="31.140625" style="248" customWidth="1"/>
    <col min="2074" max="2074" width="14.42578125" style="248" customWidth="1"/>
    <col min="2075" max="2076" width="11" style="248" customWidth="1"/>
    <col min="2077" max="2304" width="14.42578125" style="248"/>
    <col min="2305" max="2305" width="6.5703125" style="248" customWidth="1"/>
    <col min="2306" max="2306" width="10.7109375" style="248" customWidth="1"/>
    <col min="2307" max="2307" width="17.5703125" style="248" customWidth="1"/>
    <col min="2308" max="2308" width="21.5703125" style="248" customWidth="1"/>
    <col min="2309" max="2309" width="52.28515625" style="248" customWidth="1"/>
    <col min="2310" max="2310" width="24.140625" style="248" customWidth="1"/>
    <col min="2311" max="2311" width="26.5703125" style="248" customWidth="1"/>
    <col min="2312" max="2312" width="25.85546875" style="248" customWidth="1"/>
    <col min="2313" max="2313" width="14" style="248" customWidth="1"/>
    <col min="2314" max="2314" width="18" style="248" customWidth="1"/>
    <col min="2315" max="2315" width="18.5703125" style="248" customWidth="1"/>
    <col min="2316" max="2316" width="20" style="248" customWidth="1"/>
    <col min="2317" max="2317" width="18.28515625" style="248" customWidth="1"/>
    <col min="2318" max="2319" width="18" style="248" customWidth="1"/>
    <col min="2320" max="2320" width="26.28515625" style="248" customWidth="1"/>
    <col min="2321" max="2321" width="24.85546875" style="248" customWidth="1"/>
    <col min="2322" max="2322" width="19.42578125" style="248" customWidth="1"/>
    <col min="2323" max="2323" width="28.140625" style="248" customWidth="1"/>
    <col min="2324" max="2324" width="97.7109375" style="248" customWidth="1"/>
    <col min="2325" max="2325" width="40.140625" style="248" customWidth="1"/>
    <col min="2326" max="2326" width="18.42578125" style="248" customWidth="1"/>
    <col min="2327" max="2327" width="19.42578125" style="248" customWidth="1"/>
    <col min="2328" max="2328" width="80.28515625" style="248" customWidth="1"/>
    <col min="2329" max="2329" width="31.140625" style="248" customWidth="1"/>
    <col min="2330" max="2330" width="14.42578125" style="248" customWidth="1"/>
    <col min="2331" max="2332" width="11" style="248" customWidth="1"/>
    <col min="2333" max="2560" width="14.42578125" style="248"/>
    <col min="2561" max="2561" width="6.5703125" style="248" customWidth="1"/>
    <col min="2562" max="2562" width="10.7109375" style="248" customWidth="1"/>
    <col min="2563" max="2563" width="17.5703125" style="248" customWidth="1"/>
    <col min="2564" max="2564" width="21.5703125" style="248" customWidth="1"/>
    <col min="2565" max="2565" width="52.28515625" style="248" customWidth="1"/>
    <col min="2566" max="2566" width="24.140625" style="248" customWidth="1"/>
    <col min="2567" max="2567" width="26.5703125" style="248" customWidth="1"/>
    <col min="2568" max="2568" width="25.85546875" style="248" customWidth="1"/>
    <col min="2569" max="2569" width="14" style="248" customWidth="1"/>
    <col min="2570" max="2570" width="18" style="248" customWidth="1"/>
    <col min="2571" max="2571" width="18.5703125" style="248" customWidth="1"/>
    <col min="2572" max="2572" width="20" style="248" customWidth="1"/>
    <col min="2573" max="2573" width="18.28515625" style="248" customWidth="1"/>
    <col min="2574" max="2575" width="18" style="248" customWidth="1"/>
    <col min="2576" max="2576" width="26.28515625" style="248" customWidth="1"/>
    <col min="2577" max="2577" width="24.85546875" style="248" customWidth="1"/>
    <col min="2578" max="2578" width="19.42578125" style="248" customWidth="1"/>
    <col min="2579" max="2579" width="28.140625" style="248" customWidth="1"/>
    <col min="2580" max="2580" width="97.7109375" style="248" customWidth="1"/>
    <col min="2581" max="2581" width="40.140625" style="248" customWidth="1"/>
    <col min="2582" max="2582" width="18.42578125" style="248" customWidth="1"/>
    <col min="2583" max="2583" width="19.42578125" style="248" customWidth="1"/>
    <col min="2584" max="2584" width="80.28515625" style="248" customWidth="1"/>
    <col min="2585" max="2585" width="31.140625" style="248" customWidth="1"/>
    <col min="2586" max="2586" width="14.42578125" style="248" customWidth="1"/>
    <col min="2587" max="2588" width="11" style="248" customWidth="1"/>
    <col min="2589" max="2816" width="14.42578125" style="248"/>
    <col min="2817" max="2817" width="6.5703125" style="248" customWidth="1"/>
    <col min="2818" max="2818" width="10.7109375" style="248" customWidth="1"/>
    <col min="2819" max="2819" width="17.5703125" style="248" customWidth="1"/>
    <col min="2820" max="2820" width="21.5703125" style="248" customWidth="1"/>
    <col min="2821" max="2821" width="52.28515625" style="248" customWidth="1"/>
    <col min="2822" max="2822" width="24.140625" style="248" customWidth="1"/>
    <col min="2823" max="2823" width="26.5703125" style="248" customWidth="1"/>
    <col min="2824" max="2824" width="25.85546875" style="248" customWidth="1"/>
    <col min="2825" max="2825" width="14" style="248" customWidth="1"/>
    <col min="2826" max="2826" width="18" style="248" customWidth="1"/>
    <col min="2827" max="2827" width="18.5703125" style="248" customWidth="1"/>
    <col min="2828" max="2828" width="20" style="248" customWidth="1"/>
    <col min="2829" max="2829" width="18.28515625" style="248" customWidth="1"/>
    <col min="2830" max="2831" width="18" style="248" customWidth="1"/>
    <col min="2832" max="2832" width="26.28515625" style="248" customWidth="1"/>
    <col min="2833" max="2833" width="24.85546875" style="248" customWidth="1"/>
    <col min="2834" max="2834" width="19.42578125" style="248" customWidth="1"/>
    <col min="2835" max="2835" width="28.140625" style="248" customWidth="1"/>
    <col min="2836" max="2836" width="97.7109375" style="248" customWidth="1"/>
    <col min="2837" max="2837" width="40.140625" style="248" customWidth="1"/>
    <col min="2838" max="2838" width="18.42578125" style="248" customWidth="1"/>
    <col min="2839" max="2839" width="19.42578125" style="248" customWidth="1"/>
    <col min="2840" max="2840" width="80.28515625" style="248" customWidth="1"/>
    <col min="2841" max="2841" width="31.140625" style="248" customWidth="1"/>
    <col min="2842" max="2842" width="14.42578125" style="248" customWidth="1"/>
    <col min="2843" max="2844" width="11" style="248" customWidth="1"/>
    <col min="2845" max="3072" width="14.42578125" style="248"/>
    <col min="3073" max="3073" width="6.5703125" style="248" customWidth="1"/>
    <col min="3074" max="3074" width="10.7109375" style="248" customWidth="1"/>
    <col min="3075" max="3075" width="17.5703125" style="248" customWidth="1"/>
    <col min="3076" max="3076" width="21.5703125" style="248" customWidth="1"/>
    <col min="3077" max="3077" width="52.28515625" style="248" customWidth="1"/>
    <col min="3078" max="3078" width="24.140625" style="248" customWidth="1"/>
    <col min="3079" max="3079" width="26.5703125" style="248" customWidth="1"/>
    <col min="3080" max="3080" width="25.85546875" style="248" customWidth="1"/>
    <col min="3081" max="3081" width="14" style="248" customWidth="1"/>
    <col min="3082" max="3082" width="18" style="248" customWidth="1"/>
    <col min="3083" max="3083" width="18.5703125" style="248" customWidth="1"/>
    <col min="3084" max="3084" width="20" style="248" customWidth="1"/>
    <col min="3085" max="3085" width="18.28515625" style="248" customWidth="1"/>
    <col min="3086" max="3087" width="18" style="248" customWidth="1"/>
    <col min="3088" max="3088" width="26.28515625" style="248" customWidth="1"/>
    <col min="3089" max="3089" width="24.85546875" style="248" customWidth="1"/>
    <col min="3090" max="3090" width="19.42578125" style="248" customWidth="1"/>
    <col min="3091" max="3091" width="28.140625" style="248" customWidth="1"/>
    <col min="3092" max="3092" width="97.7109375" style="248" customWidth="1"/>
    <col min="3093" max="3093" width="40.140625" style="248" customWidth="1"/>
    <col min="3094" max="3094" width="18.42578125" style="248" customWidth="1"/>
    <col min="3095" max="3095" width="19.42578125" style="248" customWidth="1"/>
    <col min="3096" max="3096" width="80.28515625" style="248" customWidth="1"/>
    <col min="3097" max="3097" width="31.140625" style="248" customWidth="1"/>
    <col min="3098" max="3098" width="14.42578125" style="248" customWidth="1"/>
    <col min="3099" max="3100" width="11" style="248" customWidth="1"/>
    <col min="3101" max="3328" width="14.42578125" style="248"/>
    <col min="3329" max="3329" width="6.5703125" style="248" customWidth="1"/>
    <col min="3330" max="3330" width="10.7109375" style="248" customWidth="1"/>
    <col min="3331" max="3331" width="17.5703125" style="248" customWidth="1"/>
    <col min="3332" max="3332" width="21.5703125" style="248" customWidth="1"/>
    <col min="3333" max="3333" width="52.28515625" style="248" customWidth="1"/>
    <col min="3334" max="3334" width="24.140625" style="248" customWidth="1"/>
    <col min="3335" max="3335" width="26.5703125" style="248" customWidth="1"/>
    <col min="3336" max="3336" width="25.85546875" style="248" customWidth="1"/>
    <col min="3337" max="3337" width="14" style="248" customWidth="1"/>
    <col min="3338" max="3338" width="18" style="248" customWidth="1"/>
    <col min="3339" max="3339" width="18.5703125" style="248" customWidth="1"/>
    <col min="3340" max="3340" width="20" style="248" customWidth="1"/>
    <col min="3341" max="3341" width="18.28515625" style="248" customWidth="1"/>
    <col min="3342" max="3343" width="18" style="248" customWidth="1"/>
    <col min="3344" max="3344" width="26.28515625" style="248" customWidth="1"/>
    <col min="3345" max="3345" width="24.85546875" style="248" customWidth="1"/>
    <col min="3346" max="3346" width="19.42578125" style="248" customWidth="1"/>
    <col min="3347" max="3347" width="28.140625" style="248" customWidth="1"/>
    <col min="3348" max="3348" width="97.7109375" style="248" customWidth="1"/>
    <col min="3349" max="3349" width="40.140625" style="248" customWidth="1"/>
    <col min="3350" max="3350" width="18.42578125" style="248" customWidth="1"/>
    <col min="3351" max="3351" width="19.42578125" style="248" customWidth="1"/>
    <col min="3352" max="3352" width="80.28515625" style="248" customWidth="1"/>
    <col min="3353" max="3353" width="31.140625" style="248" customWidth="1"/>
    <col min="3354" max="3354" width="14.42578125" style="248" customWidth="1"/>
    <col min="3355" max="3356" width="11" style="248" customWidth="1"/>
    <col min="3357" max="3584" width="14.42578125" style="248"/>
    <col min="3585" max="3585" width="6.5703125" style="248" customWidth="1"/>
    <col min="3586" max="3586" width="10.7109375" style="248" customWidth="1"/>
    <col min="3587" max="3587" width="17.5703125" style="248" customWidth="1"/>
    <col min="3588" max="3588" width="21.5703125" style="248" customWidth="1"/>
    <col min="3589" max="3589" width="52.28515625" style="248" customWidth="1"/>
    <col min="3590" max="3590" width="24.140625" style="248" customWidth="1"/>
    <col min="3591" max="3591" width="26.5703125" style="248" customWidth="1"/>
    <col min="3592" max="3592" width="25.85546875" style="248" customWidth="1"/>
    <col min="3593" max="3593" width="14" style="248" customWidth="1"/>
    <col min="3594" max="3594" width="18" style="248" customWidth="1"/>
    <col min="3595" max="3595" width="18.5703125" style="248" customWidth="1"/>
    <col min="3596" max="3596" width="20" style="248" customWidth="1"/>
    <col min="3597" max="3597" width="18.28515625" style="248" customWidth="1"/>
    <col min="3598" max="3599" width="18" style="248" customWidth="1"/>
    <col min="3600" max="3600" width="26.28515625" style="248" customWidth="1"/>
    <col min="3601" max="3601" width="24.85546875" style="248" customWidth="1"/>
    <col min="3602" max="3602" width="19.42578125" style="248" customWidth="1"/>
    <col min="3603" max="3603" width="28.140625" style="248" customWidth="1"/>
    <col min="3604" max="3604" width="97.7109375" style="248" customWidth="1"/>
    <col min="3605" max="3605" width="40.140625" style="248" customWidth="1"/>
    <col min="3606" max="3606" width="18.42578125" style="248" customWidth="1"/>
    <col min="3607" max="3607" width="19.42578125" style="248" customWidth="1"/>
    <col min="3608" max="3608" width="80.28515625" style="248" customWidth="1"/>
    <col min="3609" max="3609" width="31.140625" style="248" customWidth="1"/>
    <col min="3610" max="3610" width="14.42578125" style="248" customWidth="1"/>
    <col min="3611" max="3612" width="11" style="248" customWidth="1"/>
    <col min="3613" max="3840" width="14.42578125" style="248"/>
    <col min="3841" max="3841" width="6.5703125" style="248" customWidth="1"/>
    <col min="3842" max="3842" width="10.7109375" style="248" customWidth="1"/>
    <col min="3843" max="3843" width="17.5703125" style="248" customWidth="1"/>
    <col min="3844" max="3844" width="21.5703125" style="248" customWidth="1"/>
    <col min="3845" max="3845" width="52.28515625" style="248" customWidth="1"/>
    <col min="3846" max="3846" width="24.140625" style="248" customWidth="1"/>
    <col min="3847" max="3847" width="26.5703125" style="248" customWidth="1"/>
    <col min="3848" max="3848" width="25.85546875" style="248" customWidth="1"/>
    <col min="3849" max="3849" width="14" style="248" customWidth="1"/>
    <col min="3850" max="3850" width="18" style="248" customWidth="1"/>
    <col min="3851" max="3851" width="18.5703125" style="248" customWidth="1"/>
    <col min="3852" max="3852" width="20" style="248" customWidth="1"/>
    <col min="3853" max="3853" width="18.28515625" style="248" customWidth="1"/>
    <col min="3854" max="3855" width="18" style="248" customWidth="1"/>
    <col min="3856" max="3856" width="26.28515625" style="248" customWidth="1"/>
    <col min="3857" max="3857" width="24.85546875" style="248" customWidth="1"/>
    <col min="3858" max="3858" width="19.42578125" style="248" customWidth="1"/>
    <col min="3859" max="3859" width="28.140625" style="248" customWidth="1"/>
    <col min="3860" max="3860" width="97.7109375" style="248" customWidth="1"/>
    <col min="3861" max="3861" width="40.140625" style="248" customWidth="1"/>
    <col min="3862" max="3862" width="18.42578125" style="248" customWidth="1"/>
    <col min="3863" max="3863" width="19.42578125" style="248" customWidth="1"/>
    <col min="3864" max="3864" width="80.28515625" style="248" customWidth="1"/>
    <col min="3865" max="3865" width="31.140625" style="248" customWidth="1"/>
    <col min="3866" max="3866" width="14.42578125" style="248" customWidth="1"/>
    <col min="3867" max="3868" width="11" style="248" customWidth="1"/>
    <col min="3869" max="4096" width="14.42578125" style="248"/>
    <col min="4097" max="4097" width="6.5703125" style="248" customWidth="1"/>
    <col min="4098" max="4098" width="10.7109375" style="248" customWidth="1"/>
    <col min="4099" max="4099" width="17.5703125" style="248" customWidth="1"/>
    <col min="4100" max="4100" width="21.5703125" style="248" customWidth="1"/>
    <col min="4101" max="4101" width="52.28515625" style="248" customWidth="1"/>
    <col min="4102" max="4102" width="24.140625" style="248" customWidth="1"/>
    <col min="4103" max="4103" width="26.5703125" style="248" customWidth="1"/>
    <col min="4104" max="4104" width="25.85546875" style="248" customWidth="1"/>
    <col min="4105" max="4105" width="14" style="248" customWidth="1"/>
    <col min="4106" max="4106" width="18" style="248" customWidth="1"/>
    <col min="4107" max="4107" width="18.5703125" style="248" customWidth="1"/>
    <col min="4108" max="4108" width="20" style="248" customWidth="1"/>
    <col min="4109" max="4109" width="18.28515625" style="248" customWidth="1"/>
    <col min="4110" max="4111" width="18" style="248" customWidth="1"/>
    <col min="4112" max="4112" width="26.28515625" style="248" customWidth="1"/>
    <col min="4113" max="4113" width="24.85546875" style="248" customWidth="1"/>
    <col min="4114" max="4114" width="19.42578125" style="248" customWidth="1"/>
    <col min="4115" max="4115" width="28.140625" style="248" customWidth="1"/>
    <col min="4116" max="4116" width="97.7109375" style="248" customWidth="1"/>
    <col min="4117" max="4117" width="40.140625" style="248" customWidth="1"/>
    <col min="4118" max="4118" width="18.42578125" style="248" customWidth="1"/>
    <col min="4119" max="4119" width="19.42578125" style="248" customWidth="1"/>
    <col min="4120" max="4120" width="80.28515625" style="248" customWidth="1"/>
    <col min="4121" max="4121" width="31.140625" style="248" customWidth="1"/>
    <col min="4122" max="4122" width="14.42578125" style="248" customWidth="1"/>
    <col min="4123" max="4124" width="11" style="248" customWidth="1"/>
    <col min="4125" max="4352" width="14.42578125" style="248"/>
    <col min="4353" max="4353" width="6.5703125" style="248" customWidth="1"/>
    <col min="4354" max="4354" width="10.7109375" style="248" customWidth="1"/>
    <col min="4355" max="4355" width="17.5703125" style="248" customWidth="1"/>
    <col min="4356" max="4356" width="21.5703125" style="248" customWidth="1"/>
    <col min="4357" max="4357" width="52.28515625" style="248" customWidth="1"/>
    <col min="4358" max="4358" width="24.140625" style="248" customWidth="1"/>
    <col min="4359" max="4359" width="26.5703125" style="248" customWidth="1"/>
    <col min="4360" max="4360" width="25.85546875" style="248" customWidth="1"/>
    <col min="4361" max="4361" width="14" style="248" customWidth="1"/>
    <col min="4362" max="4362" width="18" style="248" customWidth="1"/>
    <col min="4363" max="4363" width="18.5703125" style="248" customWidth="1"/>
    <col min="4364" max="4364" width="20" style="248" customWidth="1"/>
    <col min="4365" max="4365" width="18.28515625" style="248" customWidth="1"/>
    <col min="4366" max="4367" width="18" style="248" customWidth="1"/>
    <col min="4368" max="4368" width="26.28515625" style="248" customWidth="1"/>
    <col min="4369" max="4369" width="24.85546875" style="248" customWidth="1"/>
    <col min="4370" max="4370" width="19.42578125" style="248" customWidth="1"/>
    <col min="4371" max="4371" width="28.140625" style="248" customWidth="1"/>
    <col min="4372" max="4372" width="97.7109375" style="248" customWidth="1"/>
    <col min="4373" max="4373" width="40.140625" style="248" customWidth="1"/>
    <col min="4374" max="4374" width="18.42578125" style="248" customWidth="1"/>
    <col min="4375" max="4375" width="19.42578125" style="248" customWidth="1"/>
    <col min="4376" max="4376" width="80.28515625" style="248" customWidth="1"/>
    <col min="4377" max="4377" width="31.140625" style="248" customWidth="1"/>
    <col min="4378" max="4378" width="14.42578125" style="248" customWidth="1"/>
    <col min="4379" max="4380" width="11" style="248" customWidth="1"/>
    <col min="4381" max="4608" width="14.42578125" style="248"/>
    <col min="4609" max="4609" width="6.5703125" style="248" customWidth="1"/>
    <col min="4610" max="4610" width="10.7109375" style="248" customWidth="1"/>
    <col min="4611" max="4611" width="17.5703125" style="248" customWidth="1"/>
    <col min="4612" max="4612" width="21.5703125" style="248" customWidth="1"/>
    <col min="4613" max="4613" width="52.28515625" style="248" customWidth="1"/>
    <col min="4614" max="4614" width="24.140625" style="248" customWidth="1"/>
    <col min="4615" max="4615" width="26.5703125" style="248" customWidth="1"/>
    <col min="4616" max="4616" width="25.85546875" style="248" customWidth="1"/>
    <col min="4617" max="4617" width="14" style="248" customWidth="1"/>
    <col min="4618" max="4618" width="18" style="248" customWidth="1"/>
    <col min="4619" max="4619" width="18.5703125" style="248" customWidth="1"/>
    <col min="4620" max="4620" width="20" style="248" customWidth="1"/>
    <col min="4621" max="4621" width="18.28515625" style="248" customWidth="1"/>
    <col min="4622" max="4623" width="18" style="248" customWidth="1"/>
    <col min="4624" max="4624" width="26.28515625" style="248" customWidth="1"/>
    <col min="4625" max="4625" width="24.85546875" style="248" customWidth="1"/>
    <col min="4626" max="4626" width="19.42578125" style="248" customWidth="1"/>
    <col min="4627" max="4627" width="28.140625" style="248" customWidth="1"/>
    <col min="4628" max="4628" width="97.7109375" style="248" customWidth="1"/>
    <col min="4629" max="4629" width="40.140625" style="248" customWidth="1"/>
    <col min="4630" max="4630" width="18.42578125" style="248" customWidth="1"/>
    <col min="4631" max="4631" width="19.42578125" style="248" customWidth="1"/>
    <col min="4632" max="4632" width="80.28515625" style="248" customWidth="1"/>
    <col min="4633" max="4633" width="31.140625" style="248" customWidth="1"/>
    <col min="4634" max="4634" width="14.42578125" style="248" customWidth="1"/>
    <col min="4635" max="4636" width="11" style="248" customWidth="1"/>
    <col min="4637" max="4864" width="14.42578125" style="248"/>
    <col min="4865" max="4865" width="6.5703125" style="248" customWidth="1"/>
    <col min="4866" max="4866" width="10.7109375" style="248" customWidth="1"/>
    <col min="4867" max="4867" width="17.5703125" style="248" customWidth="1"/>
    <col min="4868" max="4868" width="21.5703125" style="248" customWidth="1"/>
    <col min="4869" max="4869" width="52.28515625" style="248" customWidth="1"/>
    <col min="4870" max="4870" width="24.140625" style="248" customWidth="1"/>
    <col min="4871" max="4871" width="26.5703125" style="248" customWidth="1"/>
    <col min="4872" max="4872" width="25.85546875" style="248" customWidth="1"/>
    <col min="4873" max="4873" width="14" style="248" customWidth="1"/>
    <col min="4874" max="4874" width="18" style="248" customWidth="1"/>
    <col min="4875" max="4875" width="18.5703125" style="248" customWidth="1"/>
    <col min="4876" max="4876" width="20" style="248" customWidth="1"/>
    <col min="4877" max="4877" width="18.28515625" style="248" customWidth="1"/>
    <col min="4878" max="4879" width="18" style="248" customWidth="1"/>
    <col min="4880" max="4880" width="26.28515625" style="248" customWidth="1"/>
    <col min="4881" max="4881" width="24.85546875" style="248" customWidth="1"/>
    <col min="4882" max="4882" width="19.42578125" style="248" customWidth="1"/>
    <col min="4883" max="4883" width="28.140625" style="248" customWidth="1"/>
    <col min="4884" max="4884" width="97.7109375" style="248" customWidth="1"/>
    <col min="4885" max="4885" width="40.140625" style="248" customWidth="1"/>
    <col min="4886" max="4886" width="18.42578125" style="248" customWidth="1"/>
    <col min="4887" max="4887" width="19.42578125" style="248" customWidth="1"/>
    <col min="4888" max="4888" width="80.28515625" style="248" customWidth="1"/>
    <col min="4889" max="4889" width="31.140625" style="248" customWidth="1"/>
    <col min="4890" max="4890" width="14.42578125" style="248" customWidth="1"/>
    <col min="4891" max="4892" width="11" style="248" customWidth="1"/>
    <col min="4893" max="5120" width="14.42578125" style="248"/>
    <col min="5121" max="5121" width="6.5703125" style="248" customWidth="1"/>
    <col min="5122" max="5122" width="10.7109375" style="248" customWidth="1"/>
    <col min="5123" max="5123" width="17.5703125" style="248" customWidth="1"/>
    <col min="5124" max="5124" width="21.5703125" style="248" customWidth="1"/>
    <col min="5125" max="5125" width="52.28515625" style="248" customWidth="1"/>
    <col min="5126" max="5126" width="24.140625" style="248" customWidth="1"/>
    <col min="5127" max="5127" width="26.5703125" style="248" customWidth="1"/>
    <col min="5128" max="5128" width="25.85546875" style="248" customWidth="1"/>
    <col min="5129" max="5129" width="14" style="248" customWidth="1"/>
    <col min="5130" max="5130" width="18" style="248" customWidth="1"/>
    <col min="5131" max="5131" width="18.5703125" style="248" customWidth="1"/>
    <col min="5132" max="5132" width="20" style="248" customWidth="1"/>
    <col min="5133" max="5133" width="18.28515625" style="248" customWidth="1"/>
    <col min="5134" max="5135" width="18" style="248" customWidth="1"/>
    <col min="5136" max="5136" width="26.28515625" style="248" customWidth="1"/>
    <col min="5137" max="5137" width="24.85546875" style="248" customWidth="1"/>
    <col min="5138" max="5138" width="19.42578125" style="248" customWidth="1"/>
    <col min="5139" max="5139" width="28.140625" style="248" customWidth="1"/>
    <col min="5140" max="5140" width="97.7109375" style="248" customWidth="1"/>
    <col min="5141" max="5141" width="40.140625" style="248" customWidth="1"/>
    <col min="5142" max="5142" width="18.42578125" style="248" customWidth="1"/>
    <col min="5143" max="5143" width="19.42578125" style="248" customWidth="1"/>
    <col min="5144" max="5144" width="80.28515625" style="248" customWidth="1"/>
    <col min="5145" max="5145" width="31.140625" style="248" customWidth="1"/>
    <col min="5146" max="5146" width="14.42578125" style="248" customWidth="1"/>
    <col min="5147" max="5148" width="11" style="248" customWidth="1"/>
    <col min="5149" max="5376" width="14.42578125" style="248"/>
    <col min="5377" max="5377" width="6.5703125" style="248" customWidth="1"/>
    <col min="5378" max="5378" width="10.7109375" style="248" customWidth="1"/>
    <col min="5379" max="5379" width="17.5703125" style="248" customWidth="1"/>
    <col min="5380" max="5380" width="21.5703125" style="248" customWidth="1"/>
    <col min="5381" max="5381" width="52.28515625" style="248" customWidth="1"/>
    <col min="5382" max="5382" width="24.140625" style="248" customWidth="1"/>
    <col min="5383" max="5383" width="26.5703125" style="248" customWidth="1"/>
    <col min="5384" max="5384" width="25.85546875" style="248" customWidth="1"/>
    <col min="5385" max="5385" width="14" style="248" customWidth="1"/>
    <col min="5386" max="5386" width="18" style="248" customWidth="1"/>
    <col min="5387" max="5387" width="18.5703125" style="248" customWidth="1"/>
    <col min="5388" max="5388" width="20" style="248" customWidth="1"/>
    <col min="5389" max="5389" width="18.28515625" style="248" customWidth="1"/>
    <col min="5390" max="5391" width="18" style="248" customWidth="1"/>
    <col min="5392" max="5392" width="26.28515625" style="248" customWidth="1"/>
    <col min="5393" max="5393" width="24.85546875" style="248" customWidth="1"/>
    <col min="5394" max="5394" width="19.42578125" style="248" customWidth="1"/>
    <col min="5395" max="5395" width="28.140625" style="248" customWidth="1"/>
    <col min="5396" max="5396" width="97.7109375" style="248" customWidth="1"/>
    <col min="5397" max="5397" width="40.140625" style="248" customWidth="1"/>
    <col min="5398" max="5398" width="18.42578125" style="248" customWidth="1"/>
    <col min="5399" max="5399" width="19.42578125" style="248" customWidth="1"/>
    <col min="5400" max="5400" width="80.28515625" style="248" customWidth="1"/>
    <col min="5401" max="5401" width="31.140625" style="248" customWidth="1"/>
    <col min="5402" max="5402" width="14.42578125" style="248" customWidth="1"/>
    <col min="5403" max="5404" width="11" style="248" customWidth="1"/>
    <col min="5405" max="5632" width="14.42578125" style="248"/>
    <col min="5633" max="5633" width="6.5703125" style="248" customWidth="1"/>
    <col min="5634" max="5634" width="10.7109375" style="248" customWidth="1"/>
    <col min="5635" max="5635" width="17.5703125" style="248" customWidth="1"/>
    <col min="5636" max="5636" width="21.5703125" style="248" customWidth="1"/>
    <col min="5637" max="5637" width="52.28515625" style="248" customWidth="1"/>
    <col min="5638" max="5638" width="24.140625" style="248" customWidth="1"/>
    <col min="5639" max="5639" width="26.5703125" style="248" customWidth="1"/>
    <col min="5640" max="5640" width="25.85546875" style="248" customWidth="1"/>
    <col min="5641" max="5641" width="14" style="248" customWidth="1"/>
    <col min="5642" max="5642" width="18" style="248" customWidth="1"/>
    <col min="5643" max="5643" width="18.5703125" style="248" customWidth="1"/>
    <col min="5644" max="5644" width="20" style="248" customWidth="1"/>
    <col min="5645" max="5645" width="18.28515625" style="248" customWidth="1"/>
    <col min="5646" max="5647" width="18" style="248" customWidth="1"/>
    <col min="5648" max="5648" width="26.28515625" style="248" customWidth="1"/>
    <col min="5649" max="5649" width="24.85546875" style="248" customWidth="1"/>
    <col min="5650" max="5650" width="19.42578125" style="248" customWidth="1"/>
    <col min="5651" max="5651" width="28.140625" style="248" customWidth="1"/>
    <col min="5652" max="5652" width="97.7109375" style="248" customWidth="1"/>
    <col min="5653" max="5653" width="40.140625" style="248" customWidth="1"/>
    <col min="5654" max="5654" width="18.42578125" style="248" customWidth="1"/>
    <col min="5655" max="5655" width="19.42578125" style="248" customWidth="1"/>
    <col min="5656" max="5656" width="80.28515625" style="248" customWidth="1"/>
    <col min="5657" max="5657" width="31.140625" style="248" customWidth="1"/>
    <col min="5658" max="5658" width="14.42578125" style="248" customWidth="1"/>
    <col min="5659" max="5660" width="11" style="248" customWidth="1"/>
    <col min="5661" max="5888" width="14.42578125" style="248"/>
    <col min="5889" max="5889" width="6.5703125" style="248" customWidth="1"/>
    <col min="5890" max="5890" width="10.7109375" style="248" customWidth="1"/>
    <col min="5891" max="5891" width="17.5703125" style="248" customWidth="1"/>
    <col min="5892" max="5892" width="21.5703125" style="248" customWidth="1"/>
    <col min="5893" max="5893" width="52.28515625" style="248" customWidth="1"/>
    <col min="5894" max="5894" width="24.140625" style="248" customWidth="1"/>
    <col min="5895" max="5895" width="26.5703125" style="248" customWidth="1"/>
    <col min="5896" max="5896" width="25.85546875" style="248" customWidth="1"/>
    <col min="5897" max="5897" width="14" style="248" customWidth="1"/>
    <col min="5898" max="5898" width="18" style="248" customWidth="1"/>
    <col min="5899" max="5899" width="18.5703125" style="248" customWidth="1"/>
    <col min="5900" max="5900" width="20" style="248" customWidth="1"/>
    <col min="5901" max="5901" width="18.28515625" style="248" customWidth="1"/>
    <col min="5902" max="5903" width="18" style="248" customWidth="1"/>
    <col min="5904" max="5904" width="26.28515625" style="248" customWidth="1"/>
    <col min="5905" max="5905" width="24.85546875" style="248" customWidth="1"/>
    <col min="5906" max="5906" width="19.42578125" style="248" customWidth="1"/>
    <col min="5907" max="5907" width="28.140625" style="248" customWidth="1"/>
    <col min="5908" max="5908" width="97.7109375" style="248" customWidth="1"/>
    <col min="5909" max="5909" width="40.140625" style="248" customWidth="1"/>
    <col min="5910" max="5910" width="18.42578125" style="248" customWidth="1"/>
    <col min="5911" max="5911" width="19.42578125" style="248" customWidth="1"/>
    <col min="5912" max="5912" width="80.28515625" style="248" customWidth="1"/>
    <col min="5913" max="5913" width="31.140625" style="248" customWidth="1"/>
    <col min="5914" max="5914" width="14.42578125" style="248" customWidth="1"/>
    <col min="5915" max="5916" width="11" style="248" customWidth="1"/>
    <col min="5917" max="6144" width="14.42578125" style="248"/>
    <col min="6145" max="6145" width="6.5703125" style="248" customWidth="1"/>
    <col min="6146" max="6146" width="10.7109375" style="248" customWidth="1"/>
    <col min="6147" max="6147" width="17.5703125" style="248" customWidth="1"/>
    <col min="6148" max="6148" width="21.5703125" style="248" customWidth="1"/>
    <col min="6149" max="6149" width="52.28515625" style="248" customWidth="1"/>
    <col min="6150" max="6150" width="24.140625" style="248" customWidth="1"/>
    <col min="6151" max="6151" width="26.5703125" style="248" customWidth="1"/>
    <col min="6152" max="6152" width="25.85546875" style="248" customWidth="1"/>
    <col min="6153" max="6153" width="14" style="248" customWidth="1"/>
    <col min="6154" max="6154" width="18" style="248" customWidth="1"/>
    <col min="6155" max="6155" width="18.5703125" style="248" customWidth="1"/>
    <col min="6156" max="6156" width="20" style="248" customWidth="1"/>
    <col min="6157" max="6157" width="18.28515625" style="248" customWidth="1"/>
    <col min="6158" max="6159" width="18" style="248" customWidth="1"/>
    <col min="6160" max="6160" width="26.28515625" style="248" customWidth="1"/>
    <col min="6161" max="6161" width="24.85546875" style="248" customWidth="1"/>
    <col min="6162" max="6162" width="19.42578125" style="248" customWidth="1"/>
    <col min="6163" max="6163" width="28.140625" style="248" customWidth="1"/>
    <col min="6164" max="6164" width="97.7109375" style="248" customWidth="1"/>
    <col min="6165" max="6165" width="40.140625" style="248" customWidth="1"/>
    <col min="6166" max="6166" width="18.42578125" style="248" customWidth="1"/>
    <col min="6167" max="6167" width="19.42578125" style="248" customWidth="1"/>
    <col min="6168" max="6168" width="80.28515625" style="248" customWidth="1"/>
    <col min="6169" max="6169" width="31.140625" style="248" customWidth="1"/>
    <col min="6170" max="6170" width="14.42578125" style="248" customWidth="1"/>
    <col min="6171" max="6172" width="11" style="248" customWidth="1"/>
    <col min="6173" max="6400" width="14.42578125" style="248"/>
    <col min="6401" max="6401" width="6.5703125" style="248" customWidth="1"/>
    <col min="6402" max="6402" width="10.7109375" style="248" customWidth="1"/>
    <col min="6403" max="6403" width="17.5703125" style="248" customWidth="1"/>
    <col min="6404" max="6404" width="21.5703125" style="248" customWidth="1"/>
    <col min="6405" max="6405" width="52.28515625" style="248" customWidth="1"/>
    <col min="6406" max="6406" width="24.140625" style="248" customWidth="1"/>
    <col min="6407" max="6407" width="26.5703125" style="248" customWidth="1"/>
    <col min="6408" max="6408" width="25.85546875" style="248" customWidth="1"/>
    <col min="6409" max="6409" width="14" style="248" customWidth="1"/>
    <col min="6410" max="6410" width="18" style="248" customWidth="1"/>
    <col min="6411" max="6411" width="18.5703125" style="248" customWidth="1"/>
    <col min="6412" max="6412" width="20" style="248" customWidth="1"/>
    <col min="6413" max="6413" width="18.28515625" style="248" customWidth="1"/>
    <col min="6414" max="6415" width="18" style="248" customWidth="1"/>
    <col min="6416" max="6416" width="26.28515625" style="248" customWidth="1"/>
    <col min="6417" max="6417" width="24.85546875" style="248" customWidth="1"/>
    <col min="6418" max="6418" width="19.42578125" style="248" customWidth="1"/>
    <col min="6419" max="6419" width="28.140625" style="248" customWidth="1"/>
    <col min="6420" max="6420" width="97.7109375" style="248" customWidth="1"/>
    <col min="6421" max="6421" width="40.140625" style="248" customWidth="1"/>
    <col min="6422" max="6422" width="18.42578125" style="248" customWidth="1"/>
    <col min="6423" max="6423" width="19.42578125" style="248" customWidth="1"/>
    <col min="6424" max="6424" width="80.28515625" style="248" customWidth="1"/>
    <col min="6425" max="6425" width="31.140625" style="248" customWidth="1"/>
    <col min="6426" max="6426" width="14.42578125" style="248" customWidth="1"/>
    <col min="6427" max="6428" width="11" style="248" customWidth="1"/>
    <col min="6429" max="6656" width="14.42578125" style="248"/>
    <col min="6657" max="6657" width="6.5703125" style="248" customWidth="1"/>
    <col min="6658" max="6658" width="10.7109375" style="248" customWidth="1"/>
    <col min="6659" max="6659" width="17.5703125" style="248" customWidth="1"/>
    <col min="6660" max="6660" width="21.5703125" style="248" customWidth="1"/>
    <col min="6661" max="6661" width="52.28515625" style="248" customWidth="1"/>
    <col min="6662" max="6662" width="24.140625" style="248" customWidth="1"/>
    <col min="6663" max="6663" width="26.5703125" style="248" customWidth="1"/>
    <col min="6664" max="6664" width="25.85546875" style="248" customWidth="1"/>
    <col min="6665" max="6665" width="14" style="248" customWidth="1"/>
    <col min="6666" max="6666" width="18" style="248" customWidth="1"/>
    <col min="6667" max="6667" width="18.5703125" style="248" customWidth="1"/>
    <col min="6668" max="6668" width="20" style="248" customWidth="1"/>
    <col min="6669" max="6669" width="18.28515625" style="248" customWidth="1"/>
    <col min="6670" max="6671" width="18" style="248" customWidth="1"/>
    <col min="6672" max="6672" width="26.28515625" style="248" customWidth="1"/>
    <col min="6673" max="6673" width="24.85546875" style="248" customWidth="1"/>
    <col min="6674" max="6674" width="19.42578125" style="248" customWidth="1"/>
    <col min="6675" max="6675" width="28.140625" style="248" customWidth="1"/>
    <col min="6676" max="6676" width="97.7109375" style="248" customWidth="1"/>
    <col min="6677" max="6677" width="40.140625" style="248" customWidth="1"/>
    <col min="6678" max="6678" width="18.42578125" style="248" customWidth="1"/>
    <col min="6679" max="6679" width="19.42578125" style="248" customWidth="1"/>
    <col min="6680" max="6680" width="80.28515625" style="248" customWidth="1"/>
    <col min="6681" max="6681" width="31.140625" style="248" customWidth="1"/>
    <col min="6682" max="6682" width="14.42578125" style="248" customWidth="1"/>
    <col min="6683" max="6684" width="11" style="248" customWidth="1"/>
    <col min="6685" max="6912" width="14.42578125" style="248"/>
    <col min="6913" max="6913" width="6.5703125" style="248" customWidth="1"/>
    <col min="6914" max="6914" width="10.7109375" style="248" customWidth="1"/>
    <col min="6915" max="6915" width="17.5703125" style="248" customWidth="1"/>
    <col min="6916" max="6916" width="21.5703125" style="248" customWidth="1"/>
    <col min="6917" max="6917" width="52.28515625" style="248" customWidth="1"/>
    <col min="6918" max="6918" width="24.140625" style="248" customWidth="1"/>
    <col min="6919" max="6919" width="26.5703125" style="248" customWidth="1"/>
    <col min="6920" max="6920" width="25.85546875" style="248" customWidth="1"/>
    <col min="6921" max="6921" width="14" style="248" customWidth="1"/>
    <col min="6922" max="6922" width="18" style="248" customWidth="1"/>
    <col min="6923" max="6923" width="18.5703125" style="248" customWidth="1"/>
    <col min="6924" max="6924" width="20" style="248" customWidth="1"/>
    <col min="6925" max="6925" width="18.28515625" style="248" customWidth="1"/>
    <col min="6926" max="6927" width="18" style="248" customWidth="1"/>
    <col min="6928" max="6928" width="26.28515625" style="248" customWidth="1"/>
    <col min="6929" max="6929" width="24.85546875" style="248" customWidth="1"/>
    <col min="6930" max="6930" width="19.42578125" style="248" customWidth="1"/>
    <col min="6931" max="6931" width="28.140625" style="248" customWidth="1"/>
    <col min="6932" max="6932" width="97.7109375" style="248" customWidth="1"/>
    <col min="6933" max="6933" width="40.140625" style="248" customWidth="1"/>
    <col min="6934" max="6934" width="18.42578125" style="248" customWidth="1"/>
    <col min="6935" max="6935" width="19.42578125" style="248" customWidth="1"/>
    <col min="6936" max="6936" width="80.28515625" style="248" customWidth="1"/>
    <col min="6937" max="6937" width="31.140625" style="248" customWidth="1"/>
    <col min="6938" max="6938" width="14.42578125" style="248" customWidth="1"/>
    <col min="6939" max="6940" width="11" style="248" customWidth="1"/>
    <col min="6941" max="7168" width="14.42578125" style="248"/>
    <col min="7169" max="7169" width="6.5703125" style="248" customWidth="1"/>
    <col min="7170" max="7170" width="10.7109375" style="248" customWidth="1"/>
    <col min="7171" max="7171" width="17.5703125" style="248" customWidth="1"/>
    <col min="7172" max="7172" width="21.5703125" style="248" customWidth="1"/>
    <col min="7173" max="7173" width="52.28515625" style="248" customWidth="1"/>
    <col min="7174" max="7174" width="24.140625" style="248" customWidth="1"/>
    <col min="7175" max="7175" width="26.5703125" style="248" customWidth="1"/>
    <col min="7176" max="7176" width="25.85546875" style="248" customWidth="1"/>
    <col min="7177" max="7177" width="14" style="248" customWidth="1"/>
    <col min="7178" max="7178" width="18" style="248" customWidth="1"/>
    <col min="7179" max="7179" width="18.5703125" style="248" customWidth="1"/>
    <col min="7180" max="7180" width="20" style="248" customWidth="1"/>
    <col min="7181" max="7181" width="18.28515625" style="248" customWidth="1"/>
    <col min="7182" max="7183" width="18" style="248" customWidth="1"/>
    <col min="7184" max="7184" width="26.28515625" style="248" customWidth="1"/>
    <col min="7185" max="7185" width="24.85546875" style="248" customWidth="1"/>
    <col min="7186" max="7186" width="19.42578125" style="248" customWidth="1"/>
    <col min="7187" max="7187" width="28.140625" style="248" customWidth="1"/>
    <col min="7188" max="7188" width="97.7109375" style="248" customWidth="1"/>
    <col min="7189" max="7189" width="40.140625" style="248" customWidth="1"/>
    <col min="7190" max="7190" width="18.42578125" style="248" customWidth="1"/>
    <col min="7191" max="7191" width="19.42578125" style="248" customWidth="1"/>
    <col min="7192" max="7192" width="80.28515625" style="248" customWidth="1"/>
    <col min="7193" max="7193" width="31.140625" style="248" customWidth="1"/>
    <col min="7194" max="7194" width="14.42578125" style="248" customWidth="1"/>
    <col min="7195" max="7196" width="11" style="248" customWidth="1"/>
    <col min="7197" max="7424" width="14.42578125" style="248"/>
    <col min="7425" max="7425" width="6.5703125" style="248" customWidth="1"/>
    <col min="7426" max="7426" width="10.7109375" style="248" customWidth="1"/>
    <col min="7427" max="7427" width="17.5703125" style="248" customWidth="1"/>
    <col min="7428" max="7428" width="21.5703125" style="248" customWidth="1"/>
    <col min="7429" max="7429" width="52.28515625" style="248" customWidth="1"/>
    <col min="7430" max="7430" width="24.140625" style="248" customWidth="1"/>
    <col min="7431" max="7431" width="26.5703125" style="248" customWidth="1"/>
    <col min="7432" max="7432" width="25.85546875" style="248" customWidth="1"/>
    <col min="7433" max="7433" width="14" style="248" customWidth="1"/>
    <col min="7434" max="7434" width="18" style="248" customWidth="1"/>
    <col min="7435" max="7435" width="18.5703125" style="248" customWidth="1"/>
    <col min="7436" max="7436" width="20" style="248" customWidth="1"/>
    <col min="7437" max="7437" width="18.28515625" style="248" customWidth="1"/>
    <col min="7438" max="7439" width="18" style="248" customWidth="1"/>
    <col min="7440" max="7440" width="26.28515625" style="248" customWidth="1"/>
    <col min="7441" max="7441" width="24.85546875" style="248" customWidth="1"/>
    <col min="7442" max="7442" width="19.42578125" style="248" customWidth="1"/>
    <col min="7443" max="7443" width="28.140625" style="248" customWidth="1"/>
    <col min="7444" max="7444" width="97.7109375" style="248" customWidth="1"/>
    <col min="7445" max="7445" width="40.140625" style="248" customWidth="1"/>
    <col min="7446" max="7446" width="18.42578125" style="248" customWidth="1"/>
    <col min="7447" max="7447" width="19.42578125" style="248" customWidth="1"/>
    <col min="7448" max="7448" width="80.28515625" style="248" customWidth="1"/>
    <col min="7449" max="7449" width="31.140625" style="248" customWidth="1"/>
    <col min="7450" max="7450" width="14.42578125" style="248" customWidth="1"/>
    <col min="7451" max="7452" width="11" style="248" customWidth="1"/>
    <col min="7453" max="7680" width="14.42578125" style="248"/>
    <col min="7681" max="7681" width="6.5703125" style="248" customWidth="1"/>
    <col min="7682" max="7682" width="10.7109375" style="248" customWidth="1"/>
    <col min="7683" max="7683" width="17.5703125" style="248" customWidth="1"/>
    <col min="7684" max="7684" width="21.5703125" style="248" customWidth="1"/>
    <col min="7685" max="7685" width="52.28515625" style="248" customWidth="1"/>
    <col min="7686" max="7686" width="24.140625" style="248" customWidth="1"/>
    <col min="7687" max="7687" width="26.5703125" style="248" customWidth="1"/>
    <col min="7688" max="7688" width="25.85546875" style="248" customWidth="1"/>
    <col min="7689" max="7689" width="14" style="248" customWidth="1"/>
    <col min="7690" max="7690" width="18" style="248" customWidth="1"/>
    <col min="7691" max="7691" width="18.5703125" style="248" customWidth="1"/>
    <col min="7692" max="7692" width="20" style="248" customWidth="1"/>
    <col min="7693" max="7693" width="18.28515625" style="248" customWidth="1"/>
    <col min="7694" max="7695" width="18" style="248" customWidth="1"/>
    <col min="7696" max="7696" width="26.28515625" style="248" customWidth="1"/>
    <col min="7697" max="7697" width="24.85546875" style="248" customWidth="1"/>
    <col min="7698" max="7698" width="19.42578125" style="248" customWidth="1"/>
    <col min="7699" max="7699" width="28.140625" style="248" customWidth="1"/>
    <col min="7700" max="7700" width="97.7109375" style="248" customWidth="1"/>
    <col min="7701" max="7701" width="40.140625" style="248" customWidth="1"/>
    <col min="7702" max="7702" width="18.42578125" style="248" customWidth="1"/>
    <col min="7703" max="7703" width="19.42578125" style="248" customWidth="1"/>
    <col min="7704" max="7704" width="80.28515625" style="248" customWidth="1"/>
    <col min="7705" max="7705" width="31.140625" style="248" customWidth="1"/>
    <col min="7706" max="7706" width="14.42578125" style="248" customWidth="1"/>
    <col min="7707" max="7708" width="11" style="248" customWidth="1"/>
    <col min="7709" max="7936" width="14.42578125" style="248"/>
    <col min="7937" max="7937" width="6.5703125" style="248" customWidth="1"/>
    <col min="7938" max="7938" width="10.7109375" style="248" customWidth="1"/>
    <col min="7939" max="7939" width="17.5703125" style="248" customWidth="1"/>
    <col min="7940" max="7940" width="21.5703125" style="248" customWidth="1"/>
    <col min="7941" max="7941" width="52.28515625" style="248" customWidth="1"/>
    <col min="7942" max="7942" width="24.140625" style="248" customWidth="1"/>
    <col min="7943" max="7943" width="26.5703125" style="248" customWidth="1"/>
    <col min="7944" max="7944" width="25.85546875" style="248" customWidth="1"/>
    <col min="7945" max="7945" width="14" style="248" customWidth="1"/>
    <col min="7946" max="7946" width="18" style="248" customWidth="1"/>
    <col min="7947" max="7947" width="18.5703125" style="248" customWidth="1"/>
    <col min="7948" max="7948" width="20" style="248" customWidth="1"/>
    <col min="7949" max="7949" width="18.28515625" style="248" customWidth="1"/>
    <col min="7950" max="7951" width="18" style="248" customWidth="1"/>
    <col min="7952" max="7952" width="26.28515625" style="248" customWidth="1"/>
    <col min="7953" max="7953" width="24.85546875" style="248" customWidth="1"/>
    <col min="7954" max="7954" width="19.42578125" style="248" customWidth="1"/>
    <col min="7955" max="7955" width="28.140625" style="248" customWidth="1"/>
    <col min="7956" max="7956" width="97.7109375" style="248" customWidth="1"/>
    <col min="7957" max="7957" width="40.140625" style="248" customWidth="1"/>
    <col min="7958" max="7958" width="18.42578125" style="248" customWidth="1"/>
    <col min="7959" max="7959" width="19.42578125" style="248" customWidth="1"/>
    <col min="7960" max="7960" width="80.28515625" style="248" customWidth="1"/>
    <col min="7961" max="7961" width="31.140625" style="248" customWidth="1"/>
    <col min="7962" max="7962" width="14.42578125" style="248" customWidth="1"/>
    <col min="7963" max="7964" width="11" style="248" customWidth="1"/>
    <col min="7965" max="8192" width="14.42578125" style="248"/>
    <col min="8193" max="8193" width="6.5703125" style="248" customWidth="1"/>
    <col min="8194" max="8194" width="10.7109375" style="248" customWidth="1"/>
    <col min="8195" max="8195" width="17.5703125" style="248" customWidth="1"/>
    <col min="8196" max="8196" width="21.5703125" style="248" customWidth="1"/>
    <col min="8197" max="8197" width="52.28515625" style="248" customWidth="1"/>
    <col min="8198" max="8198" width="24.140625" style="248" customWidth="1"/>
    <col min="8199" max="8199" width="26.5703125" style="248" customWidth="1"/>
    <col min="8200" max="8200" width="25.85546875" style="248" customWidth="1"/>
    <col min="8201" max="8201" width="14" style="248" customWidth="1"/>
    <col min="8202" max="8202" width="18" style="248" customWidth="1"/>
    <col min="8203" max="8203" width="18.5703125" style="248" customWidth="1"/>
    <col min="8204" max="8204" width="20" style="248" customWidth="1"/>
    <col min="8205" max="8205" width="18.28515625" style="248" customWidth="1"/>
    <col min="8206" max="8207" width="18" style="248" customWidth="1"/>
    <col min="8208" max="8208" width="26.28515625" style="248" customWidth="1"/>
    <col min="8209" max="8209" width="24.85546875" style="248" customWidth="1"/>
    <col min="8210" max="8210" width="19.42578125" style="248" customWidth="1"/>
    <col min="8211" max="8211" width="28.140625" style="248" customWidth="1"/>
    <col min="8212" max="8212" width="97.7109375" style="248" customWidth="1"/>
    <col min="8213" max="8213" width="40.140625" style="248" customWidth="1"/>
    <col min="8214" max="8214" width="18.42578125" style="248" customWidth="1"/>
    <col min="8215" max="8215" width="19.42578125" style="248" customWidth="1"/>
    <col min="8216" max="8216" width="80.28515625" style="248" customWidth="1"/>
    <col min="8217" max="8217" width="31.140625" style="248" customWidth="1"/>
    <col min="8218" max="8218" width="14.42578125" style="248" customWidth="1"/>
    <col min="8219" max="8220" width="11" style="248" customWidth="1"/>
    <col min="8221" max="8448" width="14.42578125" style="248"/>
    <col min="8449" max="8449" width="6.5703125" style="248" customWidth="1"/>
    <col min="8450" max="8450" width="10.7109375" style="248" customWidth="1"/>
    <col min="8451" max="8451" width="17.5703125" style="248" customWidth="1"/>
    <col min="8452" max="8452" width="21.5703125" style="248" customWidth="1"/>
    <col min="8453" max="8453" width="52.28515625" style="248" customWidth="1"/>
    <col min="8454" max="8454" width="24.140625" style="248" customWidth="1"/>
    <col min="8455" max="8455" width="26.5703125" style="248" customWidth="1"/>
    <col min="8456" max="8456" width="25.85546875" style="248" customWidth="1"/>
    <col min="8457" max="8457" width="14" style="248" customWidth="1"/>
    <col min="8458" max="8458" width="18" style="248" customWidth="1"/>
    <col min="8459" max="8459" width="18.5703125" style="248" customWidth="1"/>
    <col min="8460" max="8460" width="20" style="248" customWidth="1"/>
    <col min="8461" max="8461" width="18.28515625" style="248" customWidth="1"/>
    <col min="8462" max="8463" width="18" style="248" customWidth="1"/>
    <col min="8464" max="8464" width="26.28515625" style="248" customWidth="1"/>
    <col min="8465" max="8465" width="24.85546875" style="248" customWidth="1"/>
    <col min="8466" max="8466" width="19.42578125" style="248" customWidth="1"/>
    <col min="8467" max="8467" width="28.140625" style="248" customWidth="1"/>
    <col min="8468" max="8468" width="97.7109375" style="248" customWidth="1"/>
    <col min="8469" max="8469" width="40.140625" style="248" customWidth="1"/>
    <col min="8470" max="8470" width="18.42578125" style="248" customWidth="1"/>
    <col min="8471" max="8471" width="19.42578125" style="248" customWidth="1"/>
    <col min="8472" max="8472" width="80.28515625" style="248" customWidth="1"/>
    <col min="8473" max="8473" width="31.140625" style="248" customWidth="1"/>
    <col min="8474" max="8474" width="14.42578125" style="248" customWidth="1"/>
    <col min="8475" max="8476" width="11" style="248" customWidth="1"/>
    <col min="8477" max="8704" width="14.42578125" style="248"/>
    <col min="8705" max="8705" width="6.5703125" style="248" customWidth="1"/>
    <col min="8706" max="8706" width="10.7109375" style="248" customWidth="1"/>
    <col min="8707" max="8707" width="17.5703125" style="248" customWidth="1"/>
    <col min="8708" max="8708" width="21.5703125" style="248" customWidth="1"/>
    <col min="8709" max="8709" width="52.28515625" style="248" customWidth="1"/>
    <col min="8710" max="8710" width="24.140625" style="248" customWidth="1"/>
    <col min="8711" max="8711" width="26.5703125" style="248" customWidth="1"/>
    <col min="8712" max="8712" width="25.85546875" style="248" customWidth="1"/>
    <col min="8713" max="8713" width="14" style="248" customWidth="1"/>
    <col min="8714" max="8714" width="18" style="248" customWidth="1"/>
    <col min="8715" max="8715" width="18.5703125" style="248" customWidth="1"/>
    <col min="8716" max="8716" width="20" style="248" customWidth="1"/>
    <col min="8717" max="8717" width="18.28515625" style="248" customWidth="1"/>
    <col min="8718" max="8719" width="18" style="248" customWidth="1"/>
    <col min="8720" max="8720" width="26.28515625" style="248" customWidth="1"/>
    <col min="8721" max="8721" width="24.85546875" style="248" customWidth="1"/>
    <col min="8722" max="8722" width="19.42578125" style="248" customWidth="1"/>
    <col min="8723" max="8723" width="28.140625" style="248" customWidth="1"/>
    <col min="8724" max="8724" width="97.7109375" style="248" customWidth="1"/>
    <col min="8725" max="8725" width="40.140625" style="248" customWidth="1"/>
    <col min="8726" max="8726" width="18.42578125" style="248" customWidth="1"/>
    <col min="8727" max="8727" width="19.42578125" style="248" customWidth="1"/>
    <col min="8728" max="8728" width="80.28515625" style="248" customWidth="1"/>
    <col min="8729" max="8729" width="31.140625" style="248" customWidth="1"/>
    <col min="8730" max="8730" width="14.42578125" style="248" customWidth="1"/>
    <col min="8731" max="8732" width="11" style="248" customWidth="1"/>
    <col min="8733" max="8960" width="14.42578125" style="248"/>
    <col min="8961" max="8961" width="6.5703125" style="248" customWidth="1"/>
    <col min="8962" max="8962" width="10.7109375" style="248" customWidth="1"/>
    <col min="8963" max="8963" width="17.5703125" style="248" customWidth="1"/>
    <col min="8964" max="8964" width="21.5703125" style="248" customWidth="1"/>
    <col min="8965" max="8965" width="52.28515625" style="248" customWidth="1"/>
    <col min="8966" max="8966" width="24.140625" style="248" customWidth="1"/>
    <col min="8967" max="8967" width="26.5703125" style="248" customWidth="1"/>
    <col min="8968" max="8968" width="25.85546875" style="248" customWidth="1"/>
    <col min="8969" max="8969" width="14" style="248" customWidth="1"/>
    <col min="8970" max="8970" width="18" style="248" customWidth="1"/>
    <col min="8971" max="8971" width="18.5703125" style="248" customWidth="1"/>
    <col min="8972" max="8972" width="20" style="248" customWidth="1"/>
    <col min="8973" max="8973" width="18.28515625" style="248" customWidth="1"/>
    <col min="8974" max="8975" width="18" style="248" customWidth="1"/>
    <col min="8976" max="8976" width="26.28515625" style="248" customWidth="1"/>
    <col min="8977" max="8977" width="24.85546875" style="248" customWidth="1"/>
    <col min="8978" max="8978" width="19.42578125" style="248" customWidth="1"/>
    <col min="8979" max="8979" width="28.140625" style="248" customWidth="1"/>
    <col min="8980" max="8980" width="97.7109375" style="248" customWidth="1"/>
    <col min="8981" max="8981" width="40.140625" style="248" customWidth="1"/>
    <col min="8982" max="8982" width="18.42578125" style="248" customWidth="1"/>
    <col min="8983" max="8983" width="19.42578125" style="248" customWidth="1"/>
    <col min="8984" max="8984" width="80.28515625" style="248" customWidth="1"/>
    <col min="8985" max="8985" width="31.140625" style="248" customWidth="1"/>
    <col min="8986" max="8986" width="14.42578125" style="248" customWidth="1"/>
    <col min="8987" max="8988" width="11" style="248" customWidth="1"/>
    <col min="8989" max="9216" width="14.42578125" style="248"/>
    <col min="9217" max="9217" width="6.5703125" style="248" customWidth="1"/>
    <col min="9218" max="9218" width="10.7109375" style="248" customWidth="1"/>
    <col min="9219" max="9219" width="17.5703125" style="248" customWidth="1"/>
    <col min="9220" max="9220" width="21.5703125" style="248" customWidth="1"/>
    <col min="9221" max="9221" width="52.28515625" style="248" customWidth="1"/>
    <col min="9222" max="9222" width="24.140625" style="248" customWidth="1"/>
    <col min="9223" max="9223" width="26.5703125" style="248" customWidth="1"/>
    <col min="9224" max="9224" width="25.85546875" style="248" customWidth="1"/>
    <col min="9225" max="9225" width="14" style="248" customWidth="1"/>
    <col min="9226" max="9226" width="18" style="248" customWidth="1"/>
    <col min="9227" max="9227" width="18.5703125" style="248" customWidth="1"/>
    <col min="9228" max="9228" width="20" style="248" customWidth="1"/>
    <col min="9229" max="9229" width="18.28515625" style="248" customWidth="1"/>
    <col min="9230" max="9231" width="18" style="248" customWidth="1"/>
    <col min="9232" max="9232" width="26.28515625" style="248" customWidth="1"/>
    <col min="9233" max="9233" width="24.85546875" style="248" customWidth="1"/>
    <col min="9234" max="9234" width="19.42578125" style="248" customWidth="1"/>
    <col min="9235" max="9235" width="28.140625" style="248" customWidth="1"/>
    <col min="9236" max="9236" width="97.7109375" style="248" customWidth="1"/>
    <col min="9237" max="9237" width="40.140625" style="248" customWidth="1"/>
    <col min="9238" max="9238" width="18.42578125" style="248" customWidth="1"/>
    <col min="9239" max="9239" width="19.42578125" style="248" customWidth="1"/>
    <col min="9240" max="9240" width="80.28515625" style="248" customWidth="1"/>
    <col min="9241" max="9241" width="31.140625" style="248" customWidth="1"/>
    <col min="9242" max="9242" width="14.42578125" style="248" customWidth="1"/>
    <col min="9243" max="9244" width="11" style="248" customWidth="1"/>
    <col min="9245" max="9472" width="14.42578125" style="248"/>
    <col min="9473" max="9473" width="6.5703125" style="248" customWidth="1"/>
    <col min="9474" max="9474" width="10.7109375" style="248" customWidth="1"/>
    <col min="9475" max="9475" width="17.5703125" style="248" customWidth="1"/>
    <col min="9476" max="9476" width="21.5703125" style="248" customWidth="1"/>
    <col min="9477" max="9477" width="52.28515625" style="248" customWidth="1"/>
    <col min="9478" max="9478" width="24.140625" style="248" customWidth="1"/>
    <col min="9479" max="9479" width="26.5703125" style="248" customWidth="1"/>
    <col min="9480" max="9480" width="25.85546875" style="248" customWidth="1"/>
    <col min="9481" max="9481" width="14" style="248" customWidth="1"/>
    <col min="9482" max="9482" width="18" style="248" customWidth="1"/>
    <col min="9483" max="9483" width="18.5703125" style="248" customWidth="1"/>
    <col min="9484" max="9484" width="20" style="248" customWidth="1"/>
    <col min="9485" max="9485" width="18.28515625" style="248" customWidth="1"/>
    <col min="9486" max="9487" width="18" style="248" customWidth="1"/>
    <col min="9488" max="9488" width="26.28515625" style="248" customWidth="1"/>
    <col min="9489" max="9489" width="24.85546875" style="248" customWidth="1"/>
    <col min="9490" max="9490" width="19.42578125" style="248" customWidth="1"/>
    <col min="9491" max="9491" width="28.140625" style="248" customWidth="1"/>
    <col min="9492" max="9492" width="97.7109375" style="248" customWidth="1"/>
    <col min="9493" max="9493" width="40.140625" style="248" customWidth="1"/>
    <col min="9494" max="9494" width="18.42578125" style="248" customWidth="1"/>
    <col min="9495" max="9495" width="19.42578125" style="248" customWidth="1"/>
    <col min="9496" max="9496" width="80.28515625" style="248" customWidth="1"/>
    <col min="9497" max="9497" width="31.140625" style="248" customWidth="1"/>
    <col min="9498" max="9498" width="14.42578125" style="248" customWidth="1"/>
    <col min="9499" max="9500" width="11" style="248" customWidth="1"/>
    <col min="9501" max="9728" width="14.42578125" style="248"/>
    <col min="9729" max="9729" width="6.5703125" style="248" customWidth="1"/>
    <col min="9730" max="9730" width="10.7109375" style="248" customWidth="1"/>
    <col min="9731" max="9731" width="17.5703125" style="248" customWidth="1"/>
    <col min="9732" max="9732" width="21.5703125" style="248" customWidth="1"/>
    <col min="9733" max="9733" width="52.28515625" style="248" customWidth="1"/>
    <col min="9734" max="9734" width="24.140625" style="248" customWidth="1"/>
    <col min="9735" max="9735" width="26.5703125" style="248" customWidth="1"/>
    <col min="9736" max="9736" width="25.85546875" style="248" customWidth="1"/>
    <col min="9737" max="9737" width="14" style="248" customWidth="1"/>
    <col min="9738" max="9738" width="18" style="248" customWidth="1"/>
    <col min="9739" max="9739" width="18.5703125" style="248" customWidth="1"/>
    <col min="9740" max="9740" width="20" style="248" customWidth="1"/>
    <col min="9741" max="9741" width="18.28515625" style="248" customWidth="1"/>
    <col min="9742" max="9743" width="18" style="248" customWidth="1"/>
    <col min="9744" max="9744" width="26.28515625" style="248" customWidth="1"/>
    <col min="9745" max="9745" width="24.85546875" style="248" customWidth="1"/>
    <col min="9746" max="9746" width="19.42578125" style="248" customWidth="1"/>
    <col min="9747" max="9747" width="28.140625" style="248" customWidth="1"/>
    <col min="9748" max="9748" width="97.7109375" style="248" customWidth="1"/>
    <col min="9749" max="9749" width="40.140625" style="248" customWidth="1"/>
    <col min="9750" max="9750" width="18.42578125" style="248" customWidth="1"/>
    <col min="9751" max="9751" width="19.42578125" style="248" customWidth="1"/>
    <col min="9752" max="9752" width="80.28515625" style="248" customWidth="1"/>
    <col min="9753" max="9753" width="31.140625" style="248" customWidth="1"/>
    <col min="9754" max="9754" width="14.42578125" style="248" customWidth="1"/>
    <col min="9755" max="9756" width="11" style="248" customWidth="1"/>
    <col min="9757" max="9984" width="14.42578125" style="248"/>
    <col min="9985" max="9985" width="6.5703125" style="248" customWidth="1"/>
    <col min="9986" max="9986" width="10.7109375" style="248" customWidth="1"/>
    <col min="9987" max="9987" width="17.5703125" style="248" customWidth="1"/>
    <col min="9988" max="9988" width="21.5703125" style="248" customWidth="1"/>
    <col min="9989" max="9989" width="52.28515625" style="248" customWidth="1"/>
    <col min="9990" max="9990" width="24.140625" style="248" customWidth="1"/>
    <col min="9991" max="9991" width="26.5703125" style="248" customWidth="1"/>
    <col min="9992" max="9992" width="25.85546875" style="248" customWidth="1"/>
    <col min="9993" max="9993" width="14" style="248" customWidth="1"/>
    <col min="9994" max="9994" width="18" style="248" customWidth="1"/>
    <col min="9995" max="9995" width="18.5703125" style="248" customWidth="1"/>
    <col min="9996" max="9996" width="20" style="248" customWidth="1"/>
    <col min="9997" max="9997" width="18.28515625" style="248" customWidth="1"/>
    <col min="9998" max="9999" width="18" style="248" customWidth="1"/>
    <col min="10000" max="10000" width="26.28515625" style="248" customWidth="1"/>
    <col min="10001" max="10001" width="24.85546875" style="248" customWidth="1"/>
    <col min="10002" max="10002" width="19.42578125" style="248" customWidth="1"/>
    <col min="10003" max="10003" width="28.140625" style="248" customWidth="1"/>
    <col min="10004" max="10004" width="97.7109375" style="248" customWidth="1"/>
    <col min="10005" max="10005" width="40.140625" style="248" customWidth="1"/>
    <col min="10006" max="10006" width="18.42578125" style="248" customWidth="1"/>
    <col min="10007" max="10007" width="19.42578125" style="248" customWidth="1"/>
    <col min="10008" max="10008" width="80.28515625" style="248" customWidth="1"/>
    <col min="10009" max="10009" width="31.140625" style="248" customWidth="1"/>
    <col min="10010" max="10010" width="14.42578125" style="248" customWidth="1"/>
    <col min="10011" max="10012" width="11" style="248" customWidth="1"/>
    <col min="10013" max="10240" width="14.42578125" style="248"/>
    <col min="10241" max="10241" width="6.5703125" style="248" customWidth="1"/>
    <col min="10242" max="10242" width="10.7109375" style="248" customWidth="1"/>
    <col min="10243" max="10243" width="17.5703125" style="248" customWidth="1"/>
    <col min="10244" max="10244" width="21.5703125" style="248" customWidth="1"/>
    <col min="10245" max="10245" width="52.28515625" style="248" customWidth="1"/>
    <col min="10246" max="10246" width="24.140625" style="248" customWidth="1"/>
    <col min="10247" max="10247" width="26.5703125" style="248" customWidth="1"/>
    <col min="10248" max="10248" width="25.85546875" style="248" customWidth="1"/>
    <col min="10249" max="10249" width="14" style="248" customWidth="1"/>
    <col min="10250" max="10250" width="18" style="248" customWidth="1"/>
    <col min="10251" max="10251" width="18.5703125" style="248" customWidth="1"/>
    <col min="10252" max="10252" width="20" style="248" customWidth="1"/>
    <col min="10253" max="10253" width="18.28515625" style="248" customWidth="1"/>
    <col min="10254" max="10255" width="18" style="248" customWidth="1"/>
    <col min="10256" max="10256" width="26.28515625" style="248" customWidth="1"/>
    <col min="10257" max="10257" width="24.85546875" style="248" customWidth="1"/>
    <col min="10258" max="10258" width="19.42578125" style="248" customWidth="1"/>
    <col min="10259" max="10259" width="28.140625" style="248" customWidth="1"/>
    <col min="10260" max="10260" width="97.7109375" style="248" customWidth="1"/>
    <col min="10261" max="10261" width="40.140625" style="248" customWidth="1"/>
    <col min="10262" max="10262" width="18.42578125" style="248" customWidth="1"/>
    <col min="10263" max="10263" width="19.42578125" style="248" customWidth="1"/>
    <col min="10264" max="10264" width="80.28515625" style="248" customWidth="1"/>
    <col min="10265" max="10265" width="31.140625" style="248" customWidth="1"/>
    <col min="10266" max="10266" width="14.42578125" style="248" customWidth="1"/>
    <col min="10267" max="10268" width="11" style="248" customWidth="1"/>
    <col min="10269" max="10496" width="14.42578125" style="248"/>
    <col min="10497" max="10497" width="6.5703125" style="248" customWidth="1"/>
    <col min="10498" max="10498" width="10.7109375" style="248" customWidth="1"/>
    <col min="10499" max="10499" width="17.5703125" style="248" customWidth="1"/>
    <col min="10500" max="10500" width="21.5703125" style="248" customWidth="1"/>
    <col min="10501" max="10501" width="52.28515625" style="248" customWidth="1"/>
    <col min="10502" max="10502" width="24.140625" style="248" customWidth="1"/>
    <col min="10503" max="10503" width="26.5703125" style="248" customWidth="1"/>
    <col min="10504" max="10504" width="25.85546875" style="248" customWidth="1"/>
    <col min="10505" max="10505" width="14" style="248" customWidth="1"/>
    <col min="10506" max="10506" width="18" style="248" customWidth="1"/>
    <col min="10507" max="10507" width="18.5703125" style="248" customWidth="1"/>
    <col min="10508" max="10508" width="20" style="248" customWidth="1"/>
    <col min="10509" max="10509" width="18.28515625" style="248" customWidth="1"/>
    <col min="10510" max="10511" width="18" style="248" customWidth="1"/>
    <col min="10512" max="10512" width="26.28515625" style="248" customWidth="1"/>
    <col min="10513" max="10513" width="24.85546875" style="248" customWidth="1"/>
    <col min="10514" max="10514" width="19.42578125" style="248" customWidth="1"/>
    <col min="10515" max="10515" width="28.140625" style="248" customWidth="1"/>
    <col min="10516" max="10516" width="97.7109375" style="248" customWidth="1"/>
    <col min="10517" max="10517" width="40.140625" style="248" customWidth="1"/>
    <col min="10518" max="10518" width="18.42578125" style="248" customWidth="1"/>
    <col min="10519" max="10519" width="19.42578125" style="248" customWidth="1"/>
    <col min="10520" max="10520" width="80.28515625" style="248" customWidth="1"/>
    <col min="10521" max="10521" width="31.140625" style="248" customWidth="1"/>
    <col min="10522" max="10522" width="14.42578125" style="248" customWidth="1"/>
    <col min="10523" max="10524" width="11" style="248" customWidth="1"/>
    <col min="10525" max="10752" width="14.42578125" style="248"/>
    <col min="10753" max="10753" width="6.5703125" style="248" customWidth="1"/>
    <col min="10754" max="10754" width="10.7109375" style="248" customWidth="1"/>
    <col min="10755" max="10755" width="17.5703125" style="248" customWidth="1"/>
    <col min="10756" max="10756" width="21.5703125" style="248" customWidth="1"/>
    <col min="10757" max="10757" width="52.28515625" style="248" customWidth="1"/>
    <col min="10758" max="10758" width="24.140625" style="248" customWidth="1"/>
    <col min="10759" max="10759" width="26.5703125" style="248" customWidth="1"/>
    <col min="10760" max="10760" width="25.85546875" style="248" customWidth="1"/>
    <col min="10761" max="10761" width="14" style="248" customWidth="1"/>
    <col min="10762" max="10762" width="18" style="248" customWidth="1"/>
    <col min="10763" max="10763" width="18.5703125" style="248" customWidth="1"/>
    <col min="10764" max="10764" width="20" style="248" customWidth="1"/>
    <col min="10765" max="10765" width="18.28515625" style="248" customWidth="1"/>
    <col min="10766" max="10767" width="18" style="248" customWidth="1"/>
    <col min="10768" max="10768" width="26.28515625" style="248" customWidth="1"/>
    <col min="10769" max="10769" width="24.85546875" style="248" customWidth="1"/>
    <col min="10770" max="10770" width="19.42578125" style="248" customWidth="1"/>
    <col min="10771" max="10771" width="28.140625" style="248" customWidth="1"/>
    <col min="10772" max="10772" width="97.7109375" style="248" customWidth="1"/>
    <col min="10773" max="10773" width="40.140625" style="248" customWidth="1"/>
    <col min="10774" max="10774" width="18.42578125" style="248" customWidth="1"/>
    <col min="10775" max="10775" width="19.42578125" style="248" customWidth="1"/>
    <col min="10776" max="10776" width="80.28515625" style="248" customWidth="1"/>
    <col min="10777" max="10777" width="31.140625" style="248" customWidth="1"/>
    <col min="10778" max="10778" width="14.42578125" style="248" customWidth="1"/>
    <col min="10779" max="10780" width="11" style="248" customWidth="1"/>
    <col min="10781" max="11008" width="14.42578125" style="248"/>
    <col min="11009" max="11009" width="6.5703125" style="248" customWidth="1"/>
    <col min="11010" max="11010" width="10.7109375" style="248" customWidth="1"/>
    <col min="11011" max="11011" width="17.5703125" style="248" customWidth="1"/>
    <col min="11012" max="11012" width="21.5703125" style="248" customWidth="1"/>
    <col min="11013" max="11013" width="52.28515625" style="248" customWidth="1"/>
    <col min="11014" max="11014" width="24.140625" style="248" customWidth="1"/>
    <col min="11015" max="11015" width="26.5703125" style="248" customWidth="1"/>
    <col min="11016" max="11016" width="25.85546875" style="248" customWidth="1"/>
    <col min="11017" max="11017" width="14" style="248" customWidth="1"/>
    <col min="11018" max="11018" width="18" style="248" customWidth="1"/>
    <col min="11019" max="11019" width="18.5703125" style="248" customWidth="1"/>
    <col min="11020" max="11020" width="20" style="248" customWidth="1"/>
    <col min="11021" max="11021" width="18.28515625" style="248" customWidth="1"/>
    <col min="11022" max="11023" width="18" style="248" customWidth="1"/>
    <col min="11024" max="11024" width="26.28515625" style="248" customWidth="1"/>
    <col min="11025" max="11025" width="24.85546875" style="248" customWidth="1"/>
    <col min="11026" max="11026" width="19.42578125" style="248" customWidth="1"/>
    <col min="11027" max="11027" width="28.140625" style="248" customWidth="1"/>
    <col min="11028" max="11028" width="97.7109375" style="248" customWidth="1"/>
    <col min="11029" max="11029" width="40.140625" style="248" customWidth="1"/>
    <col min="11030" max="11030" width="18.42578125" style="248" customWidth="1"/>
    <col min="11031" max="11031" width="19.42578125" style="248" customWidth="1"/>
    <col min="11032" max="11032" width="80.28515625" style="248" customWidth="1"/>
    <col min="11033" max="11033" width="31.140625" style="248" customWidth="1"/>
    <col min="11034" max="11034" width="14.42578125" style="248" customWidth="1"/>
    <col min="11035" max="11036" width="11" style="248" customWidth="1"/>
    <col min="11037" max="11264" width="14.42578125" style="248"/>
    <col min="11265" max="11265" width="6.5703125" style="248" customWidth="1"/>
    <col min="11266" max="11266" width="10.7109375" style="248" customWidth="1"/>
    <col min="11267" max="11267" width="17.5703125" style="248" customWidth="1"/>
    <col min="11268" max="11268" width="21.5703125" style="248" customWidth="1"/>
    <col min="11269" max="11269" width="52.28515625" style="248" customWidth="1"/>
    <col min="11270" max="11270" width="24.140625" style="248" customWidth="1"/>
    <col min="11271" max="11271" width="26.5703125" style="248" customWidth="1"/>
    <col min="11272" max="11272" width="25.85546875" style="248" customWidth="1"/>
    <col min="11273" max="11273" width="14" style="248" customWidth="1"/>
    <col min="11274" max="11274" width="18" style="248" customWidth="1"/>
    <col min="11275" max="11275" width="18.5703125" style="248" customWidth="1"/>
    <col min="11276" max="11276" width="20" style="248" customWidth="1"/>
    <col min="11277" max="11277" width="18.28515625" style="248" customWidth="1"/>
    <col min="11278" max="11279" width="18" style="248" customWidth="1"/>
    <col min="11280" max="11280" width="26.28515625" style="248" customWidth="1"/>
    <col min="11281" max="11281" width="24.85546875" style="248" customWidth="1"/>
    <col min="11282" max="11282" width="19.42578125" style="248" customWidth="1"/>
    <col min="11283" max="11283" width="28.140625" style="248" customWidth="1"/>
    <col min="11284" max="11284" width="97.7109375" style="248" customWidth="1"/>
    <col min="11285" max="11285" width="40.140625" style="248" customWidth="1"/>
    <col min="11286" max="11286" width="18.42578125" style="248" customWidth="1"/>
    <col min="11287" max="11287" width="19.42578125" style="248" customWidth="1"/>
    <col min="11288" max="11288" width="80.28515625" style="248" customWidth="1"/>
    <col min="11289" max="11289" width="31.140625" style="248" customWidth="1"/>
    <col min="11290" max="11290" width="14.42578125" style="248" customWidth="1"/>
    <col min="11291" max="11292" width="11" style="248" customWidth="1"/>
    <col min="11293" max="11520" width="14.42578125" style="248"/>
    <col min="11521" max="11521" width="6.5703125" style="248" customWidth="1"/>
    <col min="11522" max="11522" width="10.7109375" style="248" customWidth="1"/>
    <col min="11523" max="11523" width="17.5703125" style="248" customWidth="1"/>
    <col min="11524" max="11524" width="21.5703125" style="248" customWidth="1"/>
    <col min="11525" max="11525" width="52.28515625" style="248" customWidth="1"/>
    <col min="11526" max="11526" width="24.140625" style="248" customWidth="1"/>
    <col min="11527" max="11527" width="26.5703125" style="248" customWidth="1"/>
    <col min="11528" max="11528" width="25.85546875" style="248" customWidth="1"/>
    <col min="11529" max="11529" width="14" style="248" customWidth="1"/>
    <col min="11530" max="11530" width="18" style="248" customWidth="1"/>
    <col min="11531" max="11531" width="18.5703125" style="248" customWidth="1"/>
    <col min="11532" max="11532" width="20" style="248" customWidth="1"/>
    <col min="11533" max="11533" width="18.28515625" style="248" customWidth="1"/>
    <col min="11534" max="11535" width="18" style="248" customWidth="1"/>
    <col min="11536" max="11536" width="26.28515625" style="248" customWidth="1"/>
    <col min="11537" max="11537" width="24.85546875" style="248" customWidth="1"/>
    <col min="11538" max="11538" width="19.42578125" style="248" customWidth="1"/>
    <col min="11539" max="11539" width="28.140625" style="248" customWidth="1"/>
    <col min="11540" max="11540" width="97.7109375" style="248" customWidth="1"/>
    <col min="11541" max="11541" width="40.140625" style="248" customWidth="1"/>
    <col min="11542" max="11542" width="18.42578125" style="248" customWidth="1"/>
    <col min="11543" max="11543" width="19.42578125" style="248" customWidth="1"/>
    <col min="11544" max="11544" width="80.28515625" style="248" customWidth="1"/>
    <col min="11545" max="11545" width="31.140625" style="248" customWidth="1"/>
    <col min="11546" max="11546" width="14.42578125" style="248" customWidth="1"/>
    <col min="11547" max="11548" width="11" style="248" customWidth="1"/>
    <col min="11549" max="11776" width="14.42578125" style="248"/>
    <col min="11777" max="11777" width="6.5703125" style="248" customWidth="1"/>
    <col min="11778" max="11778" width="10.7109375" style="248" customWidth="1"/>
    <col min="11779" max="11779" width="17.5703125" style="248" customWidth="1"/>
    <col min="11780" max="11780" width="21.5703125" style="248" customWidth="1"/>
    <col min="11781" max="11781" width="52.28515625" style="248" customWidth="1"/>
    <col min="11782" max="11782" width="24.140625" style="248" customWidth="1"/>
    <col min="11783" max="11783" width="26.5703125" style="248" customWidth="1"/>
    <col min="11784" max="11784" width="25.85546875" style="248" customWidth="1"/>
    <col min="11785" max="11785" width="14" style="248" customWidth="1"/>
    <col min="11786" max="11786" width="18" style="248" customWidth="1"/>
    <col min="11787" max="11787" width="18.5703125" style="248" customWidth="1"/>
    <col min="11788" max="11788" width="20" style="248" customWidth="1"/>
    <col min="11789" max="11789" width="18.28515625" style="248" customWidth="1"/>
    <col min="11790" max="11791" width="18" style="248" customWidth="1"/>
    <col min="11792" max="11792" width="26.28515625" style="248" customWidth="1"/>
    <col min="11793" max="11793" width="24.85546875" style="248" customWidth="1"/>
    <col min="11794" max="11794" width="19.42578125" style="248" customWidth="1"/>
    <col min="11795" max="11795" width="28.140625" style="248" customWidth="1"/>
    <col min="11796" max="11796" width="97.7109375" style="248" customWidth="1"/>
    <col min="11797" max="11797" width="40.140625" style="248" customWidth="1"/>
    <col min="11798" max="11798" width="18.42578125" style="248" customWidth="1"/>
    <col min="11799" max="11799" width="19.42578125" style="248" customWidth="1"/>
    <col min="11800" max="11800" width="80.28515625" style="248" customWidth="1"/>
    <col min="11801" max="11801" width="31.140625" style="248" customWidth="1"/>
    <col min="11802" max="11802" width="14.42578125" style="248" customWidth="1"/>
    <col min="11803" max="11804" width="11" style="248" customWidth="1"/>
    <col min="11805" max="12032" width="14.42578125" style="248"/>
    <col min="12033" max="12033" width="6.5703125" style="248" customWidth="1"/>
    <col min="12034" max="12034" width="10.7109375" style="248" customWidth="1"/>
    <col min="12035" max="12035" width="17.5703125" style="248" customWidth="1"/>
    <col min="12036" max="12036" width="21.5703125" style="248" customWidth="1"/>
    <col min="12037" max="12037" width="52.28515625" style="248" customWidth="1"/>
    <col min="12038" max="12038" width="24.140625" style="248" customWidth="1"/>
    <col min="12039" max="12039" width="26.5703125" style="248" customWidth="1"/>
    <col min="12040" max="12040" width="25.85546875" style="248" customWidth="1"/>
    <col min="12041" max="12041" width="14" style="248" customWidth="1"/>
    <col min="12042" max="12042" width="18" style="248" customWidth="1"/>
    <col min="12043" max="12043" width="18.5703125" style="248" customWidth="1"/>
    <col min="12044" max="12044" width="20" style="248" customWidth="1"/>
    <col min="12045" max="12045" width="18.28515625" style="248" customWidth="1"/>
    <col min="12046" max="12047" width="18" style="248" customWidth="1"/>
    <col min="12048" max="12048" width="26.28515625" style="248" customWidth="1"/>
    <col min="12049" max="12049" width="24.85546875" style="248" customWidth="1"/>
    <col min="12050" max="12050" width="19.42578125" style="248" customWidth="1"/>
    <col min="12051" max="12051" width="28.140625" style="248" customWidth="1"/>
    <col min="12052" max="12052" width="97.7109375" style="248" customWidth="1"/>
    <col min="12053" max="12053" width="40.140625" style="248" customWidth="1"/>
    <col min="12054" max="12054" width="18.42578125" style="248" customWidth="1"/>
    <col min="12055" max="12055" width="19.42578125" style="248" customWidth="1"/>
    <col min="12056" max="12056" width="80.28515625" style="248" customWidth="1"/>
    <col min="12057" max="12057" width="31.140625" style="248" customWidth="1"/>
    <col min="12058" max="12058" width="14.42578125" style="248" customWidth="1"/>
    <col min="12059" max="12060" width="11" style="248" customWidth="1"/>
    <col min="12061" max="12288" width="14.42578125" style="248"/>
    <col min="12289" max="12289" width="6.5703125" style="248" customWidth="1"/>
    <col min="12290" max="12290" width="10.7109375" style="248" customWidth="1"/>
    <col min="12291" max="12291" width="17.5703125" style="248" customWidth="1"/>
    <col min="12292" max="12292" width="21.5703125" style="248" customWidth="1"/>
    <col min="12293" max="12293" width="52.28515625" style="248" customWidth="1"/>
    <col min="12294" max="12294" width="24.140625" style="248" customWidth="1"/>
    <col min="12295" max="12295" width="26.5703125" style="248" customWidth="1"/>
    <col min="12296" max="12296" width="25.85546875" style="248" customWidth="1"/>
    <col min="12297" max="12297" width="14" style="248" customWidth="1"/>
    <col min="12298" max="12298" width="18" style="248" customWidth="1"/>
    <col min="12299" max="12299" width="18.5703125" style="248" customWidth="1"/>
    <col min="12300" max="12300" width="20" style="248" customWidth="1"/>
    <col min="12301" max="12301" width="18.28515625" style="248" customWidth="1"/>
    <col min="12302" max="12303" width="18" style="248" customWidth="1"/>
    <col min="12304" max="12304" width="26.28515625" style="248" customWidth="1"/>
    <col min="12305" max="12305" width="24.85546875" style="248" customWidth="1"/>
    <col min="12306" max="12306" width="19.42578125" style="248" customWidth="1"/>
    <col min="12307" max="12307" width="28.140625" style="248" customWidth="1"/>
    <col min="12308" max="12308" width="97.7109375" style="248" customWidth="1"/>
    <col min="12309" max="12309" width="40.140625" style="248" customWidth="1"/>
    <col min="12310" max="12310" width="18.42578125" style="248" customWidth="1"/>
    <col min="12311" max="12311" width="19.42578125" style="248" customWidth="1"/>
    <col min="12312" max="12312" width="80.28515625" style="248" customWidth="1"/>
    <col min="12313" max="12313" width="31.140625" style="248" customWidth="1"/>
    <col min="12314" max="12314" width="14.42578125" style="248" customWidth="1"/>
    <col min="12315" max="12316" width="11" style="248" customWidth="1"/>
    <col min="12317" max="12544" width="14.42578125" style="248"/>
    <col min="12545" max="12545" width="6.5703125" style="248" customWidth="1"/>
    <col min="12546" max="12546" width="10.7109375" style="248" customWidth="1"/>
    <col min="12547" max="12547" width="17.5703125" style="248" customWidth="1"/>
    <col min="12548" max="12548" width="21.5703125" style="248" customWidth="1"/>
    <col min="12549" max="12549" width="52.28515625" style="248" customWidth="1"/>
    <col min="12550" max="12550" width="24.140625" style="248" customWidth="1"/>
    <col min="12551" max="12551" width="26.5703125" style="248" customWidth="1"/>
    <col min="12552" max="12552" width="25.85546875" style="248" customWidth="1"/>
    <col min="12553" max="12553" width="14" style="248" customWidth="1"/>
    <col min="12554" max="12554" width="18" style="248" customWidth="1"/>
    <col min="12555" max="12555" width="18.5703125" style="248" customWidth="1"/>
    <col min="12556" max="12556" width="20" style="248" customWidth="1"/>
    <col min="12557" max="12557" width="18.28515625" style="248" customWidth="1"/>
    <col min="12558" max="12559" width="18" style="248" customWidth="1"/>
    <col min="12560" max="12560" width="26.28515625" style="248" customWidth="1"/>
    <col min="12561" max="12561" width="24.85546875" style="248" customWidth="1"/>
    <col min="12562" max="12562" width="19.42578125" style="248" customWidth="1"/>
    <col min="12563" max="12563" width="28.140625" style="248" customWidth="1"/>
    <col min="12564" max="12564" width="97.7109375" style="248" customWidth="1"/>
    <col min="12565" max="12565" width="40.140625" style="248" customWidth="1"/>
    <col min="12566" max="12566" width="18.42578125" style="248" customWidth="1"/>
    <col min="12567" max="12567" width="19.42578125" style="248" customWidth="1"/>
    <col min="12568" max="12568" width="80.28515625" style="248" customWidth="1"/>
    <col min="12569" max="12569" width="31.140625" style="248" customWidth="1"/>
    <col min="12570" max="12570" width="14.42578125" style="248" customWidth="1"/>
    <col min="12571" max="12572" width="11" style="248" customWidth="1"/>
    <col min="12573" max="12800" width="14.42578125" style="248"/>
    <col min="12801" max="12801" width="6.5703125" style="248" customWidth="1"/>
    <col min="12802" max="12802" width="10.7109375" style="248" customWidth="1"/>
    <col min="12803" max="12803" width="17.5703125" style="248" customWidth="1"/>
    <col min="12804" max="12804" width="21.5703125" style="248" customWidth="1"/>
    <col min="12805" max="12805" width="52.28515625" style="248" customWidth="1"/>
    <col min="12806" max="12806" width="24.140625" style="248" customWidth="1"/>
    <col min="12807" max="12807" width="26.5703125" style="248" customWidth="1"/>
    <col min="12808" max="12808" width="25.85546875" style="248" customWidth="1"/>
    <col min="12809" max="12809" width="14" style="248" customWidth="1"/>
    <col min="12810" max="12810" width="18" style="248" customWidth="1"/>
    <col min="12811" max="12811" width="18.5703125" style="248" customWidth="1"/>
    <col min="12812" max="12812" width="20" style="248" customWidth="1"/>
    <col min="12813" max="12813" width="18.28515625" style="248" customWidth="1"/>
    <col min="12814" max="12815" width="18" style="248" customWidth="1"/>
    <col min="12816" max="12816" width="26.28515625" style="248" customWidth="1"/>
    <col min="12817" max="12817" width="24.85546875" style="248" customWidth="1"/>
    <col min="12818" max="12818" width="19.42578125" style="248" customWidth="1"/>
    <col min="12819" max="12819" width="28.140625" style="248" customWidth="1"/>
    <col min="12820" max="12820" width="97.7109375" style="248" customWidth="1"/>
    <col min="12821" max="12821" width="40.140625" style="248" customWidth="1"/>
    <col min="12822" max="12822" width="18.42578125" style="248" customWidth="1"/>
    <col min="12823" max="12823" width="19.42578125" style="248" customWidth="1"/>
    <col min="12824" max="12824" width="80.28515625" style="248" customWidth="1"/>
    <col min="12825" max="12825" width="31.140625" style="248" customWidth="1"/>
    <col min="12826" max="12826" width="14.42578125" style="248" customWidth="1"/>
    <col min="12827" max="12828" width="11" style="248" customWidth="1"/>
    <col min="12829" max="13056" width="14.42578125" style="248"/>
    <col min="13057" max="13057" width="6.5703125" style="248" customWidth="1"/>
    <col min="13058" max="13058" width="10.7109375" style="248" customWidth="1"/>
    <col min="13059" max="13059" width="17.5703125" style="248" customWidth="1"/>
    <col min="13060" max="13060" width="21.5703125" style="248" customWidth="1"/>
    <col min="13061" max="13061" width="52.28515625" style="248" customWidth="1"/>
    <col min="13062" max="13062" width="24.140625" style="248" customWidth="1"/>
    <col min="13063" max="13063" width="26.5703125" style="248" customWidth="1"/>
    <col min="13064" max="13064" width="25.85546875" style="248" customWidth="1"/>
    <col min="13065" max="13065" width="14" style="248" customWidth="1"/>
    <col min="13066" max="13066" width="18" style="248" customWidth="1"/>
    <col min="13067" max="13067" width="18.5703125" style="248" customWidth="1"/>
    <col min="13068" max="13068" width="20" style="248" customWidth="1"/>
    <col min="13069" max="13069" width="18.28515625" style="248" customWidth="1"/>
    <col min="13070" max="13071" width="18" style="248" customWidth="1"/>
    <col min="13072" max="13072" width="26.28515625" style="248" customWidth="1"/>
    <col min="13073" max="13073" width="24.85546875" style="248" customWidth="1"/>
    <col min="13074" max="13074" width="19.42578125" style="248" customWidth="1"/>
    <col min="13075" max="13075" width="28.140625" style="248" customWidth="1"/>
    <col min="13076" max="13076" width="97.7109375" style="248" customWidth="1"/>
    <col min="13077" max="13077" width="40.140625" style="248" customWidth="1"/>
    <col min="13078" max="13078" width="18.42578125" style="248" customWidth="1"/>
    <col min="13079" max="13079" width="19.42578125" style="248" customWidth="1"/>
    <col min="13080" max="13080" width="80.28515625" style="248" customWidth="1"/>
    <col min="13081" max="13081" width="31.140625" style="248" customWidth="1"/>
    <col min="13082" max="13082" width="14.42578125" style="248" customWidth="1"/>
    <col min="13083" max="13084" width="11" style="248" customWidth="1"/>
    <col min="13085" max="13312" width="14.42578125" style="248"/>
    <col min="13313" max="13313" width="6.5703125" style="248" customWidth="1"/>
    <col min="13314" max="13314" width="10.7109375" style="248" customWidth="1"/>
    <col min="13315" max="13315" width="17.5703125" style="248" customWidth="1"/>
    <col min="13316" max="13316" width="21.5703125" style="248" customWidth="1"/>
    <col min="13317" max="13317" width="52.28515625" style="248" customWidth="1"/>
    <col min="13318" max="13318" width="24.140625" style="248" customWidth="1"/>
    <col min="13319" max="13319" width="26.5703125" style="248" customWidth="1"/>
    <col min="13320" max="13320" width="25.85546875" style="248" customWidth="1"/>
    <col min="13321" max="13321" width="14" style="248" customWidth="1"/>
    <col min="13322" max="13322" width="18" style="248" customWidth="1"/>
    <col min="13323" max="13323" width="18.5703125" style="248" customWidth="1"/>
    <col min="13324" max="13324" width="20" style="248" customWidth="1"/>
    <col min="13325" max="13325" width="18.28515625" style="248" customWidth="1"/>
    <col min="13326" max="13327" width="18" style="248" customWidth="1"/>
    <col min="13328" max="13328" width="26.28515625" style="248" customWidth="1"/>
    <col min="13329" max="13329" width="24.85546875" style="248" customWidth="1"/>
    <col min="13330" max="13330" width="19.42578125" style="248" customWidth="1"/>
    <col min="13331" max="13331" width="28.140625" style="248" customWidth="1"/>
    <col min="13332" max="13332" width="97.7109375" style="248" customWidth="1"/>
    <col min="13333" max="13333" width="40.140625" style="248" customWidth="1"/>
    <col min="13334" max="13334" width="18.42578125" style="248" customWidth="1"/>
    <col min="13335" max="13335" width="19.42578125" style="248" customWidth="1"/>
    <col min="13336" max="13336" width="80.28515625" style="248" customWidth="1"/>
    <col min="13337" max="13337" width="31.140625" style="248" customWidth="1"/>
    <col min="13338" max="13338" width="14.42578125" style="248" customWidth="1"/>
    <col min="13339" max="13340" width="11" style="248" customWidth="1"/>
    <col min="13341" max="13568" width="14.42578125" style="248"/>
    <col min="13569" max="13569" width="6.5703125" style="248" customWidth="1"/>
    <col min="13570" max="13570" width="10.7109375" style="248" customWidth="1"/>
    <col min="13571" max="13571" width="17.5703125" style="248" customWidth="1"/>
    <col min="13572" max="13572" width="21.5703125" style="248" customWidth="1"/>
    <col min="13573" max="13573" width="52.28515625" style="248" customWidth="1"/>
    <col min="13574" max="13574" width="24.140625" style="248" customWidth="1"/>
    <col min="13575" max="13575" width="26.5703125" style="248" customWidth="1"/>
    <col min="13576" max="13576" width="25.85546875" style="248" customWidth="1"/>
    <col min="13577" max="13577" width="14" style="248" customWidth="1"/>
    <col min="13578" max="13578" width="18" style="248" customWidth="1"/>
    <col min="13579" max="13579" width="18.5703125" style="248" customWidth="1"/>
    <col min="13580" max="13580" width="20" style="248" customWidth="1"/>
    <col min="13581" max="13581" width="18.28515625" style="248" customWidth="1"/>
    <col min="13582" max="13583" width="18" style="248" customWidth="1"/>
    <col min="13584" max="13584" width="26.28515625" style="248" customWidth="1"/>
    <col min="13585" max="13585" width="24.85546875" style="248" customWidth="1"/>
    <col min="13586" max="13586" width="19.42578125" style="248" customWidth="1"/>
    <col min="13587" max="13587" width="28.140625" style="248" customWidth="1"/>
    <col min="13588" max="13588" width="97.7109375" style="248" customWidth="1"/>
    <col min="13589" max="13589" width="40.140625" style="248" customWidth="1"/>
    <col min="13590" max="13590" width="18.42578125" style="248" customWidth="1"/>
    <col min="13591" max="13591" width="19.42578125" style="248" customWidth="1"/>
    <col min="13592" max="13592" width="80.28515625" style="248" customWidth="1"/>
    <col min="13593" max="13593" width="31.140625" style="248" customWidth="1"/>
    <col min="13594" max="13594" width="14.42578125" style="248" customWidth="1"/>
    <col min="13595" max="13596" width="11" style="248" customWidth="1"/>
    <col min="13597" max="13824" width="14.42578125" style="248"/>
    <col min="13825" max="13825" width="6.5703125" style="248" customWidth="1"/>
    <col min="13826" max="13826" width="10.7109375" style="248" customWidth="1"/>
    <col min="13827" max="13827" width="17.5703125" style="248" customWidth="1"/>
    <col min="13828" max="13828" width="21.5703125" style="248" customWidth="1"/>
    <col min="13829" max="13829" width="52.28515625" style="248" customWidth="1"/>
    <col min="13830" max="13830" width="24.140625" style="248" customWidth="1"/>
    <col min="13831" max="13831" width="26.5703125" style="248" customWidth="1"/>
    <col min="13832" max="13832" width="25.85546875" style="248" customWidth="1"/>
    <col min="13833" max="13833" width="14" style="248" customWidth="1"/>
    <col min="13834" max="13834" width="18" style="248" customWidth="1"/>
    <col min="13835" max="13835" width="18.5703125" style="248" customWidth="1"/>
    <col min="13836" max="13836" width="20" style="248" customWidth="1"/>
    <col min="13837" max="13837" width="18.28515625" style="248" customWidth="1"/>
    <col min="13838" max="13839" width="18" style="248" customWidth="1"/>
    <col min="13840" max="13840" width="26.28515625" style="248" customWidth="1"/>
    <col min="13841" max="13841" width="24.85546875" style="248" customWidth="1"/>
    <col min="13842" max="13842" width="19.42578125" style="248" customWidth="1"/>
    <col min="13843" max="13843" width="28.140625" style="248" customWidth="1"/>
    <col min="13844" max="13844" width="97.7109375" style="248" customWidth="1"/>
    <col min="13845" max="13845" width="40.140625" style="248" customWidth="1"/>
    <col min="13846" max="13846" width="18.42578125" style="248" customWidth="1"/>
    <col min="13847" max="13847" width="19.42578125" style="248" customWidth="1"/>
    <col min="13848" max="13848" width="80.28515625" style="248" customWidth="1"/>
    <col min="13849" max="13849" width="31.140625" style="248" customWidth="1"/>
    <col min="13850" max="13850" width="14.42578125" style="248" customWidth="1"/>
    <col min="13851" max="13852" width="11" style="248" customWidth="1"/>
    <col min="13853" max="14080" width="14.42578125" style="248"/>
    <col min="14081" max="14081" width="6.5703125" style="248" customWidth="1"/>
    <col min="14082" max="14082" width="10.7109375" style="248" customWidth="1"/>
    <col min="14083" max="14083" width="17.5703125" style="248" customWidth="1"/>
    <col min="14084" max="14084" width="21.5703125" style="248" customWidth="1"/>
    <col min="14085" max="14085" width="52.28515625" style="248" customWidth="1"/>
    <col min="14086" max="14086" width="24.140625" style="248" customWidth="1"/>
    <col min="14087" max="14087" width="26.5703125" style="248" customWidth="1"/>
    <col min="14088" max="14088" width="25.85546875" style="248" customWidth="1"/>
    <col min="14089" max="14089" width="14" style="248" customWidth="1"/>
    <col min="14090" max="14090" width="18" style="248" customWidth="1"/>
    <col min="14091" max="14091" width="18.5703125" style="248" customWidth="1"/>
    <col min="14092" max="14092" width="20" style="248" customWidth="1"/>
    <col min="14093" max="14093" width="18.28515625" style="248" customWidth="1"/>
    <col min="14094" max="14095" width="18" style="248" customWidth="1"/>
    <col min="14096" max="14096" width="26.28515625" style="248" customWidth="1"/>
    <col min="14097" max="14097" width="24.85546875" style="248" customWidth="1"/>
    <col min="14098" max="14098" width="19.42578125" style="248" customWidth="1"/>
    <col min="14099" max="14099" width="28.140625" style="248" customWidth="1"/>
    <col min="14100" max="14100" width="97.7109375" style="248" customWidth="1"/>
    <col min="14101" max="14101" width="40.140625" style="248" customWidth="1"/>
    <col min="14102" max="14102" width="18.42578125" style="248" customWidth="1"/>
    <col min="14103" max="14103" width="19.42578125" style="248" customWidth="1"/>
    <col min="14104" max="14104" width="80.28515625" style="248" customWidth="1"/>
    <col min="14105" max="14105" width="31.140625" style="248" customWidth="1"/>
    <col min="14106" max="14106" width="14.42578125" style="248" customWidth="1"/>
    <col min="14107" max="14108" width="11" style="248" customWidth="1"/>
    <col min="14109" max="14336" width="14.42578125" style="248"/>
    <col min="14337" max="14337" width="6.5703125" style="248" customWidth="1"/>
    <col min="14338" max="14338" width="10.7109375" style="248" customWidth="1"/>
    <col min="14339" max="14339" width="17.5703125" style="248" customWidth="1"/>
    <col min="14340" max="14340" width="21.5703125" style="248" customWidth="1"/>
    <col min="14341" max="14341" width="52.28515625" style="248" customWidth="1"/>
    <col min="14342" max="14342" width="24.140625" style="248" customWidth="1"/>
    <col min="14343" max="14343" width="26.5703125" style="248" customWidth="1"/>
    <col min="14344" max="14344" width="25.85546875" style="248" customWidth="1"/>
    <col min="14345" max="14345" width="14" style="248" customWidth="1"/>
    <col min="14346" max="14346" width="18" style="248" customWidth="1"/>
    <col min="14347" max="14347" width="18.5703125" style="248" customWidth="1"/>
    <col min="14348" max="14348" width="20" style="248" customWidth="1"/>
    <col min="14349" max="14349" width="18.28515625" style="248" customWidth="1"/>
    <col min="14350" max="14351" width="18" style="248" customWidth="1"/>
    <col min="14352" max="14352" width="26.28515625" style="248" customWidth="1"/>
    <col min="14353" max="14353" width="24.85546875" style="248" customWidth="1"/>
    <col min="14354" max="14354" width="19.42578125" style="248" customWidth="1"/>
    <col min="14355" max="14355" width="28.140625" style="248" customWidth="1"/>
    <col min="14356" max="14356" width="97.7109375" style="248" customWidth="1"/>
    <col min="14357" max="14357" width="40.140625" style="248" customWidth="1"/>
    <col min="14358" max="14358" width="18.42578125" style="248" customWidth="1"/>
    <col min="14359" max="14359" width="19.42578125" style="248" customWidth="1"/>
    <col min="14360" max="14360" width="80.28515625" style="248" customWidth="1"/>
    <col min="14361" max="14361" width="31.140625" style="248" customWidth="1"/>
    <col min="14362" max="14362" width="14.42578125" style="248" customWidth="1"/>
    <col min="14363" max="14364" width="11" style="248" customWidth="1"/>
    <col min="14365" max="14592" width="14.42578125" style="248"/>
    <col min="14593" max="14593" width="6.5703125" style="248" customWidth="1"/>
    <col min="14594" max="14594" width="10.7109375" style="248" customWidth="1"/>
    <col min="14595" max="14595" width="17.5703125" style="248" customWidth="1"/>
    <col min="14596" max="14596" width="21.5703125" style="248" customWidth="1"/>
    <col min="14597" max="14597" width="52.28515625" style="248" customWidth="1"/>
    <col min="14598" max="14598" width="24.140625" style="248" customWidth="1"/>
    <col min="14599" max="14599" width="26.5703125" style="248" customWidth="1"/>
    <col min="14600" max="14600" width="25.85546875" style="248" customWidth="1"/>
    <col min="14601" max="14601" width="14" style="248" customWidth="1"/>
    <col min="14602" max="14602" width="18" style="248" customWidth="1"/>
    <col min="14603" max="14603" width="18.5703125" style="248" customWidth="1"/>
    <col min="14604" max="14604" width="20" style="248" customWidth="1"/>
    <col min="14605" max="14605" width="18.28515625" style="248" customWidth="1"/>
    <col min="14606" max="14607" width="18" style="248" customWidth="1"/>
    <col min="14608" max="14608" width="26.28515625" style="248" customWidth="1"/>
    <col min="14609" max="14609" width="24.85546875" style="248" customWidth="1"/>
    <col min="14610" max="14610" width="19.42578125" style="248" customWidth="1"/>
    <col min="14611" max="14611" width="28.140625" style="248" customWidth="1"/>
    <col min="14612" max="14612" width="97.7109375" style="248" customWidth="1"/>
    <col min="14613" max="14613" width="40.140625" style="248" customWidth="1"/>
    <col min="14614" max="14614" width="18.42578125" style="248" customWidth="1"/>
    <col min="14615" max="14615" width="19.42578125" style="248" customWidth="1"/>
    <col min="14616" max="14616" width="80.28515625" style="248" customWidth="1"/>
    <col min="14617" max="14617" width="31.140625" style="248" customWidth="1"/>
    <col min="14618" max="14618" width="14.42578125" style="248" customWidth="1"/>
    <col min="14619" max="14620" width="11" style="248" customWidth="1"/>
    <col min="14621" max="14848" width="14.42578125" style="248"/>
    <col min="14849" max="14849" width="6.5703125" style="248" customWidth="1"/>
    <col min="14850" max="14850" width="10.7109375" style="248" customWidth="1"/>
    <col min="14851" max="14851" width="17.5703125" style="248" customWidth="1"/>
    <col min="14852" max="14852" width="21.5703125" style="248" customWidth="1"/>
    <col min="14853" max="14853" width="52.28515625" style="248" customWidth="1"/>
    <col min="14854" max="14854" width="24.140625" style="248" customWidth="1"/>
    <col min="14855" max="14855" width="26.5703125" style="248" customWidth="1"/>
    <col min="14856" max="14856" width="25.85546875" style="248" customWidth="1"/>
    <col min="14857" max="14857" width="14" style="248" customWidth="1"/>
    <col min="14858" max="14858" width="18" style="248" customWidth="1"/>
    <col min="14859" max="14859" width="18.5703125" style="248" customWidth="1"/>
    <col min="14860" max="14860" width="20" style="248" customWidth="1"/>
    <col min="14861" max="14861" width="18.28515625" style="248" customWidth="1"/>
    <col min="14862" max="14863" width="18" style="248" customWidth="1"/>
    <col min="14864" max="14864" width="26.28515625" style="248" customWidth="1"/>
    <col min="14865" max="14865" width="24.85546875" style="248" customWidth="1"/>
    <col min="14866" max="14866" width="19.42578125" style="248" customWidth="1"/>
    <col min="14867" max="14867" width="28.140625" style="248" customWidth="1"/>
    <col min="14868" max="14868" width="97.7109375" style="248" customWidth="1"/>
    <col min="14869" max="14869" width="40.140625" style="248" customWidth="1"/>
    <col min="14870" max="14870" width="18.42578125" style="248" customWidth="1"/>
    <col min="14871" max="14871" width="19.42578125" style="248" customWidth="1"/>
    <col min="14872" max="14872" width="80.28515625" style="248" customWidth="1"/>
    <col min="14873" max="14873" width="31.140625" style="248" customWidth="1"/>
    <col min="14874" max="14874" width="14.42578125" style="248" customWidth="1"/>
    <col min="14875" max="14876" width="11" style="248" customWidth="1"/>
    <col min="14877" max="15104" width="14.42578125" style="248"/>
    <col min="15105" max="15105" width="6.5703125" style="248" customWidth="1"/>
    <col min="15106" max="15106" width="10.7109375" style="248" customWidth="1"/>
    <col min="15107" max="15107" width="17.5703125" style="248" customWidth="1"/>
    <col min="15108" max="15108" width="21.5703125" style="248" customWidth="1"/>
    <col min="15109" max="15109" width="52.28515625" style="248" customWidth="1"/>
    <col min="15110" max="15110" width="24.140625" style="248" customWidth="1"/>
    <col min="15111" max="15111" width="26.5703125" style="248" customWidth="1"/>
    <col min="15112" max="15112" width="25.85546875" style="248" customWidth="1"/>
    <col min="15113" max="15113" width="14" style="248" customWidth="1"/>
    <col min="15114" max="15114" width="18" style="248" customWidth="1"/>
    <col min="15115" max="15115" width="18.5703125" style="248" customWidth="1"/>
    <col min="15116" max="15116" width="20" style="248" customWidth="1"/>
    <col min="15117" max="15117" width="18.28515625" style="248" customWidth="1"/>
    <col min="15118" max="15119" width="18" style="248" customWidth="1"/>
    <col min="15120" max="15120" width="26.28515625" style="248" customWidth="1"/>
    <col min="15121" max="15121" width="24.85546875" style="248" customWidth="1"/>
    <col min="15122" max="15122" width="19.42578125" style="248" customWidth="1"/>
    <col min="15123" max="15123" width="28.140625" style="248" customWidth="1"/>
    <col min="15124" max="15124" width="97.7109375" style="248" customWidth="1"/>
    <col min="15125" max="15125" width="40.140625" style="248" customWidth="1"/>
    <col min="15126" max="15126" width="18.42578125" style="248" customWidth="1"/>
    <col min="15127" max="15127" width="19.42578125" style="248" customWidth="1"/>
    <col min="15128" max="15128" width="80.28515625" style="248" customWidth="1"/>
    <col min="15129" max="15129" width="31.140625" style="248" customWidth="1"/>
    <col min="15130" max="15130" width="14.42578125" style="248" customWidth="1"/>
    <col min="15131" max="15132" width="11" style="248" customWidth="1"/>
    <col min="15133" max="15360" width="14.42578125" style="248"/>
    <col min="15361" max="15361" width="6.5703125" style="248" customWidth="1"/>
    <col min="15362" max="15362" width="10.7109375" style="248" customWidth="1"/>
    <col min="15363" max="15363" width="17.5703125" style="248" customWidth="1"/>
    <col min="15364" max="15364" width="21.5703125" style="248" customWidth="1"/>
    <col min="15365" max="15365" width="52.28515625" style="248" customWidth="1"/>
    <col min="15366" max="15366" width="24.140625" style="248" customWidth="1"/>
    <col min="15367" max="15367" width="26.5703125" style="248" customWidth="1"/>
    <col min="15368" max="15368" width="25.85546875" style="248" customWidth="1"/>
    <col min="15369" max="15369" width="14" style="248" customWidth="1"/>
    <col min="15370" max="15370" width="18" style="248" customWidth="1"/>
    <col min="15371" max="15371" width="18.5703125" style="248" customWidth="1"/>
    <col min="15372" max="15372" width="20" style="248" customWidth="1"/>
    <col min="15373" max="15373" width="18.28515625" style="248" customWidth="1"/>
    <col min="15374" max="15375" width="18" style="248" customWidth="1"/>
    <col min="15376" max="15376" width="26.28515625" style="248" customWidth="1"/>
    <col min="15377" max="15377" width="24.85546875" style="248" customWidth="1"/>
    <col min="15378" max="15378" width="19.42578125" style="248" customWidth="1"/>
    <col min="15379" max="15379" width="28.140625" style="248" customWidth="1"/>
    <col min="15380" max="15380" width="97.7109375" style="248" customWidth="1"/>
    <col min="15381" max="15381" width="40.140625" style="248" customWidth="1"/>
    <col min="15382" max="15382" width="18.42578125" style="248" customWidth="1"/>
    <col min="15383" max="15383" width="19.42578125" style="248" customWidth="1"/>
    <col min="15384" max="15384" width="80.28515625" style="248" customWidth="1"/>
    <col min="15385" max="15385" width="31.140625" style="248" customWidth="1"/>
    <col min="15386" max="15386" width="14.42578125" style="248" customWidth="1"/>
    <col min="15387" max="15388" width="11" style="248" customWidth="1"/>
    <col min="15389" max="15616" width="14.42578125" style="248"/>
    <col min="15617" max="15617" width="6.5703125" style="248" customWidth="1"/>
    <col min="15618" max="15618" width="10.7109375" style="248" customWidth="1"/>
    <col min="15619" max="15619" width="17.5703125" style="248" customWidth="1"/>
    <col min="15620" max="15620" width="21.5703125" style="248" customWidth="1"/>
    <col min="15621" max="15621" width="52.28515625" style="248" customWidth="1"/>
    <col min="15622" max="15622" width="24.140625" style="248" customWidth="1"/>
    <col min="15623" max="15623" width="26.5703125" style="248" customWidth="1"/>
    <col min="15624" max="15624" width="25.85546875" style="248" customWidth="1"/>
    <col min="15625" max="15625" width="14" style="248" customWidth="1"/>
    <col min="15626" max="15626" width="18" style="248" customWidth="1"/>
    <col min="15627" max="15627" width="18.5703125" style="248" customWidth="1"/>
    <col min="15628" max="15628" width="20" style="248" customWidth="1"/>
    <col min="15629" max="15629" width="18.28515625" style="248" customWidth="1"/>
    <col min="15630" max="15631" width="18" style="248" customWidth="1"/>
    <col min="15632" max="15632" width="26.28515625" style="248" customWidth="1"/>
    <col min="15633" max="15633" width="24.85546875" style="248" customWidth="1"/>
    <col min="15634" max="15634" width="19.42578125" style="248" customWidth="1"/>
    <col min="15635" max="15635" width="28.140625" style="248" customWidth="1"/>
    <col min="15636" max="15636" width="97.7109375" style="248" customWidth="1"/>
    <col min="15637" max="15637" width="40.140625" style="248" customWidth="1"/>
    <col min="15638" max="15638" width="18.42578125" style="248" customWidth="1"/>
    <col min="15639" max="15639" width="19.42578125" style="248" customWidth="1"/>
    <col min="15640" max="15640" width="80.28515625" style="248" customWidth="1"/>
    <col min="15641" max="15641" width="31.140625" style="248" customWidth="1"/>
    <col min="15642" max="15642" width="14.42578125" style="248" customWidth="1"/>
    <col min="15643" max="15644" width="11" style="248" customWidth="1"/>
    <col min="15645" max="15872" width="14.42578125" style="248"/>
    <col min="15873" max="15873" width="6.5703125" style="248" customWidth="1"/>
    <col min="15874" max="15874" width="10.7109375" style="248" customWidth="1"/>
    <col min="15875" max="15875" width="17.5703125" style="248" customWidth="1"/>
    <col min="15876" max="15876" width="21.5703125" style="248" customWidth="1"/>
    <col min="15877" max="15877" width="52.28515625" style="248" customWidth="1"/>
    <col min="15878" max="15878" width="24.140625" style="248" customWidth="1"/>
    <col min="15879" max="15879" width="26.5703125" style="248" customWidth="1"/>
    <col min="15880" max="15880" width="25.85546875" style="248" customWidth="1"/>
    <col min="15881" max="15881" width="14" style="248" customWidth="1"/>
    <col min="15882" max="15882" width="18" style="248" customWidth="1"/>
    <col min="15883" max="15883" width="18.5703125" style="248" customWidth="1"/>
    <col min="15884" max="15884" width="20" style="248" customWidth="1"/>
    <col min="15885" max="15885" width="18.28515625" style="248" customWidth="1"/>
    <col min="15886" max="15887" width="18" style="248" customWidth="1"/>
    <col min="15888" max="15888" width="26.28515625" style="248" customWidth="1"/>
    <col min="15889" max="15889" width="24.85546875" style="248" customWidth="1"/>
    <col min="15890" max="15890" width="19.42578125" style="248" customWidth="1"/>
    <col min="15891" max="15891" width="28.140625" style="248" customWidth="1"/>
    <col min="15892" max="15892" width="97.7109375" style="248" customWidth="1"/>
    <col min="15893" max="15893" width="40.140625" style="248" customWidth="1"/>
    <col min="15894" max="15894" width="18.42578125" style="248" customWidth="1"/>
    <col min="15895" max="15895" width="19.42578125" style="248" customWidth="1"/>
    <col min="15896" max="15896" width="80.28515625" style="248" customWidth="1"/>
    <col min="15897" max="15897" width="31.140625" style="248" customWidth="1"/>
    <col min="15898" max="15898" width="14.42578125" style="248" customWidth="1"/>
    <col min="15899" max="15900" width="11" style="248" customWidth="1"/>
    <col min="15901" max="16128" width="14.42578125" style="248"/>
    <col min="16129" max="16129" width="6.5703125" style="248" customWidth="1"/>
    <col min="16130" max="16130" width="10.7109375" style="248" customWidth="1"/>
    <col min="16131" max="16131" width="17.5703125" style="248" customWidth="1"/>
    <col min="16132" max="16132" width="21.5703125" style="248" customWidth="1"/>
    <col min="16133" max="16133" width="52.28515625" style="248" customWidth="1"/>
    <col min="16134" max="16134" width="24.140625" style="248" customWidth="1"/>
    <col min="16135" max="16135" width="26.5703125" style="248" customWidth="1"/>
    <col min="16136" max="16136" width="25.85546875" style="248" customWidth="1"/>
    <col min="16137" max="16137" width="14" style="248" customWidth="1"/>
    <col min="16138" max="16138" width="18" style="248" customWidth="1"/>
    <col min="16139" max="16139" width="18.5703125" style="248" customWidth="1"/>
    <col min="16140" max="16140" width="20" style="248" customWidth="1"/>
    <col min="16141" max="16141" width="18.28515625" style="248" customWidth="1"/>
    <col min="16142" max="16143" width="18" style="248" customWidth="1"/>
    <col min="16144" max="16144" width="26.28515625" style="248" customWidth="1"/>
    <col min="16145" max="16145" width="24.85546875" style="248" customWidth="1"/>
    <col min="16146" max="16146" width="19.42578125" style="248" customWidth="1"/>
    <col min="16147" max="16147" width="28.140625" style="248" customWidth="1"/>
    <col min="16148" max="16148" width="97.7109375" style="248" customWidth="1"/>
    <col min="16149" max="16149" width="40.140625" style="248" customWidth="1"/>
    <col min="16150" max="16150" width="18.42578125" style="248" customWidth="1"/>
    <col min="16151" max="16151" width="19.42578125" style="248" customWidth="1"/>
    <col min="16152" max="16152" width="80.28515625" style="248" customWidth="1"/>
    <col min="16153" max="16153" width="31.140625" style="248" customWidth="1"/>
    <col min="16154" max="16154" width="14.42578125" style="248" customWidth="1"/>
    <col min="16155" max="16156" width="11" style="248" customWidth="1"/>
    <col min="16157" max="16384" width="14.42578125" style="248"/>
  </cols>
  <sheetData>
    <row r="1" spans="1:26" ht="26.25" hidden="1" thickBot="1" x14ac:dyDescent="0.4">
      <c r="A1" s="2"/>
      <c r="B1" s="64"/>
      <c r="C1" s="65" t="s">
        <v>1</v>
      </c>
      <c r="D1" s="65" t="s">
        <v>2</v>
      </c>
      <c r="E1" s="5"/>
      <c r="F1" s="6" t="s">
        <v>3</v>
      </c>
      <c r="G1" s="6" t="s">
        <v>137</v>
      </c>
      <c r="H1" s="671" t="s">
        <v>5</v>
      </c>
      <c r="I1" s="6" t="s">
        <v>7</v>
      </c>
      <c r="J1" s="6" t="s">
        <v>158</v>
      </c>
      <c r="K1" s="1"/>
      <c r="L1" s="8"/>
      <c r="M1" s="7"/>
      <c r="N1" s="7"/>
      <c r="O1" s="523"/>
      <c r="P1" s="523"/>
      <c r="Q1" s="523"/>
      <c r="R1" s="523"/>
      <c r="S1" s="1"/>
      <c r="T1" s="1"/>
      <c r="U1" s="1"/>
      <c r="V1" s="1"/>
      <c r="W1" s="1"/>
      <c r="X1" s="1"/>
      <c r="Y1" s="1"/>
    </row>
    <row r="2" spans="1:26" s="55" customFormat="1" ht="26.25" hidden="1" thickBot="1" x14ac:dyDescent="0.25">
      <c r="A2" s="51"/>
      <c r="B2" s="63"/>
      <c r="C2" s="66" t="s">
        <v>8</v>
      </c>
      <c r="D2" s="67" t="s">
        <v>9</v>
      </c>
      <c r="E2" s="58"/>
      <c r="F2" s="70" t="s">
        <v>10</v>
      </c>
      <c r="G2" s="71" t="s">
        <v>154</v>
      </c>
      <c r="H2" s="71" t="s">
        <v>24</v>
      </c>
      <c r="I2" s="125" t="s">
        <v>142</v>
      </c>
      <c r="J2" s="56" t="s">
        <v>156</v>
      </c>
      <c r="K2" s="51"/>
      <c r="L2" s="52"/>
      <c r="M2" s="54"/>
      <c r="N2" s="54"/>
      <c r="O2" s="524"/>
      <c r="P2" s="524"/>
      <c r="Q2" s="524"/>
      <c r="R2" s="52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24"/>
      <c r="P3" s="524"/>
      <c r="Q3" s="524"/>
      <c r="R3" s="524"/>
      <c r="S3" s="51"/>
      <c r="T3" s="51"/>
      <c r="U3" s="51"/>
      <c r="V3" s="51"/>
      <c r="W3" s="51"/>
      <c r="X3" s="51"/>
      <c r="Y3" s="51"/>
    </row>
    <row r="4" spans="1:26" s="55" customFormat="1" ht="26.25" hidden="1" thickBot="1" x14ac:dyDescent="0.25">
      <c r="A4" s="51"/>
      <c r="B4" s="63"/>
      <c r="C4" s="66" t="s">
        <v>119</v>
      </c>
      <c r="D4" s="67" t="s">
        <v>123</v>
      </c>
      <c r="E4" s="58"/>
      <c r="F4" s="70" t="s">
        <v>129</v>
      </c>
      <c r="G4" s="71" t="s">
        <v>138</v>
      </c>
      <c r="H4" s="672"/>
      <c r="I4" s="126" t="s">
        <v>30</v>
      </c>
      <c r="J4" s="56" t="s">
        <v>157</v>
      </c>
      <c r="K4" s="51"/>
      <c r="L4" s="52"/>
      <c r="M4" s="54"/>
      <c r="N4" s="54"/>
      <c r="O4" s="524"/>
      <c r="P4" s="524"/>
      <c r="Q4" s="524"/>
      <c r="R4" s="524"/>
      <c r="S4" s="51"/>
      <c r="T4" s="51"/>
      <c r="U4" s="51"/>
      <c r="V4" s="51"/>
      <c r="W4" s="51"/>
      <c r="X4" s="51"/>
      <c r="Y4" s="51"/>
    </row>
    <row r="5" spans="1:26" s="55" customFormat="1" ht="39" hidden="1" thickBot="1" x14ac:dyDescent="0.25">
      <c r="A5" s="51"/>
      <c r="B5" s="63"/>
      <c r="C5" s="67" t="s">
        <v>117</v>
      </c>
      <c r="D5" s="67" t="s">
        <v>125</v>
      </c>
      <c r="E5" s="58"/>
      <c r="F5" s="71" t="s">
        <v>130</v>
      </c>
      <c r="G5" s="71" t="s">
        <v>17</v>
      </c>
      <c r="H5" s="672"/>
      <c r="I5" s="56"/>
      <c r="J5" s="56"/>
      <c r="K5" s="51"/>
      <c r="L5" s="52"/>
      <c r="M5" s="54"/>
      <c r="N5" s="54"/>
      <c r="O5" s="524"/>
      <c r="P5" s="524"/>
      <c r="Q5" s="524"/>
      <c r="R5" s="524"/>
      <c r="S5" s="51"/>
      <c r="T5" s="51"/>
      <c r="U5" s="51"/>
      <c r="V5" s="51"/>
      <c r="W5" s="51"/>
      <c r="X5" s="51"/>
      <c r="Y5" s="51"/>
    </row>
    <row r="6" spans="1:26" s="55" customFormat="1" ht="39" hidden="1" thickBot="1" x14ac:dyDescent="0.25">
      <c r="A6" s="51"/>
      <c r="B6" s="63"/>
      <c r="C6" s="66" t="s">
        <v>38</v>
      </c>
      <c r="D6" s="67" t="s">
        <v>124</v>
      </c>
      <c r="F6" s="71" t="s">
        <v>131</v>
      </c>
      <c r="G6" s="57"/>
      <c r="H6" s="672"/>
      <c r="I6" s="56"/>
      <c r="J6" s="56"/>
      <c r="K6" s="51"/>
      <c r="L6" s="52"/>
      <c r="M6" s="54"/>
      <c r="N6" s="54"/>
      <c r="O6" s="524"/>
      <c r="P6" s="524"/>
      <c r="Q6" s="524"/>
      <c r="R6" s="524"/>
      <c r="S6" s="51"/>
      <c r="T6" s="51"/>
      <c r="U6" s="51"/>
      <c r="V6" s="51"/>
      <c r="W6" s="51"/>
      <c r="X6" s="51"/>
      <c r="Y6" s="51"/>
    </row>
    <row r="7" spans="1:26" s="55" customFormat="1" ht="26.25" hidden="1" thickBot="1" x14ac:dyDescent="0.25">
      <c r="A7" s="51"/>
      <c r="B7" s="63"/>
      <c r="C7" s="66" t="s">
        <v>42</v>
      </c>
      <c r="D7" s="67" t="s">
        <v>126</v>
      </c>
      <c r="E7" s="58"/>
      <c r="F7" s="59"/>
      <c r="G7" s="57"/>
      <c r="H7" s="672"/>
      <c r="I7" s="60"/>
      <c r="J7" s="60"/>
      <c r="K7" s="51"/>
      <c r="L7" s="52"/>
      <c r="M7" s="54"/>
      <c r="N7" s="54"/>
      <c r="O7" s="524"/>
      <c r="P7" s="524"/>
      <c r="Q7" s="524"/>
      <c r="R7" s="524"/>
      <c r="S7" s="51"/>
      <c r="T7" s="51"/>
      <c r="U7" s="51"/>
      <c r="V7" s="51"/>
      <c r="W7" s="51"/>
      <c r="X7" s="51"/>
      <c r="Y7" s="51"/>
    </row>
    <row r="8" spans="1:26" s="55" customFormat="1" ht="26.25" hidden="1" thickBot="1" x14ac:dyDescent="0.25">
      <c r="A8" s="51"/>
      <c r="B8" s="63"/>
      <c r="C8" s="66" t="s">
        <v>45</v>
      </c>
      <c r="D8" s="67" t="s">
        <v>35</v>
      </c>
      <c r="E8" s="58"/>
      <c r="F8" s="59"/>
      <c r="G8" s="57"/>
      <c r="H8" s="672"/>
      <c r="I8" s="56"/>
      <c r="J8" s="56"/>
      <c r="K8" s="51"/>
      <c r="L8" s="52"/>
      <c r="M8" s="54"/>
      <c r="N8" s="54"/>
      <c r="O8" s="524"/>
      <c r="P8" s="524"/>
      <c r="Q8" s="524"/>
      <c r="R8" s="524"/>
      <c r="S8" s="51"/>
      <c r="T8" s="51"/>
      <c r="U8" s="51"/>
      <c r="V8" s="51"/>
      <c r="W8" s="51"/>
      <c r="X8" s="51"/>
      <c r="Y8" s="51"/>
    </row>
    <row r="9" spans="1:26" s="55" customFormat="1" ht="51.75" hidden="1" thickBot="1" x14ac:dyDescent="0.25">
      <c r="A9" s="51"/>
      <c r="B9" s="63"/>
      <c r="C9" s="66" t="s">
        <v>120</v>
      </c>
      <c r="D9" s="67" t="s">
        <v>39</v>
      </c>
      <c r="E9" s="58"/>
      <c r="F9" s="57"/>
      <c r="G9" s="57"/>
      <c r="H9" s="672"/>
      <c r="I9" s="56"/>
      <c r="J9" s="56"/>
      <c r="K9" s="51"/>
      <c r="L9" s="52"/>
      <c r="M9" s="54"/>
      <c r="N9" s="54"/>
      <c r="O9" s="524"/>
      <c r="P9" s="524"/>
      <c r="Q9" s="524"/>
      <c r="R9" s="524"/>
      <c r="S9" s="51"/>
      <c r="T9" s="51"/>
      <c r="U9" s="51"/>
      <c r="V9" s="51"/>
      <c r="W9" s="51"/>
      <c r="X9" s="51"/>
      <c r="Y9" s="51"/>
    </row>
    <row r="10" spans="1:26" s="55" customFormat="1" ht="26.25" hidden="1" thickBot="1" x14ac:dyDescent="0.25">
      <c r="A10" s="51"/>
      <c r="B10" s="63"/>
      <c r="C10" s="66" t="s">
        <v>50</v>
      </c>
      <c r="D10" s="67" t="s">
        <v>43</v>
      </c>
      <c r="E10" s="58"/>
      <c r="F10" s="57"/>
      <c r="G10" s="57"/>
      <c r="H10" s="672"/>
      <c r="I10" s="56"/>
      <c r="J10" s="56"/>
      <c r="K10" s="51"/>
      <c r="L10" s="52"/>
      <c r="M10" s="54"/>
      <c r="N10" s="54"/>
      <c r="O10" s="524"/>
      <c r="P10" s="524"/>
      <c r="Q10" s="524"/>
      <c r="R10" s="524"/>
      <c r="S10" s="51"/>
      <c r="T10" s="51"/>
      <c r="U10" s="51"/>
      <c r="V10" s="51"/>
      <c r="W10" s="51"/>
      <c r="X10" s="51"/>
      <c r="Y10" s="51"/>
    </row>
    <row r="11" spans="1:26" s="55" customFormat="1" ht="39" hidden="1" thickBot="1" x14ac:dyDescent="0.25">
      <c r="A11" s="51"/>
      <c r="B11" s="63"/>
      <c r="C11" s="66" t="s">
        <v>52</v>
      </c>
      <c r="D11" s="67" t="s">
        <v>132</v>
      </c>
      <c r="E11" s="58"/>
      <c r="F11" s="57"/>
      <c r="G11" s="57"/>
      <c r="H11" s="672"/>
      <c r="I11" s="56"/>
      <c r="J11" s="56"/>
      <c r="K11" s="51"/>
      <c r="L11" s="52"/>
      <c r="M11" s="54"/>
      <c r="N11" s="54"/>
      <c r="O11" s="524"/>
      <c r="P11" s="524"/>
      <c r="Q11" s="524"/>
      <c r="R11" s="524"/>
      <c r="S11" s="51"/>
      <c r="T11" s="51"/>
      <c r="U11" s="51"/>
      <c r="V11" s="51"/>
      <c r="W11" s="51"/>
      <c r="X11" s="51"/>
      <c r="Y11" s="51"/>
    </row>
    <row r="12" spans="1:26" s="55" customFormat="1" ht="26.25" hidden="1" thickBot="1" x14ac:dyDescent="0.25">
      <c r="A12" s="51"/>
      <c r="B12" s="63"/>
      <c r="C12" s="66" t="s">
        <v>54</v>
      </c>
      <c r="D12" s="67" t="s">
        <v>127</v>
      </c>
      <c r="E12" s="58"/>
      <c r="F12" s="61"/>
      <c r="G12" s="61"/>
      <c r="H12" s="673"/>
      <c r="I12" s="62"/>
      <c r="J12" s="54"/>
      <c r="K12" s="54"/>
      <c r="L12" s="51"/>
      <c r="M12" s="52"/>
      <c r="N12" s="54"/>
      <c r="O12" s="524"/>
      <c r="P12" s="524"/>
      <c r="Q12" s="524"/>
      <c r="R12" s="524"/>
      <c r="S12" s="54"/>
      <c r="T12" s="51"/>
      <c r="U12" s="51"/>
      <c r="V12" s="51"/>
      <c r="W12" s="51"/>
      <c r="X12" s="51"/>
      <c r="Y12" s="51"/>
      <c r="Z12" s="51"/>
    </row>
    <row r="13" spans="1:26" s="55" customFormat="1" ht="35.25" hidden="1" x14ac:dyDescent="0.2">
      <c r="A13" s="51"/>
      <c r="B13" s="63"/>
      <c r="C13" s="66" t="s">
        <v>55</v>
      </c>
      <c r="D13" s="67" t="s">
        <v>53</v>
      </c>
      <c r="E13" s="58"/>
      <c r="F13" s="61"/>
      <c r="G13" s="61"/>
      <c r="H13" s="673"/>
      <c r="I13" s="62"/>
      <c r="J13" s="54"/>
      <c r="K13" s="54"/>
      <c r="L13" s="51"/>
      <c r="M13" s="52"/>
      <c r="N13" s="54"/>
      <c r="O13" s="524"/>
      <c r="P13" s="524"/>
      <c r="Q13" s="524"/>
      <c r="R13" s="524"/>
      <c r="S13" s="54"/>
      <c r="T13" s="51"/>
      <c r="U13" s="51"/>
      <c r="V13" s="51"/>
      <c r="W13" s="51"/>
      <c r="X13" s="51"/>
      <c r="Y13" s="51"/>
      <c r="Z13" s="51"/>
    </row>
    <row r="14" spans="1:26" s="55" customFormat="1" ht="32.25" hidden="1" x14ac:dyDescent="0.2">
      <c r="A14" s="51"/>
      <c r="B14" s="63"/>
      <c r="C14" s="67" t="s">
        <v>121</v>
      </c>
      <c r="D14" s="68"/>
      <c r="E14" s="58"/>
      <c r="F14" s="61"/>
      <c r="G14" s="61"/>
      <c r="H14" s="673"/>
      <c r="I14" s="62"/>
      <c r="J14" s="54"/>
      <c r="K14" s="54"/>
      <c r="L14" s="51"/>
      <c r="M14" s="52"/>
      <c r="N14" s="54"/>
      <c r="O14" s="524"/>
      <c r="P14" s="524"/>
      <c r="Q14" s="524"/>
      <c r="R14" s="524"/>
      <c r="S14" s="54"/>
      <c r="T14" s="51"/>
      <c r="U14" s="51"/>
      <c r="V14" s="51"/>
      <c r="W14" s="51"/>
      <c r="X14" s="51"/>
      <c r="Y14" s="51"/>
      <c r="Z14" s="51"/>
    </row>
    <row r="15" spans="1:26" s="55" customFormat="1" ht="21.75" hidden="1" x14ac:dyDescent="0.2">
      <c r="A15" s="51"/>
      <c r="B15" s="63"/>
      <c r="C15" s="69" t="s">
        <v>21</v>
      </c>
      <c r="D15" s="67"/>
      <c r="E15" s="58"/>
      <c r="F15" s="61"/>
      <c r="G15" s="61"/>
      <c r="H15" s="673"/>
      <c r="I15" s="62"/>
      <c r="J15" s="54"/>
      <c r="K15" s="54"/>
      <c r="L15" s="51"/>
      <c r="M15" s="52"/>
      <c r="N15" s="54"/>
      <c r="O15" s="524"/>
      <c r="P15" s="524"/>
      <c r="Q15" s="524"/>
      <c r="R15" s="524"/>
      <c r="S15" s="54"/>
      <c r="T15" s="51"/>
      <c r="U15" s="51"/>
      <c r="V15" s="51"/>
      <c r="W15" s="51"/>
      <c r="X15" s="51"/>
      <c r="Y15" s="51"/>
      <c r="Z15" s="51"/>
    </row>
    <row r="16" spans="1:26" ht="35.25" hidden="1" thickBot="1" x14ac:dyDescent="0.4">
      <c r="A16" s="2"/>
      <c r="B16" s="1"/>
      <c r="C16" s="1"/>
      <c r="D16" s="1"/>
      <c r="E16" s="14"/>
      <c r="F16" s="1"/>
      <c r="G16" s="14"/>
      <c r="H16" s="674"/>
      <c r="I16" s="7"/>
      <c r="J16" s="7"/>
      <c r="K16" s="7"/>
      <c r="L16" s="7"/>
      <c r="M16" s="8"/>
      <c r="N16" s="7"/>
      <c r="O16" s="523"/>
      <c r="P16" s="523"/>
      <c r="Q16" s="523"/>
      <c r="R16" s="523"/>
      <c r="S16" s="7"/>
      <c r="T16" s="15"/>
      <c r="U16" s="15"/>
      <c r="V16" s="15"/>
      <c r="W16" s="1"/>
      <c r="X16" s="16"/>
      <c r="Y16" s="16"/>
      <c r="Z16" s="1"/>
    </row>
    <row r="17" spans="1:27" ht="20.25"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0.25"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0.25"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24" thickBot="1" x14ac:dyDescent="0.3">
      <c r="A21" s="17"/>
      <c r="B21" s="18"/>
      <c r="C21" s="18"/>
      <c r="D21" s="18"/>
      <c r="E21" s="19"/>
      <c r="F21" s="20"/>
      <c r="G21" s="21"/>
      <c r="H21" s="21"/>
      <c r="I21" s="20"/>
      <c r="J21" s="20"/>
      <c r="K21" s="20"/>
      <c r="L21" s="20"/>
      <c r="M21" s="20"/>
      <c r="N21" s="20"/>
      <c r="O21" s="525"/>
      <c r="P21" s="525"/>
      <c r="Q21" s="525"/>
      <c r="R21" s="525"/>
      <c r="S21" s="223"/>
      <c r="T21" s="22"/>
      <c r="U21" s="22"/>
      <c r="V21" s="20"/>
      <c r="W21" s="20"/>
      <c r="X21" s="21"/>
    </row>
    <row r="22" spans="1:27" ht="21" thickBot="1" x14ac:dyDescent="0.3">
      <c r="A22" s="1055" t="s">
        <v>59</v>
      </c>
      <c r="B22" s="1056"/>
      <c r="C22" s="1057"/>
      <c r="D22" s="23"/>
      <c r="E22" s="1069" t="str">
        <f>CONCATENATE("INFORME DE SEGUIMIENTO DEL PROCESO ",A23)</f>
        <v>INFORME DE SEGUIMIENTO DEL PROCESO GESTIÓN FINANCIERA</v>
      </c>
      <c r="F22" s="1070"/>
      <c r="G22" s="21"/>
      <c r="H22" s="1061" t="s">
        <v>60</v>
      </c>
      <c r="I22" s="1062"/>
      <c r="J22" s="1063"/>
      <c r="K22" s="83"/>
      <c r="L22" s="84"/>
      <c r="M22" s="84"/>
      <c r="N22" s="84"/>
      <c r="O22" s="84"/>
      <c r="P22" s="84"/>
      <c r="Q22" s="87"/>
      <c r="R22" s="87"/>
      <c r="S22" s="87"/>
      <c r="T22" s="87"/>
      <c r="U22" s="87"/>
      <c r="V22" s="174"/>
      <c r="W22" s="87"/>
      <c r="X22" s="86"/>
    </row>
    <row r="23" spans="1:27" ht="36.75" thickBot="1" x14ac:dyDescent="0.3">
      <c r="A23" s="1075" t="s">
        <v>54</v>
      </c>
      <c r="B23" s="1076"/>
      <c r="C23" s="1077"/>
      <c r="D23" s="23"/>
      <c r="E23" s="93" t="s">
        <v>144</v>
      </c>
      <c r="F23" s="94">
        <f>COUNTA(E31:E44)</f>
        <v>12</v>
      </c>
      <c r="G23" s="21"/>
      <c r="H23" s="1064" t="s">
        <v>66</v>
      </c>
      <c r="I23" s="1065"/>
      <c r="J23" s="94">
        <f>COUNTIF(I31:I50,"Acción correctiva")</f>
        <v>5</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COUNTA(H31:H44)</f>
        <v>11</v>
      </c>
      <c r="G24" s="24"/>
      <c r="H24" s="1066" t="s">
        <v>149</v>
      </c>
      <c r="I24" s="1067"/>
      <c r="J24" s="99">
        <f>COUNTIF(I31:I50,"Acción Preventiva y/o de mejora")</f>
        <v>6</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COUNTIF(W31:W47, "Vencida")</f>
        <v>0</v>
      </c>
      <c r="G25" s="24"/>
      <c r="H25" s="1068"/>
      <c r="I25" s="1068"/>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8">
        <f>COUNTIF(W31:W47, "En ejecución")</f>
        <v>11</v>
      </c>
      <c r="G26" s="24"/>
      <c r="H26" s="1068"/>
      <c r="I26" s="1068"/>
      <c r="J26" s="249"/>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COUNTIF(W31:W47, "Cerrada")</f>
        <v>0</v>
      </c>
      <c r="G27" s="24"/>
      <c r="H27" s="67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675"/>
      <c r="I28" s="81"/>
      <c r="J28" s="82"/>
      <c r="K28" s="81"/>
      <c r="L28" s="82"/>
      <c r="M28" s="92"/>
      <c r="N28" s="26"/>
      <c r="O28" s="526"/>
      <c r="P28" s="526"/>
      <c r="Q28" s="526"/>
      <c r="R28" s="525"/>
      <c r="S28" s="223"/>
      <c r="T28" s="20"/>
      <c r="U28" s="20"/>
      <c r="V28" s="20"/>
      <c r="W28" s="20"/>
      <c r="X28" s="20"/>
    </row>
    <row r="29" spans="1:27" s="73" customFormat="1" ht="24"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4.5" thickBot="1" x14ac:dyDescent="0.3">
      <c r="A30" s="153" t="s">
        <v>147</v>
      </c>
      <c r="B30" s="154" t="s">
        <v>3</v>
      </c>
      <c r="C30" s="154" t="s">
        <v>77</v>
      </c>
      <c r="D30" s="154" t="s">
        <v>133</v>
      </c>
      <c r="E30" s="154" t="s">
        <v>134</v>
      </c>
      <c r="F30" s="154" t="s">
        <v>135</v>
      </c>
      <c r="G30" s="155" t="s">
        <v>136</v>
      </c>
      <c r="H30" s="159" t="s">
        <v>139</v>
      </c>
      <c r="I30" s="154" t="s">
        <v>5</v>
      </c>
      <c r="J30" s="154" t="s">
        <v>78</v>
      </c>
      <c r="K30" s="157" t="s">
        <v>79</v>
      </c>
      <c r="L30" s="157" t="s">
        <v>81</v>
      </c>
      <c r="M30" s="578" t="s">
        <v>82</v>
      </c>
      <c r="N30" s="527" t="s">
        <v>83</v>
      </c>
      <c r="O30" s="1192" t="s">
        <v>84</v>
      </c>
      <c r="P30" s="864"/>
      <c r="Q30" s="864"/>
      <c r="R30" s="1193"/>
      <c r="S30" s="670" t="s">
        <v>85</v>
      </c>
      <c r="T30" s="159" t="s">
        <v>84</v>
      </c>
      <c r="U30" s="157" t="s">
        <v>85</v>
      </c>
      <c r="V30" s="157" t="s">
        <v>158</v>
      </c>
      <c r="W30" s="157" t="s">
        <v>86</v>
      </c>
      <c r="X30" s="158" t="s">
        <v>155</v>
      </c>
      <c r="Y30" s="74"/>
      <c r="Z30" s="78"/>
      <c r="AA30" s="78"/>
    </row>
    <row r="31" spans="1:27" ht="331.5" customHeight="1" x14ac:dyDescent="0.25">
      <c r="A31" s="791">
        <v>1</v>
      </c>
      <c r="B31" s="743" t="s">
        <v>130</v>
      </c>
      <c r="C31" s="743" t="s">
        <v>35</v>
      </c>
      <c r="D31" s="745">
        <v>44022</v>
      </c>
      <c r="E31" s="744" t="s">
        <v>1041</v>
      </c>
      <c r="F31" s="744" t="s">
        <v>11</v>
      </c>
      <c r="G31" s="744" t="s">
        <v>1042</v>
      </c>
      <c r="H31" s="200" t="s">
        <v>1044</v>
      </c>
      <c r="I31" s="689" t="s">
        <v>140</v>
      </c>
      <c r="J31" s="689" t="s">
        <v>1045</v>
      </c>
      <c r="K31" s="689" t="s">
        <v>1043</v>
      </c>
      <c r="L31" s="702">
        <v>44022</v>
      </c>
      <c r="M31" s="690">
        <v>44034</v>
      </c>
      <c r="N31" s="703">
        <v>44377</v>
      </c>
      <c r="O31" s="856" t="s">
        <v>1542</v>
      </c>
      <c r="P31" s="856"/>
      <c r="Q31" s="856"/>
      <c r="R31" s="856"/>
      <c r="S31" s="688" t="s">
        <v>1543</v>
      </c>
      <c r="T31" s="1223" t="s">
        <v>1533</v>
      </c>
      <c r="U31" s="1224"/>
      <c r="V31" s="616" t="s">
        <v>156</v>
      </c>
      <c r="W31" s="799" t="s">
        <v>143</v>
      </c>
      <c r="X31" s="600" t="s">
        <v>1507</v>
      </c>
      <c r="Y31" s="73"/>
    </row>
    <row r="32" spans="1:27" s="651" customFormat="1" ht="127.5" customHeight="1" x14ac:dyDescent="0.25">
      <c r="A32" s="1195">
        <v>2</v>
      </c>
      <c r="B32" s="1194" t="s">
        <v>10</v>
      </c>
      <c r="C32" s="1194" t="s">
        <v>35</v>
      </c>
      <c r="D32" s="1197">
        <v>44140</v>
      </c>
      <c r="E32" s="1196" t="s">
        <v>1141</v>
      </c>
      <c r="F32" s="1196" t="s">
        <v>11</v>
      </c>
      <c r="G32" s="1196" t="s">
        <v>1142</v>
      </c>
      <c r="H32" s="704" t="s">
        <v>1143</v>
      </c>
      <c r="I32" s="705" t="s">
        <v>140</v>
      </c>
      <c r="J32" s="706" t="s">
        <v>1144</v>
      </c>
      <c r="K32" s="707" t="s">
        <v>1145</v>
      </c>
      <c r="L32" s="708">
        <v>44140</v>
      </c>
      <c r="M32" s="703">
        <v>44211</v>
      </c>
      <c r="N32" s="703">
        <v>44377</v>
      </c>
      <c r="O32" s="1191" t="s">
        <v>1544</v>
      </c>
      <c r="P32" s="1191"/>
      <c r="Q32" s="1191"/>
      <c r="R32" s="1191"/>
      <c r="S32" s="709"/>
      <c r="T32" s="1223" t="s">
        <v>1534</v>
      </c>
      <c r="U32" s="1224"/>
      <c r="V32" s="616"/>
      <c r="W32" s="799" t="s">
        <v>143</v>
      </c>
      <c r="X32" s="600"/>
      <c r="Y32" s="73"/>
    </row>
    <row r="33" spans="1:26" ht="178.5" customHeight="1" x14ac:dyDescent="0.25">
      <c r="A33" s="1195"/>
      <c r="B33" s="1194"/>
      <c r="C33" s="1194"/>
      <c r="D33" s="1197"/>
      <c r="E33" s="1196"/>
      <c r="F33" s="1196"/>
      <c r="G33" s="1196"/>
      <c r="H33" s="200" t="s">
        <v>1140</v>
      </c>
      <c r="I33" s="710" t="s">
        <v>140</v>
      </c>
      <c r="J33" s="689" t="s">
        <v>1053</v>
      </c>
      <c r="K33" s="689" t="s">
        <v>1043</v>
      </c>
      <c r="L33" s="702">
        <v>44022</v>
      </c>
      <c r="M33" s="703">
        <v>44034</v>
      </c>
      <c r="N33" s="703">
        <v>44377</v>
      </c>
      <c r="O33" s="1191" t="s">
        <v>1481</v>
      </c>
      <c r="P33" s="1191"/>
      <c r="Q33" s="1191"/>
      <c r="R33" s="1191"/>
      <c r="S33" s="307"/>
      <c r="T33" s="1223" t="s">
        <v>1535</v>
      </c>
      <c r="U33" s="1224"/>
      <c r="V33" s="616" t="s">
        <v>156</v>
      </c>
      <c r="W33" s="799" t="s">
        <v>143</v>
      </c>
      <c r="X33" s="600" t="s">
        <v>1430</v>
      </c>
      <c r="Y33" s="73"/>
    </row>
    <row r="34" spans="1:26" ht="255" customHeight="1" thickBot="1" x14ac:dyDescent="0.3">
      <c r="A34" s="1195"/>
      <c r="B34" s="1194"/>
      <c r="C34" s="1194"/>
      <c r="D34" s="1197"/>
      <c r="E34" s="1196"/>
      <c r="F34" s="1196"/>
      <c r="G34" s="1196"/>
      <c r="H34" s="701" t="s">
        <v>1054</v>
      </c>
      <c r="I34" s="710" t="s">
        <v>140</v>
      </c>
      <c r="J34" s="689" t="s">
        <v>1055</v>
      </c>
      <c r="K34" s="689" t="s">
        <v>1043</v>
      </c>
      <c r="L34" s="702">
        <v>44022</v>
      </c>
      <c r="M34" s="703">
        <v>44399</v>
      </c>
      <c r="N34" s="703">
        <v>44377</v>
      </c>
      <c r="O34" s="1191" t="s">
        <v>1545</v>
      </c>
      <c r="P34" s="1191"/>
      <c r="Q34" s="1191"/>
      <c r="R34" s="1191"/>
      <c r="S34" s="307" t="s">
        <v>1546</v>
      </c>
      <c r="T34" s="1223"/>
      <c r="U34" s="1224"/>
      <c r="V34" s="587"/>
      <c r="W34" s="799" t="s">
        <v>143</v>
      </c>
      <c r="X34" s="600"/>
      <c r="Y34" s="73"/>
    </row>
    <row r="35" spans="1:26" ht="75" x14ac:dyDescent="0.25">
      <c r="A35" s="352">
        <v>3</v>
      </c>
      <c r="B35" s="352" t="s">
        <v>10</v>
      </c>
      <c r="C35" s="352" t="s">
        <v>35</v>
      </c>
      <c r="D35" s="711">
        <v>44140</v>
      </c>
      <c r="E35" s="712" t="s">
        <v>1146</v>
      </c>
      <c r="F35" s="713" t="s">
        <v>11</v>
      </c>
      <c r="G35" s="713" t="s">
        <v>1147</v>
      </c>
      <c r="H35" s="1199" t="s">
        <v>1148</v>
      </c>
      <c r="I35" s="1200" t="s">
        <v>24</v>
      </c>
      <c r="J35" s="1203" t="s">
        <v>1149</v>
      </c>
      <c r="K35" s="1203" t="s">
        <v>1150</v>
      </c>
      <c r="L35" s="1206">
        <v>44140</v>
      </c>
      <c r="M35" s="1198">
        <v>44150</v>
      </c>
      <c r="N35" s="1198">
        <v>44196</v>
      </c>
      <c r="O35" s="1191" t="s">
        <v>1547</v>
      </c>
      <c r="P35" s="1191"/>
      <c r="Q35" s="1191"/>
      <c r="R35" s="1191"/>
      <c r="S35" s="1237" t="s">
        <v>1537</v>
      </c>
      <c r="T35" s="1225" t="s">
        <v>1536</v>
      </c>
      <c r="U35" s="1226"/>
      <c r="V35" s="1227"/>
      <c r="W35" s="922" t="s">
        <v>143</v>
      </c>
      <c r="X35" s="1220" t="s">
        <v>1532</v>
      </c>
    </row>
    <row r="36" spans="1:26" ht="36" x14ac:dyDescent="0.25">
      <c r="A36" s="352">
        <v>4</v>
      </c>
      <c r="B36" s="352" t="s">
        <v>10</v>
      </c>
      <c r="C36" s="652" t="s">
        <v>35</v>
      </c>
      <c r="D36" s="714">
        <v>44140</v>
      </c>
      <c r="E36" s="712" t="s">
        <v>1151</v>
      </c>
      <c r="F36" s="713" t="s">
        <v>138</v>
      </c>
      <c r="G36" s="715" t="s">
        <v>1147</v>
      </c>
      <c r="H36" s="1199"/>
      <c r="I36" s="1201"/>
      <c r="J36" s="1204"/>
      <c r="K36" s="1204"/>
      <c r="L36" s="1207"/>
      <c r="M36" s="1198"/>
      <c r="N36" s="1198"/>
      <c r="O36" s="1191"/>
      <c r="P36" s="1191"/>
      <c r="Q36" s="1191"/>
      <c r="R36" s="1191"/>
      <c r="S36" s="1237"/>
      <c r="T36" s="1228"/>
      <c r="U36" s="1229"/>
      <c r="V36" s="1230"/>
      <c r="W36" s="923"/>
      <c r="X36" s="1221"/>
    </row>
    <row r="37" spans="1:26" ht="36" x14ac:dyDescent="0.25">
      <c r="A37" s="352">
        <v>5</v>
      </c>
      <c r="B37" s="352" t="s">
        <v>10</v>
      </c>
      <c r="C37" s="652" t="s">
        <v>35</v>
      </c>
      <c r="D37" s="714">
        <v>44140</v>
      </c>
      <c r="E37" s="712" t="s">
        <v>1152</v>
      </c>
      <c r="F37" s="713" t="s">
        <v>138</v>
      </c>
      <c r="G37" s="713" t="s">
        <v>1147</v>
      </c>
      <c r="H37" s="1199"/>
      <c r="I37" s="1201"/>
      <c r="J37" s="1204"/>
      <c r="K37" s="1204"/>
      <c r="L37" s="1207"/>
      <c r="M37" s="1198"/>
      <c r="N37" s="1198"/>
      <c r="O37" s="1191"/>
      <c r="P37" s="1191"/>
      <c r="Q37" s="1191"/>
      <c r="R37" s="1191"/>
      <c r="S37" s="1237"/>
      <c r="T37" s="1228"/>
      <c r="U37" s="1229"/>
      <c r="V37" s="1230"/>
      <c r="W37" s="923"/>
      <c r="X37" s="1221"/>
      <c r="Y37" s="1"/>
      <c r="Z37" s="1"/>
    </row>
    <row r="38" spans="1:26" ht="36" x14ac:dyDescent="0.25">
      <c r="A38" s="352">
        <v>6</v>
      </c>
      <c r="B38" s="352" t="s">
        <v>10</v>
      </c>
      <c r="C38" s="652" t="s">
        <v>35</v>
      </c>
      <c r="D38" s="714">
        <v>44140</v>
      </c>
      <c r="E38" s="712" t="s">
        <v>1153</v>
      </c>
      <c r="F38" s="713" t="s">
        <v>138</v>
      </c>
      <c r="G38" s="715" t="s">
        <v>1147</v>
      </c>
      <c r="H38" s="1199"/>
      <c r="I38" s="1202"/>
      <c r="J38" s="1205"/>
      <c r="K38" s="1205"/>
      <c r="L38" s="1208"/>
      <c r="M38" s="1198"/>
      <c r="N38" s="1198"/>
      <c r="O38" s="1191"/>
      <c r="P38" s="1191"/>
      <c r="Q38" s="1191"/>
      <c r="R38" s="1191"/>
      <c r="S38" s="1237"/>
      <c r="T38" s="1231"/>
      <c r="U38" s="1232"/>
      <c r="V38" s="1233"/>
      <c r="W38" s="928"/>
      <c r="X38" s="1222"/>
      <c r="Y38" s="1"/>
      <c r="Z38" s="1"/>
    </row>
    <row r="39" spans="1:26" ht="255" customHeight="1" x14ac:dyDescent="0.25">
      <c r="A39" s="352">
        <v>7</v>
      </c>
      <c r="B39" s="653" t="s">
        <v>10</v>
      </c>
      <c r="C39" s="653" t="s">
        <v>35</v>
      </c>
      <c r="D39" s="716">
        <v>44140</v>
      </c>
      <c r="E39" s="706" t="s">
        <v>1154</v>
      </c>
      <c r="F39" s="717" t="s">
        <v>11</v>
      </c>
      <c r="G39" s="706" t="s">
        <v>1155</v>
      </c>
      <c r="H39" s="718" t="s">
        <v>1156</v>
      </c>
      <c r="I39" s="706" t="s">
        <v>24</v>
      </c>
      <c r="J39" s="706" t="s">
        <v>1157</v>
      </c>
      <c r="K39" s="719" t="s">
        <v>1150</v>
      </c>
      <c r="L39" s="720">
        <v>44140</v>
      </c>
      <c r="M39" s="721">
        <v>44207</v>
      </c>
      <c r="N39" s="721">
        <v>44286</v>
      </c>
      <c r="O39" s="1191" t="s">
        <v>1548</v>
      </c>
      <c r="P39" s="1191"/>
      <c r="Q39" s="1191"/>
      <c r="R39" s="1191"/>
      <c r="S39" s="307" t="s">
        <v>1549</v>
      </c>
      <c r="T39" s="1234"/>
      <c r="U39" s="1234"/>
      <c r="V39" s="1235"/>
      <c r="W39" s="801" t="s">
        <v>143</v>
      </c>
      <c r="X39" s="1236"/>
      <c r="Y39" s="1"/>
      <c r="Z39" s="1"/>
    </row>
    <row r="40" spans="1:26" ht="132" customHeight="1" x14ac:dyDescent="0.25">
      <c r="A40" s="352">
        <v>8</v>
      </c>
      <c r="B40" s="653" t="s">
        <v>10</v>
      </c>
      <c r="C40" s="653" t="s">
        <v>35</v>
      </c>
      <c r="D40" s="716">
        <v>44140</v>
      </c>
      <c r="E40" s="722" t="s">
        <v>1158</v>
      </c>
      <c r="F40" s="717" t="s">
        <v>11</v>
      </c>
      <c r="G40" s="706" t="s">
        <v>1159</v>
      </c>
      <c r="H40" s="718" t="s">
        <v>1160</v>
      </c>
      <c r="I40" s="706" t="s">
        <v>24</v>
      </c>
      <c r="J40" s="706" t="s">
        <v>1161</v>
      </c>
      <c r="K40" s="719" t="s">
        <v>1162</v>
      </c>
      <c r="L40" s="720">
        <v>44140</v>
      </c>
      <c r="M40" s="721">
        <v>44207</v>
      </c>
      <c r="N40" s="721">
        <v>44377</v>
      </c>
      <c r="O40" s="1191" t="s">
        <v>1550</v>
      </c>
      <c r="P40" s="1191"/>
      <c r="Q40" s="1191"/>
      <c r="R40" s="1191"/>
      <c r="S40" s="307"/>
      <c r="T40" s="1234"/>
      <c r="U40" s="1234"/>
      <c r="V40" s="1235"/>
      <c r="W40" s="801" t="s">
        <v>143</v>
      </c>
      <c r="X40" s="1236"/>
      <c r="Y40" s="1"/>
      <c r="Z40" s="1"/>
    </row>
    <row r="41" spans="1:26" ht="156.75" customHeight="1" x14ac:dyDescent="0.25">
      <c r="A41" s="352">
        <v>9</v>
      </c>
      <c r="B41" s="653" t="s">
        <v>10</v>
      </c>
      <c r="C41" s="653" t="s">
        <v>43</v>
      </c>
      <c r="D41" s="716">
        <v>44140</v>
      </c>
      <c r="E41" s="706" t="s">
        <v>1163</v>
      </c>
      <c r="F41" s="717" t="s">
        <v>11</v>
      </c>
      <c r="G41" s="706" t="s">
        <v>1164</v>
      </c>
      <c r="H41" s="718" t="s">
        <v>1165</v>
      </c>
      <c r="I41" s="706" t="s">
        <v>24</v>
      </c>
      <c r="J41" s="706" t="s">
        <v>1166</v>
      </c>
      <c r="K41" s="719" t="s">
        <v>1167</v>
      </c>
      <c r="L41" s="720">
        <v>44146</v>
      </c>
      <c r="M41" s="721">
        <v>44207</v>
      </c>
      <c r="N41" s="721">
        <v>44377</v>
      </c>
      <c r="O41" s="1191" t="s">
        <v>1551</v>
      </c>
      <c r="P41" s="1191"/>
      <c r="Q41" s="1191"/>
      <c r="R41" s="1191"/>
      <c r="S41" s="307" t="s">
        <v>1538</v>
      </c>
      <c r="T41" s="1234"/>
      <c r="U41" s="1234"/>
      <c r="V41" s="1235"/>
      <c r="W41" s="801" t="s">
        <v>143</v>
      </c>
      <c r="X41" s="1236"/>
      <c r="Y41" s="1"/>
      <c r="Z41" s="1"/>
    </row>
    <row r="42" spans="1:26" ht="132" customHeight="1" x14ac:dyDescent="0.25">
      <c r="A42" s="352">
        <v>10</v>
      </c>
      <c r="B42" s="653" t="s">
        <v>10</v>
      </c>
      <c r="C42" s="653" t="s">
        <v>43</v>
      </c>
      <c r="D42" s="716">
        <v>44140</v>
      </c>
      <c r="E42" s="722" t="s">
        <v>1168</v>
      </c>
      <c r="F42" s="717" t="s">
        <v>11</v>
      </c>
      <c r="G42" s="706" t="s">
        <v>1169</v>
      </c>
      <c r="H42" s="718" t="s">
        <v>1429</v>
      </c>
      <c r="I42" s="706" t="s">
        <v>24</v>
      </c>
      <c r="J42" s="706" t="s">
        <v>1170</v>
      </c>
      <c r="K42" s="719" t="s">
        <v>1171</v>
      </c>
      <c r="L42" s="720">
        <v>44146</v>
      </c>
      <c r="M42" s="721">
        <v>44207</v>
      </c>
      <c r="N42" s="721">
        <v>44377</v>
      </c>
      <c r="O42" s="1191" t="s">
        <v>1552</v>
      </c>
      <c r="P42" s="1191"/>
      <c r="Q42" s="1191"/>
      <c r="R42" s="1191"/>
      <c r="S42" s="307" t="s">
        <v>1539</v>
      </c>
      <c r="T42" s="1234"/>
      <c r="U42" s="1234"/>
      <c r="V42" s="1235"/>
      <c r="W42" s="801" t="s">
        <v>143</v>
      </c>
      <c r="X42" s="1236"/>
      <c r="Y42" s="1"/>
      <c r="Z42" s="1"/>
    </row>
    <row r="43" spans="1:26" ht="96" x14ac:dyDescent="0.25">
      <c r="A43" s="352">
        <v>11</v>
      </c>
      <c r="B43" s="653" t="s">
        <v>10</v>
      </c>
      <c r="C43" s="653" t="s">
        <v>39</v>
      </c>
      <c r="D43" s="716">
        <v>44140</v>
      </c>
      <c r="E43" s="706" t="s">
        <v>1172</v>
      </c>
      <c r="F43" s="717" t="s">
        <v>138</v>
      </c>
      <c r="G43" s="706" t="s">
        <v>1173</v>
      </c>
      <c r="H43" s="718" t="s">
        <v>1174</v>
      </c>
      <c r="I43" s="706" t="s">
        <v>140</v>
      </c>
      <c r="J43" s="706" t="s">
        <v>1175</v>
      </c>
      <c r="K43" s="719" t="s">
        <v>1176</v>
      </c>
      <c r="L43" s="720">
        <v>44146</v>
      </c>
      <c r="M43" s="721">
        <v>44207</v>
      </c>
      <c r="N43" s="721">
        <v>44286</v>
      </c>
      <c r="O43" s="1191" t="s">
        <v>1553</v>
      </c>
      <c r="P43" s="1191"/>
      <c r="Q43" s="1191"/>
      <c r="R43" s="1191"/>
      <c r="S43" s="796" t="s">
        <v>1540</v>
      </c>
      <c r="T43" s="1234"/>
      <c r="U43" s="1234"/>
      <c r="V43" s="1235"/>
      <c r="W43" s="801" t="s">
        <v>143</v>
      </c>
      <c r="X43" s="1236"/>
      <c r="Y43" s="1"/>
      <c r="Z43" s="1"/>
    </row>
    <row r="44" spans="1:26" ht="72" x14ac:dyDescent="0.25">
      <c r="A44" s="352">
        <v>12</v>
      </c>
      <c r="B44" s="653" t="s">
        <v>10</v>
      </c>
      <c r="C44" s="653" t="s">
        <v>43</v>
      </c>
      <c r="D44" s="716">
        <v>44140</v>
      </c>
      <c r="E44" s="706" t="s">
        <v>1177</v>
      </c>
      <c r="F44" s="717" t="s">
        <v>138</v>
      </c>
      <c r="G44" s="706" t="s">
        <v>1178</v>
      </c>
      <c r="H44" s="718" t="s">
        <v>1179</v>
      </c>
      <c r="I44" s="706" t="s">
        <v>140</v>
      </c>
      <c r="J44" s="706" t="s">
        <v>1180</v>
      </c>
      <c r="K44" s="719" t="s">
        <v>1181</v>
      </c>
      <c r="L44" s="720">
        <v>44146</v>
      </c>
      <c r="M44" s="721">
        <v>44207</v>
      </c>
      <c r="N44" s="721">
        <v>44286</v>
      </c>
      <c r="O44" s="1191" t="s">
        <v>1554</v>
      </c>
      <c r="P44" s="1191"/>
      <c r="Q44" s="1191"/>
      <c r="R44" s="1191"/>
      <c r="S44" s="796" t="s">
        <v>1541</v>
      </c>
      <c r="T44" s="1234"/>
      <c r="U44" s="1234"/>
      <c r="V44" s="1235"/>
      <c r="W44" s="801" t="s">
        <v>143</v>
      </c>
      <c r="X44" s="1236"/>
      <c r="Y44" s="1"/>
      <c r="Z44" s="1"/>
    </row>
    <row r="45" spans="1:26" x14ac:dyDescent="0.25">
      <c r="A45" s="1"/>
      <c r="B45" s="1"/>
      <c r="C45" s="1"/>
      <c r="D45" s="196"/>
      <c r="E45" s="723"/>
      <c r="F45" s="196"/>
      <c r="G45" s="723"/>
      <c r="H45" s="209"/>
      <c r="I45" s="196"/>
      <c r="J45" s="196"/>
      <c r="K45" s="196"/>
      <c r="L45" s="196"/>
      <c r="M45" s="196"/>
      <c r="N45" s="196"/>
      <c r="O45" s="197"/>
      <c r="P45" s="197"/>
      <c r="Q45" s="197"/>
      <c r="R45" s="197"/>
      <c r="S45" s="196"/>
      <c r="T45" s="724"/>
      <c r="U45" s="724"/>
      <c r="V45" s="725"/>
      <c r="W45" s="13"/>
      <c r="X45" s="16"/>
      <c r="Y45" s="1"/>
      <c r="Z45" s="1"/>
    </row>
    <row r="46" spans="1:26" x14ac:dyDescent="0.25">
      <c r="A46" s="1"/>
      <c r="B46" s="1"/>
      <c r="C46" s="1"/>
      <c r="D46" s="196"/>
      <c r="E46" s="723"/>
      <c r="F46" s="196"/>
      <c r="G46" s="723"/>
      <c r="H46" s="209"/>
      <c r="I46" s="196"/>
      <c r="J46" s="196"/>
      <c r="K46" s="196"/>
      <c r="L46" s="196"/>
      <c r="M46" s="196"/>
      <c r="N46" s="196"/>
      <c r="O46" s="197"/>
      <c r="P46" s="197"/>
      <c r="Q46" s="197"/>
      <c r="R46" s="197"/>
      <c r="S46" s="196"/>
      <c r="T46" s="724"/>
      <c r="U46" s="724"/>
      <c r="V46" s="725"/>
      <c r="W46" s="13"/>
      <c r="X46" s="16"/>
      <c r="Y46" s="1"/>
      <c r="Z46" s="1"/>
    </row>
    <row r="47" spans="1:26" x14ac:dyDescent="0.25">
      <c r="A47" s="1"/>
      <c r="B47" s="1"/>
      <c r="C47" s="1"/>
      <c r="D47" s="196"/>
      <c r="E47" s="723"/>
      <c r="F47" s="196"/>
      <c r="G47" s="723"/>
      <c r="H47" s="209"/>
      <c r="I47" s="196"/>
      <c r="J47" s="196"/>
      <c r="K47" s="196"/>
      <c r="L47" s="196"/>
      <c r="M47" s="196"/>
      <c r="N47" s="196"/>
      <c r="O47" s="197"/>
      <c r="P47" s="197"/>
      <c r="Q47" s="197"/>
      <c r="R47" s="197"/>
      <c r="S47" s="196"/>
      <c r="T47" s="724"/>
      <c r="U47" s="724"/>
      <c r="V47" s="725"/>
      <c r="W47" s="13"/>
      <c r="X47" s="16"/>
      <c r="Y47" s="1"/>
      <c r="Z47" s="1"/>
    </row>
    <row r="48" spans="1:26" x14ac:dyDescent="0.25">
      <c r="A48" s="1"/>
      <c r="B48" s="1"/>
      <c r="C48" s="1"/>
      <c r="D48" s="196"/>
      <c r="E48" s="723"/>
      <c r="F48" s="196"/>
      <c r="G48" s="723"/>
      <c r="H48" s="209"/>
      <c r="I48" s="196"/>
      <c r="J48" s="196"/>
      <c r="K48" s="196"/>
      <c r="L48" s="196"/>
      <c r="M48" s="196"/>
      <c r="N48" s="196"/>
      <c r="O48" s="197"/>
      <c r="P48" s="197"/>
      <c r="Q48" s="197"/>
      <c r="R48" s="197"/>
      <c r="S48" s="196"/>
      <c r="T48" s="724"/>
      <c r="U48" s="724"/>
      <c r="V48" s="725"/>
      <c r="W48" s="13"/>
      <c r="X48" s="16"/>
      <c r="Y48" s="1"/>
      <c r="Z48" s="1"/>
    </row>
    <row r="49" spans="1:26" x14ac:dyDescent="0.25">
      <c r="A49" s="1"/>
      <c r="B49" s="1"/>
      <c r="C49" s="1"/>
      <c r="D49" s="196"/>
      <c r="E49" s="723"/>
      <c r="F49" s="196"/>
      <c r="G49" s="723"/>
      <c r="H49" s="209"/>
      <c r="I49" s="196"/>
      <c r="J49" s="196"/>
      <c r="K49" s="196"/>
      <c r="L49" s="196"/>
      <c r="M49" s="196"/>
      <c r="N49" s="196"/>
      <c r="O49" s="197"/>
      <c r="P49" s="197"/>
      <c r="Q49" s="197"/>
      <c r="R49" s="197"/>
      <c r="S49" s="196"/>
      <c r="T49" s="724"/>
      <c r="U49" s="724"/>
      <c r="V49" s="725"/>
      <c r="W49" s="13"/>
      <c r="X49" s="16"/>
      <c r="Y49" s="1"/>
      <c r="Z49" s="1"/>
    </row>
    <row r="50" spans="1:26" x14ac:dyDescent="0.25">
      <c r="A50" s="1"/>
      <c r="B50" s="1"/>
      <c r="C50" s="1"/>
      <c r="D50" s="196"/>
      <c r="E50" s="723"/>
      <c r="F50" s="196"/>
      <c r="G50" s="723"/>
      <c r="H50" s="209"/>
      <c r="I50" s="196"/>
      <c r="J50" s="196"/>
      <c r="K50" s="196"/>
      <c r="L50" s="196"/>
      <c r="M50" s="196"/>
      <c r="N50" s="196"/>
      <c r="O50" s="197"/>
      <c r="P50" s="197"/>
      <c r="Q50" s="197"/>
      <c r="R50" s="197"/>
      <c r="S50" s="196"/>
      <c r="T50" s="724"/>
      <c r="U50" s="724"/>
      <c r="V50" s="725"/>
      <c r="W50" s="13"/>
      <c r="X50" s="16"/>
      <c r="Y50" s="1"/>
      <c r="Z50" s="1"/>
    </row>
    <row r="51" spans="1:26" x14ac:dyDescent="0.25">
      <c r="A51" s="1"/>
      <c r="B51" s="1"/>
      <c r="C51" s="1"/>
      <c r="D51" s="196"/>
      <c r="E51" s="723"/>
      <c r="F51" s="196"/>
      <c r="G51" s="723"/>
      <c r="H51" s="209"/>
      <c r="I51" s="196"/>
      <c r="J51" s="196"/>
      <c r="K51" s="196"/>
      <c r="L51" s="196"/>
      <c r="M51" s="196"/>
      <c r="N51" s="196"/>
      <c r="O51" s="197"/>
      <c r="P51" s="197"/>
      <c r="Q51" s="197"/>
      <c r="R51" s="197"/>
      <c r="S51" s="196"/>
      <c r="T51" s="724"/>
      <c r="U51" s="724"/>
      <c r="V51" s="725"/>
      <c r="W51" s="13"/>
      <c r="X51" s="16"/>
      <c r="Y51" s="1"/>
      <c r="Z51" s="1"/>
    </row>
    <row r="52" spans="1:26" x14ac:dyDescent="0.25">
      <c r="A52" s="1"/>
      <c r="B52" s="1"/>
      <c r="C52" s="1"/>
      <c r="D52" s="196"/>
      <c r="E52" s="723"/>
      <c r="F52" s="196"/>
      <c r="G52" s="723"/>
      <c r="H52" s="209"/>
      <c r="I52" s="196"/>
      <c r="J52" s="196"/>
      <c r="K52" s="196"/>
      <c r="L52" s="196"/>
      <c r="M52" s="196"/>
      <c r="N52" s="196"/>
      <c r="O52" s="197"/>
      <c r="P52" s="197"/>
      <c r="Q52" s="197"/>
      <c r="R52" s="197"/>
      <c r="S52" s="196"/>
      <c r="T52" s="724"/>
      <c r="U52" s="724"/>
      <c r="V52" s="725"/>
      <c r="W52" s="13"/>
      <c r="X52" s="16"/>
      <c r="Y52" s="1"/>
      <c r="Z52" s="1"/>
    </row>
    <row r="53" spans="1:26" x14ac:dyDescent="0.25">
      <c r="A53" s="1"/>
      <c r="B53" s="1"/>
      <c r="C53" s="1"/>
      <c r="D53" s="196"/>
      <c r="E53" s="723"/>
      <c r="F53" s="196"/>
      <c r="G53" s="723"/>
      <c r="H53" s="209"/>
      <c r="I53" s="196"/>
      <c r="J53" s="196"/>
      <c r="K53" s="196"/>
      <c r="L53" s="196"/>
      <c r="M53" s="196"/>
      <c r="N53" s="196"/>
      <c r="O53" s="197"/>
      <c r="P53" s="197"/>
      <c r="Q53" s="197"/>
      <c r="R53" s="197"/>
      <c r="S53" s="196"/>
      <c r="T53" s="724"/>
      <c r="U53" s="724"/>
      <c r="V53" s="725"/>
      <c r="W53" s="13"/>
      <c r="X53" s="16"/>
      <c r="Y53" s="1"/>
      <c r="Z53" s="1"/>
    </row>
    <row r="54" spans="1:26" x14ac:dyDescent="0.25">
      <c r="A54" s="1"/>
      <c r="B54" s="1"/>
      <c r="C54" s="1"/>
      <c r="D54" s="196"/>
      <c r="E54" s="723"/>
      <c r="F54" s="196"/>
      <c r="G54" s="723"/>
      <c r="H54" s="209"/>
      <c r="I54" s="196"/>
      <c r="J54" s="196"/>
      <c r="K54" s="196"/>
      <c r="L54" s="196"/>
      <c r="M54" s="196"/>
      <c r="N54" s="196"/>
      <c r="O54" s="197"/>
      <c r="P54" s="197"/>
      <c r="Q54" s="197"/>
      <c r="R54" s="197"/>
      <c r="S54" s="196"/>
      <c r="T54" s="724"/>
      <c r="U54" s="724"/>
      <c r="V54" s="725"/>
      <c r="W54" s="13"/>
      <c r="X54" s="16"/>
      <c r="Y54" s="1"/>
      <c r="Z54" s="1"/>
    </row>
    <row r="55" spans="1:26" x14ac:dyDescent="0.25">
      <c r="A55" s="1"/>
      <c r="B55" s="1"/>
      <c r="C55" s="1"/>
      <c r="D55" s="196"/>
      <c r="E55" s="723"/>
      <c r="F55" s="196"/>
      <c r="G55" s="723"/>
      <c r="H55" s="209"/>
      <c r="I55" s="196"/>
      <c r="J55" s="196"/>
      <c r="K55" s="196"/>
      <c r="L55" s="196"/>
      <c r="M55" s="196"/>
      <c r="N55" s="196"/>
      <c r="O55" s="197"/>
      <c r="P55" s="197"/>
      <c r="Q55" s="197"/>
      <c r="R55" s="197"/>
      <c r="S55" s="196"/>
      <c r="T55" s="724"/>
      <c r="U55" s="724"/>
      <c r="V55" s="725"/>
      <c r="W55" s="13"/>
      <c r="X55" s="16"/>
      <c r="Y55" s="1"/>
      <c r="Z55" s="1"/>
    </row>
    <row r="56" spans="1:26" x14ac:dyDescent="0.25">
      <c r="A56" s="1"/>
      <c r="B56" s="1"/>
      <c r="C56" s="1"/>
      <c r="D56" s="196"/>
      <c r="E56" s="723"/>
      <c r="F56" s="196"/>
      <c r="G56" s="723"/>
      <c r="H56" s="209"/>
      <c r="I56" s="196"/>
      <c r="J56" s="196"/>
      <c r="K56" s="196"/>
      <c r="L56" s="196"/>
      <c r="M56" s="196"/>
      <c r="N56" s="196"/>
      <c r="O56" s="197"/>
      <c r="P56" s="197"/>
      <c r="Q56" s="197"/>
      <c r="R56" s="197"/>
      <c r="S56" s="196"/>
      <c r="T56" s="724"/>
      <c r="U56" s="724"/>
      <c r="V56" s="725"/>
      <c r="W56" s="13"/>
      <c r="X56" s="16"/>
      <c r="Y56" s="1"/>
      <c r="Z56" s="1"/>
    </row>
    <row r="57" spans="1:26" x14ac:dyDescent="0.25">
      <c r="A57" s="1"/>
      <c r="B57" s="1"/>
      <c r="C57" s="1"/>
      <c r="D57" s="196"/>
      <c r="E57" s="723"/>
      <c r="F57" s="196"/>
      <c r="G57" s="723"/>
      <c r="H57" s="209"/>
      <c r="I57" s="196"/>
      <c r="J57" s="196"/>
      <c r="K57" s="196"/>
      <c r="L57" s="196"/>
      <c r="M57" s="196"/>
      <c r="N57" s="196"/>
      <c r="O57" s="197"/>
      <c r="P57" s="197"/>
      <c r="Q57" s="197"/>
      <c r="R57" s="197"/>
      <c r="S57" s="196"/>
      <c r="T57" s="724"/>
      <c r="U57" s="724"/>
      <c r="V57" s="725"/>
      <c r="W57" s="13"/>
      <c r="X57" s="16"/>
      <c r="Y57" s="1"/>
      <c r="Z57" s="1"/>
    </row>
    <row r="58" spans="1:26" x14ac:dyDescent="0.25">
      <c r="A58" s="1"/>
      <c r="B58" s="1"/>
      <c r="C58" s="1"/>
      <c r="D58" s="196"/>
      <c r="E58" s="723"/>
      <c r="F58" s="196"/>
      <c r="G58" s="723"/>
      <c r="H58" s="209"/>
      <c r="I58" s="196"/>
      <c r="J58" s="196"/>
      <c r="K58" s="196"/>
      <c r="L58" s="196"/>
      <c r="M58" s="196"/>
      <c r="N58" s="196"/>
      <c r="O58" s="197"/>
      <c r="P58" s="197"/>
      <c r="Q58" s="197"/>
      <c r="R58" s="197"/>
      <c r="S58" s="196"/>
      <c r="T58" s="724"/>
      <c r="U58" s="724"/>
      <c r="V58" s="725"/>
      <c r="W58" s="13"/>
      <c r="X58" s="16"/>
      <c r="Y58" s="1"/>
      <c r="Z58" s="1"/>
    </row>
    <row r="59" spans="1:26" x14ac:dyDescent="0.25">
      <c r="A59" s="1"/>
      <c r="B59" s="1"/>
      <c r="C59" s="1"/>
      <c r="D59" s="196"/>
      <c r="E59" s="723"/>
      <c r="F59" s="196"/>
      <c r="G59" s="723"/>
      <c r="H59" s="209"/>
      <c r="I59" s="196"/>
      <c r="J59" s="196"/>
      <c r="K59" s="196"/>
      <c r="L59" s="196"/>
      <c r="M59" s="196"/>
      <c r="N59" s="196"/>
      <c r="O59" s="197"/>
      <c r="P59" s="197"/>
      <c r="Q59" s="197"/>
      <c r="R59" s="197"/>
      <c r="S59" s="196"/>
      <c r="T59" s="724"/>
      <c r="U59" s="724"/>
      <c r="V59" s="725"/>
      <c r="W59" s="13"/>
      <c r="X59" s="16"/>
      <c r="Y59" s="1"/>
      <c r="Z59" s="1"/>
    </row>
    <row r="60" spans="1:26" x14ac:dyDescent="0.25">
      <c r="A60" s="1"/>
      <c r="B60" s="1"/>
      <c r="C60" s="1"/>
      <c r="D60" s="196"/>
      <c r="E60" s="723"/>
      <c r="F60" s="196"/>
      <c r="G60" s="723"/>
      <c r="H60" s="209"/>
      <c r="I60" s="196"/>
      <c r="J60" s="196"/>
      <c r="K60" s="196"/>
      <c r="L60" s="196"/>
      <c r="M60" s="196"/>
      <c r="N60" s="196"/>
      <c r="O60" s="197"/>
      <c r="P60" s="197"/>
      <c r="Q60" s="197"/>
      <c r="R60" s="197"/>
      <c r="S60" s="196"/>
      <c r="T60" s="724"/>
      <c r="U60" s="724"/>
      <c r="V60" s="725"/>
      <c r="W60" s="13"/>
      <c r="X60" s="16"/>
      <c r="Y60" s="1"/>
      <c r="Z60" s="1"/>
    </row>
    <row r="61" spans="1:26" x14ac:dyDescent="0.25">
      <c r="A61" s="1"/>
      <c r="B61" s="1"/>
      <c r="C61" s="1"/>
      <c r="D61" s="196"/>
      <c r="E61" s="723"/>
      <c r="F61" s="196"/>
      <c r="G61" s="723"/>
      <c r="H61" s="209"/>
      <c r="I61" s="196"/>
      <c r="J61" s="196"/>
      <c r="K61" s="196"/>
      <c r="L61" s="196"/>
      <c r="M61" s="196"/>
      <c r="N61" s="196"/>
      <c r="O61" s="197"/>
      <c r="P61" s="197"/>
      <c r="Q61" s="197"/>
      <c r="R61" s="197"/>
      <c r="S61" s="196"/>
      <c r="T61" s="724"/>
      <c r="U61" s="724"/>
      <c r="V61" s="725"/>
      <c r="W61" s="13"/>
      <c r="X61" s="16"/>
      <c r="Y61" s="1"/>
      <c r="Z61" s="1"/>
    </row>
    <row r="62" spans="1:26" x14ac:dyDescent="0.25">
      <c r="A62" s="1"/>
      <c r="B62" s="1"/>
      <c r="C62" s="1"/>
      <c r="D62" s="196"/>
      <c r="E62" s="723"/>
      <c r="F62" s="196"/>
      <c r="G62" s="723"/>
      <c r="H62" s="209"/>
      <c r="I62" s="196"/>
      <c r="J62" s="196"/>
      <c r="K62" s="196"/>
      <c r="L62" s="196"/>
      <c r="M62" s="196"/>
      <c r="N62" s="196"/>
      <c r="O62" s="197"/>
      <c r="P62" s="197"/>
      <c r="Q62" s="197"/>
      <c r="R62" s="197"/>
      <c r="S62" s="196"/>
      <c r="T62" s="724"/>
      <c r="U62" s="724"/>
      <c r="V62" s="725"/>
      <c r="W62" s="13"/>
      <c r="X62" s="16"/>
      <c r="Y62" s="1"/>
      <c r="Z62" s="1"/>
    </row>
    <row r="63" spans="1:26" x14ac:dyDescent="0.25">
      <c r="A63" s="1"/>
      <c r="B63" s="1"/>
      <c r="C63" s="1"/>
      <c r="D63" s="196"/>
      <c r="E63" s="723"/>
      <c r="F63" s="196"/>
      <c r="G63" s="723"/>
      <c r="H63" s="209"/>
      <c r="I63" s="196"/>
      <c r="J63" s="196"/>
      <c r="K63" s="196"/>
      <c r="L63" s="196"/>
      <c r="M63" s="196"/>
      <c r="N63" s="196"/>
      <c r="O63" s="197"/>
      <c r="P63" s="197"/>
      <c r="Q63" s="197"/>
      <c r="R63" s="197"/>
      <c r="S63" s="196"/>
      <c r="T63" s="724"/>
      <c r="U63" s="724"/>
      <c r="V63" s="725"/>
      <c r="W63" s="13"/>
      <c r="X63" s="16"/>
      <c r="Y63" s="1"/>
      <c r="Z63" s="1"/>
    </row>
    <row r="64" spans="1:26" x14ac:dyDescent="0.25">
      <c r="A64" s="1"/>
      <c r="B64" s="1"/>
      <c r="C64" s="1"/>
      <c r="D64" s="196"/>
      <c r="E64" s="723"/>
      <c r="F64" s="196"/>
      <c r="G64" s="723"/>
      <c r="H64" s="209"/>
      <c r="I64" s="196"/>
      <c r="J64" s="196"/>
      <c r="K64" s="196"/>
      <c r="L64" s="196"/>
      <c r="M64" s="196"/>
      <c r="N64" s="196"/>
      <c r="O64" s="197"/>
      <c r="P64" s="197"/>
      <c r="Q64" s="197"/>
      <c r="R64" s="197"/>
      <c r="S64" s="196"/>
      <c r="T64" s="724"/>
      <c r="U64" s="724"/>
      <c r="V64" s="725"/>
      <c r="W64" s="13"/>
      <c r="X64" s="16"/>
      <c r="Y64" s="1"/>
      <c r="Z64" s="1"/>
    </row>
    <row r="65" spans="1:26" x14ac:dyDescent="0.25">
      <c r="A65" s="1"/>
      <c r="B65" s="1"/>
      <c r="C65" s="1"/>
      <c r="D65" s="196"/>
      <c r="E65" s="196"/>
      <c r="F65" s="196"/>
      <c r="G65" s="196"/>
      <c r="H65" s="210"/>
      <c r="I65" s="196"/>
      <c r="J65" s="196"/>
      <c r="K65" s="196"/>
      <c r="L65" s="196"/>
      <c r="M65" s="196"/>
      <c r="N65" s="196"/>
      <c r="O65" s="197"/>
      <c r="P65" s="197"/>
      <c r="Q65" s="197"/>
      <c r="R65" s="197"/>
      <c r="S65" s="196"/>
      <c r="T65" s="196"/>
      <c r="U65" s="196"/>
      <c r="V65" s="725"/>
      <c r="W65" s="13"/>
      <c r="X65" s="1"/>
      <c r="Y65" s="1"/>
      <c r="Z65" s="1"/>
    </row>
    <row r="66" spans="1:26" x14ac:dyDescent="0.25">
      <c r="D66" s="197"/>
      <c r="E66" s="197"/>
      <c r="F66" s="197"/>
      <c r="G66" s="197"/>
      <c r="H66" s="211"/>
      <c r="I66" s="197"/>
      <c r="J66" s="197"/>
      <c r="K66" s="197"/>
      <c r="L66" s="197"/>
      <c r="M66" s="197"/>
      <c r="N66" s="197"/>
      <c r="O66" s="197"/>
      <c r="P66" s="197"/>
      <c r="Q66" s="197"/>
      <c r="R66" s="197"/>
      <c r="S66" s="197"/>
      <c r="T66" s="197"/>
      <c r="U66" s="197"/>
      <c r="V66" s="725"/>
      <c r="W66" s="13"/>
    </row>
    <row r="67" spans="1:26" x14ac:dyDescent="0.25">
      <c r="D67" s="197"/>
      <c r="E67" s="197"/>
      <c r="F67" s="197"/>
      <c r="G67" s="197"/>
      <c r="H67" s="211"/>
      <c r="I67" s="197"/>
      <c r="J67" s="197"/>
      <c r="K67" s="197"/>
      <c r="L67" s="197"/>
      <c r="M67" s="197"/>
      <c r="N67" s="197"/>
      <c r="O67" s="197"/>
      <c r="P67" s="197"/>
      <c r="Q67" s="197"/>
      <c r="R67" s="197"/>
      <c r="S67" s="197"/>
      <c r="T67" s="197"/>
      <c r="U67" s="197"/>
      <c r="V67" s="725"/>
      <c r="W67" s="13"/>
    </row>
    <row r="68" spans="1:26" x14ac:dyDescent="0.25">
      <c r="D68" s="197"/>
      <c r="E68" s="197"/>
      <c r="F68" s="197"/>
      <c r="G68" s="197"/>
      <c r="H68" s="211"/>
      <c r="I68" s="197"/>
      <c r="J68" s="197"/>
      <c r="K68" s="197"/>
      <c r="L68" s="197"/>
      <c r="M68" s="197"/>
      <c r="N68" s="197"/>
      <c r="O68" s="197"/>
      <c r="P68" s="197"/>
      <c r="Q68" s="197"/>
      <c r="R68" s="197"/>
      <c r="S68" s="197"/>
      <c r="T68" s="197"/>
      <c r="U68" s="197"/>
      <c r="V68" s="725"/>
      <c r="W68" s="13"/>
    </row>
    <row r="69" spans="1:26" x14ac:dyDescent="0.25">
      <c r="D69" s="197"/>
      <c r="E69" s="197"/>
      <c r="F69" s="197"/>
      <c r="G69" s="197"/>
      <c r="H69" s="211"/>
      <c r="I69" s="197"/>
      <c r="J69" s="197"/>
      <c r="K69" s="197"/>
      <c r="L69" s="197"/>
      <c r="M69" s="197"/>
      <c r="N69" s="197"/>
      <c r="O69" s="197"/>
      <c r="P69" s="197"/>
      <c r="Q69" s="197"/>
      <c r="R69" s="197"/>
      <c r="S69" s="197"/>
      <c r="T69" s="197"/>
      <c r="U69" s="197"/>
      <c r="V69" s="725"/>
      <c r="W69" s="13"/>
    </row>
    <row r="70" spans="1:26" x14ac:dyDescent="0.25">
      <c r="D70" s="197"/>
      <c r="E70" s="197"/>
      <c r="F70" s="197"/>
      <c r="G70" s="197"/>
      <c r="H70" s="211"/>
      <c r="I70" s="197"/>
      <c r="J70" s="197"/>
      <c r="K70" s="197"/>
      <c r="L70" s="197"/>
      <c r="M70" s="197"/>
      <c r="N70" s="197"/>
      <c r="O70" s="197"/>
      <c r="P70" s="197"/>
      <c r="Q70" s="197"/>
      <c r="R70" s="197"/>
      <c r="S70" s="197"/>
      <c r="T70" s="197"/>
      <c r="U70" s="197"/>
      <c r="V70" s="725"/>
      <c r="W70" s="13"/>
    </row>
    <row r="71" spans="1:26" x14ac:dyDescent="0.25">
      <c r="D71" s="197"/>
      <c r="E71" s="197"/>
      <c r="F71" s="197"/>
      <c r="G71" s="197"/>
      <c r="H71" s="211"/>
      <c r="I71" s="197"/>
      <c r="J71" s="197"/>
      <c r="K71" s="197"/>
      <c r="L71" s="197"/>
      <c r="M71" s="197"/>
      <c r="N71" s="197"/>
      <c r="O71" s="197"/>
      <c r="P71" s="197"/>
      <c r="Q71" s="197"/>
      <c r="R71" s="197"/>
      <c r="S71" s="197"/>
      <c r="T71" s="197"/>
      <c r="U71" s="197"/>
      <c r="V71" s="725"/>
      <c r="W71" s="13"/>
    </row>
    <row r="72" spans="1:26" x14ac:dyDescent="0.25">
      <c r="D72" s="197"/>
      <c r="E72" s="197"/>
      <c r="F72" s="197"/>
      <c r="G72" s="197"/>
      <c r="H72" s="211"/>
      <c r="I72" s="197"/>
      <c r="J72" s="197"/>
      <c r="K72" s="197"/>
      <c r="L72" s="197"/>
      <c r="M72" s="197"/>
      <c r="N72" s="197"/>
      <c r="O72" s="197"/>
      <c r="P72" s="197"/>
      <c r="Q72" s="197"/>
      <c r="R72" s="197"/>
      <c r="S72" s="197"/>
      <c r="T72" s="197"/>
      <c r="U72" s="197"/>
      <c r="V72" s="725"/>
      <c r="W72" s="13"/>
    </row>
    <row r="73" spans="1:26" x14ac:dyDescent="0.25">
      <c r="D73" s="197"/>
      <c r="E73" s="197"/>
      <c r="F73" s="197"/>
      <c r="G73" s="197"/>
      <c r="H73" s="211"/>
      <c r="I73" s="197"/>
      <c r="J73" s="197"/>
      <c r="K73" s="197"/>
      <c r="L73" s="197"/>
      <c r="M73" s="197"/>
      <c r="N73" s="197"/>
      <c r="O73" s="197"/>
      <c r="P73" s="197"/>
      <c r="Q73" s="197"/>
      <c r="R73" s="197"/>
      <c r="S73" s="197"/>
      <c r="T73" s="197"/>
      <c r="U73" s="197"/>
      <c r="V73" s="725"/>
      <c r="W73" s="13"/>
    </row>
    <row r="74" spans="1:26" x14ac:dyDescent="0.25">
      <c r="D74" s="197"/>
      <c r="E74" s="197"/>
      <c r="F74" s="197"/>
      <c r="G74" s="197"/>
      <c r="H74" s="211"/>
      <c r="I74" s="197"/>
      <c r="J74" s="197"/>
      <c r="K74" s="197"/>
      <c r="L74" s="197"/>
      <c r="M74" s="197"/>
      <c r="N74" s="197"/>
      <c r="O74" s="197"/>
      <c r="P74" s="197"/>
      <c r="Q74" s="197"/>
      <c r="R74" s="197"/>
      <c r="S74" s="197"/>
      <c r="T74" s="197"/>
      <c r="U74" s="197"/>
      <c r="V74" s="725"/>
      <c r="W74" s="13"/>
    </row>
    <row r="75" spans="1:26" x14ac:dyDescent="0.25">
      <c r="D75" s="197"/>
      <c r="E75" s="197"/>
      <c r="F75" s="197"/>
      <c r="G75" s="197"/>
      <c r="H75" s="211"/>
      <c r="I75" s="197"/>
      <c r="J75" s="197"/>
      <c r="K75" s="197"/>
      <c r="L75" s="197"/>
      <c r="M75" s="197"/>
      <c r="N75" s="197"/>
      <c r="O75" s="197"/>
      <c r="P75" s="197"/>
      <c r="Q75" s="197"/>
      <c r="R75" s="197"/>
      <c r="S75" s="197"/>
      <c r="T75" s="197"/>
      <c r="U75" s="197"/>
      <c r="V75" s="725"/>
      <c r="W75" s="13"/>
    </row>
    <row r="76" spans="1:26" x14ac:dyDescent="0.25">
      <c r="D76" s="197"/>
      <c r="E76" s="197"/>
      <c r="F76" s="197"/>
      <c r="G76" s="197"/>
      <c r="H76" s="211"/>
      <c r="I76" s="197"/>
      <c r="J76" s="197"/>
      <c r="K76" s="197"/>
      <c r="L76" s="197"/>
      <c r="M76" s="197"/>
      <c r="N76" s="197"/>
      <c r="O76" s="197"/>
      <c r="P76" s="197"/>
      <c r="Q76" s="197"/>
      <c r="R76" s="197"/>
      <c r="S76" s="197"/>
      <c r="T76" s="197"/>
      <c r="U76" s="197"/>
      <c r="V76" s="725"/>
      <c r="W76" s="13"/>
    </row>
    <row r="77" spans="1:26" x14ac:dyDescent="0.25">
      <c r="D77" s="197"/>
      <c r="E77" s="197"/>
      <c r="F77" s="197"/>
      <c r="G77" s="197"/>
      <c r="H77" s="211"/>
      <c r="I77" s="197"/>
      <c r="J77" s="197"/>
      <c r="K77" s="197"/>
      <c r="L77" s="197"/>
      <c r="M77" s="197"/>
      <c r="N77" s="197"/>
      <c r="O77" s="197"/>
      <c r="P77" s="197"/>
      <c r="Q77" s="197"/>
      <c r="R77" s="197"/>
      <c r="S77" s="197"/>
      <c r="T77" s="197"/>
      <c r="U77" s="197"/>
      <c r="V77" s="725"/>
      <c r="W77" s="13"/>
    </row>
    <row r="78" spans="1:26" x14ac:dyDescent="0.25">
      <c r="D78" s="197"/>
      <c r="E78" s="197"/>
      <c r="F78" s="197"/>
      <c r="G78" s="197"/>
      <c r="H78" s="211"/>
      <c r="I78" s="197"/>
      <c r="J78" s="197"/>
      <c r="K78" s="197"/>
      <c r="L78" s="197"/>
      <c r="M78" s="197"/>
      <c r="N78" s="197"/>
      <c r="O78" s="197"/>
      <c r="P78" s="197"/>
      <c r="Q78" s="197"/>
      <c r="R78" s="197"/>
      <c r="S78" s="197"/>
      <c r="T78" s="197"/>
      <c r="U78" s="197"/>
      <c r="V78" s="725"/>
      <c r="W78" s="13"/>
    </row>
    <row r="79" spans="1:26" x14ac:dyDescent="0.25">
      <c r="D79" s="197"/>
      <c r="E79" s="197"/>
      <c r="F79" s="197"/>
      <c r="G79" s="197"/>
      <c r="H79" s="211"/>
      <c r="I79" s="197"/>
      <c r="J79" s="197"/>
      <c r="K79" s="197"/>
      <c r="L79" s="197"/>
      <c r="M79" s="197"/>
      <c r="N79" s="197"/>
      <c r="O79" s="197"/>
      <c r="P79" s="197"/>
      <c r="Q79" s="197"/>
      <c r="R79" s="197"/>
      <c r="S79" s="197"/>
      <c r="T79" s="197"/>
      <c r="U79" s="197"/>
      <c r="V79" s="725"/>
      <c r="W79" s="13"/>
    </row>
    <row r="80" spans="1:26" x14ac:dyDescent="0.25">
      <c r="D80" s="197"/>
      <c r="E80" s="197"/>
      <c r="F80" s="197"/>
      <c r="G80" s="197"/>
      <c r="H80" s="211"/>
      <c r="I80" s="197"/>
      <c r="J80" s="197"/>
      <c r="K80" s="197"/>
      <c r="L80" s="197"/>
      <c r="M80" s="197"/>
      <c r="N80" s="197"/>
      <c r="O80" s="197"/>
      <c r="P80" s="197"/>
      <c r="Q80" s="197"/>
      <c r="R80" s="197"/>
      <c r="S80" s="197"/>
      <c r="T80" s="197"/>
      <c r="U80" s="197"/>
      <c r="V80" s="725"/>
      <c r="W80" s="13"/>
    </row>
    <row r="81" spans="4:23" x14ac:dyDescent="0.25">
      <c r="D81" s="197"/>
      <c r="E81" s="197"/>
      <c r="F81" s="197"/>
      <c r="G81" s="197"/>
      <c r="H81" s="211"/>
      <c r="I81" s="197"/>
      <c r="J81" s="197"/>
      <c r="K81" s="197"/>
      <c r="L81" s="197"/>
      <c r="M81" s="197"/>
      <c r="N81" s="197"/>
      <c r="O81" s="197"/>
      <c r="P81" s="197"/>
      <c r="Q81" s="197"/>
      <c r="R81" s="197"/>
      <c r="S81" s="197"/>
      <c r="T81" s="197"/>
      <c r="U81" s="197"/>
      <c r="V81" s="725"/>
      <c r="W81" s="13"/>
    </row>
    <row r="82" spans="4:23" x14ac:dyDescent="0.25">
      <c r="D82" s="197"/>
      <c r="E82" s="197"/>
      <c r="F82" s="197"/>
      <c r="G82" s="197"/>
      <c r="H82" s="211"/>
      <c r="I82" s="197"/>
      <c r="J82" s="197"/>
      <c r="K82" s="197"/>
      <c r="L82" s="197"/>
      <c r="M82" s="197"/>
      <c r="N82" s="197"/>
      <c r="O82" s="197"/>
      <c r="P82" s="197"/>
      <c r="Q82" s="197"/>
      <c r="R82" s="197"/>
      <c r="S82" s="197"/>
      <c r="T82" s="197"/>
      <c r="U82" s="197"/>
      <c r="V82" s="725"/>
      <c r="W82" s="13"/>
    </row>
    <row r="83" spans="4:23" x14ac:dyDescent="0.25">
      <c r="D83" s="197"/>
      <c r="E83" s="197"/>
      <c r="F83" s="197"/>
      <c r="G83" s="197"/>
      <c r="H83" s="211"/>
      <c r="I83" s="197"/>
      <c r="J83" s="197"/>
      <c r="K83" s="197"/>
      <c r="L83" s="197"/>
      <c r="M83" s="197"/>
      <c r="N83" s="197"/>
      <c r="O83" s="197"/>
      <c r="P83" s="197"/>
      <c r="Q83" s="197"/>
      <c r="R83" s="197"/>
      <c r="S83" s="197"/>
      <c r="T83" s="197"/>
      <c r="U83" s="197"/>
      <c r="V83" s="725"/>
      <c r="W83" s="13"/>
    </row>
    <row r="84" spans="4:23" x14ac:dyDescent="0.25">
      <c r="D84" s="197"/>
      <c r="E84" s="197"/>
      <c r="F84" s="197"/>
      <c r="G84" s="197"/>
      <c r="H84" s="211"/>
      <c r="I84" s="197"/>
      <c r="J84" s="197"/>
      <c r="K84" s="197"/>
      <c r="L84" s="197"/>
      <c r="M84" s="197"/>
      <c r="N84" s="197"/>
      <c r="O84" s="197"/>
      <c r="P84" s="197"/>
      <c r="Q84" s="197"/>
      <c r="R84" s="197"/>
      <c r="S84" s="197"/>
      <c r="T84" s="197"/>
      <c r="U84" s="197"/>
      <c r="V84" s="725"/>
      <c r="W84" s="13"/>
    </row>
    <row r="85" spans="4:23" x14ac:dyDescent="0.25">
      <c r="D85" s="197"/>
      <c r="E85" s="197"/>
      <c r="F85" s="197"/>
      <c r="G85" s="197"/>
      <c r="H85" s="211"/>
      <c r="I85" s="197"/>
      <c r="J85" s="197"/>
      <c r="K85" s="197"/>
      <c r="L85" s="197"/>
      <c r="M85" s="197"/>
      <c r="N85" s="197"/>
      <c r="O85" s="197"/>
      <c r="P85" s="197"/>
      <c r="Q85" s="197"/>
      <c r="R85" s="197"/>
      <c r="S85" s="197"/>
      <c r="T85" s="197"/>
      <c r="U85" s="197"/>
      <c r="V85" s="725"/>
      <c r="W85" s="13"/>
    </row>
    <row r="86" spans="4:23" x14ac:dyDescent="0.25">
      <c r="D86" s="197"/>
      <c r="E86" s="197"/>
      <c r="F86" s="197"/>
      <c r="G86" s="197"/>
      <c r="H86" s="211"/>
      <c r="I86" s="197"/>
      <c r="J86" s="197"/>
      <c r="K86" s="197"/>
      <c r="L86" s="197"/>
      <c r="M86" s="197"/>
      <c r="N86" s="197"/>
      <c r="O86" s="197"/>
      <c r="P86" s="197"/>
      <c r="Q86" s="197"/>
      <c r="R86" s="197"/>
      <c r="S86" s="197"/>
      <c r="T86" s="197"/>
      <c r="U86" s="197"/>
      <c r="V86" s="725"/>
      <c r="W86" s="13"/>
    </row>
    <row r="87" spans="4:23" x14ac:dyDescent="0.25">
      <c r="D87" s="197"/>
      <c r="E87" s="197"/>
      <c r="F87" s="197"/>
      <c r="G87" s="197"/>
      <c r="H87" s="211"/>
      <c r="I87" s="197"/>
      <c r="J87" s="197"/>
      <c r="K87" s="197"/>
      <c r="L87" s="197"/>
      <c r="M87" s="197"/>
      <c r="N87" s="197"/>
      <c r="O87" s="197"/>
      <c r="P87" s="197"/>
      <c r="Q87" s="197"/>
      <c r="R87" s="197"/>
      <c r="S87" s="197"/>
      <c r="T87" s="197"/>
      <c r="U87" s="197"/>
      <c r="V87" s="725"/>
      <c r="W87" s="13"/>
    </row>
    <row r="88" spans="4:23" x14ac:dyDescent="0.25">
      <c r="D88" s="197"/>
      <c r="E88" s="197"/>
      <c r="F88" s="197"/>
      <c r="G88" s="197"/>
      <c r="H88" s="211"/>
      <c r="I88" s="197"/>
      <c r="J88" s="197"/>
      <c r="K88" s="197"/>
      <c r="L88" s="197"/>
      <c r="M88" s="197"/>
      <c r="N88" s="197"/>
      <c r="O88" s="197"/>
      <c r="P88" s="197"/>
      <c r="Q88" s="197"/>
      <c r="R88" s="197"/>
      <c r="S88" s="197"/>
      <c r="T88" s="197"/>
      <c r="U88" s="197"/>
      <c r="V88" s="725"/>
      <c r="W88" s="13"/>
    </row>
    <row r="89" spans="4:23" x14ac:dyDescent="0.25">
      <c r="D89" s="197"/>
      <c r="E89" s="197"/>
      <c r="F89" s="197"/>
      <c r="G89" s="197"/>
      <c r="H89" s="211"/>
      <c r="I89" s="197"/>
      <c r="J89" s="197"/>
      <c r="K89" s="197"/>
      <c r="L89" s="197"/>
      <c r="M89" s="197"/>
      <c r="N89" s="197"/>
      <c r="O89" s="197"/>
      <c r="P89" s="197"/>
      <c r="Q89" s="197"/>
      <c r="R89" s="197"/>
      <c r="S89" s="197"/>
      <c r="T89" s="197"/>
      <c r="U89" s="197"/>
      <c r="V89" s="725"/>
      <c r="W89" s="13"/>
    </row>
    <row r="90" spans="4:23" x14ac:dyDescent="0.25">
      <c r="D90" s="197"/>
      <c r="E90" s="197"/>
      <c r="F90" s="197"/>
      <c r="G90" s="197"/>
      <c r="H90" s="211"/>
      <c r="I90" s="197"/>
      <c r="J90" s="197"/>
      <c r="K90" s="197"/>
      <c r="L90" s="197"/>
      <c r="M90" s="197"/>
      <c r="N90" s="197"/>
      <c r="O90" s="197"/>
      <c r="P90" s="197"/>
      <c r="Q90" s="197"/>
      <c r="R90" s="197"/>
      <c r="S90" s="197"/>
      <c r="T90" s="197"/>
      <c r="U90" s="197"/>
      <c r="V90" s="725"/>
      <c r="W90" s="13"/>
    </row>
    <row r="91" spans="4:23" x14ac:dyDescent="0.25">
      <c r="D91" s="197"/>
      <c r="E91" s="197"/>
      <c r="F91" s="197"/>
      <c r="G91" s="197"/>
      <c r="H91" s="211"/>
      <c r="I91" s="197"/>
      <c r="J91" s="197"/>
      <c r="K91" s="197"/>
      <c r="L91" s="197"/>
      <c r="M91" s="197"/>
      <c r="N91" s="197"/>
      <c r="O91" s="197"/>
      <c r="P91" s="197"/>
      <c r="Q91" s="197"/>
      <c r="R91" s="197"/>
      <c r="S91" s="197"/>
      <c r="T91" s="197"/>
      <c r="U91" s="197"/>
      <c r="V91" s="725"/>
      <c r="W91" s="13"/>
    </row>
    <row r="92" spans="4:23" x14ac:dyDescent="0.25">
      <c r="D92" s="197"/>
      <c r="E92" s="197"/>
      <c r="F92" s="197"/>
      <c r="G92" s="197"/>
      <c r="H92" s="211"/>
      <c r="I92" s="197"/>
      <c r="J92" s="197"/>
      <c r="K92" s="197"/>
      <c r="L92" s="197"/>
      <c r="M92" s="197"/>
      <c r="N92" s="197"/>
      <c r="O92" s="197"/>
      <c r="P92" s="197"/>
      <c r="Q92" s="197"/>
      <c r="R92" s="197"/>
      <c r="S92" s="197"/>
      <c r="T92" s="197"/>
      <c r="U92" s="197"/>
      <c r="V92" s="725"/>
      <c r="W92" s="13"/>
    </row>
    <row r="93" spans="4:23" x14ac:dyDescent="0.25">
      <c r="D93" s="197"/>
      <c r="E93" s="197"/>
      <c r="F93" s="197"/>
      <c r="G93" s="197"/>
      <c r="H93" s="211"/>
      <c r="I93" s="197"/>
      <c r="J93" s="197"/>
      <c r="K93" s="197"/>
      <c r="L93" s="197"/>
      <c r="M93" s="197"/>
      <c r="N93" s="197"/>
      <c r="O93" s="197"/>
      <c r="P93" s="197"/>
      <c r="Q93" s="197"/>
      <c r="R93" s="197"/>
      <c r="S93" s="197"/>
      <c r="T93" s="197"/>
      <c r="U93" s="197"/>
      <c r="V93" s="725"/>
      <c r="W93" s="13"/>
    </row>
    <row r="94" spans="4:23" x14ac:dyDescent="0.25">
      <c r="D94" s="197"/>
      <c r="E94" s="197"/>
      <c r="F94" s="197"/>
      <c r="G94" s="197"/>
      <c r="H94" s="211"/>
      <c r="I94" s="197"/>
      <c r="J94" s="197"/>
      <c r="K94" s="197"/>
      <c r="L94" s="197"/>
      <c r="M94" s="197"/>
      <c r="N94" s="197"/>
      <c r="O94" s="197"/>
      <c r="P94" s="197"/>
      <c r="Q94" s="197"/>
      <c r="R94" s="197"/>
      <c r="S94" s="197"/>
      <c r="T94" s="197"/>
      <c r="U94" s="197"/>
      <c r="V94" s="725"/>
      <c r="W94" s="13"/>
    </row>
    <row r="95" spans="4:23" x14ac:dyDescent="0.25">
      <c r="D95" s="197"/>
      <c r="E95" s="197"/>
      <c r="F95" s="197"/>
      <c r="G95" s="197"/>
      <c r="H95" s="211"/>
      <c r="I95" s="197"/>
      <c r="J95" s="197"/>
      <c r="K95" s="197"/>
      <c r="L95" s="197"/>
      <c r="M95" s="197"/>
      <c r="N95" s="197"/>
      <c r="O95" s="197"/>
      <c r="P95" s="197"/>
      <c r="Q95" s="197"/>
      <c r="R95" s="197"/>
      <c r="S95" s="197"/>
      <c r="T95" s="197"/>
      <c r="U95" s="197"/>
      <c r="V95" s="725"/>
      <c r="W95" s="13"/>
    </row>
    <row r="96" spans="4:23" x14ac:dyDescent="0.25">
      <c r="D96" s="197"/>
      <c r="E96" s="197"/>
      <c r="F96" s="197"/>
      <c r="G96" s="197"/>
      <c r="H96" s="211"/>
      <c r="I96" s="197"/>
      <c r="J96" s="197"/>
      <c r="K96" s="197"/>
      <c r="L96" s="197"/>
      <c r="M96" s="197"/>
      <c r="N96" s="197"/>
      <c r="O96" s="197"/>
      <c r="P96" s="197"/>
      <c r="Q96" s="197"/>
      <c r="R96" s="197"/>
      <c r="S96" s="197"/>
      <c r="T96" s="197"/>
      <c r="U96" s="197"/>
      <c r="V96" s="725"/>
      <c r="W96" s="13"/>
    </row>
    <row r="97" spans="4:23" x14ac:dyDescent="0.25">
      <c r="D97" s="197"/>
      <c r="E97" s="197"/>
      <c r="F97" s="197"/>
      <c r="G97" s="197"/>
      <c r="H97" s="211"/>
      <c r="I97" s="197"/>
      <c r="J97" s="197"/>
      <c r="K97" s="197"/>
      <c r="L97" s="197"/>
      <c r="M97" s="197"/>
      <c r="N97" s="197"/>
      <c r="O97" s="197"/>
      <c r="P97" s="197"/>
      <c r="Q97" s="197"/>
      <c r="R97" s="197"/>
      <c r="S97" s="197"/>
      <c r="T97" s="197"/>
      <c r="U97" s="197"/>
      <c r="V97" s="725"/>
      <c r="W97" s="13"/>
    </row>
    <row r="98" spans="4:23" x14ac:dyDescent="0.25">
      <c r="D98" s="197"/>
      <c r="E98" s="197"/>
      <c r="F98" s="197"/>
      <c r="G98" s="197"/>
      <c r="H98" s="211"/>
      <c r="I98" s="197"/>
      <c r="J98" s="197"/>
      <c r="K98" s="197"/>
      <c r="L98" s="197"/>
      <c r="M98" s="197"/>
      <c r="N98" s="197"/>
      <c r="O98" s="197"/>
      <c r="P98" s="197"/>
      <c r="Q98" s="197"/>
      <c r="R98" s="197"/>
      <c r="S98" s="197"/>
      <c r="T98" s="197"/>
      <c r="U98" s="197"/>
      <c r="V98" s="725"/>
      <c r="W98" s="13"/>
    </row>
    <row r="99" spans="4:23" x14ac:dyDescent="0.25">
      <c r="D99" s="197"/>
      <c r="E99" s="197"/>
      <c r="F99" s="197"/>
      <c r="G99" s="197"/>
      <c r="H99" s="211"/>
      <c r="I99" s="197"/>
      <c r="J99" s="197"/>
      <c r="K99" s="197"/>
      <c r="L99" s="197"/>
      <c r="M99" s="197"/>
      <c r="N99" s="197"/>
      <c r="O99" s="197"/>
      <c r="P99" s="197"/>
      <c r="Q99" s="197"/>
      <c r="R99" s="197"/>
      <c r="S99" s="197"/>
      <c r="T99" s="197"/>
      <c r="U99" s="197"/>
      <c r="V99" s="725"/>
      <c r="W99" s="13"/>
    </row>
    <row r="100" spans="4:23" x14ac:dyDescent="0.25">
      <c r="D100" s="197"/>
      <c r="E100" s="197"/>
      <c r="F100" s="197"/>
      <c r="G100" s="197"/>
      <c r="H100" s="211"/>
      <c r="I100" s="197"/>
      <c r="J100" s="197"/>
      <c r="K100" s="197"/>
      <c r="L100" s="197"/>
      <c r="M100" s="197"/>
      <c r="N100" s="197"/>
      <c r="O100" s="197"/>
      <c r="P100" s="197"/>
      <c r="Q100" s="197"/>
      <c r="R100" s="197"/>
      <c r="S100" s="197"/>
      <c r="T100" s="197"/>
      <c r="U100" s="197"/>
      <c r="V100" s="725"/>
      <c r="W100" s="13"/>
    </row>
    <row r="101" spans="4:23" x14ac:dyDescent="0.25">
      <c r="W101" s="13"/>
    </row>
    <row r="102" spans="4:23" x14ac:dyDescent="0.25">
      <c r="W102" s="13"/>
    </row>
    <row r="103" spans="4:23" x14ac:dyDescent="0.25">
      <c r="W103" s="13"/>
    </row>
    <row r="104" spans="4:23" x14ac:dyDescent="0.25">
      <c r="W104" s="13"/>
    </row>
    <row r="105" spans="4:23" x14ac:dyDescent="0.25">
      <c r="W105" s="13"/>
    </row>
    <row r="106" spans="4:23" x14ac:dyDescent="0.25">
      <c r="W106" s="13"/>
    </row>
    <row r="107" spans="4:23" x14ac:dyDescent="0.25">
      <c r="W107" s="13"/>
    </row>
    <row r="108" spans="4:23" x14ac:dyDescent="0.25">
      <c r="W108" s="13"/>
    </row>
    <row r="109" spans="4:23" x14ac:dyDescent="0.25">
      <c r="W109" s="13"/>
    </row>
    <row r="110" spans="4:23" x14ac:dyDescent="0.25">
      <c r="W110" s="13"/>
    </row>
    <row r="111" spans="4:23" x14ac:dyDescent="0.25">
      <c r="W111" s="13"/>
    </row>
    <row r="112" spans="4: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sheetData>
  <mergeCells count="46">
    <mergeCell ref="T29:X29"/>
    <mergeCell ref="A23:C23"/>
    <mergeCell ref="H23:I23"/>
    <mergeCell ref="H24:I24"/>
    <mergeCell ref="H25:I25"/>
    <mergeCell ref="H26:I26"/>
    <mergeCell ref="A29:G29"/>
    <mergeCell ref="H29:N29"/>
    <mergeCell ref="O29:S29"/>
    <mergeCell ref="A17:C20"/>
    <mergeCell ref="D17:W20"/>
    <mergeCell ref="A22:C22"/>
    <mergeCell ref="E22:F22"/>
    <mergeCell ref="H22:J22"/>
    <mergeCell ref="A32:A34"/>
    <mergeCell ref="O31:R31"/>
    <mergeCell ref="O33:R33"/>
    <mergeCell ref="O34:R34"/>
    <mergeCell ref="O32:R32"/>
    <mergeCell ref="G32:G34"/>
    <mergeCell ref="F32:F34"/>
    <mergeCell ref="E32:E34"/>
    <mergeCell ref="D32:D34"/>
    <mergeCell ref="C32:C34"/>
    <mergeCell ref="O42:R42"/>
    <mergeCell ref="O43:R43"/>
    <mergeCell ref="O44:R44"/>
    <mergeCell ref="O35:R38"/>
    <mergeCell ref="B32:B34"/>
    <mergeCell ref="M35:M38"/>
    <mergeCell ref="N35:N38"/>
    <mergeCell ref="H35:H38"/>
    <mergeCell ref="I35:I38"/>
    <mergeCell ref="J35:J38"/>
    <mergeCell ref="K35:K38"/>
    <mergeCell ref="L35:L38"/>
    <mergeCell ref="O39:R39"/>
    <mergeCell ref="O40:R40"/>
    <mergeCell ref="O41:R41"/>
    <mergeCell ref="T35:T38"/>
    <mergeCell ref="O30:R30"/>
    <mergeCell ref="U35:U38"/>
    <mergeCell ref="V35:V38"/>
    <mergeCell ref="W35:W38"/>
    <mergeCell ref="X35:X38"/>
    <mergeCell ref="S35:S38"/>
  </mergeCells>
  <conditionalFormatting sqref="W31:W35 W39:W44">
    <cfRule type="containsText" dxfId="11" priority="4" stopIfTrue="1" operator="containsText" text="Cerrada">
      <formula>NOT(ISERROR(SEARCH("Cerrada",W31)))</formula>
    </cfRule>
    <cfRule type="containsText" dxfId="10" priority="5" stopIfTrue="1" operator="containsText" text="En ejecución">
      <formula>NOT(ISERROR(SEARCH("En ejecución",W31)))</formula>
    </cfRule>
    <cfRule type="containsText" dxfId="9" priority="6" stopIfTrue="1" operator="containsText" text="Vencida">
      <formula>NOT(ISERROR(SEARCH("Vencida",W31)))</formula>
    </cfRule>
  </conditionalFormatting>
  <conditionalFormatting sqref="W31:W35 W39:W44">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11">
    <dataValidation type="list" allowBlank="1" showErrorMessage="1" sqref="A65531 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A131067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A196603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A262139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A327675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A393211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A458747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A524283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A589819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A655355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A720891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A786427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A851963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A917499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A983035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UEK983035 UOG983035 UYC983035 VHY983035 VRU983035 WBQ983035 WLM983035 WVI983035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xr:uid="{00000000-0002-0000-0E00-000000000000}">
      <formula1>PROCESOS</formula1>
    </dataValidation>
    <dataValidation type="list" allowBlank="1" showInputMessage="1" showErrorMessage="1" sqref="B65566:B65570 IX65566:IX65570 ST65566:ST65570 ACP65566:ACP65570 AML65566:AML65570 AWH65566:AWH65570 BGD65566:BGD65570 BPZ65566:BPZ65570 BZV65566:BZV65570 CJR65566:CJR65570 CTN65566:CTN65570 DDJ65566:DDJ65570 DNF65566:DNF65570 DXB65566:DXB65570 EGX65566:EGX65570 EQT65566:EQT65570 FAP65566:FAP65570 FKL65566:FKL65570 FUH65566:FUH65570 GED65566:GED65570 GNZ65566:GNZ65570 GXV65566:GXV65570 HHR65566:HHR65570 HRN65566:HRN65570 IBJ65566:IBJ65570 ILF65566:ILF65570 IVB65566:IVB65570 JEX65566:JEX65570 JOT65566:JOT65570 JYP65566:JYP65570 KIL65566:KIL65570 KSH65566:KSH65570 LCD65566:LCD65570 LLZ65566:LLZ65570 LVV65566:LVV65570 MFR65566:MFR65570 MPN65566:MPN65570 MZJ65566:MZJ65570 NJF65566:NJF65570 NTB65566:NTB65570 OCX65566:OCX65570 OMT65566:OMT65570 OWP65566:OWP65570 PGL65566:PGL65570 PQH65566:PQH65570 QAD65566:QAD65570 QJZ65566:QJZ65570 QTV65566:QTV65570 RDR65566:RDR65570 RNN65566:RNN65570 RXJ65566:RXJ65570 SHF65566:SHF65570 SRB65566:SRB65570 TAX65566:TAX65570 TKT65566:TKT65570 TUP65566:TUP65570 UEL65566:UEL65570 UOH65566:UOH65570 UYD65566:UYD65570 VHZ65566:VHZ65570 VRV65566:VRV65570 WBR65566:WBR65570 WLN65566:WLN65570 WVJ65566:WVJ65570 B131102:B131106 IX131102:IX131106 ST131102:ST131106 ACP131102:ACP131106 AML131102:AML131106 AWH131102:AWH131106 BGD131102:BGD131106 BPZ131102:BPZ131106 BZV131102:BZV131106 CJR131102:CJR131106 CTN131102:CTN131106 DDJ131102:DDJ131106 DNF131102:DNF131106 DXB131102:DXB131106 EGX131102:EGX131106 EQT131102:EQT131106 FAP131102:FAP131106 FKL131102:FKL131106 FUH131102:FUH131106 GED131102:GED131106 GNZ131102:GNZ131106 GXV131102:GXV131106 HHR131102:HHR131106 HRN131102:HRN131106 IBJ131102:IBJ131106 ILF131102:ILF131106 IVB131102:IVB131106 JEX131102:JEX131106 JOT131102:JOT131106 JYP131102:JYP131106 KIL131102:KIL131106 KSH131102:KSH131106 LCD131102:LCD131106 LLZ131102:LLZ131106 LVV131102:LVV131106 MFR131102:MFR131106 MPN131102:MPN131106 MZJ131102:MZJ131106 NJF131102:NJF131106 NTB131102:NTB131106 OCX131102:OCX131106 OMT131102:OMT131106 OWP131102:OWP131106 PGL131102:PGL131106 PQH131102:PQH131106 QAD131102:QAD131106 QJZ131102:QJZ131106 QTV131102:QTV131106 RDR131102:RDR131106 RNN131102:RNN131106 RXJ131102:RXJ131106 SHF131102:SHF131106 SRB131102:SRB131106 TAX131102:TAX131106 TKT131102:TKT131106 TUP131102:TUP131106 UEL131102:UEL131106 UOH131102:UOH131106 UYD131102:UYD131106 VHZ131102:VHZ131106 VRV131102:VRV131106 WBR131102:WBR131106 WLN131102:WLN131106 WVJ131102:WVJ131106 B196638:B196642 IX196638:IX196642 ST196638:ST196642 ACP196638:ACP196642 AML196638:AML196642 AWH196638:AWH196642 BGD196638:BGD196642 BPZ196638:BPZ196642 BZV196638:BZV196642 CJR196638:CJR196642 CTN196638:CTN196642 DDJ196638:DDJ196642 DNF196638:DNF196642 DXB196638:DXB196642 EGX196638:EGX196642 EQT196638:EQT196642 FAP196638:FAP196642 FKL196638:FKL196642 FUH196638:FUH196642 GED196638:GED196642 GNZ196638:GNZ196642 GXV196638:GXV196642 HHR196638:HHR196642 HRN196638:HRN196642 IBJ196638:IBJ196642 ILF196638:ILF196642 IVB196638:IVB196642 JEX196638:JEX196642 JOT196638:JOT196642 JYP196638:JYP196642 KIL196638:KIL196642 KSH196638:KSH196642 LCD196638:LCD196642 LLZ196638:LLZ196642 LVV196638:LVV196642 MFR196638:MFR196642 MPN196638:MPN196642 MZJ196638:MZJ196642 NJF196638:NJF196642 NTB196638:NTB196642 OCX196638:OCX196642 OMT196638:OMT196642 OWP196638:OWP196642 PGL196638:PGL196642 PQH196638:PQH196642 QAD196638:QAD196642 QJZ196638:QJZ196642 QTV196638:QTV196642 RDR196638:RDR196642 RNN196638:RNN196642 RXJ196638:RXJ196642 SHF196638:SHF196642 SRB196638:SRB196642 TAX196638:TAX196642 TKT196638:TKT196642 TUP196638:TUP196642 UEL196638:UEL196642 UOH196638:UOH196642 UYD196638:UYD196642 VHZ196638:VHZ196642 VRV196638:VRV196642 WBR196638:WBR196642 WLN196638:WLN196642 WVJ196638:WVJ196642 B262174:B262178 IX262174:IX262178 ST262174:ST262178 ACP262174:ACP262178 AML262174:AML262178 AWH262174:AWH262178 BGD262174:BGD262178 BPZ262174:BPZ262178 BZV262174:BZV262178 CJR262174:CJR262178 CTN262174:CTN262178 DDJ262174:DDJ262178 DNF262174:DNF262178 DXB262174:DXB262178 EGX262174:EGX262178 EQT262174:EQT262178 FAP262174:FAP262178 FKL262174:FKL262178 FUH262174:FUH262178 GED262174:GED262178 GNZ262174:GNZ262178 GXV262174:GXV262178 HHR262174:HHR262178 HRN262174:HRN262178 IBJ262174:IBJ262178 ILF262174:ILF262178 IVB262174:IVB262178 JEX262174:JEX262178 JOT262174:JOT262178 JYP262174:JYP262178 KIL262174:KIL262178 KSH262174:KSH262178 LCD262174:LCD262178 LLZ262174:LLZ262178 LVV262174:LVV262178 MFR262174:MFR262178 MPN262174:MPN262178 MZJ262174:MZJ262178 NJF262174:NJF262178 NTB262174:NTB262178 OCX262174:OCX262178 OMT262174:OMT262178 OWP262174:OWP262178 PGL262174:PGL262178 PQH262174:PQH262178 QAD262174:QAD262178 QJZ262174:QJZ262178 QTV262174:QTV262178 RDR262174:RDR262178 RNN262174:RNN262178 RXJ262174:RXJ262178 SHF262174:SHF262178 SRB262174:SRB262178 TAX262174:TAX262178 TKT262174:TKT262178 TUP262174:TUP262178 UEL262174:UEL262178 UOH262174:UOH262178 UYD262174:UYD262178 VHZ262174:VHZ262178 VRV262174:VRV262178 WBR262174:WBR262178 WLN262174:WLN262178 WVJ262174:WVJ262178 B327710:B327714 IX327710:IX327714 ST327710:ST327714 ACP327710:ACP327714 AML327710:AML327714 AWH327710:AWH327714 BGD327710:BGD327714 BPZ327710:BPZ327714 BZV327710:BZV327714 CJR327710:CJR327714 CTN327710:CTN327714 DDJ327710:DDJ327714 DNF327710:DNF327714 DXB327710:DXB327714 EGX327710:EGX327714 EQT327710:EQT327714 FAP327710:FAP327714 FKL327710:FKL327714 FUH327710:FUH327714 GED327710:GED327714 GNZ327710:GNZ327714 GXV327710:GXV327714 HHR327710:HHR327714 HRN327710:HRN327714 IBJ327710:IBJ327714 ILF327710:ILF327714 IVB327710:IVB327714 JEX327710:JEX327714 JOT327710:JOT327714 JYP327710:JYP327714 KIL327710:KIL327714 KSH327710:KSH327714 LCD327710:LCD327714 LLZ327710:LLZ327714 LVV327710:LVV327714 MFR327710:MFR327714 MPN327710:MPN327714 MZJ327710:MZJ327714 NJF327710:NJF327714 NTB327710:NTB327714 OCX327710:OCX327714 OMT327710:OMT327714 OWP327710:OWP327714 PGL327710:PGL327714 PQH327710:PQH327714 QAD327710:QAD327714 QJZ327710:QJZ327714 QTV327710:QTV327714 RDR327710:RDR327714 RNN327710:RNN327714 RXJ327710:RXJ327714 SHF327710:SHF327714 SRB327710:SRB327714 TAX327710:TAX327714 TKT327710:TKT327714 TUP327710:TUP327714 UEL327710:UEL327714 UOH327710:UOH327714 UYD327710:UYD327714 VHZ327710:VHZ327714 VRV327710:VRV327714 WBR327710:WBR327714 WLN327710:WLN327714 WVJ327710:WVJ327714 B393246:B393250 IX393246:IX393250 ST393246:ST393250 ACP393246:ACP393250 AML393246:AML393250 AWH393246:AWH393250 BGD393246:BGD393250 BPZ393246:BPZ393250 BZV393246:BZV393250 CJR393246:CJR393250 CTN393246:CTN393250 DDJ393246:DDJ393250 DNF393246:DNF393250 DXB393246:DXB393250 EGX393246:EGX393250 EQT393246:EQT393250 FAP393246:FAP393250 FKL393246:FKL393250 FUH393246:FUH393250 GED393246:GED393250 GNZ393246:GNZ393250 GXV393246:GXV393250 HHR393246:HHR393250 HRN393246:HRN393250 IBJ393246:IBJ393250 ILF393246:ILF393250 IVB393246:IVB393250 JEX393246:JEX393250 JOT393246:JOT393250 JYP393246:JYP393250 KIL393246:KIL393250 KSH393246:KSH393250 LCD393246:LCD393250 LLZ393246:LLZ393250 LVV393246:LVV393250 MFR393246:MFR393250 MPN393246:MPN393250 MZJ393246:MZJ393250 NJF393246:NJF393250 NTB393246:NTB393250 OCX393246:OCX393250 OMT393246:OMT393250 OWP393246:OWP393250 PGL393246:PGL393250 PQH393246:PQH393250 QAD393246:QAD393250 QJZ393246:QJZ393250 QTV393246:QTV393250 RDR393246:RDR393250 RNN393246:RNN393250 RXJ393246:RXJ393250 SHF393246:SHF393250 SRB393246:SRB393250 TAX393246:TAX393250 TKT393246:TKT393250 TUP393246:TUP393250 UEL393246:UEL393250 UOH393246:UOH393250 UYD393246:UYD393250 VHZ393246:VHZ393250 VRV393246:VRV393250 WBR393246:WBR393250 WLN393246:WLN393250 WVJ393246:WVJ393250 B458782:B458786 IX458782:IX458786 ST458782:ST458786 ACP458782:ACP458786 AML458782:AML458786 AWH458782:AWH458786 BGD458782:BGD458786 BPZ458782:BPZ458786 BZV458782:BZV458786 CJR458782:CJR458786 CTN458782:CTN458786 DDJ458782:DDJ458786 DNF458782:DNF458786 DXB458782:DXB458786 EGX458782:EGX458786 EQT458782:EQT458786 FAP458782:FAP458786 FKL458782:FKL458786 FUH458782:FUH458786 GED458782:GED458786 GNZ458782:GNZ458786 GXV458782:GXV458786 HHR458782:HHR458786 HRN458782:HRN458786 IBJ458782:IBJ458786 ILF458782:ILF458786 IVB458782:IVB458786 JEX458782:JEX458786 JOT458782:JOT458786 JYP458782:JYP458786 KIL458782:KIL458786 KSH458782:KSH458786 LCD458782:LCD458786 LLZ458782:LLZ458786 LVV458782:LVV458786 MFR458782:MFR458786 MPN458782:MPN458786 MZJ458782:MZJ458786 NJF458782:NJF458786 NTB458782:NTB458786 OCX458782:OCX458786 OMT458782:OMT458786 OWP458782:OWP458786 PGL458782:PGL458786 PQH458782:PQH458786 QAD458782:QAD458786 QJZ458782:QJZ458786 QTV458782:QTV458786 RDR458782:RDR458786 RNN458782:RNN458786 RXJ458782:RXJ458786 SHF458782:SHF458786 SRB458782:SRB458786 TAX458782:TAX458786 TKT458782:TKT458786 TUP458782:TUP458786 UEL458782:UEL458786 UOH458782:UOH458786 UYD458782:UYD458786 VHZ458782:VHZ458786 VRV458782:VRV458786 WBR458782:WBR458786 WLN458782:WLN458786 WVJ458782:WVJ458786 B524318:B524322 IX524318:IX524322 ST524318:ST524322 ACP524318:ACP524322 AML524318:AML524322 AWH524318:AWH524322 BGD524318:BGD524322 BPZ524318:BPZ524322 BZV524318:BZV524322 CJR524318:CJR524322 CTN524318:CTN524322 DDJ524318:DDJ524322 DNF524318:DNF524322 DXB524318:DXB524322 EGX524318:EGX524322 EQT524318:EQT524322 FAP524318:FAP524322 FKL524318:FKL524322 FUH524318:FUH524322 GED524318:GED524322 GNZ524318:GNZ524322 GXV524318:GXV524322 HHR524318:HHR524322 HRN524318:HRN524322 IBJ524318:IBJ524322 ILF524318:ILF524322 IVB524318:IVB524322 JEX524318:JEX524322 JOT524318:JOT524322 JYP524318:JYP524322 KIL524318:KIL524322 KSH524318:KSH524322 LCD524318:LCD524322 LLZ524318:LLZ524322 LVV524318:LVV524322 MFR524318:MFR524322 MPN524318:MPN524322 MZJ524318:MZJ524322 NJF524318:NJF524322 NTB524318:NTB524322 OCX524318:OCX524322 OMT524318:OMT524322 OWP524318:OWP524322 PGL524318:PGL524322 PQH524318:PQH524322 QAD524318:QAD524322 QJZ524318:QJZ524322 QTV524318:QTV524322 RDR524318:RDR524322 RNN524318:RNN524322 RXJ524318:RXJ524322 SHF524318:SHF524322 SRB524318:SRB524322 TAX524318:TAX524322 TKT524318:TKT524322 TUP524318:TUP524322 UEL524318:UEL524322 UOH524318:UOH524322 UYD524318:UYD524322 VHZ524318:VHZ524322 VRV524318:VRV524322 WBR524318:WBR524322 WLN524318:WLN524322 WVJ524318:WVJ524322 B589854:B589858 IX589854:IX589858 ST589854:ST589858 ACP589854:ACP589858 AML589854:AML589858 AWH589854:AWH589858 BGD589854:BGD589858 BPZ589854:BPZ589858 BZV589854:BZV589858 CJR589854:CJR589858 CTN589854:CTN589858 DDJ589854:DDJ589858 DNF589854:DNF589858 DXB589854:DXB589858 EGX589854:EGX589858 EQT589854:EQT589858 FAP589854:FAP589858 FKL589854:FKL589858 FUH589854:FUH589858 GED589854:GED589858 GNZ589854:GNZ589858 GXV589854:GXV589858 HHR589854:HHR589858 HRN589854:HRN589858 IBJ589854:IBJ589858 ILF589854:ILF589858 IVB589854:IVB589858 JEX589854:JEX589858 JOT589854:JOT589858 JYP589854:JYP589858 KIL589854:KIL589858 KSH589854:KSH589858 LCD589854:LCD589858 LLZ589854:LLZ589858 LVV589854:LVV589858 MFR589854:MFR589858 MPN589854:MPN589858 MZJ589854:MZJ589858 NJF589854:NJF589858 NTB589854:NTB589858 OCX589854:OCX589858 OMT589854:OMT589858 OWP589854:OWP589858 PGL589854:PGL589858 PQH589854:PQH589858 QAD589854:QAD589858 QJZ589854:QJZ589858 QTV589854:QTV589858 RDR589854:RDR589858 RNN589854:RNN589858 RXJ589854:RXJ589858 SHF589854:SHF589858 SRB589854:SRB589858 TAX589854:TAX589858 TKT589854:TKT589858 TUP589854:TUP589858 UEL589854:UEL589858 UOH589854:UOH589858 UYD589854:UYD589858 VHZ589854:VHZ589858 VRV589854:VRV589858 WBR589854:WBR589858 WLN589854:WLN589858 WVJ589854:WVJ589858 B655390:B655394 IX655390:IX655394 ST655390:ST655394 ACP655390:ACP655394 AML655390:AML655394 AWH655390:AWH655394 BGD655390:BGD655394 BPZ655390:BPZ655394 BZV655390:BZV655394 CJR655390:CJR655394 CTN655390:CTN655394 DDJ655390:DDJ655394 DNF655390:DNF655394 DXB655390:DXB655394 EGX655390:EGX655394 EQT655390:EQT655394 FAP655390:FAP655394 FKL655390:FKL655394 FUH655390:FUH655394 GED655390:GED655394 GNZ655390:GNZ655394 GXV655390:GXV655394 HHR655390:HHR655394 HRN655390:HRN655394 IBJ655390:IBJ655394 ILF655390:ILF655394 IVB655390:IVB655394 JEX655390:JEX655394 JOT655390:JOT655394 JYP655390:JYP655394 KIL655390:KIL655394 KSH655390:KSH655394 LCD655390:LCD655394 LLZ655390:LLZ655394 LVV655390:LVV655394 MFR655390:MFR655394 MPN655390:MPN655394 MZJ655390:MZJ655394 NJF655390:NJF655394 NTB655390:NTB655394 OCX655390:OCX655394 OMT655390:OMT655394 OWP655390:OWP655394 PGL655390:PGL655394 PQH655390:PQH655394 QAD655390:QAD655394 QJZ655390:QJZ655394 QTV655390:QTV655394 RDR655390:RDR655394 RNN655390:RNN655394 RXJ655390:RXJ655394 SHF655390:SHF655394 SRB655390:SRB655394 TAX655390:TAX655394 TKT655390:TKT655394 TUP655390:TUP655394 UEL655390:UEL655394 UOH655390:UOH655394 UYD655390:UYD655394 VHZ655390:VHZ655394 VRV655390:VRV655394 WBR655390:WBR655394 WLN655390:WLN655394 WVJ655390:WVJ655394 B720926:B720930 IX720926:IX720930 ST720926:ST720930 ACP720926:ACP720930 AML720926:AML720930 AWH720926:AWH720930 BGD720926:BGD720930 BPZ720926:BPZ720930 BZV720926:BZV720930 CJR720926:CJR720930 CTN720926:CTN720930 DDJ720926:DDJ720930 DNF720926:DNF720930 DXB720926:DXB720930 EGX720926:EGX720930 EQT720926:EQT720930 FAP720926:FAP720930 FKL720926:FKL720930 FUH720926:FUH720930 GED720926:GED720930 GNZ720926:GNZ720930 GXV720926:GXV720930 HHR720926:HHR720930 HRN720926:HRN720930 IBJ720926:IBJ720930 ILF720926:ILF720930 IVB720926:IVB720930 JEX720926:JEX720930 JOT720926:JOT720930 JYP720926:JYP720930 KIL720926:KIL720930 KSH720926:KSH720930 LCD720926:LCD720930 LLZ720926:LLZ720930 LVV720926:LVV720930 MFR720926:MFR720930 MPN720926:MPN720930 MZJ720926:MZJ720930 NJF720926:NJF720930 NTB720926:NTB720930 OCX720926:OCX720930 OMT720926:OMT720930 OWP720926:OWP720930 PGL720926:PGL720930 PQH720926:PQH720930 QAD720926:QAD720930 QJZ720926:QJZ720930 QTV720926:QTV720930 RDR720926:RDR720930 RNN720926:RNN720930 RXJ720926:RXJ720930 SHF720926:SHF720930 SRB720926:SRB720930 TAX720926:TAX720930 TKT720926:TKT720930 TUP720926:TUP720930 UEL720926:UEL720930 UOH720926:UOH720930 UYD720926:UYD720930 VHZ720926:VHZ720930 VRV720926:VRV720930 WBR720926:WBR720930 WLN720926:WLN720930 WVJ720926:WVJ720930 B786462:B786466 IX786462:IX786466 ST786462:ST786466 ACP786462:ACP786466 AML786462:AML786466 AWH786462:AWH786466 BGD786462:BGD786466 BPZ786462:BPZ786466 BZV786462:BZV786466 CJR786462:CJR786466 CTN786462:CTN786466 DDJ786462:DDJ786466 DNF786462:DNF786466 DXB786462:DXB786466 EGX786462:EGX786466 EQT786462:EQT786466 FAP786462:FAP786466 FKL786462:FKL786466 FUH786462:FUH786466 GED786462:GED786466 GNZ786462:GNZ786466 GXV786462:GXV786466 HHR786462:HHR786466 HRN786462:HRN786466 IBJ786462:IBJ786466 ILF786462:ILF786466 IVB786462:IVB786466 JEX786462:JEX786466 JOT786462:JOT786466 JYP786462:JYP786466 KIL786462:KIL786466 KSH786462:KSH786466 LCD786462:LCD786466 LLZ786462:LLZ786466 LVV786462:LVV786466 MFR786462:MFR786466 MPN786462:MPN786466 MZJ786462:MZJ786466 NJF786462:NJF786466 NTB786462:NTB786466 OCX786462:OCX786466 OMT786462:OMT786466 OWP786462:OWP786466 PGL786462:PGL786466 PQH786462:PQH786466 QAD786462:QAD786466 QJZ786462:QJZ786466 QTV786462:QTV786466 RDR786462:RDR786466 RNN786462:RNN786466 RXJ786462:RXJ786466 SHF786462:SHF786466 SRB786462:SRB786466 TAX786462:TAX786466 TKT786462:TKT786466 TUP786462:TUP786466 UEL786462:UEL786466 UOH786462:UOH786466 UYD786462:UYD786466 VHZ786462:VHZ786466 VRV786462:VRV786466 WBR786462:WBR786466 WLN786462:WLN786466 WVJ786462:WVJ786466 B851998:B852002 IX851998:IX852002 ST851998:ST852002 ACP851998:ACP852002 AML851998:AML852002 AWH851998:AWH852002 BGD851998:BGD852002 BPZ851998:BPZ852002 BZV851998:BZV852002 CJR851998:CJR852002 CTN851998:CTN852002 DDJ851998:DDJ852002 DNF851998:DNF852002 DXB851998:DXB852002 EGX851998:EGX852002 EQT851998:EQT852002 FAP851998:FAP852002 FKL851998:FKL852002 FUH851998:FUH852002 GED851998:GED852002 GNZ851998:GNZ852002 GXV851998:GXV852002 HHR851998:HHR852002 HRN851998:HRN852002 IBJ851998:IBJ852002 ILF851998:ILF852002 IVB851998:IVB852002 JEX851998:JEX852002 JOT851998:JOT852002 JYP851998:JYP852002 KIL851998:KIL852002 KSH851998:KSH852002 LCD851998:LCD852002 LLZ851998:LLZ852002 LVV851998:LVV852002 MFR851998:MFR852002 MPN851998:MPN852002 MZJ851998:MZJ852002 NJF851998:NJF852002 NTB851998:NTB852002 OCX851998:OCX852002 OMT851998:OMT852002 OWP851998:OWP852002 PGL851998:PGL852002 PQH851998:PQH852002 QAD851998:QAD852002 QJZ851998:QJZ852002 QTV851998:QTV852002 RDR851998:RDR852002 RNN851998:RNN852002 RXJ851998:RXJ852002 SHF851998:SHF852002 SRB851998:SRB852002 TAX851998:TAX852002 TKT851998:TKT852002 TUP851998:TUP852002 UEL851998:UEL852002 UOH851998:UOH852002 UYD851998:UYD852002 VHZ851998:VHZ852002 VRV851998:VRV852002 WBR851998:WBR852002 WLN851998:WLN852002 WVJ851998:WVJ852002 B917534:B917538 IX917534:IX917538 ST917534:ST917538 ACP917534:ACP917538 AML917534:AML917538 AWH917534:AWH917538 BGD917534:BGD917538 BPZ917534:BPZ917538 BZV917534:BZV917538 CJR917534:CJR917538 CTN917534:CTN917538 DDJ917534:DDJ917538 DNF917534:DNF917538 DXB917534:DXB917538 EGX917534:EGX917538 EQT917534:EQT917538 FAP917534:FAP917538 FKL917534:FKL917538 FUH917534:FUH917538 GED917534:GED917538 GNZ917534:GNZ917538 GXV917534:GXV917538 HHR917534:HHR917538 HRN917534:HRN917538 IBJ917534:IBJ917538 ILF917534:ILF917538 IVB917534:IVB917538 JEX917534:JEX917538 JOT917534:JOT917538 JYP917534:JYP917538 KIL917534:KIL917538 KSH917534:KSH917538 LCD917534:LCD917538 LLZ917534:LLZ917538 LVV917534:LVV917538 MFR917534:MFR917538 MPN917534:MPN917538 MZJ917534:MZJ917538 NJF917534:NJF917538 NTB917534:NTB917538 OCX917534:OCX917538 OMT917534:OMT917538 OWP917534:OWP917538 PGL917534:PGL917538 PQH917534:PQH917538 QAD917534:QAD917538 QJZ917534:QJZ917538 QTV917534:QTV917538 RDR917534:RDR917538 RNN917534:RNN917538 RXJ917534:RXJ917538 SHF917534:SHF917538 SRB917534:SRB917538 TAX917534:TAX917538 TKT917534:TKT917538 TUP917534:TUP917538 UEL917534:UEL917538 UOH917534:UOH917538 UYD917534:UYD917538 VHZ917534:VHZ917538 VRV917534:VRV917538 WBR917534:WBR917538 WLN917534:WLN917538 WVJ917534:WVJ917538 B983070:B983074 IX983070:IX983074 ST983070:ST983074 ACP983070:ACP983074 AML983070:AML983074 AWH983070:AWH983074 BGD983070:BGD983074 BPZ983070:BPZ983074 BZV983070:BZV983074 CJR983070:CJR983074 CTN983070:CTN983074 DDJ983070:DDJ983074 DNF983070:DNF983074 DXB983070:DXB983074 EGX983070:EGX983074 EQT983070:EQT983074 FAP983070:FAP983074 FKL983070:FKL983074 FUH983070:FUH983074 GED983070:GED983074 GNZ983070:GNZ983074 GXV983070:GXV983074 HHR983070:HHR983074 HRN983070:HRN983074 IBJ983070:IBJ983074 ILF983070:ILF983074 IVB983070:IVB983074 JEX983070:JEX983074 JOT983070:JOT983074 JYP983070:JYP983074 KIL983070:KIL983074 KSH983070:KSH983074 LCD983070:LCD983074 LLZ983070:LLZ983074 LVV983070:LVV983074 MFR983070:MFR983074 MPN983070:MPN983074 MZJ983070:MZJ983074 NJF983070:NJF983074 NTB983070:NTB983074 OCX983070:OCX983074 OMT983070:OMT983074 OWP983070:OWP983074 PGL983070:PGL983074 PQH983070:PQH983074 QAD983070:QAD983074 QJZ983070:QJZ983074 QTV983070:QTV983074 RDR983070:RDR983074 RNN983070:RNN983074 RXJ983070:RXJ983074 SHF983070:SHF983074 SRB983070:SRB983074 TAX983070:TAX983074 TKT983070:TKT983074 TUP983070:TUP983074 UEL983070:UEL983074 UOH983070:UOH983074 UYD983070:UYD983074 VHZ983070:VHZ983074 VRV983070:VRV983074 WBR983070:WBR983074 WLN983070:WLN983074 WVJ983070:WVJ983074 B31" xr:uid="{00000000-0002-0000-0E00-000001000000}">
      <formula1>$F$2:$F$6</formula1>
    </dataValidation>
    <dataValidation type="list" allowBlank="1" showInputMessage="1" showErrorMessage="1" sqref="C65566:C65570 IY65566:IY65570 SU65566:SU65570 ACQ65566:ACQ65570 AMM65566:AMM65570 AWI65566:AWI65570 BGE65566:BGE65570 BQA65566:BQA65570 BZW65566:BZW65570 CJS65566:CJS65570 CTO65566:CTO65570 DDK65566:DDK65570 DNG65566:DNG65570 DXC65566:DXC65570 EGY65566:EGY65570 EQU65566:EQU65570 FAQ65566:FAQ65570 FKM65566:FKM65570 FUI65566:FUI65570 GEE65566:GEE65570 GOA65566:GOA65570 GXW65566:GXW65570 HHS65566:HHS65570 HRO65566:HRO65570 IBK65566:IBK65570 ILG65566:ILG65570 IVC65566:IVC65570 JEY65566:JEY65570 JOU65566:JOU65570 JYQ65566:JYQ65570 KIM65566:KIM65570 KSI65566:KSI65570 LCE65566:LCE65570 LMA65566:LMA65570 LVW65566:LVW65570 MFS65566:MFS65570 MPO65566:MPO65570 MZK65566:MZK65570 NJG65566:NJG65570 NTC65566:NTC65570 OCY65566:OCY65570 OMU65566:OMU65570 OWQ65566:OWQ65570 PGM65566:PGM65570 PQI65566:PQI65570 QAE65566:QAE65570 QKA65566:QKA65570 QTW65566:QTW65570 RDS65566:RDS65570 RNO65566:RNO65570 RXK65566:RXK65570 SHG65566:SHG65570 SRC65566:SRC65570 TAY65566:TAY65570 TKU65566:TKU65570 TUQ65566:TUQ65570 UEM65566:UEM65570 UOI65566:UOI65570 UYE65566:UYE65570 VIA65566:VIA65570 VRW65566:VRW65570 WBS65566:WBS65570 WLO65566:WLO65570 WVK65566:WVK65570 C131102:C131106 IY131102:IY131106 SU131102:SU131106 ACQ131102:ACQ131106 AMM131102:AMM131106 AWI131102:AWI131106 BGE131102:BGE131106 BQA131102:BQA131106 BZW131102:BZW131106 CJS131102:CJS131106 CTO131102:CTO131106 DDK131102:DDK131106 DNG131102:DNG131106 DXC131102:DXC131106 EGY131102:EGY131106 EQU131102:EQU131106 FAQ131102:FAQ131106 FKM131102:FKM131106 FUI131102:FUI131106 GEE131102:GEE131106 GOA131102:GOA131106 GXW131102:GXW131106 HHS131102:HHS131106 HRO131102:HRO131106 IBK131102:IBK131106 ILG131102:ILG131106 IVC131102:IVC131106 JEY131102:JEY131106 JOU131102:JOU131106 JYQ131102:JYQ131106 KIM131102:KIM131106 KSI131102:KSI131106 LCE131102:LCE131106 LMA131102:LMA131106 LVW131102:LVW131106 MFS131102:MFS131106 MPO131102:MPO131106 MZK131102:MZK131106 NJG131102:NJG131106 NTC131102:NTC131106 OCY131102:OCY131106 OMU131102:OMU131106 OWQ131102:OWQ131106 PGM131102:PGM131106 PQI131102:PQI131106 QAE131102:QAE131106 QKA131102:QKA131106 QTW131102:QTW131106 RDS131102:RDS131106 RNO131102:RNO131106 RXK131102:RXK131106 SHG131102:SHG131106 SRC131102:SRC131106 TAY131102:TAY131106 TKU131102:TKU131106 TUQ131102:TUQ131106 UEM131102:UEM131106 UOI131102:UOI131106 UYE131102:UYE131106 VIA131102:VIA131106 VRW131102:VRW131106 WBS131102:WBS131106 WLO131102:WLO131106 WVK131102:WVK131106 C196638:C196642 IY196638:IY196642 SU196638:SU196642 ACQ196638:ACQ196642 AMM196638:AMM196642 AWI196638:AWI196642 BGE196638:BGE196642 BQA196638:BQA196642 BZW196638:BZW196642 CJS196638:CJS196642 CTO196638:CTO196642 DDK196638:DDK196642 DNG196638:DNG196642 DXC196638:DXC196642 EGY196638:EGY196642 EQU196638:EQU196642 FAQ196638:FAQ196642 FKM196638:FKM196642 FUI196638:FUI196642 GEE196638:GEE196642 GOA196638:GOA196642 GXW196638:GXW196642 HHS196638:HHS196642 HRO196638:HRO196642 IBK196638:IBK196642 ILG196638:ILG196642 IVC196638:IVC196642 JEY196638:JEY196642 JOU196638:JOU196642 JYQ196638:JYQ196642 KIM196638:KIM196642 KSI196638:KSI196642 LCE196638:LCE196642 LMA196638:LMA196642 LVW196638:LVW196642 MFS196638:MFS196642 MPO196638:MPO196642 MZK196638:MZK196642 NJG196638:NJG196642 NTC196638:NTC196642 OCY196638:OCY196642 OMU196638:OMU196642 OWQ196638:OWQ196642 PGM196638:PGM196642 PQI196638:PQI196642 QAE196638:QAE196642 QKA196638:QKA196642 QTW196638:QTW196642 RDS196638:RDS196642 RNO196638:RNO196642 RXK196638:RXK196642 SHG196638:SHG196642 SRC196638:SRC196642 TAY196638:TAY196642 TKU196638:TKU196642 TUQ196638:TUQ196642 UEM196638:UEM196642 UOI196638:UOI196642 UYE196638:UYE196642 VIA196638:VIA196642 VRW196638:VRW196642 WBS196638:WBS196642 WLO196638:WLO196642 WVK196638:WVK196642 C262174:C262178 IY262174:IY262178 SU262174:SU262178 ACQ262174:ACQ262178 AMM262174:AMM262178 AWI262174:AWI262178 BGE262174:BGE262178 BQA262174:BQA262178 BZW262174:BZW262178 CJS262174:CJS262178 CTO262174:CTO262178 DDK262174:DDK262178 DNG262174:DNG262178 DXC262174:DXC262178 EGY262174:EGY262178 EQU262174:EQU262178 FAQ262174:FAQ262178 FKM262174:FKM262178 FUI262174:FUI262178 GEE262174:GEE262178 GOA262174:GOA262178 GXW262174:GXW262178 HHS262174:HHS262178 HRO262174:HRO262178 IBK262174:IBK262178 ILG262174:ILG262178 IVC262174:IVC262178 JEY262174:JEY262178 JOU262174:JOU262178 JYQ262174:JYQ262178 KIM262174:KIM262178 KSI262174:KSI262178 LCE262174:LCE262178 LMA262174:LMA262178 LVW262174:LVW262178 MFS262174:MFS262178 MPO262174:MPO262178 MZK262174:MZK262178 NJG262174:NJG262178 NTC262174:NTC262178 OCY262174:OCY262178 OMU262174:OMU262178 OWQ262174:OWQ262178 PGM262174:PGM262178 PQI262174:PQI262178 QAE262174:QAE262178 QKA262174:QKA262178 QTW262174:QTW262178 RDS262174:RDS262178 RNO262174:RNO262178 RXK262174:RXK262178 SHG262174:SHG262178 SRC262174:SRC262178 TAY262174:TAY262178 TKU262174:TKU262178 TUQ262174:TUQ262178 UEM262174:UEM262178 UOI262174:UOI262178 UYE262174:UYE262178 VIA262174:VIA262178 VRW262174:VRW262178 WBS262174:WBS262178 WLO262174:WLO262178 WVK262174:WVK262178 C327710:C327714 IY327710:IY327714 SU327710:SU327714 ACQ327710:ACQ327714 AMM327710:AMM327714 AWI327710:AWI327714 BGE327710:BGE327714 BQA327710:BQA327714 BZW327710:BZW327714 CJS327710:CJS327714 CTO327710:CTO327714 DDK327710:DDK327714 DNG327710:DNG327714 DXC327710:DXC327714 EGY327710:EGY327714 EQU327710:EQU327714 FAQ327710:FAQ327714 FKM327710:FKM327714 FUI327710:FUI327714 GEE327710:GEE327714 GOA327710:GOA327714 GXW327710:GXW327714 HHS327710:HHS327714 HRO327710:HRO327714 IBK327710:IBK327714 ILG327710:ILG327714 IVC327710:IVC327714 JEY327710:JEY327714 JOU327710:JOU327714 JYQ327710:JYQ327714 KIM327710:KIM327714 KSI327710:KSI327714 LCE327710:LCE327714 LMA327710:LMA327714 LVW327710:LVW327714 MFS327710:MFS327714 MPO327710:MPO327714 MZK327710:MZK327714 NJG327710:NJG327714 NTC327710:NTC327714 OCY327710:OCY327714 OMU327710:OMU327714 OWQ327710:OWQ327714 PGM327710:PGM327714 PQI327710:PQI327714 QAE327710:QAE327714 QKA327710:QKA327714 QTW327710:QTW327714 RDS327710:RDS327714 RNO327710:RNO327714 RXK327710:RXK327714 SHG327710:SHG327714 SRC327710:SRC327714 TAY327710:TAY327714 TKU327710:TKU327714 TUQ327710:TUQ327714 UEM327710:UEM327714 UOI327710:UOI327714 UYE327710:UYE327714 VIA327710:VIA327714 VRW327710:VRW327714 WBS327710:WBS327714 WLO327710:WLO327714 WVK327710:WVK327714 C393246:C393250 IY393246:IY393250 SU393246:SU393250 ACQ393246:ACQ393250 AMM393246:AMM393250 AWI393246:AWI393250 BGE393246:BGE393250 BQA393246:BQA393250 BZW393246:BZW393250 CJS393246:CJS393250 CTO393246:CTO393250 DDK393246:DDK393250 DNG393246:DNG393250 DXC393246:DXC393250 EGY393246:EGY393250 EQU393246:EQU393250 FAQ393246:FAQ393250 FKM393246:FKM393250 FUI393246:FUI393250 GEE393246:GEE393250 GOA393246:GOA393250 GXW393246:GXW393250 HHS393246:HHS393250 HRO393246:HRO393250 IBK393246:IBK393250 ILG393246:ILG393250 IVC393246:IVC393250 JEY393246:JEY393250 JOU393246:JOU393250 JYQ393246:JYQ393250 KIM393246:KIM393250 KSI393246:KSI393250 LCE393246:LCE393250 LMA393246:LMA393250 LVW393246:LVW393250 MFS393246:MFS393250 MPO393246:MPO393250 MZK393246:MZK393250 NJG393246:NJG393250 NTC393246:NTC393250 OCY393246:OCY393250 OMU393246:OMU393250 OWQ393246:OWQ393250 PGM393246:PGM393250 PQI393246:PQI393250 QAE393246:QAE393250 QKA393246:QKA393250 QTW393246:QTW393250 RDS393246:RDS393250 RNO393246:RNO393250 RXK393246:RXK393250 SHG393246:SHG393250 SRC393246:SRC393250 TAY393246:TAY393250 TKU393246:TKU393250 TUQ393246:TUQ393250 UEM393246:UEM393250 UOI393246:UOI393250 UYE393246:UYE393250 VIA393246:VIA393250 VRW393246:VRW393250 WBS393246:WBS393250 WLO393246:WLO393250 WVK393246:WVK393250 C458782:C458786 IY458782:IY458786 SU458782:SU458786 ACQ458782:ACQ458786 AMM458782:AMM458786 AWI458782:AWI458786 BGE458782:BGE458786 BQA458782:BQA458786 BZW458782:BZW458786 CJS458782:CJS458786 CTO458782:CTO458786 DDK458782:DDK458786 DNG458782:DNG458786 DXC458782:DXC458786 EGY458782:EGY458786 EQU458782:EQU458786 FAQ458782:FAQ458786 FKM458782:FKM458786 FUI458782:FUI458786 GEE458782:GEE458786 GOA458782:GOA458786 GXW458782:GXW458786 HHS458782:HHS458786 HRO458782:HRO458786 IBK458782:IBK458786 ILG458782:ILG458786 IVC458782:IVC458786 JEY458782:JEY458786 JOU458782:JOU458786 JYQ458782:JYQ458786 KIM458782:KIM458786 KSI458782:KSI458786 LCE458782:LCE458786 LMA458782:LMA458786 LVW458782:LVW458786 MFS458782:MFS458786 MPO458782:MPO458786 MZK458782:MZK458786 NJG458782:NJG458786 NTC458782:NTC458786 OCY458782:OCY458786 OMU458782:OMU458786 OWQ458782:OWQ458786 PGM458782:PGM458786 PQI458782:PQI458786 QAE458782:QAE458786 QKA458782:QKA458786 QTW458782:QTW458786 RDS458782:RDS458786 RNO458782:RNO458786 RXK458782:RXK458786 SHG458782:SHG458786 SRC458782:SRC458786 TAY458782:TAY458786 TKU458782:TKU458786 TUQ458782:TUQ458786 UEM458782:UEM458786 UOI458782:UOI458786 UYE458782:UYE458786 VIA458782:VIA458786 VRW458782:VRW458786 WBS458782:WBS458786 WLO458782:WLO458786 WVK458782:WVK458786 C524318:C524322 IY524318:IY524322 SU524318:SU524322 ACQ524318:ACQ524322 AMM524318:AMM524322 AWI524318:AWI524322 BGE524318:BGE524322 BQA524318:BQA524322 BZW524318:BZW524322 CJS524318:CJS524322 CTO524318:CTO524322 DDK524318:DDK524322 DNG524318:DNG524322 DXC524318:DXC524322 EGY524318:EGY524322 EQU524318:EQU524322 FAQ524318:FAQ524322 FKM524318:FKM524322 FUI524318:FUI524322 GEE524318:GEE524322 GOA524318:GOA524322 GXW524318:GXW524322 HHS524318:HHS524322 HRO524318:HRO524322 IBK524318:IBK524322 ILG524318:ILG524322 IVC524318:IVC524322 JEY524318:JEY524322 JOU524318:JOU524322 JYQ524318:JYQ524322 KIM524318:KIM524322 KSI524318:KSI524322 LCE524318:LCE524322 LMA524318:LMA524322 LVW524318:LVW524322 MFS524318:MFS524322 MPO524318:MPO524322 MZK524318:MZK524322 NJG524318:NJG524322 NTC524318:NTC524322 OCY524318:OCY524322 OMU524318:OMU524322 OWQ524318:OWQ524322 PGM524318:PGM524322 PQI524318:PQI524322 QAE524318:QAE524322 QKA524318:QKA524322 QTW524318:QTW524322 RDS524318:RDS524322 RNO524318:RNO524322 RXK524318:RXK524322 SHG524318:SHG524322 SRC524318:SRC524322 TAY524318:TAY524322 TKU524318:TKU524322 TUQ524318:TUQ524322 UEM524318:UEM524322 UOI524318:UOI524322 UYE524318:UYE524322 VIA524318:VIA524322 VRW524318:VRW524322 WBS524318:WBS524322 WLO524318:WLO524322 WVK524318:WVK524322 C589854:C589858 IY589854:IY589858 SU589854:SU589858 ACQ589854:ACQ589858 AMM589854:AMM589858 AWI589854:AWI589858 BGE589854:BGE589858 BQA589854:BQA589858 BZW589854:BZW589858 CJS589854:CJS589858 CTO589854:CTO589858 DDK589854:DDK589858 DNG589854:DNG589858 DXC589854:DXC589858 EGY589854:EGY589858 EQU589854:EQU589858 FAQ589854:FAQ589858 FKM589854:FKM589858 FUI589854:FUI589858 GEE589854:GEE589858 GOA589854:GOA589858 GXW589854:GXW589858 HHS589854:HHS589858 HRO589854:HRO589858 IBK589854:IBK589858 ILG589854:ILG589858 IVC589854:IVC589858 JEY589854:JEY589858 JOU589854:JOU589858 JYQ589854:JYQ589858 KIM589854:KIM589858 KSI589854:KSI589858 LCE589854:LCE589858 LMA589854:LMA589858 LVW589854:LVW589858 MFS589854:MFS589858 MPO589854:MPO589858 MZK589854:MZK589858 NJG589854:NJG589858 NTC589854:NTC589858 OCY589854:OCY589858 OMU589854:OMU589858 OWQ589854:OWQ589858 PGM589854:PGM589858 PQI589854:PQI589858 QAE589854:QAE589858 QKA589854:QKA589858 QTW589854:QTW589858 RDS589854:RDS589858 RNO589854:RNO589858 RXK589854:RXK589858 SHG589854:SHG589858 SRC589854:SRC589858 TAY589854:TAY589858 TKU589854:TKU589858 TUQ589854:TUQ589858 UEM589854:UEM589858 UOI589854:UOI589858 UYE589854:UYE589858 VIA589854:VIA589858 VRW589854:VRW589858 WBS589854:WBS589858 WLO589854:WLO589858 WVK589854:WVK589858 C655390:C655394 IY655390:IY655394 SU655390:SU655394 ACQ655390:ACQ655394 AMM655390:AMM655394 AWI655390:AWI655394 BGE655390:BGE655394 BQA655390:BQA655394 BZW655390:BZW655394 CJS655390:CJS655394 CTO655390:CTO655394 DDK655390:DDK655394 DNG655390:DNG655394 DXC655390:DXC655394 EGY655390:EGY655394 EQU655390:EQU655394 FAQ655390:FAQ655394 FKM655390:FKM655394 FUI655390:FUI655394 GEE655390:GEE655394 GOA655390:GOA655394 GXW655390:GXW655394 HHS655390:HHS655394 HRO655390:HRO655394 IBK655390:IBK655394 ILG655390:ILG655394 IVC655390:IVC655394 JEY655390:JEY655394 JOU655390:JOU655394 JYQ655390:JYQ655394 KIM655390:KIM655394 KSI655390:KSI655394 LCE655390:LCE655394 LMA655390:LMA655394 LVW655390:LVW655394 MFS655390:MFS655394 MPO655390:MPO655394 MZK655390:MZK655394 NJG655390:NJG655394 NTC655390:NTC655394 OCY655390:OCY655394 OMU655390:OMU655394 OWQ655390:OWQ655394 PGM655390:PGM655394 PQI655390:PQI655394 QAE655390:QAE655394 QKA655390:QKA655394 QTW655390:QTW655394 RDS655390:RDS655394 RNO655390:RNO655394 RXK655390:RXK655394 SHG655390:SHG655394 SRC655390:SRC655394 TAY655390:TAY655394 TKU655390:TKU655394 TUQ655390:TUQ655394 UEM655390:UEM655394 UOI655390:UOI655394 UYE655390:UYE655394 VIA655390:VIA655394 VRW655390:VRW655394 WBS655390:WBS655394 WLO655390:WLO655394 WVK655390:WVK655394 C720926:C720930 IY720926:IY720930 SU720926:SU720930 ACQ720926:ACQ720930 AMM720926:AMM720930 AWI720926:AWI720930 BGE720926:BGE720930 BQA720926:BQA720930 BZW720926:BZW720930 CJS720926:CJS720930 CTO720926:CTO720930 DDK720926:DDK720930 DNG720926:DNG720930 DXC720926:DXC720930 EGY720926:EGY720930 EQU720926:EQU720930 FAQ720926:FAQ720930 FKM720926:FKM720930 FUI720926:FUI720930 GEE720926:GEE720930 GOA720926:GOA720930 GXW720926:GXW720930 HHS720926:HHS720930 HRO720926:HRO720930 IBK720926:IBK720930 ILG720926:ILG720930 IVC720926:IVC720930 JEY720926:JEY720930 JOU720926:JOU720930 JYQ720926:JYQ720930 KIM720926:KIM720930 KSI720926:KSI720930 LCE720926:LCE720930 LMA720926:LMA720930 LVW720926:LVW720930 MFS720926:MFS720930 MPO720926:MPO720930 MZK720926:MZK720930 NJG720926:NJG720930 NTC720926:NTC720930 OCY720926:OCY720930 OMU720926:OMU720930 OWQ720926:OWQ720930 PGM720926:PGM720930 PQI720926:PQI720930 QAE720926:QAE720930 QKA720926:QKA720930 QTW720926:QTW720930 RDS720926:RDS720930 RNO720926:RNO720930 RXK720926:RXK720930 SHG720926:SHG720930 SRC720926:SRC720930 TAY720926:TAY720930 TKU720926:TKU720930 TUQ720926:TUQ720930 UEM720926:UEM720930 UOI720926:UOI720930 UYE720926:UYE720930 VIA720926:VIA720930 VRW720926:VRW720930 WBS720926:WBS720930 WLO720926:WLO720930 WVK720926:WVK720930 C786462:C786466 IY786462:IY786466 SU786462:SU786466 ACQ786462:ACQ786466 AMM786462:AMM786466 AWI786462:AWI786466 BGE786462:BGE786466 BQA786462:BQA786466 BZW786462:BZW786466 CJS786462:CJS786466 CTO786462:CTO786466 DDK786462:DDK786466 DNG786462:DNG786466 DXC786462:DXC786466 EGY786462:EGY786466 EQU786462:EQU786466 FAQ786462:FAQ786466 FKM786462:FKM786466 FUI786462:FUI786466 GEE786462:GEE786466 GOA786462:GOA786466 GXW786462:GXW786466 HHS786462:HHS786466 HRO786462:HRO786466 IBK786462:IBK786466 ILG786462:ILG786466 IVC786462:IVC786466 JEY786462:JEY786466 JOU786462:JOU786466 JYQ786462:JYQ786466 KIM786462:KIM786466 KSI786462:KSI786466 LCE786462:LCE786466 LMA786462:LMA786466 LVW786462:LVW786466 MFS786462:MFS786466 MPO786462:MPO786466 MZK786462:MZK786466 NJG786462:NJG786466 NTC786462:NTC786466 OCY786462:OCY786466 OMU786462:OMU786466 OWQ786462:OWQ786466 PGM786462:PGM786466 PQI786462:PQI786466 QAE786462:QAE786466 QKA786462:QKA786466 QTW786462:QTW786466 RDS786462:RDS786466 RNO786462:RNO786466 RXK786462:RXK786466 SHG786462:SHG786466 SRC786462:SRC786466 TAY786462:TAY786466 TKU786462:TKU786466 TUQ786462:TUQ786466 UEM786462:UEM786466 UOI786462:UOI786466 UYE786462:UYE786466 VIA786462:VIA786466 VRW786462:VRW786466 WBS786462:WBS786466 WLO786462:WLO786466 WVK786462:WVK786466 C851998:C852002 IY851998:IY852002 SU851998:SU852002 ACQ851998:ACQ852002 AMM851998:AMM852002 AWI851998:AWI852002 BGE851998:BGE852002 BQA851998:BQA852002 BZW851998:BZW852002 CJS851998:CJS852002 CTO851998:CTO852002 DDK851998:DDK852002 DNG851998:DNG852002 DXC851998:DXC852002 EGY851998:EGY852002 EQU851998:EQU852002 FAQ851998:FAQ852002 FKM851998:FKM852002 FUI851998:FUI852002 GEE851998:GEE852002 GOA851998:GOA852002 GXW851998:GXW852002 HHS851998:HHS852002 HRO851998:HRO852002 IBK851998:IBK852002 ILG851998:ILG852002 IVC851998:IVC852002 JEY851998:JEY852002 JOU851998:JOU852002 JYQ851998:JYQ852002 KIM851998:KIM852002 KSI851998:KSI852002 LCE851998:LCE852002 LMA851998:LMA852002 LVW851998:LVW852002 MFS851998:MFS852002 MPO851998:MPO852002 MZK851998:MZK852002 NJG851998:NJG852002 NTC851998:NTC852002 OCY851998:OCY852002 OMU851998:OMU852002 OWQ851998:OWQ852002 PGM851998:PGM852002 PQI851998:PQI852002 QAE851998:QAE852002 QKA851998:QKA852002 QTW851998:QTW852002 RDS851998:RDS852002 RNO851998:RNO852002 RXK851998:RXK852002 SHG851998:SHG852002 SRC851998:SRC852002 TAY851998:TAY852002 TKU851998:TKU852002 TUQ851998:TUQ852002 UEM851998:UEM852002 UOI851998:UOI852002 UYE851998:UYE852002 VIA851998:VIA852002 VRW851998:VRW852002 WBS851998:WBS852002 WLO851998:WLO852002 WVK851998:WVK852002 C917534:C917538 IY917534:IY917538 SU917534:SU917538 ACQ917534:ACQ917538 AMM917534:AMM917538 AWI917534:AWI917538 BGE917534:BGE917538 BQA917534:BQA917538 BZW917534:BZW917538 CJS917534:CJS917538 CTO917534:CTO917538 DDK917534:DDK917538 DNG917534:DNG917538 DXC917534:DXC917538 EGY917534:EGY917538 EQU917534:EQU917538 FAQ917534:FAQ917538 FKM917534:FKM917538 FUI917534:FUI917538 GEE917534:GEE917538 GOA917534:GOA917538 GXW917534:GXW917538 HHS917534:HHS917538 HRO917534:HRO917538 IBK917534:IBK917538 ILG917534:ILG917538 IVC917534:IVC917538 JEY917534:JEY917538 JOU917534:JOU917538 JYQ917534:JYQ917538 KIM917534:KIM917538 KSI917534:KSI917538 LCE917534:LCE917538 LMA917534:LMA917538 LVW917534:LVW917538 MFS917534:MFS917538 MPO917534:MPO917538 MZK917534:MZK917538 NJG917534:NJG917538 NTC917534:NTC917538 OCY917534:OCY917538 OMU917534:OMU917538 OWQ917534:OWQ917538 PGM917534:PGM917538 PQI917534:PQI917538 QAE917534:QAE917538 QKA917534:QKA917538 QTW917534:QTW917538 RDS917534:RDS917538 RNO917534:RNO917538 RXK917534:RXK917538 SHG917534:SHG917538 SRC917534:SRC917538 TAY917534:TAY917538 TKU917534:TKU917538 TUQ917534:TUQ917538 UEM917534:UEM917538 UOI917534:UOI917538 UYE917534:UYE917538 VIA917534:VIA917538 VRW917534:VRW917538 WBS917534:WBS917538 WLO917534:WLO917538 WVK917534:WVK917538 C983070:C983074 IY983070:IY983074 SU983070:SU983074 ACQ983070:ACQ983074 AMM983070:AMM983074 AWI983070:AWI983074 BGE983070:BGE983074 BQA983070:BQA983074 BZW983070:BZW983074 CJS983070:CJS983074 CTO983070:CTO983074 DDK983070:DDK983074 DNG983070:DNG983074 DXC983070:DXC983074 EGY983070:EGY983074 EQU983070:EQU983074 FAQ983070:FAQ983074 FKM983070:FKM983074 FUI983070:FUI983074 GEE983070:GEE983074 GOA983070:GOA983074 GXW983070:GXW983074 HHS983070:HHS983074 HRO983070:HRO983074 IBK983070:IBK983074 ILG983070:ILG983074 IVC983070:IVC983074 JEY983070:JEY983074 JOU983070:JOU983074 JYQ983070:JYQ983074 KIM983070:KIM983074 KSI983070:KSI983074 LCE983070:LCE983074 LMA983070:LMA983074 LVW983070:LVW983074 MFS983070:MFS983074 MPO983070:MPO983074 MZK983070:MZK983074 NJG983070:NJG983074 NTC983070:NTC983074 OCY983070:OCY983074 OMU983070:OMU983074 OWQ983070:OWQ983074 PGM983070:PGM983074 PQI983070:PQI983074 QAE983070:QAE983074 QKA983070:QKA983074 QTW983070:QTW983074 RDS983070:RDS983074 RNO983070:RNO983074 RXK983070:RXK983074 SHG983070:SHG983074 SRC983070:SRC983074 TAY983070:TAY983074 TKU983070:TKU983074 TUQ983070:TUQ983074 UEM983070:UEM983074 UOI983070:UOI983074 UYE983070:UYE983074 VIA983070:VIA983074 VRW983070:VRW983074 WBS983070:WBS983074 WLO983070:WLO983074 WVK983070:WVK983074 C31" xr:uid="{00000000-0002-0000-0E00-000002000000}">
      <formula1>$D$2:$D$13</formula1>
    </dataValidation>
    <dataValidation type="list" allowBlank="1" showInputMessage="1" showErrorMessage="1" sqref="F65566:F65570 JB65566:JB65570 SX65566:SX65570 ACT65566:ACT65570 AMP65566:AMP65570 AWL65566:AWL65570 BGH65566:BGH65570 BQD65566:BQD65570 BZZ65566:BZZ65570 CJV65566:CJV65570 CTR65566:CTR65570 DDN65566:DDN65570 DNJ65566:DNJ65570 DXF65566:DXF65570 EHB65566:EHB65570 EQX65566:EQX65570 FAT65566:FAT65570 FKP65566:FKP65570 FUL65566:FUL65570 GEH65566:GEH65570 GOD65566:GOD65570 GXZ65566:GXZ65570 HHV65566:HHV65570 HRR65566:HRR65570 IBN65566:IBN65570 ILJ65566:ILJ65570 IVF65566:IVF65570 JFB65566:JFB65570 JOX65566:JOX65570 JYT65566:JYT65570 KIP65566:KIP65570 KSL65566:KSL65570 LCH65566:LCH65570 LMD65566:LMD65570 LVZ65566:LVZ65570 MFV65566:MFV65570 MPR65566:MPR65570 MZN65566:MZN65570 NJJ65566:NJJ65570 NTF65566:NTF65570 ODB65566:ODB65570 OMX65566:OMX65570 OWT65566:OWT65570 PGP65566:PGP65570 PQL65566:PQL65570 QAH65566:QAH65570 QKD65566:QKD65570 QTZ65566:QTZ65570 RDV65566:RDV65570 RNR65566:RNR65570 RXN65566:RXN65570 SHJ65566:SHJ65570 SRF65566:SRF65570 TBB65566:TBB65570 TKX65566:TKX65570 TUT65566:TUT65570 UEP65566:UEP65570 UOL65566:UOL65570 UYH65566:UYH65570 VID65566:VID65570 VRZ65566:VRZ65570 WBV65566:WBV65570 WLR65566:WLR65570 WVN65566:WVN65570 F131102:F131106 JB131102:JB131106 SX131102:SX131106 ACT131102:ACT131106 AMP131102:AMP131106 AWL131102:AWL131106 BGH131102:BGH131106 BQD131102:BQD131106 BZZ131102:BZZ131106 CJV131102:CJV131106 CTR131102:CTR131106 DDN131102:DDN131106 DNJ131102:DNJ131106 DXF131102:DXF131106 EHB131102:EHB131106 EQX131102:EQX131106 FAT131102:FAT131106 FKP131102:FKP131106 FUL131102:FUL131106 GEH131102:GEH131106 GOD131102:GOD131106 GXZ131102:GXZ131106 HHV131102:HHV131106 HRR131102:HRR131106 IBN131102:IBN131106 ILJ131102:ILJ131106 IVF131102:IVF131106 JFB131102:JFB131106 JOX131102:JOX131106 JYT131102:JYT131106 KIP131102:KIP131106 KSL131102:KSL131106 LCH131102:LCH131106 LMD131102:LMD131106 LVZ131102:LVZ131106 MFV131102:MFV131106 MPR131102:MPR131106 MZN131102:MZN131106 NJJ131102:NJJ131106 NTF131102:NTF131106 ODB131102:ODB131106 OMX131102:OMX131106 OWT131102:OWT131106 PGP131102:PGP131106 PQL131102:PQL131106 QAH131102:QAH131106 QKD131102:QKD131106 QTZ131102:QTZ131106 RDV131102:RDV131106 RNR131102:RNR131106 RXN131102:RXN131106 SHJ131102:SHJ131106 SRF131102:SRF131106 TBB131102:TBB131106 TKX131102:TKX131106 TUT131102:TUT131106 UEP131102:UEP131106 UOL131102:UOL131106 UYH131102:UYH131106 VID131102:VID131106 VRZ131102:VRZ131106 WBV131102:WBV131106 WLR131102:WLR131106 WVN131102:WVN131106 F196638:F196642 JB196638:JB196642 SX196638:SX196642 ACT196638:ACT196642 AMP196638:AMP196642 AWL196638:AWL196642 BGH196638:BGH196642 BQD196638:BQD196642 BZZ196638:BZZ196642 CJV196638:CJV196642 CTR196638:CTR196642 DDN196638:DDN196642 DNJ196638:DNJ196642 DXF196638:DXF196642 EHB196638:EHB196642 EQX196638:EQX196642 FAT196638:FAT196642 FKP196638:FKP196642 FUL196638:FUL196642 GEH196638:GEH196642 GOD196638:GOD196642 GXZ196638:GXZ196642 HHV196638:HHV196642 HRR196638:HRR196642 IBN196638:IBN196642 ILJ196638:ILJ196642 IVF196638:IVF196642 JFB196638:JFB196642 JOX196638:JOX196642 JYT196638:JYT196642 KIP196638:KIP196642 KSL196638:KSL196642 LCH196638:LCH196642 LMD196638:LMD196642 LVZ196638:LVZ196642 MFV196638:MFV196642 MPR196638:MPR196642 MZN196638:MZN196642 NJJ196638:NJJ196642 NTF196638:NTF196642 ODB196638:ODB196642 OMX196638:OMX196642 OWT196638:OWT196642 PGP196638:PGP196642 PQL196638:PQL196642 QAH196638:QAH196642 QKD196638:QKD196642 QTZ196638:QTZ196642 RDV196638:RDV196642 RNR196638:RNR196642 RXN196638:RXN196642 SHJ196638:SHJ196642 SRF196638:SRF196642 TBB196638:TBB196642 TKX196638:TKX196642 TUT196638:TUT196642 UEP196638:UEP196642 UOL196638:UOL196642 UYH196638:UYH196642 VID196638:VID196642 VRZ196638:VRZ196642 WBV196638:WBV196642 WLR196638:WLR196642 WVN196638:WVN196642 F262174:F262178 JB262174:JB262178 SX262174:SX262178 ACT262174:ACT262178 AMP262174:AMP262178 AWL262174:AWL262178 BGH262174:BGH262178 BQD262174:BQD262178 BZZ262174:BZZ262178 CJV262174:CJV262178 CTR262174:CTR262178 DDN262174:DDN262178 DNJ262174:DNJ262178 DXF262174:DXF262178 EHB262174:EHB262178 EQX262174:EQX262178 FAT262174:FAT262178 FKP262174:FKP262178 FUL262174:FUL262178 GEH262174:GEH262178 GOD262174:GOD262178 GXZ262174:GXZ262178 HHV262174:HHV262178 HRR262174:HRR262178 IBN262174:IBN262178 ILJ262174:ILJ262178 IVF262174:IVF262178 JFB262174:JFB262178 JOX262174:JOX262178 JYT262174:JYT262178 KIP262174:KIP262178 KSL262174:KSL262178 LCH262174:LCH262178 LMD262174:LMD262178 LVZ262174:LVZ262178 MFV262174:MFV262178 MPR262174:MPR262178 MZN262174:MZN262178 NJJ262174:NJJ262178 NTF262174:NTF262178 ODB262174:ODB262178 OMX262174:OMX262178 OWT262174:OWT262178 PGP262174:PGP262178 PQL262174:PQL262178 QAH262174:QAH262178 QKD262174:QKD262178 QTZ262174:QTZ262178 RDV262174:RDV262178 RNR262174:RNR262178 RXN262174:RXN262178 SHJ262174:SHJ262178 SRF262174:SRF262178 TBB262174:TBB262178 TKX262174:TKX262178 TUT262174:TUT262178 UEP262174:UEP262178 UOL262174:UOL262178 UYH262174:UYH262178 VID262174:VID262178 VRZ262174:VRZ262178 WBV262174:WBV262178 WLR262174:WLR262178 WVN262174:WVN262178 F327710:F327714 JB327710:JB327714 SX327710:SX327714 ACT327710:ACT327714 AMP327710:AMP327714 AWL327710:AWL327714 BGH327710:BGH327714 BQD327710:BQD327714 BZZ327710:BZZ327714 CJV327710:CJV327714 CTR327710:CTR327714 DDN327710:DDN327714 DNJ327710:DNJ327714 DXF327710:DXF327714 EHB327710:EHB327714 EQX327710:EQX327714 FAT327710:FAT327714 FKP327710:FKP327714 FUL327710:FUL327714 GEH327710:GEH327714 GOD327710:GOD327714 GXZ327710:GXZ327714 HHV327710:HHV327714 HRR327710:HRR327714 IBN327710:IBN327714 ILJ327710:ILJ327714 IVF327710:IVF327714 JFB327710:JFB327714 JOX327710:JOX327714 JYT327710:JYT327714 KIP327710:KIP327714 KSL327710:KSL327714 LCH327710:LCH327714 LMD327710:LMD327714 LVZ327710:LVZ327714 MFV327710:MFV327714 MPR327710:MPR327714 MZN327710:MZN327714 NJJ327710:NJJ327714 NTF327710:NTF327714 ODB327710:ODB327714 OMX327710:OMX327714 OWT327710:OWT327714 PGP327710:PGP327714 PQL327710:PQL327714 QAH327710:QAH327714 QKD327710:QKD327714 QTZ327710:QTZ327714 RDV327710:RDV327714 RNR327710:RNR327714 RXN327710:RXN327714 SHJ327710:SHJ327714 SRF327710:SRF327714 TBB327710:TBB327714 TKX327710:TKX327714 TUT327710:TUT327714 UEP327710:UEP327714 UOL327710:UOL327714 UYH327710:UYH327714 VID327710:VID327714 VRZ327710:VRZ327714 WBV327710:WBV327714 WLR327710:WLR327714 WVN327710:WVN327714 F393246:F393250 JB393246:JB393250 SX393246:SX393250 ACT393246:ACT393250 AMP393246:AMP393250 AWL393246:AWL393250 BGH393246:BGH393250 BQD393246:BQD393250 BZZ393246:BZZ393250 CJV393246:CJV393250 CTR393246:CTR393250 DDN393246:DDN393250 DNJ393246:DNJ393250 DXF393246:DXF393250 EHB393246:EHB393250 EQX393246:EQX393250 FAT393246:FAT393250 FKP393246:FKP393250 FUL393246:FUL393250 GEH393246:GEH393250 GOD393246:GOD393250 GXZ393246:GXZ393250 HHV393246:HHV393250 HRR393246:HRR393250 IBN393246:IBN393250 ILJ393246:ILJ393250 IVF393246:IVF393250 JFB393246:JFB393250 JOX393246:JOX393250 JYT393246:JYT393250 KIP393246:KIP393250 KSL393246:KSL393250 LCH393246:LCH393250 LMD393246:LMD393250 LVZ393246:LVZ393250 MFV393246:MFV393250 MPR393246:MPR393250 MZN393246:MZN393250 NJJ393246:NJJ393250 NTF393246:NTF393250 ODB393246:ODB393250 OMX393246:OMX393250 OWT393246:OWT393250 PGP393246:PGP393250 PQL393246:PQL393250 QAH393246:QAH393250 QKD393246:QKD393250 QTZ393246:QTZ393250 RDV393246:RDV393250 RNR393246:RNR393250 RXN393246:RXN393250 SHJ393246:SHJ393250 SRF393246:SRF393250 TBB393246:TBB393250 TKX393246:TKX393250 TUT393246:TUT393250 UEP393246:UEP393250 UOL393246:UOL393250 UYH393246:UYH393250 VID393246:VID393250 VRZ393246:VRZ393250 WBV393246:WBV393250 WLR393246:WLR393250 WVN393246:WVN393250 F458782:F458786 JB458782:JB458786 SX458782:SX458786 ACT458782:ACT458786 AMP458782:AMP458786 AWL458782:AWL458786 BGH458782:BGH458786 BQD458782:BQD458786 BZZ458782:BZZ458786 CJV458782:CJV458786 CTR458782:CTR458786 DDN458782:DDN458786 DNJ458782:DNJ458786 DXF458782:DXF458786 EHB458782:EHB458786 EQX458782:EQX458786 FAT458782:FAT458786 FKP458782:FKP458786 FUL458782:FUL458786 GEH458782:GEH458786 GOD458782:GOD458786 GXZ458782:GXZ458786 HHV458782:HHV458786 HRR458782:HRR458786 IBN458782:IBN458786 ILJ458782:ILJ458786 IVF458782:IVF458786 JFB458782:JFB458786 JOX458782:JOX458786 JYT458782:JYT458786 KIP458782:KIP458786 KSL458782:KSL458786 LCH458782:LCH458786 LMD458782:LMD458786 LVZ458782:LVZ458786 MFV458782:MFV458786 MPR458782:MPR458786 MZN458782:MZN458786 NJJ458782:NJJ458786 NTF458782:NTF458786 ODB458782:ODB458786 OMX458782:OMX458786 OWT458782:OWT458786 PGP458782:PGP458786 PQL458782:PQL458786 QAH458782:QAH458786 QKD458782:QKD458786 QTZ458782:QTZ458786 RDV458782:RDV458786 RNR458782:RNR458786 RXN458782:RXN458786 SHJ458782:SHJ458786 SRF458782:SRF458786 TBB458782:TBB458786 TKX458782:TKX458786 TUT458782:TUT458786 UEP458782:UEP458786 UOL458782:UOL458786 UYH458782:UYH458786 VID458782:VID458786 VRZ458782:VRZ458786 WBV458782:WBV458786 WLR458782:WLR458786 WVN458782:WVN458786 F524318:F524322 JB524318:JB524322 SX524318:SX524322 ACT524318:ACT524322 AMP524318:AMP524322 AWL524318:AWL524322 BGH524318:BGH524322 BQD524318:BQD524322 BZZ524318:BZZ524322 CJV524318:CJV524322 CTR524318:CTR524322 DDN524318:DDN524322 DNJ524318:DNJ524322 DXF524318:DXF524322 EHB524318:EHB524322 EQX524318:EQX524322 FAT524318:FAT524322 FKP524318:FKP524322 FUL524318:FUL524322 GEH524318:GEH524322 GOD524318:GOD524322 GXZ524318:GXZ524322 HHV524318:HHV524322 HRR524318:HRR524322 IBN524318:IBN524322 ILJ524318:ILJ524322 IVF524318:IVF524322 JFB524318:JFB524322 JOX524318:JOX524322 JYT524318:JYT524322 KIP524318:KIP524322 KSL524318:KSL524322 LCH524318:LCH524322 LMD524318:LMD524322 LVZ524318:LVZ524322 MFV524318:MFV524322 MPR524318:MPR524322 MZN524318:MZN524322 NJJ524318:NJJ524322 NTF524318:NTF524322 ODB524318:ODB524322 OMX524318:OMX524322 OWT524318:OWT524322 PGP524318:PGP524322 PQL524318:PQL524322 QAH524318:QAH524322 QKD524318:QKD524322 QTZ524318:QTZ524322 RDV524318:RDV524322 RNR524318:RNR524322 RXN524318:RXN524322 SHJ524318:SHJ524322 SRF524318:SRF524322 TBB524318:TBB524322 TKX524318:TKX524322 TUT524318:TUT524322 UEP524318:UEP524322 UOL524318:UOL524322 UYH524318:UYH524322 VID524318:VID524322 VRZ524318:VRZ524322 WBV524318:WBV524322 WLR524318:WLR524322 WVN524318:WVN524322 F589854:F589858 JB589854:JB589858 SX589854:SX589858 ACT589854:ACT589858 AMP589854:AMP589858 AWL589854:AWL589858 BGH589854:BGH589858 BQD589854:BQD589858 BZZ589854:BZZ589858 CJV589854:CJV589858 CTR589854:CTR589858 DDN589854:DDN589858 DNJ589854:DNJ589858 DXF589854:DXF589858 EHB589854:EHB589858 EQX589854:EQX589858 FAT589854:FAT589858 FKP589854:FKP589858 FUL589854:FUL589858 GEH589854:GEH589858 GOD589854:GOD589858 GXZ589854:GXZ589858 HHV589854:HHV589858 HRR589854:HRR589858 IBN589854:IBN589858 ILJ589854:ILJ589858 IVF589854:IVF589858 JFB589854:JFB589858 JOX589854:JOX589858 JYT589854:JYT589858 KIP589854:KIP589858 KSL589854:KSL589858 LCH589854:LCH589858 LMD589854:LMD589858 LVZ589854:LVZ589858 MFV589854:MFV589858 MPR589854:MPR589858 MZN589854:MZN589858 NJJ589854:NJJ589858 NTF589854:NTF589858 ODB589854:ODB589858 OMX589854:OMX589858 OWT589854:OWT589858 PGP589854:PGP589858 PQL589854:PQL589858 QAH589854:QAH589858 QKD589854:QKD589858 QTZ589854:QTZ589858 RDV589854:RDV589858 RNR589854:RNR589858 RXN589854:RXN589858 SHJ589854:SHJ589858 SRF589854:SRF589858 TBB589854:TBB589858 TKX589854:TKX589858 TUT589854:TUT589858 UEP589854:UEP589858 UOL589854:UOL589858 UYH589854:UYH589858 VID589854:VID589858 VRZ589854:VRZ589858 WBV589854:WBV589858 WLR589854:WLR589858 WVN589854:WVN589858 F655390:F655394 JB655390:JB655394 SX655390:SX655394 ACT655390:ACT655394 AMP655390:AMP655394 AWL655390:AWL655394 BGH655390:BGH655394 BQD655390:BQD655394 BZZ655390:BZZ655394 CJV655390:CJV655394 CTR655390:CTR655394 DDN655390:DDN655394 DNJ655390:DNJ655394 DXF655390:DXF655394 EHB655390:EHB655394 EQX655390:EQX655394 FAT655390:FAT655394 FKP655390:FKP655394 FUL655390:FUL655394 GEH655390:GEH655394 GOD655390:GOD655394 GXZ655390:GXZ655394 HHV655390:HHV655394 HRR655390:HRR655394 IBN655390:IBN655394 ILJ655390:ILJ655394 IVF655390:IVF655394 JFB655390:JFB655394 JOX655390:JOX655394 JYT655390:JYT655394 KIP655390:KIP655394 KSL655390:KSL655394 LCH655390:LCH655394 LMD655390:LMD655394 LVZ655390:LVZ655394 MFV655390:MFV655394 MPR655390:MPR655394 MZN655390:MZN655394 NJJ655390:NJJ655394 NTF655390:NTF655394 ODB655390:ODB655394 OMX655390:OMX655394 OWT655390:OWT655394 PGP655390:PGP655394 PQL655390:PQL655394 QAH655390:QAH655394 QKD655390:QKD655394 QTZ655390:QTZ655394 RDV655390:RDV655394 RNR655390:RNR655394 RXN655390:RXN655394 SHJ655390:SHJ655394 SRF655390:SRF655394 TBB655390:TBB655394 TKX655390:TKX655394 TUT655390:TUT655394 UEP655390:UEP655394 UOL655390:UOL655394 UYH655390:UYH655394 VID655390:VID655394 VRZ655390:VRZ655394 WBV655390:WBV655394 WLR655390:WLR655394 WVN655390:WVN655394 F720926:F720930 JB720926:JB720930 SX720926:SX720930 ACT720926:ACT720930 AMP720926:AMP720930 AWL720926:AWL720930 BGH720926:BGH720930 BQD720926:BQD720930 BZZ720926:BZZ720930 CJV720926:CJV720930 CTR720926:CTR720930 DDN720926:DDN720930 DNJ720926:DNJ720930 DXF720926:DXF720930 EHB720926:EHB720930 EQX720926:EQX720930 FAT720926:FAT720930 FKP720926:FKP720930 FUL720926:FUL720930 GEH720926:GEH720930 GOD720926:GOD720930 GXZ720926:GXZ720930 HHV720926:HHV720930 HRR720926:HRR720930 IBN720926:IBN720930 ILJ720926:ILJ720930 IVF720926:IVF720930 JFB720926:JFB720930 JOX720926:JOX720930 JYT720926:JYT720930 KIP720926:KIP720930 KSL720926:KSL720930 LCH720926:LCH720930 LMD720926:LMD720930 LVZ720926:LVZ720930 MFV720926:MFV720930 MPR720926:MPR720930 MZN720926:MZN720930 NJJ720926:NJJ720930 NTF720926:NTF720930 ODB720926:ODB720930 OMX720926:OMX720930 OWT720926:OWT720930 PGP720926:PGP720930 PQL720926:PQL720930 QAH720926:QAH720930 QKD720926:QKD720930 QTZ720926:QTZ720930 RDV720926:RDV720930 RNR720926:RNR720930 RXN720926:RXN720930 SHJ720926:SHJ720930 SRF720926:SRF720930 TBB720926:TBB720930 TKX720926:TKX720930 TUT720926:TUT720930 UEP720926:UEP720930 UOL720926:UOL720930 UYH720926:UYH720930 VID720926:VID720930 VRZ720926:VRZ720930 WBV720926:WBV720930 WLR720926:WLR720930 WVN720926:WVN720930 F786462:F786466 JB786462:JB786466 SX786462:SX786466 ACT786462:ACT786466 AMP786462:AMP786466 AWL786462:AWL786466 BGH786462:BGH786466 BQD786462:BQD786466 BZZ786462:BZZ786466 CJV786462:CJV786466 CTR786462:CTR786466 DDN786462:DDN786466 DNJ786462:DNJ786466 DXF786462:DXF786466 EHB786462:EHB786466 EQX786462:EQX786466 FAT786462:FAT786466 FKP786462:FKP786466 FUL786462:FUL786466 GEH786462:GEH786466 GOD786462:GOD786466 GXZ786462:GXZ786466 HHV786462:HHV786466 HRR786462:HRR786466 IBN786462:IBN786466 ILJ786462:ILJ786466 IVF786462:IVF786466 JFB786462:JFB786466 JOX786462:JOX786466 JYT786462:JYT786466 KIP786462:KIP786466 KSL786462:KSL786466 LCH786462:LCH786466 LMD786462:LMD786466 LVZ786462:LVZ786466 MFV786462:MFV786466 MPR786462:MPR786466 MZN786462:MZN786466 NJJ786462:NJJ786466 NTF786462:NTF786466 ODB786462:ODB786466 OMX786462:OMX786466 OWT786462:OWT786466 PGP786462:PGP786466 PQL786462:PQL786466 QAH786462:QAH786466 QKD786462:QKD786466 QTZ786462:QTZ786466 RDV786462:RDV786466 RNR786462:RNR786466 RXN786462:RXN786466 SHJ786462:SHJ786466 SRF786462:SRF786466 TBB786462:TBB786466 TKX786462:TKX786466 TUT786462:TUT786466 UEP786462:UEP786466 UOL786462:UOL786466 UYH786462:UYH786466 VID786462:VID786466 VRZ786462:VRZ786466 WBV786462:WBV786466 WLR786462:WLR786466 WVN786462:WVN786466 F851998:F852002 JB851998:JB852002 SX851998:SX852002 ACT851998:ACT852002 AMP851998:AMP852002 AWL851998:AWL852002 BGH851998:BGH852002 BQD851998:BQD852002 BZZ851998:BZZ852002 CJV851998:CJV852002 CTR851998:CTR852002 DDN851998:DDN852002 DNJ851998:DNJ852002 DXF851998:DXF852002 EHB851998:EHB852002 EQX851998:EQX852002 FAT851998:FAT852002 FKP851998:FKP852002 FUL851998:FUL852002 GEH851998:GEH852002 GOD851998:GOD852002 GXZ851998:GXZ852002 HHV851998:HHV852002 HRR851998:HRR852002 IBN851998:IBN852002 ILJ851998:ILJ852002 IVF851998:IVF852002 JFB851998:JFB852002 JOX851998:JOX852002 JYT851998:JYT852002 KIP851998:KIP852002 KSL851998:KSL852002 LCH851998:LCH852002 LMD851998:LMD852002 LVZ851998:LVZ852002 MFV851998:MFV852002 MPR851998:MPR852002 MZN851998:MZN852002 NJJ851998:NJJ852002 NTF851998:NTF852002 ODB851998:ODB852002 OMX851998:OMX852002 OWT851998:OWT852002 PGP851998:PGP852002 PQL851998:PQL852002 QAH851998:QAH852002 QKD851998:QKD852002 QTZ851998:QTZ852002 RDV851998:RDV852002 RNR851998:RNR852002 RXN851998:RXN852002 SHJ851998:SHJ852002 SRF851998:SRF852002 TBB851998:TBB852002 TKX851998:TKX852002 TUT851998:TUT852002 UEP851998:UEP852002 UOL851998:UOL852002 UYH851998:UYH852002 VID851998:VID852002 VRZ851998:VRZ852002 WBV851998:WBV852002 WLR851998:WLR852002 WVN851998:WVN852002 F917534:F917538 JB917534:JB917538 SX917534:SX917538 ACT917534:ACT917538 AMP917534:AMP917538 AWL917534:AWL917538 BGH917534:BGH917538 BQD917534:BQD917538 BZZ917534:BZZ917538 CJV917534:CJV917538 CTR917534:CTR917538 DDN917534:DDN917538 DNJ917534:DNJ917538 DXF917534:DXF917538 EHB917534:EHB917538 EQX917534:EQX917538 FAT917534:FAT917538 FKP917534:FKP917538 FUL917534:FUL917538 GEH917534:GEH917538 GOD917534:GOD917538 GXZ917534:GXZ917538 HHV917534:HHV917538 HRR917534:HRR917538 IBN917534:IBN917538 ILJ917534:ILJ917538 IVF917534:IVF917538 JFB917534:JFB917538 JOX917534:JOX917538 JYT917534:JYT917538 KIP917534:KIP917538 KSL917534:KSL917538 LCH917534:LCH917538 LMD917534:LMD917538 LVZ917534:LVZ917538 MFV917534:MFV917538 MPR917534:MPR917538 MZN917534:MZN917538 NJJ917534:NJJ917538 NTF917534:NTF917538 ODB917534:ODB917538 OMX917534:OMX917538 OWT917534:OWT917538 PGP917534:PGP917538 PQL917534:PQL917538 QAH917534:QAH917538 QKD917534:QKD917538 QTZ917534:QTZ917538 RDV917534:RDV917538 RNR917534:RNR917538 RXN917534:RXN917538 SHJ917534:SHJ917538 SRF917534:SRF917538 TBB917534:TBB917538 TKX917534:TKX917538 TUT917534:TUT917538 UEP917534:UEP917538 UOL917534:UOL917538 UYH917534:UYH917538 VID917534:VID917538 VRZ917534:VRZ917538 WBV917534:WBV917538 WLR917534:WLR917538 WVN917534:WVN917538 F983070:F983074 JB983070:JB983074 SX983070:SX983074 ACT983070:ACT983074 AMP983070:AMP983074 AWL983070:AWL983074 BGH983070:BGH983074 BQD983070:BQD983074 BZZ983070:BZZ983074 CJV983070:CJV983074 CTR983070:CTR983074 DDN983070:DDN983074 DNJ983070:DNJ983074 DXF983070:DXF983074 EHB983070:EHB983074 EQX983070:EQX983074 FAT983070:FAT983074 FKP983070:FKP983074 FUL983070:FUL983074 GEH983070:GEH983074 GOD983070:GOD983074 GXZ983070:GXZ983074 HHV983070:HHV983074 HRR983070:HRR983074 IBN983070:IBN983074 ILJ983070:ILJ983074 IVF983070:IVF983074 JFB983070:JFB983074 JOX983070:JOX983074 JYT983070:JYT983074 KIP983070:KIP983074 KSL983070:KSL983074 LCH983070:LCH983074 LMD983070:LMD983074 LVZ983070:LVZ983074 MFV983070:MFV983074 MPR983070:MPR983074 MZN983070:MZN983074 NJJ983070:NJJ983074 NTF983070:NTF983074 ODB983070:ODB983074 OMX983070:OMX983074 OWT983070:OWT983074 PGP983070:PGP983074 PQL983070:PQL983074 QAH983070:QAH983074 QKD983070:QKD983074 QTZ983070:QTZ983074 RDV983070:RDV983074 RNR983070:RNR983074 RXN983070:RXN983074 SHJ983070:SHJ983074 SRF983070:SRF983074 TBB983070:TBB983074 TKX983070:TKX983074 TUT983070:TUT983074 UEP983070:UEP983074 UOL983070:UOL983074 UYH983070:UYH983074 VID983070:VID983074 VRZ983070:VRZ983074 WBV983070:WBV983074 WLR983070:WLR983074 WVN983070:WVN983074 F31" xr:uid="{00000000-0002-0000-0E00-000003000000}">
      <formula1>$G$2:$G$5</formula1>
    </dataValidation>
    <dataValidation type="list" allowBlank="1" showInputMessage="1" showErrorMessage="1" sqref="I65566:I65570 JE65566:JE65570 TA65566:TA65570 ACW65566:ACW65570 AMS65566:AMS65570 AWO65566:AWO65570 BGK65566:BGK65570 BQG65566:BQG65570 CAC65566:CAC65570 CJY65566:CJY65570 CTU65566:CTU65570 DDQ65566:DDQ65570 DNM65566:DNM65570 DXI65566:DXI65570 EHE65566:EHE65570 ERA65566:ERA65570 FAW65566:FAW65570 FKS65566:FKS65570 FUO65566:FUO65570 GEK65566:GEK65570 GOG65566:GOG65570 GYC65566:GYC65570 HHY65566:HHY65570 HRU65566:HRU65570 IBQ65566:IBQ65570 ILM65566:ILM65570 IVI65566:IVI65570 JFE65566:JFE65570 JPA65566:JPA65570 JYW65566:JYW65570 KIS65566:KIS65570 KSO65566:KSO65570 LCK65566:LCK65570 LMG65566:LMG65570 LWC65566:LWC65570 MFY65566:MFY65570 MPU65566:MPU65570 MZQ65566:MZQ65570 NJM65566:NJM65570 NTI65566:NTI65570 ODE65566:ODE65570 ONA65566:ONA65570 OWW65566:OWW65570 PGS65566:PGS65570 PQO65566:PQO65570 QAK65566:QAK65570 QKG65566:QKG65570 QUC65566:QUC65570 RDY65566:RDY65570 RNU65566:RNU65570 RXQ65566:RXQ65570 SHM65566:SHM65570 SRI65566:SRI65570 TBE65566:TBE65570 TLA65566:TLA65570 TUW65566:TUW65570 UES65566:UES65570 UOO65566:UOO65570 UYK65566:UYK65570 VIG65566:VIG65570 VSC65566:VSC65570 WBY65566:WBY65570 WLU65566:WLU65570 WVQ65566:WVQ65570 I131102:I131106 JE131102:JE131106 TA131102:TA131106 ACW131102:ACW131106 AMS131102:AMS131106 AWO131102:AWO131106 BGK131102:BGK131106 BQG131102:BQG131106 CAC131102:CAC131106 CJY131102:CJY131106 CTU131102:CTU131106 DDQ131102:DDQ131106 DNM131102:DNM131106 DXI131102:DXI131106 EHE131102:EHE131106 ERA131102:ERA131106 FAW131102:FAW131106 FKS131102:FKS131106 FUO131102:FUO131106 GEK131102:GEK131106 GOG131102:GOG131106 GYC131102:GYC131106 HHY131102:HHY131106 HRU131102:HRU131106 IBQ131102:IBQ131106 ILM131102:ILM131106 IVI131102:IVI131106 JFE131102:JFE131106 JPA131102:JPA131106 JYW131102:JYW131106 KIS131102:KIS131106 KSO131102:KSO131106 LCK131102:LCK131106 LMG131102:LMG131106 LWC131102:LWC131106 MFY131102:MFY131106 MPU131102:MPU131106 MZQ131102:MZQ131106 NJM131102:NJM131106 NTI131102:NTI131106 ODE131102:ODE131106 ONA131102:ONA131106 OWW131102:OWW131106 PGS131102:PGS131106 PQO131102:PQO131106 QAK131102:QAK131106 QKG131102:QKG131106 QUC131102:QUC131106 RDY131102:RDY131106 RNU131102:RNU131106 RXQ131102:RXQ131106 SHM131102:SHM131106 SRI131102:SRI131106 TBE131102:TBE131106 TLA131102:TLA131106 TUW131102:TUW131106 UES131102:UES131106 UOO131102:UOO131106 UYK131102:UYK131106 VIG131102:VIG131106 VSC131102:VSC131106 WBY131102:WBY131106 WLU131102:WLU131106 WVQ131102:WVQ131106 I196638:I196642 JE196638:JE196642 TA196638:TA196642 ACW196638:ACW196642 AMS196638:AMS196642 AWO196638:AWO196642 BGK196638:BGK196642 BQG196638:BQG196642 CAC196638:CAC196642 CJY196638:CJY196642 CTU196638:CTU196642 DDQ196638:DDQ196642 DNM196638:DNM196642 DXI196638:DXI196642 EHE196638:EHE196642 ERA196638:ERA196642 FAW196638:FAW196642 FKS196638:FKS196642 FUO196638:FUO196642 GEK196638:GEK196642 GOG196638:GOG196642 GYC196638:GYC196642 HHY196638:HHY196642 HRU196638:HRU196642 IBQ196638:IBQ196642 ILM196638:ILM196642 IVI196638:IVI196642 JFE196638:JFE196642 JPA196638:JPA196642 JYW196638:JYW196642 KIS196638:KIS196642 KSO196638:KSO196642 LCK196638:LCK196642 LMG196638:LMG196642 LWC196638:LWC196642 MFY196638:MFY196642 MPU196638:MPU196642 MZQ196638:MZQ196642 NJM196638:NJM196642 NTI196638:NTI196642 ODE196638:ODE196642 ONA196638:ONA196642 OWW196638:OWW196642 PGS196638:PGS196642 PQO196638:PQO196642 QAK196638:QAK196642 QKG196638:QKG196642 QUC196638:QUC196642 RDY196638:RDY196642 RNU196638:RNU196642 RXQ196638:RXQ196642 SHM196638:SHM196642 SRI196638:SRI196642 TBE196638:TBE196642 TLA196638:TLA196642 TUW196638:TUW196642 UES196638:UES196642 UOO196638:UOO196642 UYK196638:UYK196642 VIG196638:VIG196642 VSC196638:VSC196642 WBY196638:WBY196642 WLU196638:WLU196642 WVQ196638:WVQ196642 I262174:I262178 JE262174:JE262178 TA262174:TA262178 ACW262174:ACW262178 AMS262174:AMS262178 AWO262174:AWO262178 BGK262174:BGK262178 BQG262174:BQG262178 CAC262174:CAC262178 CJY262174:CJY262178 CTU262174:CTU262178 DDQ262174:DDQ262178 DNM262174:DNM262178 DXI262174:DXI262178 EHE262174:EHE262178 ERA262174:ERA262178 FAW262174:FAW262178 FKS262174:FKS262178 FUO262174:FUO262178 GEK262174:GEK262178 GOG262174:GOG262178 GYC262174:GYC262178 HHY262174:HHY262178 HRU262174:HRU262178 IBQ262174:IBQ262178 ILM262174:ILM262178 IVI262174:IVI262178 JFE262174:JFE262178 JPA262174:JPA262178 JYW262174:JYW262178 KIS262174:KIS262178 KSO262174:KSO262178 LCK262174:LCK262178 LMG262174:LMG262178 LWC262174:LWC262178 MFY262174:MFY262178 MPU262174:MPU262178 MZQ262174:MZQ262178 NJM262174:NJM262178 NTI262174:NTI262178 ODE262174:ODE262178 ONA262174:ONA262178 OWW262174:OWW262178 PGS262174:PGS262178 PQO262174:PQO262178 QAK262174:QAK262178 QKG262174:QKG262178 QUC262174:QUC262178 RDY262174:RDY262178 RNU262174:RNU262178 RXQ262174:RXQ262178 SHM262174:SHM262178 SRI262174:SRI262178 TBE262174:TBE262178 TLA262174:TLA262178 TUW262174:TUW262178 UES262174:UES262178 UOO262174:UOO262178 UYK262174:UYK262178 VIG262174:VIG262178 VSC262174:VSC262178 WBY262174:WBY262178 WLU262174:WLU262178 WVQ262174:WVQ262178 I327710:I327714 JE327710:JE327714 TA327710:TA327714 ACW327710:ACW327714 AMS327710:AMS327714 AWO327710:AWO327714 BGK327710:BGK327714 BQG327710:BQG327714 CAC327710:CAC327714 CJY327710:CJY327714 CTU327710:CTU327714 DDQ327710:DDQ327714 DNM327710:DNM327714 DXI327710:DXI327714 EHE327710:EHE327714 ERA327710:ERA327714 FAW327710:FAW327714 FKS327710:FKS327714 FUO327710:FUO327714 GEK327710:GEK327714 GOG327710:GOG327714 GYC327710:GYC327714 HHY327710:HHY327714 HRU327710:HRU327714 IBQ327710:IBQ327714 ILM327710:ILM327714 IVI327710:IVI327714 JFE327710:JFE327714 JPA327710:JPA327714 JYW327710:JYW327714 KIS327710:KIS327714 KSO327710:KSO327714 LCK327710:LCK327714 LMG327710:LMG327714 LWC327710:LWC327714 MFY327710:MFY327714 MPU327710:MPU327714 MZQ327710:MZQ327714 NJM327710:NJM327714 NTI327710:NTI327714 ODE327710:ODE327714 ONA327710:ONA327714 OWW327710:OWW327714 PGS327710:PGS327714 PQO327710:PQO327714 QAK327710:QAK327714 QKG327710:QKG327714 QUC327710:QUC327714 RDY327710:RDY327714 RNU327710:RNU327714 RXQ327710:RXQ327714 SHM327710:SHM327714 SRI327710:SRI327714 TBE327710:TBE327714 TLA327710:TLA327714 TUW327710:TUW327714 UES327710:UES327714 UOO327710:UOO327714 UYK327710:UYK327714 VIG327710:VIG327714 VSC327710:VSC327714 WBY327710:WBY327714 WLU327710:WLU327714 WVQ327710:WVQ327714 I393246:I393250 JE393246:JE393250 TA393246:TA393250 ACW393246:ACW393250 AMS393246:AMS393250 AWO393246:AWO393250 BGK393246:BGK393250 BQG393246:BQG393250 CAC393246:CAC393250 CJY393246:CJY393250 CTU393246:CTU393250 DDQ393246:DDQ393250 DNM393246:DNM393250 DXI393246:DXI393250 EHE393246:EHE393250 ERA393246:ERA393250 FAW393246:FAW393250 FKS393246:FKS393250 FUO393246:FUO393250 GEK393246:GEK393250 GOG393246:GOG393250 GYC393246:GYC393250 HHY393246:HHY393250 HRU393246:HRU393250 IBQ393246:IBQ393250 ILM393246:ILM393250 IVI393246:IVI393250 JFE393246:JFE393250 JPA393246:JPA393250 JYW393246:JYW393250 KIS393246:KIS393250 KSO393246:KSO393250 LCK393246:LCK393250 LMG393246:LMG393250 LWC393246:LWC393250 MFY393246:MFY393250 MPU393246:MPU393250 MZQ393246:MZQ393250 NJM393246:NJM393250 NTI393246:NTI393250 ODE393246:ODE393250 ONA393246:ONA393250 OWW393246:OWW393250 PGS393246:PGS393250 PQO393246:PQO393250 QAK393246:QAK393250 QKG393246:QKG393250 QUC393246:QUC393250 RDY393246:RDY393250 RNU393246:RNU393250 RXQ393246:RXQ393250 SHM393246:SHM393250 SRI393246:SRI393250 TBE393246:TBE393250 TLA393246:TLA393250 TUW393246:TUW393250 UES393246:UES393250 UOO393246:UOO393250 UYK393246:UYK393250 VIG393246:VIG393250 VSC393246:VSC393250 WBY393246:WBY393250 WLU393246:WLU393250 WVQ393246:WVQ393250 I458782:I458786 JE458782:JE458786 TA458782:TA458786 ACW458782:ACW458786 AMS458782:AMS458786 AWO458782:AWO458786 BGK458782:BGK458786 BQG458782:BQG458786 CAC458782:CAC458786 CJY458782:CJY458786 CTU458782:CTU458786 DDQ458782:DDQ458786 DNM458782:DNM458786 DXI458782:DXI458786 EHE458782:EHE458786 ERA458782:ERA458786 FAW458782:FAW458786 FKS458782:FKS458786 FUO458782:FUO458786 GEK458782:GEK458786 GOG458782:GOG458786 GYC458782:GYC458786 HHY458782:HHY458786 HRU458782:HRU458786 IBQ458782:IBQ458786 ILM458782:ILM458786 IVI458782:IVI458786 JFE458782:JFE458786 JPA458782:JPA458786 JYW458782:JYW458786 KIS458782:KIS458786 KSO458782:KSO458786 LCK458782:LCK458786 LMG458782:LMG458786 LWC458782:LWC458786 MFY458782:MFY458786 MPU458782:MPU458786 MZQ458782:MZQ458786 NJM458782:NJM458786 NTI458782:NTI458786 ODE458782:ODE458786 ONA458782:ONA458786 OWW458782:OWW458786 PGS458782:PGS458786 PQO458782:PQO458786 QAK458782:QAK458786 QKG458782:QKG458786 QUC458782:QUC458786 RDY458782:RDY458786 RNU458782:RNU458786 RXQ458782:RXQ458786 SHM458782:SHM458786 SRI458782:SRI458786 TBE458782:TBE458786 TLA458782:TLA458786 TUW458782:TUW458786 UES458782:UES458786 UOO458782:UOO458786 UYK458782:UYK458786 VIG458782:VIG458786 VSC458782:VSC458786 WBY458782:WBY458786 WLU458782:WLU458786 WVQ458782:WVQ458786 I524318:I524322 JE524318:JE524322 TA524318:TA524322 ACW524318:ACW524322 AMS524318:AMS524322 AWO524318:AWO524322 BGK524318:BGK524322 BQG524318:BQG524322 CAC524318:CAC524322 CJY524318:CJY524322 CTU524318:CTU524322 DDQ524318:DDQ524322 DNM524318:DNM524322 DXI524318:DXI524322 EHE524318:EHE524322 ERA524318:ERA524322 FAW524318:FAW524322 FKS524318:FKS524322 FUO524318:FUO524322 GEK524318:GEK524322 GOG524318:GOG524322 GYC524318:GYC524322 HHY524318:HHY524322 HRU524318:HRU524322 IBQ524318:IBQ524322 ILM524318:ILM524322 IVI524318:IVI524322 JFE524318:JFE524322 JPA524318:JPA524322 JYW524318:JYW524322 KIS524318:KIS524322 KSO524318:KSO524322 LCK524318:LCK524322 LMG524318:LMG524322 LWC524318:LWC524322 MFY524318:MFY524322 MPU524318:MPU524322 MZQ524318:MZQ524322 NJM524318:NJM524322 NTI524318:NTI524322 ODE524318:ODE524322 ONA524318:ONA524322 OWW524318:OWW524322 PGS524318:PGS524322 PQO524318:PQO524322 QAK524318:QAK524322 QKG524318:QKG524322 QUC524318:QUC524322 RDY524318:RDY524322 RNU524318:RNU524322 RXQ524318:RXQ524322 SHM524318:SHM524322 SRI524318:SRI524322 TBE524318:TBE524322 TLA524318:TLA524322 TUW524318:TUW524322 UES524318:UES524322 UOO524318:UOO524322 UYK524318:UYK524322 VIG524318:VIG524322 VSC524318:VSC524322 WBY524318:WBY524322 WLU524318:WLU524322 WVQ524318:WVQ524322 I589854:I589858 JE589854:JE589858 TA589854:TA589858 ACW589854:ACW589858 AMS589854:AMS589858 AWO589854:AWO589858 BGK589854:BGK589858 BQG589854:BQG589858 CAC589854:CAC589858 CJY589854:CJY589858 CTU589854:CTU589858 DDQ589854:DDQ589858 DNM589854:DNM589858 DXI589854:DXI589858 EHE589854:EHE589858 ERA589854:ERA589858 FAW589854:FAW589858 FKS589854:FKS589858 FUO589854:FUO589858 GEK589854:GEK589858 GOG589854:GOG589858 GYC589854:GYC589858 HHY589854:HHY589858 HRU589854:HRU589858 IBQ589854:IBQ589858 ILM589854:ILM589858 IVI589854:IVI589858 JFE589854:JFE589858 JPA589854:JPA589858 JYW589854:JYW589858 KIS589854:KIS589858 KSO589854:KSO589858 LCK589854:LCK589858 LMG589854:LMG589858 LWC589854:LWC589858 MFY589854:MFY589858 MPU589854:MPU589858 MZQ589854:MZQ589858 NJM589854:NJM589858 NTI589854:NTI589858 ODE589854:ODE589858 ONA589854:ONA589858 OWW589854:OWW589858 PGS589854:PGS589858 PQO589854:PQO589858 QAK589854:QAK589858 QKG589854:QKG589858 QUC589854:QUC589858 RDY589854:RDY589858 RNU589854:RNU589858 RXQ589854:RXQ589858 SHM589854:SHM589858 SRI589854:SRI589858 TBE589854:TBE589858 TLA589854:TLA589858 TUW589854:TUW589858 UES589854:UES589858 UOO589854:UOO589858 UYK589854:UYK589858 VIG589854:VIG589858 VSC589854:VSC589858 WBY589854:WBY589858 WLU589854:WLU589858 WVQ589854:WVQ589858 I655390:I655394 JE655390:JE655394 TA655390:TA655394 ACW655390:ACW655394 AMS655390:AMS655394 AWO655390:AWO655394 BGK655390:BGK655394 BQG655390:BQG655394 CAC655390:CAC655394 CJY655390:CJY655394 CTU655390:CTU655394 DDQ655390:DDQ655394 DNM655390:DNM655394 DXI655390:DXI655394 EHE655390:EHE655394 ERA655390:ERA655394 FAW655390:FAW655394 FKS655390:FKS655394 FUO655390:FUO655394 GEK655390:GEK655394 GOG655390:GOG655394 GYC655390:GYC655394 HHY655390:HHY655394 HRU655390:HRU655394 IBQ655390:IBQ655394 ILM655390:ILM655394 IVI655390:IVI655394 JFE655390:JFE655394 JPA655390:JPA655394 JYW655390:JYW655394 KIS655390:KIS655394 KSO655390:KSO655394 LCK655390:LCK655394 LMG655390:LMG655394 LWC655390:LWC655394 MFY655390:MFY655394 MPU655390:MPU655394 MZQ655390:MZQ655394 NJM655390:NJM655394 NTI655390:NTI655394 ODE655390:ODE655394 ONA655390:ONA655394 OWW655390:OWW655394 PGS655390:PGS655394 PQO655390:PQO655394 QAK655390:QAK655394 QKG655390:QKG655394 QUC655390:QUC655394 RDY655390:RDY655394 RNU655390:RNU655394 RXQ655390:RXQ655394 SHM655390:SHM655394 SRI655390:SRI655394 TBE655390:TBE655394 TLA655390:TLA655394 TUW655390:TUW655394 UES655390:UES655394 UOO655390:UOO655394 UYK655390:UYK655394 VIG655390:VIG655394 VSC655390:VSC655394 WBY655390:WBY655394 WLU655390:WLU655394 WVQ655390:WVQ655394 I720926:I720930 JE720926:JE720930 TA720926:TA720930 ACW720926:ACW720930 AMS720926:AMS720930 AWO720926:AWO720930 BGK720926:BGK720930 BQG720926:BQG720930 CAC720926:CAC720930 CJY720926:CJY720930 CTU720926:CTU720930 DDQ720926:DDQ720930 DNM720926:DNM720930 DXI720926:DXI720930 EHE720926:EHE720930 ERA720926:ERA720930 FAW720926:FAW720930 FKS720926:FKS720930 FUO720926:FUO720930 GEK720926:GEK720930 GOG720926:GOG720930 GYC720926:GYC720930 HHY720926:HHY720930 HRU720926:HRU720930 IBQ720926:IBQ720930 ILM720926:ILM720930 IVI720926:IVI720930 JFE720926:JFE720930 JPA720926:JPA720930 JYW720926:JYW720930 KIS720926:KIS720930 KSO720926:KSO720930 LCK720926:LCK720930 LMG720926:LMG720930 LWC720926:LWC720930 MFY720926:MFY720930 MPU720926:MPU720930 MZQ720926:MZQ720930 NJM720926:NJM720930 NTI720926:NTI720930 ODE720926:ODE720930 ONA720926:ONA720930 OWW720926:OWW720930 PGS720926:PGS720930 PQO720926:PQO720930 QAK720926:QAK720930 QKG720926:QKG720930 QUC720926:QUC720930 RDY720926:RDY720930 RNU720926:RNU720930 RXQ720926:RXQ720930 SHM720926:SHM720930 SRI720926:SRI720930 TBE720926:TBE720930 TLA720926:TLA720930 TUW720926:TUW720930 UES720926:UES720930 UOO720926:UOO720930 UYK720926:UYK720930 VIG720926:VIG720930 VSC720926:VSC720930 WBY720926:WBY720930 WLU720926:WLU720930 WVQ720926:WVQ720930 I786462:I786466 JE786462:JE786466 TA786462:TA786466 ACW786462:ACW786466 AMS786462:AMS786466 AWO786462:AWO786466 BGK786462:BGK786466 BQG786462:BQG786466 CAC786462:CAC786466 CJY786462:CJY786466 CTU786462:CTU786466 DDQ786462:DDQ786466 DNM786462:DNM786466 DXI786462:DXI786466 EHE786462:EHE786466 ERA786462:ERA786466 FAW786462:FAW786466 FKS786462:FKS786466 FUO786462:FUO786466 GEK786462:GEK786466 GOG786462:GOG786466 GYC786462:GYC786466 HHY786462:HHY786466 HRU786462:HRU786466 IBQ786462:IBQ786466 ILM786462:ILM786466 IVI786462:IVI786466 JFE786462:JFE786466 JPA786462:JPA786466 JYW786462:JYW786466 KIS786462:KIS786466 KSO786462:KSO786466 LCK786462:LCK786466 LMG786462:LMG786466 LWC786462:LWC786466 MFY786462:MFY786466 MPU786462:MPU786466 MZQ786462:MZQ786466 NJM786462:NJM786466 NTI786462:NTI786466 ODE786462:ODE786466 ONA786462:ONA786466 OWW786462:OWW786466 PGS786462:PGS786466 PQO786462:PQO786466 QAK786462:QAK786466 QKG786462:QKG786466 QUC786462:QUC786466 RDY786462:RDY786466 RNU786462:RNU786466 RXQ786462:RXQ786466 SHM786462:SHM786466 SRI786462:SRI786466 TBE786462:TBE786466 TLA786462:TLA786466 TUW786462:TUW786466 UES786462:UES786466 UOO786462:UOO786466 UYK786462:UYK786466 VIG786462:VIG786466 VSC786462:VSC786466 WBY786462:WBY786466 WLU786462:WLU786466 WVQ786462:WVQ786466 I851998:I852002 JE851998:JE852002 TA851998:TA852002 ACW851998:ACW852002 AMS851998:AMS852002 AWO851998:AWO852002 BGK851998:BGK852002 BQG851998:BQG852002 CAC851998:CAC852002 CJY851998:CJY852002 CTU851998:CTU852002 DDQ851998:DDQ852002 DNM851998:DNM852002 DXI851998:DXI852002 EHE851998:EHE852002 ERA851998:ERA852002 FAW851998:FAW852002 FKS851998:FKS852002 FUO851998:FUO852002 GEK851998:GEK852002 GOG851998:GOG852002 GYC851998:GYC852002 HHY851998:HHY852002 HRU851998:HRU852002 IBQ851998:IBQ852002 ILM851998:ILM852002 IVI851998:IVI852002 JFE851998:JFE852002 JPA851998:JPA852002 JYW851998:JYW852002 KIS851998:KIS852002 KSO851998:KSO852002 LCK851998:LCK852002 LMG851998:LMG852002 LWC851998:LWC852002 MFY851998:MFY852002 MPU851998:MPU852002 MZQ851998:MZQ852002 NJM851998:NJM852002 NTI851998:NTI852002 ODE851998:ODE852002 ONA851998:ONA852002 OWW851998:OWW852002 PGS851998:PGS852002 PQO851998:PQO852002 QAK851998:QAK852002 QKG851998:QKG852002 QUC851998:QUC852002 RDY851998:RDY852002 RNU851998:RNU852002 RXQ851998:RXQ852002 SHM851998:SHM852002 SRI851998:SRI852002 TBE851998:TBE852002 TLA851998:TLA852002 TUW851998:TUW852002 UES851998:UES852002 UOO851998:UOO852002 UYK851998:UYK852002 VIG851998:VIG852002 VSC851998:VSC852002 WBY851998:WBY852002 WLU851998:WLU852002 WVQ851998:WVQ852002 I917534:I917538 JE917534:JE917538 TA917534:TA917538 ACW917534:ACW917538 AMS917534:AMS917538 AWO917534:AWO917538 BGK917534:BGK917538 BQG917534:BQG917538 CAC917534:CAC917538 CJY917534:CJY917538 CTU917534:CTU917538 DDQ917534:DDQ917538 DNM917534:DNM917538 DXI917534:DXI917538 EHE917534:EHE917538 ERA917534:ERA917538 FAW917534:FAW917538 FKS917534:FKS917538 FUO917534:FUO917538 GEK917534:GEK917538 GOG917534:GOG917538 GYC917534:GYC917538 HHY917534:HHY917538 HRU917534:HRU917538 IBQ917534:IBQ917538 ILM917534:ILM917538 IVI917534:IVI917538 JFE917534:JFE917538 JPA917534:JPA917538 JYW917534:JYW917538 KIS917534:KIS917538 KSO917534:KSO917538 LCK917534:LCK917538 LMG917534:LMG917538 LWC917534:LWC917538 MFY917534:MFY917538 MPU917534:MPU917538 MZQ917534:MZQ917538 NJM917534:NJM917538 NTI917534:NTI917538 ODE917534:ODE917538 ONA917534:ONA917538 OWW917534:OWW917538 PGS917534:PGS917538 PQO917534:PQO917538 QAK917534:QAK917538 QKG917534:QKG917538 QUC917534:QUC917538 RDY917534:RDY917538 RNU917534:RNU917538 RXQ917534:RXQ917538 SHM917534:SHM917538 SRI917534:SRI917538 TBE917534:TBE917538 TLA917534:TLA917538 TUW917534:TUW917538 UES917534:UES917538 UOO917534:UOO917538 UYK917534:UYK917538 VIG917534:VIG917538 VSC917534:VSC917538 WBY917534:WBY917538 WLU917534:WLU917538 WVQ917534:WVQ917538 I983070:I983074 JE983070:JE983074 TA983070:TA983074 ACW983070:ACW983074 AMS983070:AMS983074 AWO983070:AWO983074 BGK983070:BGK983074 BQG983070:BQG983074 CAC983070:CAC983074 CJY983070:CJY983074 CTU983070:CTU983074 DDQ983070:DDQ983074 DNM983070:DNM983074 DXI983070:DXI983074 EHE983070:EHE983074 ERA983070:ERA983074 FAW983070:FAW983074 FKS983070:FKS983074 FUO983070:FUO983074 GEK983070:GEK983074 GOG983070:GOG983074 GYC983070:GYC983074 HHY983070:HHY983074 HRU983070:HRU983074 IBQ983070:IBQ983074 ILM983070:ILM983074 IVI983070:IVI983074 JFE983070:JFE983074 JPA983070:JPA983074 JYW983070:JYW983074 KIS983070:KIS983074 KSO983070:KSO983074 LCK983070:LCK983074 LMG983070:LMG983074 LWC983070:LWC983074 MFY983070:MFY983074 MPU983070:MPU983074 MZQ983070:MZQ983074 NJM983070:NJM983074 NTI983070:NTI983074 ODE983070:ODE983074 ONA983070:ONA983074 OWW983070:OWW983074 PGS983070:PGS983074 PQO983070:PQO983074 QAK983070:QAK983074 QKG983070:QKG983074 QUC983070:QUC983074 RDY983070:RDY983074 RNU983070:RNU983074 RXQ983070:RXQ983074 SHM983070:SHM983074 SRI983070:SRI983074 TBE983070:TBE983074 TLA983070:TLA983074 TUW983070:TUW983074 UES983070:UES983074 UOO983070:UOO983074 UYK983070:UYK983074 VIG983070:VIG983074 VSC983070:VSC983074 WBY983070:WBY983074 WLU983070:WLU983074 WVQ983070:WVQ983074 I33:I34 I31" xr:uid="{00000000-0002-0000-0E00-000004000000}">
      <formula1>$H$2:$H$3</formula1>
    </dataValidation>
    <dataValidation type="list" allowBlank="1" showInputMessage="1" showErrorMessage="1" sqref="V65539:V65570 JR65539:JR65570 TN65539:TN65570 ADJ65539:ADJ65570 ANF65539:ANF65570 AXB65539:AXB65570 BGX65539:BGX65570 BQT65539:BQT65570 CAP65539:CAP65570 CKL65539:CKL65570 CUH65539:CUH65570 DED65539:DED65570 DNZ65539:DNZ65570 DXV65539:DXV65570 EHR65539:EHR65570 ERN65539:ERN65570 FBJ65539:FBJ65570 FLF65539:FLF65570 FVB65539:FVB65570 GEX65539:GEX65570 GOT65539:GOT65570 GYP65539:GYP65570 HIL65539:HIL65570 HSH65539:HSH65570 ICD65539:ICD65570 ILZ65539:ILZ65570 IVV65539:IVV65570 JFR65539:JFR65570 JPN65539:JPN65570 JZJ65539:JZJ65570 KJF65539:KJF65570 KTB65539:KTB65570 LCX65539:LCX65570 LMT65539:LMT65570 LWP65539:LWP65570 MGL65539:MGL65570 MQH65539:MQH65570 NAD65539:NAD65570 NJZ65539:NJZ65570 NTV65539:NTV65570 ODR65539:ODR65570 ONN65539:ONN65570 OXJ65539:OXJ65570 PHF65539:PHF65570 PRB65539:PRB65570 QAX65539:QAX65570 QKT65539:QKT65570 QUP65539:QUP65570 REL65539:REL65570 ROH65539:ROH65570 RYD65539:RYD65570 SHZ65539:SHZ65570 SRV65539:SRV65570 TBR65539:TBR65570 TLN65539:TLN65570 TVJ65539:TVJ65570 UFF65539:UFF65570 UPB65539:UPB65570 UYX65539:UYX65570 VIT65539:VIT65570 VSP65539:VSP65570 WCL65539:WCL65570 WMH65539:WMH65570 WWD65539:WWD65570 V131075:V131106 JR131075:JR131106 TN131075:TN131106 ADJ131075:ADJ131106 ANF131075:ANF131106 AXB131075:AXB131106 BGX131075:BGX131106 BQT131075:BQT131106 CAP131075:CAP131106 CKL131075:CKL131106 CUH131075:CUH131106 DED131075:DED131106 DNZ131075:DNZ131106 DXV131075:DXV131106 EHR131075:EHR131106 ERN131075:ERN131106 FBJ131075:FBJ131106 FLF131075:FLF131106 FVB131075:FVB131106 GEX131075:GEX131106 GOT131075:GOT131106 GYP131075:GYP131106 HIL131075:HIL131106 HSH131075:HSH131106 ICD131075:ICD131106 ILZ131075:ILZ131106 IVV131075:IVV131106 JFR131075:JFR131106 JPN131075:JPN131106 JZJ131075:JZJ131106 KJF131075:KJF131106 KTB131075:KTB131106 LCX131075:LCX131106 LMT131075:LMT131106 LWP131075:LWP131106 MGL131075:MGL131106 MQH131075:MQH131106 NAD131075:NAD131106 NJZ131075:NJZ131106 NTV131075:NTV131106 ODR131075:ODR131106 ONN131075:ONN131106 OXJ131075:OXJ131106 PHF131075:PHF131106 PRB131075:PRB131106 QAX131075:QAX131106 QKT131075:QKT131106 QUP131075:QUP131106 REL131075:REL131106 ROH131075:ROH131106 RYD131075:RYD131106 SHZ131075:SHZ131106 SRV131075:SRV131106 TBR131075:TBR131106 TLN131075:TLN131106 TVJ131075:TVJ131106 UFF131075:UFF131106 UPB131075:UPB131106 UYX131075:UYX131106 VIT131075:VIT131106 VSP131075:VSP131106 WCL131075:WCL131106 WMH131075:WMH131106 WWD131075:WWD131106 V196611:V196642 JR196611:JR196642 TN196611:TN196642 ADJ196611:ADJ196642 ANF196611:ANF196642 AXB196611:AXB196642 BGX196611:BGX196642 BQT196611:BQT196642 CAP196611:CAP196642 CKL196611:CKL196642 CUH196611:CUH196642 DED196611:DED196642 DNZ196611:DNZ196642 DXV196611:DXV196642 EHR196611:EHR196642 ERN196611:ERN196642 FBJ196611:FBJ196642 FLF196611:FLF196642 FVB196611:FVB196642 GEX196611:GEX196642 GOT196611:GOT196642 GYP196611:GYP196642 HIL196611:HIL196642 HSH196611:HSH196642 ICD196611:ICD196642 ILZ196611:ILZ196642 IVV196611:IVV196642 JFR196611:JFR196642 JPN196611:JPN196642 JZJ196611:JZJ196642 KJF196611:KJF196642 KTB196611:KTB196642 LCX196611:LCX196642 LMT196611:LMT196642 LWP196611:LWP196642 MGL196611:MGL196642 MQH196611:MQH196642 NAD196611:NAD196642 NJZ196611:NJZ196642 NTV196611:NTV196642 ODR196611:ODR196642 ONN196611:ONN196642 OXJ196611:OXJ196642 PHF196611:PHF196642 PRB196611:PRB196642 QAX196611:QAX196642 QKT196611:QKT196642 QUP196611:QUP196642 REL196611:REL196642 ROH196611:ROH196642 RYD196611:RYD196642 SHZ196611:SHZ196642 SRV196611:SRV196642 TBR196611:TBR196642 TLN196611:TLN196642 TVJ196611:TVJ196642 UFF196611:UFF196642 UPB196611:UPB196642 UYX196611:UYX196642 VIT196611:VIT196642 VSP196611:VSP196642 WCL196611:WCL196642 WMH196611:WMH196642 WWD196611:WWD196642 V262147:V262178 JR262147:JR262178 TN262147:TN262178 ADJ262147:ADJ262178 ANF262147:ANF262178 AXB262147:AXB262178 BGX262147:BGX262178 BQT262147:BQT262178 CAP262147:CAP262178 CKL262147:CKL262178 CUH262147:CUH262178 DED262147:DED262178 DNZ262147:DNZ262178 DXV262147:DXV262178 EHR262147:EHR262178 ERN262147:ERN262178 FBJ262147:FBJ262178 FLF262147:FLF262178 FVB262147:FVB262178 GEX262147:GEX262178 GOT262147:GOT262178 GYP262147:GYP262178 HIL262147:HIL262178 HSH262147:HSH262178 ICD262147:ICD262178 ILZ262147:ILZ262178 IVV262147:IVV262178 JFR262147:JFR262178 JPN262147:JPN262178 JZJ262147:JZJ262178 KJF262147:KJF262178 KTB262147:KTB262178 LCX262147:LCX262178 LMT262147:LMT262178 LWP262147:LWP262178 MGL262147:MGL262178 MQH262147:MQH262178 NAD262147:NAD262178 NJZ262147:NJZ262178 NTV262147:NTV262178 ODR262147:ODR262178 ONN262147:ONN262178 OXJ262147:OXJ262178 PHF262147:PHF262178 PRB262147:PRB262178 QAX262147:QAX262178 QKT262147:QKT262178 QUP262147:QUP262178 REL262147:REL262178 ROH262147:ROH262178 RYD262147:RYD262178 SHZ262147:SHZ262178 SRV262147:SRV262178 TBR262147:TBR262178 TLN262147:TLN262178 TVJ262147:TVJ262178 UFF262147:UFF262178 UPB262147:UPB262178 UYX262147:UYX262178 VIT262147:VIT262178 VSP262147:VSP262178 WCL262147:WCL262178 WMH262147:WMH262178 WWD262147:WWD262178 V327683:V327714 JR327683:JR327714 TN327683:TN327714 ADJ327683:ADJ327714 ANF327683:ANF327714 AXB327683:AXB327714 BGX327683:BGX327714 BQT327683:BQT327714 CAP327683:CAP327714 CKL327683:CKL327714 CUH327683:CUH327714 DED327683:DED327714 DNZ327683:DNZ327714 DXV327683:DXV327714 EHR327683:EHR327714 ERN327683:ERN327714 FBJ327683:FBJ327714 FLF327683:FLF327714 FVB327683:FVB327714 GEX327683:GEX327714 GOT327683:GOT327714 GYP327683:GYP327714 HIL327683:HIL327714 HSH327683:HSH327714 ICD327683:ICD327714 ILZ327683:ILZ327714 IVV327683:IVV327714 JFR327683:JFR327714 JPN327683:JPN327714 JZJ327683:JZJ327714 KJF327683:KJF327714 KTB327683:KTB327714 LCX327683:LCX327714 LMT327683:LMT327714 LWP327683:LWP327714 MGL327683:MGL327714 MQH327683:MQH327714 NAD327683:NAD327714 NJZ327683:NJZ327714 NTV327683:NTV327714 ODR327683:ODR327714 ONN327683:ONN327714 OXJ327683:OXJ327714 PHF327683:PHF327714 PRB327683:PRB327714 QAX327683:QAX327714 QKT327683:QKT327714 QUP327683:QUP327714 REL327683:REL327714 ROH327683:ROH327714 RYD327683:RYD327714 SHZ327683:SHZ327714 SRV327683:SRV327714 TBR327683:TBR327714 TLN327683:TLN327714 TVJ327683:TVJ327714 UFF327683:UFF327714 UPB327683:UPB327714 UYX327683:UYX327714 VIT327683:VIT327714 VSP327683:VSP327714 WCL327683:WCL327714 WMH327683:WMH327714 WWD327683:WWD327714 V393219:V393250 JR393219:JR393250 TN393219:TN393250 ADJ393219:ADJ393250 ANF393219:ANF393250 AXB393219:AXB393250 BGX393219:BGX393250 BQT393219:BQT393250 CAP393219:CAP393250 CKL393219:CKL393250 CUH393219:CUH393250 DED393219:DED393250 DNZ393219:DNZ393250 DXV393219:DXV393250 EHR393219:EHR393250 ERN393219:ERN393250 FBJ393219:FBJ393250 FLF393219:FLF393250 FVB393219:FVB393250 GEX393219:GEX393250 GOT393219:GOT393250 GYP393219:GYP393250 HIL393219:HIL393250 HSH393219:HSH393250 ICD393219:ICD393250 ILZ393219:ILZ393250 IVV393219:IVV393250 JFR393219:JFR393250 JPN393219:JPN393250 JZJ393219:JZJ393250 KJF393219:KJF393250 KTB393219:KTB393250 LCX393219:LCX393250 LMT393219:LMT393250 LWP393219:LWP393250 MGL393219:MGL393250 MQH393219:MQH393250 NAD393219:NAD393250 NJZ393219:NJZ393250 NTV393219:NTV393250 ODR393219:ODR393250 ONN393219:ONN393250 OXJ393219:OXJ393250 PHF393219:PHF393250 PRB393219:PRB393250 QAX393219:QAX393250 QKT393219:QKT393250 QUP393219:QUP393250 REL393219:REL393250 ROH393219:ROH393250 RYD393219:RYD393250 SHZ393219:SHZ393250 SRV393219:SRV393250 TBR393219:TBR393250 TLN393219:TLN393250 TVJ393219:TVJ393250 UFF393219:UFF393250 UPB393219:UPB393250 UYX393219:UYX393250 VIT393219:VIT393250 VSP393219:VSP393250 WCL393219:WCL393250 WMH393219:WMH393250 WWD393219:WWD393250 V458755:V458786 JR458755:JR458786 TN458755:TN458786 ADJ458755:ADJ458786 ANF458755:ANF458786 AXB458755:AXB458786 BGX458755:BGX458786 BQT458755:BQT458786 CAP458755:CAP458786 CKL458755:CKL458786 CUH458755:CUH458786 DED458755:DED458786 DNZ458755:DNZ458786 DXV458755:DXV458786 EHR458755:EHR458786 ERN458755:ERN458786 FBJ458755:FBJ458786 FLF458755:FLF458786 FVB458755:FVB458786 GEX458755:GEX458786 GOT458755:GOT458786 GYP458755:GYP458786 HIL458755:HIL458786 HSH458755:HSH458786 ICD458755:ICD458786 ILZ458755:ILZ458786 IVV458755:IVV458786 JFR458755:JFR458786 JPN458755:JPN458786 JZJ458755:JZJ458786 KJF458755:KJF458786 KTB458755:KTB458786 LCX458755:LCX458786 LMT458755:LMT458786 LWP458755:LWP458786 MGL458755:MGL458786 MQH458755:MQH458786 NAD458755:NAD458786 NJZ458755:NJZ458786 NTV458755:NTV458786 ODR458755:ODR458786 ONN458755:ONN458786 OXJ458755:OXJ458786 PHF458755:PHF458786 PRB458755:PRB458786 QAX458755:QAX458786 QKT458755:QKT458786 QUP458755:QUP458786 REL458755:REL458786 ROH458755:ROH458786 RYD458755:RYD458786 SHZ458755:SHZ458786 SRV458755:SRV458786 TBR458755:TBR458786 TLN458755:TLN458786 TVJ458755:TVJ458786 UFF458755:UFF458786 UPB458755:UPB458786 UYX458755:UYX458786 VIT458755:VIT458786 VSP458755:VSP458786 WCL458755:WCL458786 WMH458755:WMH458786 WWD458755:WWD458786 V524291:V524322 JR524291:JR524322 TN524291:TN524322 ADJ524291:ADJ524322 ANF524291:ANF524322 AXB524291:AXB524322 BGX524291:BGX524322 BQT524291:BQT524322 CAP524291:CAP524322 CKL524291:CKL524322 CUH524291:CUH524322 DED524291:DED524322 DNZ524291:DNZ524322 DXV524291:DXV524322 EHR524291:EHR524322 ERN524291:ERN524322 FBJ524291:FBJ524322 FLF524291:FLF524322 FVB524291:FVB524322 GEX524291:GEX524322 GOT524291:GOT524322 GYP524291:GYP524322 HIL524291:HIL524322 HSH524291:HSH524322 ICD524291:ICD524322 ILZ524291:ILZ524322 IVV524291:IVV524322 JFR524291:JFR524322 JPN524291:JPN524322 JZJ524291:JZJ524322 KJF524291:KJF524322 KTB524291:KTB524322 LCX524291:LCX524322 LMT524291:LMT524322 LWP524291:LWP524322 MGL524291:MGL524322 MQH524291:MQH524322 NAD524291:NAD524322 NJZ524291:NJZ524322 NTV524291:NTV524322 ODR524291:ODR524322 ONN524291:ONN524322 OXJ524291:OXJ524322 PHF524291:PHF524322 PRB524291:PRB524322 QAX524291:QAX524322 QKT524291:QKT524322 QUP524291:QUP524322 REL524291:REL524322 ROH524291:ROH524322 RYD524291:RYD524322 SHZ524291:SHZ524322 SRV524291:SRV524322 TBR524291:TBR524322 TLN524291:TLN524322 TVJ524291:TVJ524322 UFF524291:UFF524322 UPB524291:UPB524322 UYX524291:UYX524322 VIT524291:VIT524322 VSP524291:VSP524322 WCL524291:WCL524322 WMH524291:WMH524322 WWD524291:WWD524322 V589827:V589858 JR589827:JR589858 TN589827:TN589858 ADJ589827:ADJ589858 ANF589827:ANF589858 AXB589827:AXB589858 BGX589827:BGX589858 BQT589827:BQT589858 CAP589827:CAP589858 CKL589827:CKL589858 CUH589827:CUH589858 DED589827:DED589858 DNZ589827:DNZ589858 DXV589827:DXV589858 EHR589827:EHR589858 ERN589827:ERN589858 FBJ589827:FBJ589858 FLF589827:FLF589858 FVB589827:FVB589858 GEX589827:GEX589858 GOT589827:GOT589858 GYP589827:GYP589858 HIL589827:HIL589858 HSH589827:HSH589858 ICD589827:ICD589858 ILZ589827:ILZ589858 IVV589827:IVV589858 JFR589827:JFR589858 JPN589827:JPN589858 JZJ589827:JZJ589858 KJF589827:KJF589858 KTB589827:KTB589858 LCX589827:LCX589858 LMT589827:LMT589858 LWP589827:LWP589858 MGL589827:MGL589858 MQH589827:MQH589858 NAD589827:NAD589858 NJZ589827:NJZ589858 NTV589827:NTV589858 ODR589827:ODR589858 ONN589827:ONN589858 OXJ589827:OXJ589858 PHF589827:PHF589858 PRB589827:PRB589858 QAX589827:QAX589858 QKT589827:QKT589858 QUP589827:QUP589858 REL589827:REL589858 ROH589827:ROH589858 RYD589827:RYD589858 SHZ589827:SHZ589858 SRV589827:SRV589858 TBR589827:TBR589858 TLN589827:TLN589858 TVJ589827:TVJ589858 UFF589827:UFF589858 UPB589827:UPB589858 UYX589827:UYX589858 VIT589827:VIT589858 VSP589827:VSP589858 WCL589827:WCL589858 WMH589827:WMH589858 WWD589827:WWD589858 V655363:V655394 JR655363:JR655394 TN655363:TN655394 ADJ655363:ADJ655394 ANF655363:ANF655394 AXB655363:AXB655394 BGX655363:BGX655394 BQT655363:BQT655394 CAP655363:CAP655394 CKL655363:CKL655394 CUH655363:CUH655394 DED655363:DED655394 DNZ655363:DNZ655394 DXV655363:DXV655394 EHR655363:EHR655394 ERN655363:ERN655394 FBJ655363:FBJ655394 FLF655363:FLF655394 FVB655363:FVB655394 GEX655363:GEX655394 GOT655363:GOT655394 GYP655363:GYP655394 HIL655363:HIL655394 HSH655363:HSH655394 ICD655363:ICD655394 ILZ655363:ILZ655394 IVV655363:IVV655394 JFR655363:JFR655394 JPN655363:JPN655394 JZJ655363:JZJ655394 KJF655363:KJF655394 KTB655363:KTB655394 LCX655363:LCX655394 LMT655363:LMT655394 LWP655363:LWP655394 MGL655363:MGL655394 MQH655363:MQH655394 NAD655363:NAD655394 NJZ655363:NJZ655394 NTV655363:NTV655394 ODR655363:ODR655394 ONN655363:ONN655394 OXJ655363:OXJ655394 PHF655363:PHF655394 PRB655363:PRB655394 QAX655363:QAX655394 QKT655363:QKT655394 QUP655363:QUP655394 REL655363:REL655394 ROH655363:ROH655394 RYD655363:RYD655394 SHZ655363:SHZ655394 SRV655363:SRV655394 TBR655363:TBR655394 TLN655363:TLN655394 TVJ655363:TVJ655394 UFF655363:UFF655394 UPB655363:UPB655394 UYX655363:UYX655394 VIT655363:VIT655394 VSP655363:VSP655394 WCL655363:WCL655394 WMH655363:WMH655394 WWD655363:WWD655394 V720899:V720930 JR720899:JR720930 TN720899:TN720930 ADJ720899:ADJ720930 ANF720899:ANF720930 AXB720899:AXB720930 BGX720899:BGX720930 BQT720899:BQT720930 CAP720899:CAP720930 CKL720899:CKL720930 CUH720899:CUH720930 DED720899:DED720930 DNZ720899:DNZ720930 DXV720899:DXV720930 EHR720899:EHR720930 ERN720899:ERN720930 FBJ720899:FBJ720930 FLF720899:FLF720930 FVB720899:FVB720930 GEX720899:GEX720930 GOT720899:GOT720930 GYP720899:GYP720930 HIL720899:HIL720930 HSH720899:HSH720930 ICD720899:ICD720930 ILZ720899:ILZ720930 IVV720899:IVV720930 JFR720899:JFR720930 JPN720899:JPN720930 JZJ720899:JZJ720930 KJF720899:KJF720930 KTB720899:KTB720930 LCX720899:LCX720930 LMT720899:LMT720930 LWP720899:LWP720930 MGL720899:MGL720930 MQH720899:MQH720930 NAD720899:NAD720930 NJZ720899:NJZ720930 NTV720899:NTV720930 ODR720899:ODR720930 ONN720899:ONN720930 OXJ720899:OXJ720930 PHF720899:PHF720930 PRB720899:PRB720930 QAX720899:QAX720930 QKT720899:QKT720930 QUP720899:QUP720930 REL720899:REL720930 ROH720899:ROH720930 RYD720899:RYD720930 SHZ720899:SHZ720930 SRV720899:SRV720930 TBR720899:TBR720930 TLN720899:TLN720930 TVJ720899:TVJ720930 UFF720899:UFF720930 UPB720899:UPB720930 UYX720899:UYX720930 VIT720899:VIT720930 VSP720899:VSP720930 WCL720899:WCL720930 WMH720899:WMH720930 WWD720899:WWD720930 V786435:V786466 JR786435:JR786466 TN786435:TN786466 ADJ786435:ADJ786466 ANF786435:ANF786466 AXB786435:AXB786466 BGX786435:BGX786466 BQT786435:BQT786466 CAP786435:CAP786466 CKL786435:CKL786466 CUH786435:CUH786466 DED786435:DED786466 DNZ786435:DNZ786466 DXV786435:DXV786466 EHR786435:EHR786466 ERN786435:ERN786466 FBJ786435:FBJ786466 FLF786435:FLF786466 FVB786435:FVB786466 GEX786435:GEX786466 GOT786435:GOT786466 GYP786435:GYP786466 HIL786435:HIL786466 HSH786435:HSH786466 ICD786435:ICD786466 ILZ786435:ILZ786466 IVV786435:IVV786466 JFR786435:JFR786466 JPN786435:JPN786466 JZJ786435:JZJ786466 KJF786435:KJF786466 KTB786435:KTB786466 LCX786435:LCX786466 LMT786435:LMT786466 LWP786435:LWP786466 MGL786435:MGL786466 MQH786435:MQH786466 NAD786435:NAD786466 NJZ786435:NJZ786466 NTV786435:NTV786466 ODR786435:ODR786466 ONN786435:ONN786466 OXJ786435:OXJ786466 PHF786435:PHF786466 PRB786435:PRB786466 QAX786435:QAX786466 QKT786435:QKT786466 QUP786435:QUP786466 REL786435:REL786466 ROH786435:ROH786466 RYD786435:RYD786466 SHZ786435:SHZ786466 SRV786435:SRV786466 TBR786435:TBR786466 TLN786435:TLN786466 TVJ786435:TVJ786466 UFF786435:UFF786466 UPB786435:UPB786466 UYX786435:UYX786466 VIT786435:VIT786466 VSP786435:VSP786466 WCL786435:WCL786466 WMH786435:WMH786466 WWD786435:WWD786466 V851971:V852002 JR851971:JR852002 TN851971:TN852002 ADJ851971:ADJ852002 ANF851971:ANF852002 AXB851971:AXB852002 BGX851971:BGX852002 BQT851971:BQT852002 CAP851971:CAP852002 CKL851971:CKL852002 CUH851971:CUH852002 DED851971:DED852002 DNZ851971:DNZ852002 DXV851971:DXV852002 EHR851971:EHR852002 ERN851971:ERN852002 FBJ851971:FBJ852002 FLF851971:FLF852002 FVB851971:FVB852002 GEX851971:GEX852002 GOT851971:GOT852002 GYP851971:GYP852002 HIL851971:HIL852002 HSH851971:HSH852002 ICD851971:ICD852002 ILZ851971:ILZ852002 IVV851971:IVV852002 JFR851971:JFR852002 JPN851971:JPN852002 JZJ851971:JZJ852002 KJF851971:KJF852002 KTB851971:KTB852002 LCX851971:LCX852002 LMT851971:LMT852002 LWP851971:LWP852002 MGL851971:MGL852002 MQH851971:MQH852002 NAD851971:NAD852002 NJZ851971:NJZ852002 NTV851971:NTV852002 ODR851971:ODR852002 ONN851971:ONN852002 OXJ851971:OXJ852002 PHF851971:PHF852002 PRB851971:PRB852002 QAX851971:QAX852002 QKT851971:QKT852002 QUP851971:QUP852002 REL851971:REL852002 ROH851971:ROH852002 RYD851971:RYD852002 SHZ851971:SHZ852002 SRV851971:SRV852002 TBR851971:TBR852002 TLN851971:TLN852002 TVJ851971:TVJ852002 UFF851971:UFF852002 UPB851971:UPB852002 UYX851971:UYX852002 VIT851971:VIT852002 VSP851971:VSP852002 WCL851971:WCL852002 WMH851971:WMH852002 WWD851971:WWD852002 V917507:V917538 JR917507:JR917538 TN917507:TN917538 ADJ917507:ADJ917538 ANF917507:ANF917538 AXB917507:AXB917538 BGX917507:BGX917538 BQT917507:BQT917538 CAP917507:CAP917538 CKL917507:CKL917538 CUH917507:CUH917538 DED917507:DED917538 DNZ917507:DNZ917538 DXV917507:DXV917538 EHR917507:EHR917538 ERN917507:ERN917538 FBJ917507:FBJ917538 FLF917507:FLF917538 FVB917507:FVB917538 GEX917507:GEX917538 GOT917507:GOT917538 GYP917507:GYP917538 HIL917507:HIL917538 HSH917507:HSH917538 ICD917507:ICD917538 ILZ917507:ILZ917538 IVV917507:IVV917538 JFR917507:JFR917538 JPN917507:JPN917538 JZJ917507:JZJ917538 KJF917507:KJF917538 KTB917507:KTB917538 LCX917507:LCX917538 LMT917507:LMT917538 LWP917507:LWP917538 MGL917507:MGL917538 MQH917507:MQH917538 NAD917507:NAD917538 NJZ917507:NJZ917538 NTV917507:NTV917538 ODR917507:ODR917538 ONN917507:ONN917538 OXJ917507:OXJ917538 PHF917507:PHF917538 PRB917507:PRB917538 QAX917507:QAX917538 QKT917507:QKT917538 QUP917507:QUP917538 REL917507:REL917538 ROH917507:ROH917538 RYD917507:RYD917538 SHZ917507:SHZ917538 SRV917507:SRV917538 TBR917507:TBR917538 TLN917507:TLN917538 TVJ917507:TVJ917538 UFF917507:UFF917538 UPB917507:UPB917538 UYX917507:UYX917538 VIT917507:VIT917538 VSP917507:VSP917538 WCL917507:WCL917538 WMH917507:WMH917538 WWD917507:WWD917538 V983043:V983074 JR983043:JR983074 TN983043:TN983074 ADJ983043:ADJ983074 ANF983043:ANF983074 AXB983043:AXB983074 BGX983043:BGX983074 BQT983043:BQT983074 CAP983043:CAP983074 CKL983043:CKL983074 CUH983043:CUH983074 DED983043:DED983074 DNZ983043:DNZ983074 DXV983043:DXV983074 EHR983043:EHR983074 ERN983043:ERN983074 FBJ983043:FBJ983074 FLF983043:FLF983074 FVB983043:FVB983074 GEX983043:GEX983074 GOT983043:GOT983074 GYP983043:GYP983074 HIL983043:HIL983074 HSH983043:HSH983074 ICD983043:ICD983074 ILZ983043:ILZ983074 IVV983043:IVV983074 JFR983043:JFR983074 JPN983043:JPN983074 JZJ983043:JZJ983074 KJF983043:KJF983074 KTB983043:KTB983074 LCX983043:LCX983074 LMT983043:LMT983074 LWP983043:LWP983074 MGL983043:MGL983074 MQH983043:MQH983074 NAD983043:NAD983074 NJZ983043:NJZ983074 NTV983043:NTV983074 ODR983043:ODR983074 ONN983043:ONN983074 OXJ983043:OXJ983074 PHF983043:PHF983074 PRB983043:PRB983074 QAX983043:QAX983074 QKT983043:QKT983074 QUP983043:QUP983074 REL983043:REL983074 ROH983043:ROH983074 RYD983043:RYD983074 SHZ983043:SHZ983074 SRV983043:SRV983074 TBR983043:TBR983074 TLN983043:TLN983074 TVJ983043:TVJ983074 UFF983043:UFF983074 UPB983043:UPB983074 UYX983043:UYX983074 VIT983043:VIT983074 VSP983043:VSP983074 WCL983043:WCL983074 WMH983043:WMH983074 WWD983043:WWD983074 V31:V33" xr:uid="{00000000-0002-0000-0E00-000005000000}">
      <formula1>$J$2:$J$4</formula1>
    </dataValidation>
    <dataValidation type="list" allowBlank="1" showInputMessage="1" showErrorMessage="1" sqref="W65539:W65570 JS65539:JS65570 TO65539:TO65570 ADK65539:ADK65570 ANG65539:ANG65570 AXC65539:AXC65570 BGY65539:BGY65570 BQU65539:BQU65570 CAQ65539:CAQ65570 CKM65539:CKM65570 CUI65539:CUI65570 DEE65539:DEE65570 DOA65539:DOA65570 DXW65539:DXW65570 EHS65539:EHS65570 ERO65539:ERO65570 FBK65539:FBK65570 FLG65539:FLG65570 FVC65539:FVC65570 GEY65539:GEY65570 GOU65539:GOU65570 GYQ65539:GYQ65570 HIM65539:HIM65570 HSI65539:HSI65570 ICE65539:ICE65570 IMA65539:IMA65570 IVW65539:IVW65570 JFS65539:JFS65570 JPO65539:JPO65570 JZK65539:JZK65570 KJG65539:KJG65570 KTC65539:KTC65570 LCY65539:LCY65570 LMU65539:LMU65570 LWQ65539:LWQ65570 MGM65539:MGM65570 MQI65539:MQI65570 NAE65539:NAE65570 NKA65539:NKA65570 NTW65539:NTW65570 ODS65539:ODS65570 ONO65539:ONO65570 OXK65539:OXK65570 PHG65539:PHG65570 PRC65539:PRC65570 QAY65539:QAY65570 QKU65539:QKU65570 QUQ65539:QUQ65570 REM65539:REM65570 ROI65539:ROI65570 RYE65539:RYE65570 SIA65539:SIA65570 SRW65539:SRW65570 TBS65539:TBS65570 TLO65539:TLO65570 TVK65539:TVK65570 UFG65539:UFG65570 UPC65539:UPC65570 UYY65539:UYY65570 VIU65539:VIU65570 VSQ65539:VSQ65570 WCM65539:WCM65570 WMI65539:WMI65570 WWE65539:WWE65570 W131075:W131106 JS131075:JS131106 TO131075:TO131106 ADK131075:ADK131106 ANG131075:ANG131106 AXC131075:AXC131106 BGY131075:BGY131106 BQU131075:BQU131106 CAQ131075:CAQ131106 CKM131075:CKM131106 CUI131075:CUI131106 DEE131075:DEE131106 DOA131075:DOA131106 DXW131075:DXW131106 EHS131075:EHS131106 ERO131075:ERO131106 FBK131075:FBK131106 FLG131075:FLG131106 FVC131075:FVC131106 GEY131075:GEY131106 GOU131075:GOU131106 GYQ131075:GYQ131106 HIM131075:HIM131106 HSI131075:HSI131106 ICE131075:ICE131106 IMA131075:IMA131106 IVW131075:IVW131106 JFS131075:JFS131106 JPO131075:JPO131106 JZK131075:JZK131106 KJG131075:KJG131106 KTC131075:KTC131106 LCY131075:LCY131106 LMU131075:LMU131106 LWQ131075:LWQ131106 MGM131075:MGM131106 MQI131075:MQI131106 NAE131075:NAE131106 NKA131075:NKA131106 NTW131075:NTW131106 ODS131075:ODS131106 ONO131075:ONO131106 OXK131075:OXK131106 PHG131075:PHG131106 PRC131075:PRC131106 QAY131075:QAY131106 QKU131075:QKU131106 QUQ131075:QUQ131106 REM131075:REM131106 ROI131075:ROI131106 RYE131075:RYE131106 SIA131075:SIA131106 SRW131075:SRW131106 TBS131075:TBS131106 TLO131075:TLO131106 TVK131075:TVK131106 UFG131075:UFG131106 UPC131075:UPC131106 UYY131075:UYY131106 VIU131075:VIU131106 VSQ131075:VSQ131106 WCM131075:WCM131106 WMI131075:WMI131106 WWE131075:WWE131106 W196611:W196642 JS196611:JS196642 TO196611:TO196642 ADK196611:ADK196642 ANG196611:ANG196642 AXC196611:AXC196642 BGY196611:BGY196642 BQU196611:BQU196642 CAQ196611:CAQ196642 CKM196611:CKM196642 CUI196611:CUI196642 DEE196611:DEE196642 DOA196611:DOA196642 DXW196611:DXW196642 EHS196611:EHS196642 ERO196611:ERO196642 FBK196611:FBK196642 FLG196611:FLG196642 FVC196611:FVC196642 GEY196611:GEY196642 GOU196611:GOU196642 GYQ196611:GYQ196642 HIM196611:HIM196642 HSI196611:HSI196642 ICE196611:ICE196642 IMA196611:IMA196642 IVW196611:IVW196642 JFS196611:JFS196642 JPO196611:JPO196642 JZK196611:JZK196642 KJG196611:KJG196642 KTC196611:KTC196642 LCY196611:LCY196642 LMU196611:LMU196642 LWQ196611:LWQ196642 MGM196611:MGM196642 MQI196611:MQI196642 NAE196611:NAE196642 NKA196611:NKA196642 NTW196611:NTW196642 ODS196611:ODS196642 ONO196611:ONO196642 OXK196611:OXK196642 PHG196611:PHG196642 PRC196611:PRC196642 QAY196611:QAY196642 QKU196611:QKU196642 QUQ196611:QUQ196642 REM196611:REM196642 ROI196611:ROI196642 RYE196611:RYE196642 SIA196611:SIA196642 SRW196611:SRW196642 TBS196611:TBS196642 TLO196611:TLO196642 TVK196611:TVK196642 UFG196611:UFG196642 UPC196611:UPC196642 UYY196611:UYY196642 VIU196611:VIU196642 VSQ196611:VSQ196642 WCM196611:WCM196642 WMI196611:WMI196642 WWE196611:WWE196642 W262147:W262178 JS262147:JS262178 TO262147:TO262178 ADK262147:ADK262178 ANG262147:ANG262178 AXC262147:AXC262178 BGY262147:BGY262178 BQU262147:BQU262178 CAQ262147:CAQ262178 CKM262147:CKM262178 CUI262147:CUI262178 DEE262147:DEE262178 DOA262147:DOA262178 DXW262147:DXW262178 EHS262147:EHS262178 ERO262147:ERO262178 FBK262147:FBK262178 FLG262147:FLG262178 FVC262147:FVC262178 GEY262147:GEY262178 GOU262147:GOU262178 GYQ262147:GYQ262178 HIM262147:HIM262178 HSI262147:HSI262178 ICE262147:ICE262178 IMA262147:IMA262178 IVW262147:IVW262178 JFS262147:JFS262178 JPO262147:JPO262178 JZK262147:JZK262178 KJG262147:KJG262178 KTC262147:KTC262178 LCY262147:LCY262178 LMU262147:LMU262178 LWQ262147:LWQ262178 MGM262147:MGM262178 MQI262147:MQI262178 NAE262147:NAE262178 NKA262147:NKA262178 NTW262147:NTW262178 ODS262147:ODS262178 ONO262147:ONO262178 OXK262147:OXK262178 PHG262147:PHG262178 PRC262147:PRC262178 QAY262147:QAY262178 QKU262147:QKU262178 QUQ262147:QUQ262178 REM262147:REM262178 ROI262147:ROI262178 RYE262147:RYE262178 SIA262147:SIA262178 SRW262147:SRW262178 TBS262147:TBS262178 TLO262147:TLO262178 TVK262147:TVK262178 UFG262147:UFG262178 UPC262147:UPC262178 UYY262147:UYY262178 VIU262147:VIU262178 VSQ262147:VSQ262178 WCM262147:WCM262178 WMI262147:WMI262178 WWE262147:WWE262178 W327683:W327714 JS327683:JS327714 TO327683:TO327714 ADK327683:ADK327714 ANG327683:ANG327714 AXC327683:AXC327714 BGY327683:BGY327714 BQU327683:BQU327714 CAQ327683:CAQ327714 CKM327683:CKM327714 CUI327683:CUI327714 DEE327683:DEE327714 DOA327683:DOA327714 DXW327683:DXW327714 EHS327683:EHS327714 ERO327683:ERO327714 FBK327683:FBK327714 FLG327683:FLG327714 FVC327683:FVC327714 GEY327683:GEY327714 GOU327683:GOU327714 GYQ327683:GYQ327714 HIM327683:HIM327714 HSI327683:HSI327714 ICE327683:ICE327714 IMA327683:IMA327714 IVW327683:IVW327714 JFS327683:JFS327714 JPO327683:JPO327714 JZK327683:JZK327714 KJG327683:KJG327714 KTC327683:KTC327714 LCY327683:LCY327714 LMU327683:LMU327714 LWQ327683:LWQ327714 MGM327683:MGM327714 MQI327683:MQI327714 NAE327683:NAE327714 NKA327683:NKA327714 NTW327683:NTW327714 ODS327683:ODS327714 ONO327683:ONO327714 OXK327683:OXK327714 PHG327683:PHG327714 PRC327683:PRC327714 QAY327683:QAY327714 QKU327683:QKU327714 QUQ327683:QUQ327714 REM327683:REM327714 ROI327683:ROI327714 RYE327683:RYE327714 SIA327683:SIA327714 SRW327683:SRW327714 TBS327683:TBS327714 TLO327683:TLO327714 TVK327683:TVK327714 UFG327683:UFG327714 UPC327683:UPC327714 UYY327683:UYY327714 VIU327683:VIU327714 VSQ327683:VSQ327714 WCM327683:WCM327714 WMI327683:WMI327714 WWE327683:WWE327714 W393219:W393250 JS393219:JS393250 TO393219:TO393250 ADK393219:ADK393250 ANG393219:ANG393250 AXC393219:AXC393250 BGY393219:BGY393250 BQU393219:BQU393250 CAQ393219:CAQ393250 CKM393219:CKM393250 CUI393219:CUI393250 DEE393219:DEE393250 DOA393219:DOA393250 DXW393219:DXW393250 EHS393219:EHS393250 ERO393219:ERO393250 FBK393219:FBK393250 FLG393219:FLG393250 FVC393219:FVC393250 GEY393219:GEY393250 GOU393219:GOU393250 GYQ393219:GYQ393250 HIM393219:HIM393250 HSI393219:HSI393250 ICE393219:ICE393250 IMA393219:IMA393250 IVW393219:IVW393250 JFS393219:JFS393250 JPO393219:JPO393250 JZK393219:JZK393250 KJG393219:KJG393250 KTC393219:KTC393250 LCY393219:LCY393250 LMU393219:LMU393250 LWQ393219:LWQ393250 MGM393219:MGM393250 MQI393219:MQI393250 NAE393219:NAE393250 NKA393219:NKA393250 NTW393219:NTW393250 ODS393219:ODS393250 ONO393219:ONO393250 OXK393219:OXK393250 PHG393219:PHG393250 PRC393219:PRC393250 QAY393219:QAY393250 QKU393219:QKU393250 QUQ393219:QUQ393250 REM393219:REM393250 ROI393219:ROI393250 RYE393219:RYE393250 SIA393219:SIA393250 SRW393219:SRW393250 TBS393219:TBS393250 TLO393219:TLO393250 TVK393219:TVK393250 UFG393219:UFG393250 UPC393219:UPC393250 UYY393219:UYY393250 VIU393219:VIU393250 VSQ393219:VSQ393250 WCM393219:WCM393250 WMI393219:WMI393250 WWE393219:WWE393250 W458755:W458786 JS458755:JS458786 TO458755:TO458786 ADK458755:ADK458786 ANG458755:ANG458786 AXC458755:AXC458786 BGY458755:BGY458786 BQU458755:BQU458786 CAQ458755:CAQ458786 CKM458755:CKM458786 CUI458755:CUI458786 DEE458755:DEE458786 DOA458755:DOA458786 DXW458755:DXW458786 EHS458755:EHS458786 ERO458755:ERO458786 FBK458755:FBK458786 FLG458755:FLG458786 FVC458755:FVC458786 GEY458755:GEY458786 GOU458755:GOU458786 GYQ458755:GYQ458786 HIM458755:HIM458786 HSI458755:HSI458786 ICE458755:ICE458786 IMA458755:IMA458786 IVW458755:IVW458786 JFS458755:JFS458786 JPO458755:JPO458786 JZK458755:JZK458786 KJG458755:KJG458786 KTC458755:KTC458786 LCY458755:LCY458786 LMU458755:LMU458786 LWQ458755:LWQ458786 MGM458755:MGM458786 MQI458755:MQI458786 NAE458755:NAE458786 NKA458755:NKA458786 NTW458755:NTW458786 ODS458755:ODS458786 ONO458755:ONO458786 OXK458755:OXK458786 PHG458755:PHG458786 PRC458755:PRC458786 QAY458755:QAY458786 QKU458755:QKU458786 QUQ458755:QUQ458786 REM458755:REM458786 ROI458755:ROI458786 RYE458755:RYE458786 SIA458755:SIA458786 SRW458755:SRW458786 TBS458755:TBS458786 TLO458755:TLO458786 TVK458755:TVK458786 UFG458755:UFG458786 UPC458755:UPC458786 UYY458755:UYY458786 VIU458755:VIU458786 VSQ458755:VSQ458786 WCM458755:WCM458786 WMI458755:WMI458786 WWE458755:WWE458786 W524291:W524322 JS524291:JS524322 TO524291:TO524322 ADK524291:ADK524322 ANG524291:ANG524322 AXC524291:AXC524322 BGY524291:BGY524322 BQU524291:BQU524322 CAQ524291:CAQ524322 CKM524291:CKM524322 CUI524291:CUI524322 DEE524291:DEE524322 DOA524291:DOA524322 DXW524291:DXW524322 EHS524291:EHS524322 ERO524291:ERO524322 FBK524291:FBK524322 FLG524291:FLG524322 FVC524291:FVC524322 GEY524291:GEY524322 GOU524291:GOU524322 GYQ524291:GYQ524322 HIM524291:HIM524322 HSI524291:HSI524322 ICE524291:ICE524322 IMA524291:IMA524322 IVW524291:IVW524322 JFS524291:JFS524322 JPO524291:JPO524322 JZK524291:JZK524322 KJG524291:KJG524322 KTC524291:KTC524322 LCY524291:LCY524322 LMU524291:LMU524322 LWQ524291:LWQ524322 MGM524291:MGM524322 MQI524291:MQI524322 NAE524291:NAE524322 NKA524291:NKA524322 NTW524291:NTW524322 ODS524291:ODS524322 ONO524291:ONO524322 OXK524291:OXK524322 PHG524291:PHG524322 PRC524291:PRC524322 QAY524291:QAY524322 QKU524291:QKU524322 QUQ524291:QUQ524322 REM524291:REM524322 ROI524291:ROI524322 RYE524291:RYE524322 SIA524291:SIA524322 SRW524291:SRW524322 TBS524291:TBS524322 TLO524291:TLO524322 TVK524291:TVK524322 UFG524291:UFG524322 UPC524291:UPC524322 UYY524291:UYY524322 VIU524291:VIU524322 VSQ524291:VSQ524322 WCM524291:WCM524322 WMI524291:WMI524322 WWE524291:WWE524322 W589827:W589858 JS589827:JS589858 TO589827:TO589858 ADK589827:ADK589858 ANG589827:ANG589858 AXC589827:AXC589858 BGY589827:BGY589858 BQU589827:BQU589858 CAQ589827:CAQ589858 CKM589827:CKM589858 CUI589827:CUI589858 DEE589827:DEE589858 DOA589827:DOA589858 DXW589827:DXW589858 EHS589827:EHS589858 ERO589827:ERO589858 FBK589827:FBK589858 FLG589827:FLG589858 FVC589827:FVC589858 GEY589827:GEY589858 GOU589827:GOU589858 GYQ589827:GYQ589858 HIM589827:HIM589858 HSI589827:HSI589858 ICE589827:ICE589858 IMA589827:IMA589858 IVW589827:IVW589858 JFS589827:JFS589858 JPO589827:JPO589858 JZK589827:JZK589858 KJG589827:KJG589858 KTC589827:KTC589858 LCY589827:LCY589858 LMU589827:LMU589858 LWQ589827:LWQ589858 MGM589827:MGM589858 MQI589827:MQI589858 NAE589827:NAE589858 NKA589827:NKA589858 NTW589827:NTW589858 ODS589827:ODS589858 ONO589827:ONO589858 OXK589827:OXK589858 PHG589827:PHG589858 PRC589827:PRC589858 QAY589827:QAY589858 QKU589827:QKU589858 QUQ589827:QUQ589858 REM589827:REM589858 ROI589827:ROI589858 RYE589827:RYE589858 SIA589827:SIA589858 SRW589827:SRW589858 TBS589827:TBS589858 TLO589827:TLO589858 TVK589827:TVK589858 UFG589827:UFG589858 UPC589827:UPC589858 UYY589827:UYY589858 VIU589827:VIU589858 VSQ589827:VSQ589858 WCM589827:WCM589858 WMI589827:WMI589858 WWE589827:WWE589858 W655363:W655394 JS655363:JS655394 TO655363:TO655394 ADK655363:ADK655394 ANG655363:ANG655394 AXC655363:AXC655394 BGY655363:BGY655394 BQU655363:BQU655394 CAQ655363:CAQ655394 CKM655363:CKM655394 CUI655363:CUI655394 DEE655363:DEE655394 DOA655363:DOA655394 DXW655363:DXW655394 EHS655363:EHS655394 ERO655363:ERO655394 FBK655363:FBK655394 FLG655363:FLG655394 FVC655363:FVC655394 GEY655363:GEY655394 GOU655363:GOU655394 GYQ655363:GYQ655394 HIM655363:HIM655394 HSI655363:HSI655394 ICE655363:ICE655394 IMA655363:IMA655394 IVW655363:IVW655394 JFS655363:JFS655394 JPO655363:JPO655394 JZK655363:JZK655394 KJG655363:KJG655394 KTC655363:KTC655394 LCY655363:LCY655394 LMU655363:LMU655394 LWQ655363:LWQ655394 MGM655363:MGM655394 MQI655363:MQI655394 NAE655363:NAE655394 NKA655363:NKA655394 NTW655363:NTW655394 ODS655363:ODS655394 ONO655363:ONO655394 OXK655363:OXK655394 PHG655363:PHG655394 PRC655363:PRC655394 QAY655363:QAY655394 QKU655363:QKU655394 QUQ655363:QUQ655394 REM655363:REM655394 ROI655363:ROI655394 RYE655363:RYE655394 SIA655363:SIA655394 SRW655363:SRW655394 TBS655363:TBS655394 TLO655363:TLO655394 TVK655363:TVK655394 UFG655363:UFG655394 UPC655363:UPC655394 UYY655363:UYY655394 VIU655363:VIU655394 VSQ655363:VSQ655394 WCM655363:WCM655394 WMI655363:WMI655394 WWE655363:WWE655394 W720899:W720930 JS720899:JS720930 TO720899:TO720930 ADK720899:ADK720930 ANG720899:ANG720930 AXC720899:AXC720930 BGY720899:BGY720930 BQU720899:BQU720930 CAQ720899:CAQ720930 CKM720899:CKM720930 CUI720899:CUI720930 DEE720899:DEE720930 DOA720899:DOA720930 DXW720899:DXW720930 EHS720899:EHS720930 ERO720899:ERO720930 FBK720899:FBK720930 FLG720899:FLG720930 FVC720899:FVC720930 GEY720899:GEY720930 GOU720899:GOU720930 GYQ720899:GYQ720930 HIM720899:HIM720930 HSI720899:HSI720930 ICE720899:ICE720930 IMA720899:IMA720930 IVW720899:IVW720930 JFS720899:JFS720930 JPO720899:JPO720930 JZK720899:JZK720930 KJG720899:KJG720930 KTC720899:KTC720930 LCY720899:LCY720930 LMU720899:LMU720930 LWQ720899:LWQ720930 MGM720899:MGM720930 MQI720899:MQI720930 NAE720899:NAE720930 NKA720899:NKA720930 NTW720899:NTW720930 ODS720899:ODS720930 ONO720899:ONO720930 OXK720899:OXK720930 PHG720899:PHG720930 PRC720899:PRC720930 QAY720899:QAY720930 QKU720899:QKU720930 QUQ720899:QUQ720930 REM720899:REM720930 ROI720899:ROI720930 RYE720899:RYE720930 SIA720899:SIA720930 SRW720899:SRW720930 TBS720899:TBS720930 TLO720899:TLO720930 TVK720899:TVK720930 UFG720899:UFG720930 UPC720899:UPC720930 UYY720899:UYY720930 VIU720899:VIU720930 VSQ720899:VSQ720930 WCM720899:WCM720930 WMI720899:WMI720930 WWE720899:WWE720930 W786435:W786466 JS786435:JS786466 TO786435:TO786466 ADK786435:ADK786466 ANG786435:ANG786466 AXC786435:AXC786466 BGY786435:BGY786466 BQU786435:BQU786466 CAQ786435:CAQ786466 CKM786435:CKM786466 CUI786435:CUI786466 DEE786435:DEE786466 DOA786435:DOA786466 DXW786435:DXW786466 EHS786435:EHS786466 ERO786435:ERO786466 FBK786435:FBK786466 FLG786435:FLG786466 FVC786435:FVC786466 GEY786435:GEY786466 GOU786435:GOU786466 GYQ786435:GYQ786466 HIM786435:HIM786466 HSI786435:HSI786466 ICE786435:ICE786466 IMA786435:IMA786466 IVW786435:IVW786466 JFS786435:JFS786466 JPO786435:JPO786466 JZK786435:JZK786466 KJG786435:KJG786466 KTC786435:KTC786466 LCY786435:LCY786466 LMU786435:LMU786466 LWQ786435:LWQ786466 MGM786435:MGM786466 MQI786435:MQI786466 NAE786435:NAE786466 NKA786435:NKA786466 NTW786435:NTW786466 ODS786435:ODS786466 ONO786435:ONO786466 OXK786435:OXK786466 PHG786435:PHG786466 PRC786435:PRC786466 QAY786435:QAY786466 QKU786435:QKU786466 QUQ786435:QUQ786466 REM786435:REM786466 ROI786435:ROI786466 RYE786435:RYE786466 SIA786435:SIA786466 SRW786435:SRW786466 TBS786435:TBS786466 TLO786435:TLO786466 TVK786435:TVK786466 UFG786435:UFG786466 UPC786435:UPC786466 UYY786435:UYY786466 VIU786435:VIU786466 VSQ786435:VSQ786466 WCM786435:WCM786466 WMI786435:WMI786466 WWE786435:WWE786466 W851971:W852002 JS851971:JS852002 TO851971:TO852002 ADK851971:ADK852002 ANG851971:ANG852002 AXC851971:AXC852002 BGY851971:BGY852002 BQU851971:BQU852002 CAQ851971:CAQ852002 CKM851971:CKM852002 CUI851971:CUI852002 DEE851971:DEE852002 DOA851971:DOA852002 DXW851971:DXW852002 EHS851971:EHS852002 ERO851971:ERO852002 FBK851971:FBK852002 FLG851971:FLG852002 FVC851971:FVC852002 GEY851971:GEY852002 GOU851971:GOU852002 GYQ851971:GYQ852002 HIM851971:HIM852002 HSI851971:HSI852002 ICE851971:ICE852002 IMA851971:IMA852002 IVW851971:IVW852002 JFS851971:JFS852002 JPO851971:JPO852002 JZK851971:JZK852002 KJG851971:KJG852002 KTC851971:KTC852002 LCY851971:LCY852002 LMU851971:LMU852002 LWQ851971:LWQ852002 MGM851971:MGM852002 MQI851971:MQI852002 NAE851971:NAE852002 NKA851971:NKA852002 NTW851971:NTW852002 ODS851971:ODS852002 ONO851971:ONO852002 OXK851971:OXK852002 PHG851971:PHG852002 PRC851971:PRC852002 QAY851971:QAY852002 QKU851971:QKU852002 QUQ851971:QUQ852002 REM851971:REM852002 ROI851971:ROI852002 RYE851971:RYE852002 SIA851971:SIA852002 SRW851971:SRW852002 TBS851971:TBS852002 TLO851971:TLO852002 TVK851971:TVK852002 UFG851971:UFG852002 UPC851971:UPC852002 UYY851971:UYY852002 VIU851971:VIU852002 VSQ851971:VSQ852002 WCM851971:WCM852002 WMI851971:WMI852002 WWE851971:WWE852002 W917507:W917538 JS917507:JS917538 TO917507:TO917538 ADK917507:ADK917538 ANG917507:ANG917538 AXC917507:AXC917538 BGY917507:BGY917538 BQU917507:BQU917538 CAQ917507:CAQ917538 CKM917507:CKM917538 CUI917507:CUI917538 DEE917507:DEE917538 DOA917507:DOA917538 DXW917507:DXW917538 EHS917507:EHS917538 ERO917507:ERO917538 FBK917507:FBK917538 FLG917507:FLG917538 FVC917507:FVC917538 GEY917507:GEY917538 GOU917507:GOU917538 GYQ917507:GYQ917538 HIM917507:HIM917538 HSI917507:HSI917538 ICE917507:ICE917538 IMA917507:IMA917538 IVW917507:IVW917538 JFS917507:JFS917538 JPO917507:JPO917538 JZK917507:JZK917538 KJG917507:KJG917538 KTC917507:KTC917538 LCY917507:LCY917538 LMU917507:LMU917538 LWQ917507:LWQ917538 MGM917507:MGM917538 MQI917507:MQI917538 NAE917507:NAE917538 NKA917507:NKA917538 NTW917507:NTW917538 ODS917507:ODS917538 ONO917507:ONO917538 OXK917507:OXK917538 PHG917507:PHG917538 PRC917507:PRC917538 QAY917507:QAY917538 QKU917507:QKU917538 QUQ917507:QUQ917538 REM917507:REM917538 ROI917507:ROI917538 RYE917507:RYE917538 SIA917507:SIA917538 SRW917507:SRW917538 TBS917507:TBS917538 TLO917507:TLO917538 TVK917507:TVK917538 UFG917507:UFG917538 UPC917507:UPC917538 UYY917507:UYY917538 VIU917507:VIU917538 VSQ917507:VSQ917538 WCM917507:WCM917538 WMI917507:WMI917538 WWE917507:WWE917538 W983043:W983074 JS983043:JS983074 TO983043:TO983074 ADK983043:ADK983074 ANG983043:ANG983074 AXC983043:AXC983074 BGY983043:BGY983074 BQU983043:BQU983074 CAQ983043:CAQ983074 CKM983043:CKM983074 CUI983043:CUI983074 DEE983043:DEE983074 DOA983043:DOA983074 DXW983043:DXW983074 EHS983043:EHS983074 ERO983043:ERO983074 FBK983043:FBK983074 FLG983043:FLG983074 FVC983043:FVC983074 GEY983043:GEY983074 GOU983043:GOU983074 GYQ983043:GYQ983074 HIM983043:HIM983074 HSI983043:HSI983074 ICE983043:ICE983074 IMA983043:IMA983074 IVW983043:IVW983074 JFS983043:JFS983074 JPO983043:JPO983074 JZK983043:JZK983074 KJG983043:KJG983074 KTC983043:KTC983074 LCY983043:LCY983074 LMU983043:LMU983074 LWQ983043:LWQ983074 MGM983043:MGM983074 MQI983043:MQI983074 NAE983043:NAE983074 NKA983043:NKA983074 NTW983043:NTW983074 ODS983043:ODS983074 ONO983043:ONO983074 OXK983043:OXK983074 PHG983043:PHG983074 PRC983043:PRC983074 QAY983043:QAY983074 QKU983043:QKU983074 QUQ983043:QUQ983074 REM983043:REM983074 ROI983043:ROI983074 RYE983043:RYE983074 SIA983043:SIA983074 SRW983043:SRW983074 TBS983043:TBS983074 TLO983043:TLO983074 TVK983043:TVK983074 UFG983043:UFG983074 UPC983043:UPC983074 UYY983043:UYY983074 VIU983043:VIU983074 VSQ983043:VSQ983074 WCM983043:WCM983074 WMI983043:WMI983074 WWE983043:WWE983074 W31:W35 W39:W44" xr:uid="{00000000-0002-0000-0E00-000006000000}">
      <formula1>$I$2:$I$4</formula1>
    </dataValidation>
    <dataValidation type="list" allowBlank="1" showErrorMessage="1" sqref="B32 B35:B44" xr:uid="{00000000-0002-0000-0E00-000007000000}">
      <formula1>$F$2:$F$6</formula1>
    </dataValidation>
    <dataValidation type="list" allowBlank="1" showErrorMessage="1" sqref="C32 C35:C44" xr:uid="{00000000-0002-0000-0E00-000008000000}">
      <formula1>$D$2:$D$13</formula1>
    </dataValidation>
    <dataValidation type="list" allowBlank="1" showErrorMessage="1" sqref="F32 F35:F44" xr:uid="{00000000-0002-0000-0E00-000009000000}">
      <formula1>$G$2:$G$5</formula1>
    </dataValidation>
    <dataValidation type="list" allowBlank="1" showErrorMessage="1" sqref="I32 I35 I39:I44" xr:uid="{00000000-0002-0000-0E00-00000A000000}">
      <formula1>$H$2:$H$3</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AA919"/>
  <sheetViews>
    <sheetView showGridLines="0" topLeftCell="A17" zoomScale="80" zoomScaleNormal="80" workbookViewId="0">
      <selection activeCell="A17" sqref="A17:C20"/>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CONTROL INTERNO DISCIPLINARIO</v>
      </c>
      <c r="F22" s="1070"/>
      <c r="G22" s="21"/>
      <c r="H22" s="1061" t="s">
        <v>60</v>
      </c>
      <c r="I22" s="1062"/>
      <c r="J22" s="1063"/>
      <c r="K22" s="83"/>
      <c r="L22" s="89"/>
      <c r="M22" s="89"/>
      <c r="N22" s="89"/>
      <c r="O22" s="89"/>
      <c r="P22" s="89"/>
      <c r="Q22" s="87"/>
      <c r="R22" s="87"/>
      <c r="S22" s="87"/>
      <c r="T22" s="87"/>
      <c r="U22" s="87"/>
      <c r="V22" s="87"/>
      <c r="W22" s="87"/>
      <c r="X22" s="86"/>
    </row>
    <row r="23" spans="1:27" ht="53.25" customHeight="1" thickBot="1" x14ac:dyDescent="0.3">
      <c r="A23" s="1075" t="s">
        <v>55</v>
      </c>
      <c r="B23" s="1076"/>
      <c r="C23" s="1077"/>
      <c r="D23" s="23"/>
      <c r="E23" s="93" t="s">
        <v>144</v>
      </c>
      <c r="F23" s="94">
        <f>COUNTA(E31:E40)</f>
        <v>0</v>
      </c>
      <c r="G23" s="21"/>
      <c r="H23" s="1064" t="s">
        <v>66</v>
      </c>
      <c r="I23" s="1065"/>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65" priority="1" stopIfTrue="1" operator="containsText" text="Cerrada">
      <formula>NOT(ISERROR(SEARCH("Cerrada",W31)))</formula>
    </cfRule>
    <cfRule type="containsText" dxfId="64" priority="2" stopIfTrue="1" operator="containsText" text="En ejecución">
      <formula>NOT(ISERROR(SEARCH("En ejecución",W31)))</formula>
    </cfRule>
    <cfRule type="containsText" dxfId="63" priority="3" stopIfTrue="1" operator="containsText" text="Vencida">
      <formula>NOT(ISERROR(SEARCH("Vencida",W31)))</formula>
    </cfRule>
  </conditionalFormatting>
  <dataValidations count="7">
    <dataValidation type="list" allowBlank="1" showInputMessage="1" showErrorMessage="1" sqref="W31:W33" xr:uid="{00000000-0002-0000-0F00-000000000000}">
      <formula1>$I$2:$I$4</formula1>
    </dataValidation>
    <dataValidation type="list" allowBlank="1" showInputMessage="1" showErrorMessage="1" sqref="V31:V33" xr:uid="{00000000-0002-0000-0F00-000001000000}">
      <formula1>$J$2:$J$4</formula1>
    </dataValidation>
    <dataValidation type="list" allowBlank="1" showInputMessage="1" showErrorMessage="1" sqref="I31:I33" xr:uid="{00000000-0002-0000-0F00-000002000000}">
      <formula1>$H$2:$H$3</formula1>
    </dataValidation>
    <dataValidation type="list" allowBlank="1" showInputMessage="1" showErrorMessage="1" sqref="F31:F33" xr:uid="{00000000-0002-0000-0F00-000003000000}">
      <formula1>$G$2:$G$5</formula1>
    </dataValidation>
    <dataValidation type="list" allowBlank="1" showInputMessage="1" showErrorMessage="1" sqref="C31:C33" xr:uid="{00000000-0002-0000-0F00-000004000000}">
      <formula1>$D$2:$D$13</formula1>
    </dataValidation>
    <dataValidation type="list" allowBlank="1" showInputMessage="1" showErrorMessage="1" sqref="B31:B33" xr:uid="{00000000-0002-0000-0F00-000005000000}">
      <formula1>$F$2:$F$6</formula1>
    </dataValidation>
    <dataValidation type="list" allowBlank="1" showErrorMessage="1" sqref="A23" xr:uid="{00000000-0002-0000-0F00-000006000000}">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A919"/>
  <sheetViews>
    <sheetView showGridLines="0" topLeftCell="A17" zoomScale="80" zoomScaleNormal="80"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EVALUACIÓN Y CONTROL</v>
      </c>
      <c r="F22" s="1070"/>
      <c r="G22" s="21"/>
      <c r="H22" s="1061" t="s">
        <v>60</v>
      </c>
      <c r="I22" s="1062"/>
      <c r="J22" s="1063"/>
      <c r="K22" s="83"/>
      <c r="L22" s="84"/>
      <c r="M22" s="84"/>
      <c r="N22" s="84"/>
      <c r="O22" s="84"/>
      <c r="P22" s="84"/>
      <c r="Q22" s="87"/>
      <c r="R22" s="87"/>
      <c r="S22" s="87"/>
      <c r="T22" s="87"/>
      <c r="U22" s="87"/>
      <c r="V22" s="87"/>
      <c r="W22" s="87"/>
      <c r="X22" s="86"/>
    </row>
    <row r="23" spans="1:27" ht="53.25" customHeight="1" thickBot="1" x14ac:dyDescent="0.3">
      <c r="A23" s="1075" t="s">
        <v>121</v>
      </c>
      <c r="B23" s="1076"/>
      <c r="C23" s="1077"/>
      <c r="D23" s="23"/>
      <c r="E23" s="93" t="s">
        <v>144</v>
      </c>
      <c r="F23" s="94">
        <f>COUNTA(E31:E40)</f>
        <v>0</v>
      </c>
      <c r="G23" s="21"/>
      <c r="H23" s="1064" t="s">
        <v>66</v>
      </c>
      <c r="I23" s="1065"/>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62" priority="1" stopIfTrue="1" operator="containsText" text="Cerrada">
      <formula>NOT(ISERROR(SEARCH("Cerrada",W31)))</formula>
    </cfRule>
    <cfRule type="containsText" dxfId="61" priority="2" stopIfTrue="1" operator="containsText" text="En ejecución">
      <formula>NOT(ISERROR(SEARCH("En ejecución",W31)))</formula>
    </cfRule>
    <cfRule type="containsText" dxfId="60" priority="3" stopIfTrue="1" operator="containsText" text="Vencida">
      <formula>NOT(ISERROR(SEARCH("Vencida",W31)))</formula>
    </cfRule>
  </conditionalFormatting>
  <dataValidations count="7">
    <dataValidation type="list" allowBlank="1" showErrorMessage="1" sqref="A23" xr:uid="{00000000-0002-0000-1000-000000000000}">
      <formula1>PROCESOS</formula1>
    </dataValidation>
    <dataValidation type="list" allowBlank="1" showInputMessage="1" showErrorMessage="1" sqref="B31:B33" xr:uid="{00000000-0002-0000-1000-000001000000}">
      <formula1>$F$2:$F$6</formula1>
    </dataValidation>
    <dataValidation type="list" allowBlank="1" showInputMessage="1" showErrorMessage="1" sqref="C31:C33" xr:uid="{00000000-0002-0000-1000-000002000000}">
      <formula1>$D$2:$D$13</formula1>
    </dataValidation>
    <dataValidation type="list" allowBlank="1" showInputMessage="1" showErrorMessage="1" sqref="F31:F33" xr:uid="{00000000-0002-0000-1000-000003000000}">
      <formula1>$G$2:$G$5</formula1>
    </dataValidation>
    <dataValidation type="list" allowBlank="1" showInputMessage="1" showErrorMessage="1" sqref="I31:I33" xr:uid="{00000000-0002-0000-1000-000004000000}">
      <formula1>$H$2:$H$3</formula1>
    </dataValidation>
    <dataValidation type="list" allowBlank="1" showInputMessage="1" showErrorMessage="1" sqref="V31:V33" xr:uid="{00000000-0002-0000-1000-000005000000}">
      <formula1>$J$2:$J$4</formula1>
    </dataValidation>
    <dataValidation type="list" allowBlank="1" showInputMessage="1" showErrorMessage="1" sqref="W31:W33" xr:uid="{00000000-0002-0000-1000-000006000000}">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A918"/>
  <sheetViews>
    <sheetView showGridLines="0" topLeftCell="A17" zoomScale="80" zoomScaleNormal="80" workbookViewId="0">
      <selection activeCell="I40" sqref="I40"/>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MEJORAMIENTO INTEGRAL Y CONTINUO</v>
      </c>
      <c r="F22" s="1070"/>
      <c r="G22" s="21"/>
      <c r="H22" s="1061" t="s">
        <v>60</v>
      </c>
      <c r="I22" s="1062"/>
      <c r="J22" s="1063"/>
      <c r="K22" s="83"/>
      <c r="L22" s="87"/>
      <c r="M22" s="87"/>
      <c r="N22" s="87"/>
      <c r="O22" s="87"/>
      <c r="P22" s="87"/>
      <c r="Q22" s="87"/>
      <c r="R22" s="87"/>
      <c r="S22" s="87"/>
      <c r="T22" s="87"/>
      <c r="U22" s="87"/>
      <c r="V22" s="87"/>
      <c r="W22" s="87"/>
      <c r="X22" s="86"/>
    </row>
    <row r="23" spans="1:27" ht="53.25" customHeight="1" thickBot="1" x14ac:dyDescent="0.3">
      <c r="A23" s="1075" t="s">
        <v>21</v>
      </c>
      <c r="B23" s="1076"/>
      <c r="C23" s="1077"/>
      <c r="D23" s="23"/>
      <c r="E23" s="93" t="s">
        <v>144</v>
      </c>
      <c r="F23" s="94">
        <f>COUNTA(E31:E40)</f>
        <v>0</v>
      </c>
      <c r="G23" s="21"/>
      <c r="H23" s="1064" t="s">
        <v>66</v>
      </c>
      <c r="I23" s="1065"/>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3"/>
      <c r="U33" s="273"/>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3"/>
      <c r="U34" s="27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1100-000000000000}">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42" customWidth="1"/>
    <col min="2" max="2" width="14.85546875" style="442" customWidth="1"/>
    <col min="3" max="3" width="17.5703125" style="442" customWidth="1"/>
    <col min="4" max="4" width="21.5703125" style="442" customWidth="1"/>
    <col min="5" max="5" width="52.28515625" style="442" customWidth="1"/>
    <col min="6" max="6" width="24.140625" style="442" customWidth="1"/>
    <col min="7" max="7" width="26.5703125" style="442" customWidth="1"/>
    <col min="8" max="8" width="25.85546875" style="442" customWidth="1"/>
    <col min="9" max="9" width="14" style="442" customWidth="1"/>
    <col min="10" max="10" width="23" style="442" customWidth="1"/>
    <col min="11" max="11" width="18.5703125" style="442" customWidth="1"/>
    <col min="12" max="12" width="20" style="442" customWidth="1"/>
    <col min="13" max="13" width="18.28515625" style="442" customWidth="1"/>
    <col min="14" max="15" width="18" style="442" customWidth="1"/>
    <col min="16" max="16" width="26.28515625" style="442" customWidth="1"/>
    <col min="17" max="17" width="24.85546875" style="442" customWidth="1"/>
    <col min="18" max="18" width="19.42578125" style="442" customWidth="1"/>
    <col min="19" max="19" width="36" style="442" customWidth="1"/>
    <col min="20" max="20" width="76" style="442" customWidth="1"/>
    <col min="21" max="21" width="40.140625" style="442" customWidth="1"/>
    <col min="22" max="22" width="18.42578125" style="442" customWidth="1"/>
    <col min="23" max="23" width="19.42578125" style="442" customWidth="1"/>
    <col min="24" max="24" width="33.7109375" style="442" customWidth="1"/>
    <col min="25" max="25" width="31.140625" style="435" customWidth="1"/>
    <col min="26" max="26" width="14.42578125" style="435" customWidth="1"/>
    <col min="27" max="28" width="11" style="435" customWidth="1"/>
    <col min="29" max="16384" width="14.42578125" style="43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963"/>
      <c r="C17" s="964"/>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965"/>
      <c r="B18" s="966"/>
      <c r="C18" s="967"/>
      <c r="D18" s="875"/>
      <c r="E18" s="876"/>
      <c r="F18" s="876"/>
      <c r="G18" s="876"/>
      <c r="H18" s="876"/>
      <c r="I18" s="876"/>
      <c r="J18" s="876"/>
      <c r="K18" s="876"/>
      <c r="L18" s="876"/>
      <c r="M18" s="876"/>
      <c r="N18" s="876"/>
      <c r="O18" s="876"/>
      <c r="P18" s="876"/>
      <c r="Q18" s="876"/>
      <c r="R18" s="876"/>
      <c r="S18" s="876"/>
      <c r="T18" s="876"/>
      <c r="U18" s="876"/>
      <c r="V18" s="876"/>
      <c r="W18" s="877"/>
      <c r="X18" s="141" t="s">
        <v>160</v>
      </c>
      <c r="Z18" s="1"/>
    </row>
    <row r="19" spans="1:27" ht="27.75" customHeight="1" x14ac:dyDescent="0.25">
      <c r="A19" s="965"/>
      <c r="B19" s="966"/>
      <c r="C19" s="967"/>
      <c r="D19" s="875"/>
      <c r="E19" s="876"/>
      <c r="F19" s="876"/>
      <c r="G19" s="876"/>
      <c r="H19" s="876"/>
      <c r="I19" s="876"/>
      <c r="J19" s="876"/>
      <c r="K19" s="876"/>
      <c r="L19" s="876"/>
      <c r="M19" s="876"/>
      <c r="N19" s="876"/>
      <c r="O19" s="876"/>
      <c r="P19" s="876"/>
      <c r="Q19" s="876"/>
      <c r="R19" s="876"/>
      <c r="S19" s="876"/>
      <c r="T19" s="876"/>
      <c r="U19" s="876"/>
      <c r="V19" s="876"/>
      <c r="W19" s="877"/>
      <c r="X19" s="142" t="s">
        <v>161</v>
      </c>
      <c r="Z19" s="1"/>
    </row>
    <row r="20" spans="1:27" ht="27.75" customHeight="1" thickBot="1" x14ac:dyDescent="0.3">
      <c r="A20" s="968"/>
      <c r="B20" s="969"/>
      <c r="C20" s="970"/>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s="507" customFormat="1" ht="45" customHeight="1" thickBot="1" x14ac:dyDescent="0.3">
      <c r="A21" s="516" t="s">
        <v>932</v>
      </c>
      <c r="B21" s="509"/>
      <c r="C21" s="509"/>
      <c r="D21" s="508"/>
      <c r="E21" s="508"/>
      <c r="F21" s="508"/>
      <c r="G21" s="508"/>
      <c r="H21" s="508"/>
      <c r="I21" s="508"/>
      <c r="J21" s="508"/>
      <c r="K21" s="508"/>
      <c r="L21" s="508"/>
      <c r="M21" s="508"/>
      <c r="N21" s="508"/>
      <c r="O21" s="508"/>
      <c r="P21" s="508"/>
      <c r="Q21" s="508"/>
      <c r="R21" s="508"/>
      <c r="S21" s="508"/>
      <c r="T21" s="508"/>
      <c r="U21" s="508"/>
      <c r="V21" s="508"/>
      <c r="W21" s="508"/>
      <c r="X21" s="517"/>
      <c r="Z21" s="1"/>
    </row>
    <row r="22" spans="1:27" s="73" customFormat="1" ht="45" customHeight="1" thickBot="1" x14ac:dyDescent="0.25">
      <c r="A22" s="954" t="s">
        <v>73</v>
      </c>
      <c r="B22" s="955"/>
      <c r="C22" s="955"/>
      <c r="D22" s="955"/>
      <c r="E22" s="955"/>
      <c r="F22" s="955"/>
      <c r="G22" s="956"/>
      <c r="H22" s="957" t="s">
        <v>74</v>
      </c>
      <c r="I22" s="958"/>
      <c r="J22" s="958"/>
      <c r="K22" s="958"/>
      <c r="L22" s="958"/>
      <c r="M22" s="958"/>
      <c r="N22" s="959"/>
      <c r="O22" s="960" t="s">
        <v>75</v>
      </c>
      <c r="P22" s="961"/>
      <c r="Q22" s="961"/>
      <c r="R22" s="961"/>
      <c r="S22" s="962"/>
      <c r="T22" s="971" t="s">
        <v>141</v>
      </c>
      <c r="U22" s="972"/>
      <c r="V22" s="972"/>
      <c r="W22" s="972"/>
      <c r="X22" s="973"/>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951" t="s">
        <v>84</v>
      </c>
      <c r="P23" s="952"/>
      <c r="Q23" s="952"/>
      <c r="R23" s="953"/>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8"/>
  <sheetViews>
    <sheetView topLeftCell="E32" workbookViewId="0">
      <selection activeCell="P48" sqref="P48"/>
    </sheetView>
  </sheetViews>
  <sheetFormatPr baseColWidth="10" defaultRowHeight="15" x14ac:dyDescent="0.25"/>
  <cols>
    <col min="1" max="1" width="11.42578125" style="325"/>
    <col min="2" max="3" width="26.7109375" style="325" customWidth="1"/>
    <col min="4" max="4" width="15" style="325" customWidth="1"/>
    <col min="5" max="6" width="11.5703125" style="325" customWidth="1"/>
    <col min="7" max="7" width="9.7109375" style="325" customWidth="1"/>
    <col min="8" max="8" width="7.28515625" style="326" customWidth="1"/>
    <col min="9" max="10" width="16.42578125" style="325" customWidth="1"/>
    <col min="11" max="11" width="13" style="325" customWidth="1"/>
    <col min="12" max="15" width="11.42578125" style="325"/>
    <col min="16" max="16" width="14.42578125" style="325" customWidth="1"/>
    <col min="17" max="17" width="14.7109375" style="325" customWidth="1"/>
    <col min="18" max="18" width="16.5703125" style="325" customWidth="1"/>
    <col min="19" max="19" width="11.42578125" style="325"/>
    <col min="20" max="20" width="14.42578125" style="325" customWidth="1"/>
    <col min="21" max="16384" width="11.42578125" style="325"/>
  </cols>
  <sheetData>
    <row r="1" spans="2:21" x14ac:dyDescent="0.25">
      <c r="I1" s="325" t="s">
        <v>657</v>
      </c>
    </row>
    <row r="2" spans="2:21" ht="15.75" thickBot="1" x14ac:dyDescent="0.3">
      <c r="I2" s="325" t="s">
        <v>658</v>
      </c>
      <c r="J2" s="325">
        <v>25</v>
      </c>
    </row>
    <row r="3" spans="2:21" ht="30" x14ac:dyDescent="0.25">
      <c r="B3" s="327" t="s">
        <v>61</v>
      </c>
      <c r="C3" s="359"/>
      <c r="D3" s="328">
        <v>31</v>
      </c>
      <c r="E3" s="329">
        <v>1</v>
      </c>
      <c r="I3" s="325" t="s">
        <v>659</v>
      </c>
      <c r="J3" s="325">
        <v>26</v>
      </c>
    </row>
    <row r="4" spans="2:21" x14ac:dyDescent="0.25">
      <c r="B4" s="330" t="s">
        <v>145</v>
      </c>
      <c r="C4" s="360"/>
      <c r="D4" s="331">
        <v>0</v>
      </c>
      <c r="E4" s="332">
        <f>+D4/$D$3</f>
        <v>0</v>
      </c>
      <c r="I4" s="325" t="s">
        <v>151</v>
      </c>
      <c r="J4" s="325">
        <v>0</v>
      </c>
    </row>
    <row r="5" spans="2:21" x14ac:dyDescent="0.25">
      <c r="B5" s="330" t="s">
        <v>146</v>
      </c>
      <c r="C5" s="360"/>
      <c r="D5" s="331">
        <v>23</v>
      </c>
      <c r="E5" s="332">
        <f>+D5/$D$3</f>
        <v>0.74193548387096775</v>
      </c>
      <c r="I5" s="325" t="s">
        <v>660</v>
      </c>
      <c r="J5" s="325">
        <v>20</v>
      </c>
    </row>
    <row r="6" spans="2:21" ht="15.75" thickBot="1" x14ac:dyDescent="0.3">
      <c r="B6" s="333" t="s">
        <v>153</v>
      </c>
      <c r="C6" s="361"/>
      <c r="D6" s="334">
        <v>8</v>
      </c>
      <c r="E6" s="335">
        <f>+D6/$D$3</f>
        <v>0.25806451612903225</v>
      </c>
      <c r="I6" s="325" t="s">
        <v>150</v>
      </c>
      <c r="J6" s="325">
        <v>6</v>
      </c>
    </row>
    <row r="8" spans="2:21" ht="15.75" thickBot="1" x14ac:dyDescent="0.3">
      <c r="I8" s="325" t="s">
        <v>639</v>
      </c>
      <c r="P8" s="974" t="s">
        <v>640</v>
      </c>
      <c r="Q8" s="974"/>
      <c r="R8" s="974"/>
      <c r="S8" s="974"/>
      <c r="T8" s="974"/>
      <c r="U8" s="974"/>
    </row>
    <row r="9" spans="2:21" s="342" customFormat="1" ht="48" customHeight="1" x14ac:dyDescent="0.25">
      <c r="B9" s="336" t="s">
        <v>1</v>
      </c>
      <c r="C9" s="337" t="s">
        <v>654</v>
      </c>
      <c r="D9" s="337" t="s">
        <v>80</v>
      </c>
      <c r="E9" s="337" t="s">
        <v>151</v>
      </c>
      <c r="F9" s="337" t="s">
        <v>150</v>
      </c>
      <c r="G9" s="338" t="s">
        <v>64</v>
      </c>
      <c r="H9" s="339"/>
      <c r="I9" s="340" t="s">
        <v>1</v>
      </c>
      <c r="J9" s="340" t="s">
        <v>655</v>
      </c>
      <c r="K9" s="340" t="s">
        <v>656</v>
      </c>
      <c r="L9" s="340" t="s">
        <v>641</v>
      </c>
      <c r="M9" s="340" t="s">
        <v>642</v>
      </c>
      <c r="N9" s="340" t="s">
        <v>643</v>
      </c>
      <c r="O9" s="339"/>
      <c r="P9" s="341" t="s">
        <v>644</v>
      </c>
      <c r="Q9" s="341" t="s">
        <v>645</v>
      </c>
      <c r="R9" s="341" t="s">
        <v>646</v>
      </c>
      <c r="S9" s="341" t="s">
        <v>641</v>
      </c>
      <c r="T9" s="341" t="s">
        <v>143</v>
      </c>
      <c r="U9" s="341" t="s">
        <v>653</v>
      </c>
    </row>
    <row r="10" spans="2:21" x14ac:dyDescent="0.25">
      <c r="B10" s="345" t="s">
        <v>88</v>
      </c>
      <c r="C10" s="331">
        <v>4</v>
      </c>
      <c r="D10" s="331">
        <v>4</v>
      </c>
      <c r="E10" s="331">
        <v>0</v>
      </c>
      <c r="F10" s="331">
        <v>4</v>
      </c>
      <c r="G10" s="343">
        <v>0</v>
      </c>
      <c r="H10" s="347"/>
      <c r="I10" s="348" t="s">
        <v>647</v>
      </c>
      <c r="J10" s="349">
        <f>+C10+C11+C12</f>
        <v>7</v>
      </c>
      <c r="K10" s="349">
        <f>+D10+D11+D12</f>
        <v>7</v>
      </c>
      <c r="L10" s="349">
        <f>+E10+E11+E12</f>
        <v>0</v>
      </c>
      <c r="M10" s="349">
        <f>+F10+F11+F12</f>
        <v>6</v>
      </c>
      <c r="N10" s="349">
        <f>+G10+G11+G12</f>
        <v>1</v>
      </c>
      <c r="O10" s="350"/>
      <c r="P10" s="351" t="s">
        <v>648</v>
      </c>
      <c r="Q10" s="352">
        <v>28</v>
      </c>
      <c r="R10" s="352">
        <v>31</v>
      </c>
      <c r="S10" s="351">
        <v>0</v>
      </c>
      <c r="T10" s="351">
        <v>23</v>
      </c>
      <c r="U10" s="351">
        <v>8</v>
      </c>
    </row>
    <row r="11" spans="2:21" x14ac:dyDescent="0.25">
      <c r="B11" s="345" t="s">
        <v>90</v>
      </c>
      <c r="C11" s="331">
        <v>1</v>
      </c>
      <c r="D11" s="331">
        <v>1</v>
      </c>
      <c r="E11" s="331">
        <v>0</v>
      </c>
      <c r="F11" s="331">
        <v>0</v>
      </c>
      <c r="G11" s="346">
        <v>1</v>
      </c>
      <c r="H11" s="347"/>
      <c r="I11" s="348" t="s">
        <v>649</v>
      </c>
      <c r="J11" s="349">
        <f>+C13</f>
        <v>6</v>
      </c>
      <c r="K11" s="349">
        <f>+D13</f>
        <v>6</v>
      </c>
      <c r="L11" s="349">
        <f>+E13</f>
        <v>0</v>
      </c>
      <c r="M11" s="349">
        <f>+F13</f>
        <v>6</v>
      </c>
      <c r="N11" s="349">
        <f>+G13</f>
        <v>0</v>
      </c>
      <c r="O11" s="350"/>
      <c r="P11" s="351" t="s">
        <v>650</v>
      </c>
      <c r="Q11" s="353">
        <v>25</v>
      </c>
      <c r="R11" s="353">
        <v>26</v>
      </c>
      <c r="S11" s="351"/>
      <c r="T11" s="351">
        <v>6</v>
      </c>
      <c r="U11" s="351">
        <v>20</v>
      </c>
    </row>
    <row r="12" spans="2:21" x14ac:dyDescent="0.25">
      <c r="B12" s="345" t="s">
        <v>92</v>
      </c>
      <c r="C12" s="331">
        <v>2</v>
      </c>
      <c r="D12" s="331">
        <v>2</v>
      </c>
      <c r="E12" s="331">
        <v>0</v>
      </c>
      <c r="F12" s="331">
        <v>2</v>
      </c>
      <c r="G12" s="346">
        <v>0</v>
      </c>
      <c r="H12" s="347"/>
      <c r="I12" s="348" t="s">
        <v>651</v>
      </c>
      <c r="J12" s="349">
        <f>+C14+C15+C17+C18+C19+C20+C21</f>
        <v>13</v>
      </c>
      <c r="K12" s="349">
        <f>+D14+D15+D17+D18+D19+D20+D21</f>
        <v>16</v>
      </c>
      <c r="L12" s="349">
        <f>+E14+E15+E17+E18+E19+E20+E21</f>
        <v>0</v>
      </c>
      <c r="M12" s="349">
        <f>+F14+F15+F17+F18+F19+F20+F21</f>
        <v>10</v>
      </c>
      <c r="N12" s="349">
        <f>+G14+G15+G17+G18+G19+G20+G21</f>
        <v>6</v>
      </c>
      <c r="O12" s="350"/>
      <c r="P12" s="344" t="s">
        <v>71</v>
      </c>
      <c r="Q12" s="344">
        <f>SUM(Q10:Q11)</f>
        <v>53</v>
      </c>
      <c r="R12" s="344">
        <f>SUM(R10:R11)</f>
        <v>57</v>
      </c>
      <c r="S12" s="344">
        <f>SUM(S10:S11)</f>
        <v>0</v>
      </c>
      <c r="T12" s="344">
        <f>SUM(T10:T11)</f>
        <v>29</v>
      </c>
      <c r="U12" s="344">
        <f>SUM(U10:U11)</f>
        <v>28</v>
      </c>
    </row>
    <row r="13" spans="2:21" ht="30" x14ac:dyDescent="0.25">
      <c r="B13" s="354" t="s">
        <v>94</v>
      </c>
      <c r="C13" s="331">
        <v>6</v>
      </c>
      <c r="D13" s="331">
        <v>6</v>
      </c>
      <c r="E13" s="331">
        <v>0</v>
      </c>
      <c r="F13" s="331">
        <v>6</v>
      </c>
      <c r="G13" s="346">
        <v>0</v>
      </c>
      <c r="H13" s="347"/>
      <c r="I13" s="348" t="s">
        <v>652</v>
      </c>
      <c r="J13" s="349">
        <f>+C22+C23</f>
        <v>2</v>
      </c>
      <c r="K13" s="349">
        <f>+D22+D23</f>
        <v>2</v>
      </c>
      <c r="L13" s="349">
        <f>+E22+E23</f>
        <v>0</v>
      </c>
      <c r="M13" s="349">
        <f>+F22+F23</f>
        <v>1</v>
      </c>
      <c r="N13" s="349">
        <f>+G22+G23</f>
        <v>1</v>
      </c>
      <c r="O13" s="350"/>
    </row>
    <row r="14" spans="2:21" x14ac:dyDescent="0.25">
      <c r="B14" s="345" t="s">
        <v>96</v>
      </c>
      <c r="C14" s="331">
        <v>2</v>
      </c>
      <c r="D14" s="331">
        <v>3</v>
      </c>
      <c r="E14" s="331">
        <v>0</v>
      </c>
      <c r="F14" s="331">
        <v>2</v>
      </c>
      <c r="G14" s="346">
        <v>1</v>
      </c>
      <c r="H14" s="347"/>
      <c r="I14" s="344" t="s">
        <v>71</v>
      </c>
      <c r="J14" s="349">
        <f>SUM(J10:J13)</f>
        <v>28</v>
      </c>
      <c r="K14" s="349">
        <f>SUM(K10:K13)</f>
        <v>31</v>
      </c>
      <c r="L14" s="349">
        <f>SUM(L10:L13)</f>
        <v>0</v>
      </c>
      <c r="M14" s="349">
        <f>SUM(M10:M13)</f>
        <v>23</v>
      </c>
      <c r="N14" s="349">
        <f>SUM(N10:N13)</f>
        <v>8</v>
      </c>
      <c r="O14" s="350"/>
    </row>
    <row r="15" spans="2:21" x14ac:dyDescent="0.25">
      <c r="B15" s="345" t="s">
        <v>98</v>
      </c>
      <c r="C15" s="331">
        <v>0</v>
      </c>
      <c r="D15" s="331">
        <v>0</v>
      </c>
      <c r="E15" s="331">
        <v>0</v>
      </c>
      <c r="F15" s="331">
        <v>0</v>
      </c>
      <c r="G15" s="346">
        <v>0</v>
      </c>
      <c r="H15" s="347"/>
      <c r="K15" s="355"/>
      <c r="L15" s="355"/>
      <c r="M15" s="355"/>
      <c r="N15" s="355"/>
      <c r="O15" s="355"/>
    </row>
    <row r="16" spans="2:21" x14ac:dyDescent="0.25">
      <c r="B16" s="345" t="s">
        <v>100</v>
      </c>
      <c r="C16" s="331">
        <v>0</v>
      </c>
      <c r="D16" s="331">
        <v>0</v>
      </c>
      <c r="E16" s="331">
        <v>0</v>
      </c>
      <c r="F16" s="331">
        <v>0</v>
      </c>
      <c r="G16" s="346">
        <v>0</v>
      </c>
      <c r="H16" s="347"/>
    </row>
    <row r="17" spans="2:15" ht="30" x14ac:dyDescent="0.25">
      <c r="B17" s="354" t="s">
        <v>102</v>
      </c>
      <c r="C17" s="331">
        <v>2</v>
      </c>
      <c r="D17" s="331">
        <v>3</v>
      </c>
      <c r="E17" s="331">
        <v>0</v>
      </c>
      <c r="F17" s="331">
        <v>1</v>
      </c>
      <c r="G17" s="346">
        <v>2</v>
      </c>
      <c r="H17" s="347"/>
    </row>
    <row r="18" spans="2:15" x14ac:dyDescent="0.25">
      <c r="B18" s="345" t="s">
        <v>104</v>
      </c>
      <c r="C18" s="331">
        <v>2</v>
      </c>
      <c r="D18" s="331">
        <v>3</v>
      </c>
      <c r="E18" s="331">
        <v>0</v>
      </c>
      <c r="F18" s="331">
        <v>3</v>
      </c>
      <c r="G18" s="346">
        <v>0</v>
      </c>
      <c r="H18" s="347"/>
    </row>
    <row r="19" spans="2:15" x14ac:dyDescent="0.25">
      <c r="B19" s="345" t="s">
        <v>106</v>
      </c>
      <c r="C19" s="331">
        <v>6</v>
      </c>
      <c r="D19" s="331">
        <v>6</v>
      </c>
      <c r="E19" s="331">
        <v>0</v>
      </c>
      <c r="F19" s="331">
        <v>4</v>
      </c>
      <c r="G19" s="346">
        <v>2</v>
      </c>
      <c r="H19" s="347"/>
    </row>
    <row r="20" spans="2:15" x14ac:dyDescent="0.25">
      <c r="B20" s="345" t="s">
        <v>108</v>
      </c>
      <c r="C20" s="331">
        <v>1</v>
      </c>
      <c r="D20" s="331">
        <v>1</v>
      </c>
      <c r="E20" s="331">
        <v>0</v>
      </c>
      <c r="F20" s="331">
        <v>0</v>
      </c>
      <c r="G20" s="346">
        <v>1</v>
      </c>
      <c r="H20" s="347"/>
    </row>
    <row r="21" spans="2:15" x14ac:dyDescent="0.25">
      <c r="B21" s="345" t="s">
        <v>110</v>
      </c>
      <c r="C21" s="331">
        <v>0</v>
      </c>
      <c r="D21" s="331">
        <v>0</v>
      </c>
      <c r="E21" s="331">
        <v>0</v>
      </c>
      <c r="F21" s="331">
        <v>0</v>
      </c>
      <c r="G21" s="346">
        <v>0</v>
      </c>
      <c r="H21" s="347"/>
    </row>
    <row r="22" spans="2:15" x14ac:dyDescent="0.25">
      <c r="B22" s="345" t="s">
        <v>112</v>
      </c>
      <c r="C22" s="331">
        <v>0</v>
      </c>
      <c r="D22" s="331">
        <v>0</v>
      </c>
      <c r="E22" s="331">
        <v>0</v>
      </c>
      <c r="F22" s="331">
        <v>0</v>
      </c>
      <c r="G22" s="346">
        <v>0</v>
      </c>
      <c r="H22" s="347"/>
    </row>
    <row r="23" spans="2:15" x14ac:dyDescent="0.25">
      <c r="B23" s="345" t="s">
        <v>114</v>
      </c>
      <c r="C23" s="331">
        <v>2</v>
      </c>
      <c r="D23" s="331">
        <v>2</v>
      </c>
      <c r="E23" s="331">
        <v>0</v>
      </c>
      <c r="F23" s="331">
        <v>1</v>
      </c>
      <c r="G23" s="346">
        <v>1</v>
      </c>
      <c r="H23" s="347"/>
    </row>
    <row r="24" spans="2:15" s="358" customFormat="1" ht="15.75" thickBot="1" x14ac:dyDescent="0.3">
      <c r="B24" s="356" t="s">
        <v>71</v>
      </c>
      <c r="C24" s="362">
        <f>SUM(C10:C23)</f>
        <v>28</v>
      </c>
      <c r="D24" s="357">
        <f>SUM(D10:D23)</f>
        <v>31</v>
      </c>
      <c r="E24" s="357">
        <f>SUM(E10:E23)</f>
        <v>0</v>
      </c>
      <c r="F24" s="357">
        <f>SUM(F10:F23)</f>
        <v>23</v>
      </c>
      <c r="G24" s="357">
        <f>SUM(G10:G23)</f>
        <v>8</v>
      </c>
      <c r="H24" s="347"/>
    </row>
    <row r="31" spans="2:15" ht="15.75" thickBot="1" x14ac:dyDescent="0.3"/>
    <row r="32" spans="2:15" ht="30" x14ac:dyDescent="0.25">
      <c r="J32" s="363" t="s">
        <v>1</v>
      </c>
      <c r="K32" s="363" t="s">
        <v>661</v>
      </c>
      <c r="L32" s="363" t="s">
        <v>151</v>
      </c>
      <c r="M32" s="363" t="s">
        <v>150</v>
      </c>
      <c r="N32" s="363" t="s">
        <v>64</v>
      </c>
      <c r="O32" s="363" t="s">
        <v>542</v>
      </c>
    </row>
    <row r="33" spans="10:15" ht="15.75" hidden="1" x14ac:dyDescent="0.25">
      <c r="J33" s="364" t="s">
        <v>87</v>
      </c>
      <c r="K33" s="321">
        <v>4</v>
      </c>
      <c r="L33" s="321">
        <v>0</v>
      </c>
      <c r="M33" s="321">
        <v>4</v>
      </c>
      <c r="N33" s="320">
        <v>0</v>
      </c>
      <c r="O33" s="365">
        <v>0</v>
      </c>
    </row>
    <row r="34" spans="10:15" ht="15.75" hidden="1" x14ac:dyDescent="0.25">
      <c r="J34" s="366" t="s">
        <v>89</v>
      </c>
      <c r="K34" s="319">
        <v>1</v>
      </c>
      <c r="L34" s="319">
        <v>1</v>
      </c>
      <c r="M34" s="319">
        <v>0</v>
      </c>
      <c r="N34" s="322">
        <v>0</v>
      </c>
      <c r="O34" s="367">
        <v>0</v>
      </c>
    </row>
    <row r="35" spans="10:15" ht="15.75" hidden="1" x14ac:dyDescent="0.25">
      <c r="J35" s="366" t="s">
        <v>91</v>
      </c>
      <c r="K35" s="318">
        <v>2</v>
      </c>
      <c r="L35" s="318">
        <v>0</v>
      </c>
      <c r="M35" s="318">
        <v>2</v>
      </c>
      <c r="N35" s="323">
        <v>0</v>
      </c>
      <c r="O35" s="368">
        <v>0</v>
      </c>
    </row>
    <row r="36" spans="10:15" ht="15.75" hidden="1" x14ac:dyDescent="0.25">
      <c r="J36" s="369" t="s">
        <v>93</v>
      </c>
      <c r="K36" s="319">
        <v>6</v>
      </c>
      <c r="L36" s="319">
        <v>0</v>
      </c>
      <c r="M36" s="319">
        <v>6</v>
      </c>
      <c r="N36" s="322">
        <v>0</v>
      </c>
      <c r="O36" s="367">
        <v>0</v>
      </c>
    </row>
    <row r="37" spans="10:15" ht="15.75" hidden="1" x14ac:dyDescent="0.25">
      <c r="J37" s="370" t="s">
        <v>95</v>
      </c>
      <c r="K37" s="319">
        <v>7</v>
      </c>
      <c r="L37" s="319">
        <v>1</v>
      </c>
      <c r="M37" s="319">
        <v>2</v>
      </c>
      <c r="N37" s="322">
        <v>4</v>
      </c>
      <c r="O37" s="367">
        <v>0</v>
      </c>
    </row>
    <row r="38" spans="10:15" ht="15.75" hidden="1" x14ac:dyDescent="0.25">
      <c r="J38" s="370" t="s">
        <v>97</v>
      </c>
      <c r="K38" s="319">
        <v>0</v>
      </c>
      <c r="L38" s="319">
        <v>0</v>
      </c>
      <c r="M38" s="319">
        <v>0</v>
      </c>
      <c r="N38" s="322">
        <v>0</v>
      </c>
      <c r="O38" s="367">
        <v>0</v>
      </c>
    </row>
    <row r="39" spans="10:15" ht="15.75" hidden="1" x14ac:dyDescent="0.25">
      <c r="J39" s="370" t="s">
        <v>99</v>
      </c>
      <c r="K39" s="318">
        <v>0</v>
      </c>
      <c r="L39" s="318">
        <v>0</v>
      </c>
      <c r="M39" s="318">
        <v>0</v>
      </c>
      <c r="N39" s="323">
        <v>0</v>
      </c>
      <c r="O39" s="368">
        <v>0</v>
      </c>
    </row>
    <row r="40" spans="10:15" ht="15.75" hidden="1" x14ac:dyDescent="0.25">
      <c r="J40" s="370" t="s">
        <v>101</v>
      </c>
      <c r="K40" s="318">
        <v>3</v>
      </c>
      <c r="L40" s="318">
        <v>2</v>
      </c>
      <c r="M40" s="318">
        <v>0</v>
      </c>
      <c r="N40" s="323">
        <v>1</v>
      </c>
      <c r="O40" s="368">
        <v>0</v>
      </c>
    </row>
    <row r="41" spans="10:15" ht="15.75" hidden="1" x14ac:dyDescent="0.25">
      <c r="J41" s="370" t="s">
        <v>103</v>
      </c>
      <c r="K41" s="319">
        <v>12</v>
      </c>
      <c r="L41" s="318">
        <v>0</v>
      </c>
      <c r="M41" s="324">
        <v>3</v>
      </c>
      <c r="N41" s="323">
        <v>6</v>
      </c>
      <c r="O41" s="368">
        <v>3</v>
      </c>
    </row>
    <row r="42" spans="10:15" ht="15.75" hidden="1" x14ac:dyDescent="0.25">
      <c r="J42" s="370" t="s">
        <v>105</v>
      </c>
      <c r="K42" s="319">
        <v>6</v>
      </c>
      <c r="L42" s="318">
        <v>0</v>
      </c>
      <c r="M42" s="318">
        <v>6</v>
      </c>
      <c r="N42" s="323">
        <v>0</v>
      </c>
      <c r="O42" s="368"/>
    </row>
    <row r="43" spans="10:15" ht="15.75" hidden="1" x14ac:dyDescent="0.25">
      <c r="J43" s="370" t="s">
        <v>107</v>
      </c>
      <c r="K43" s="318">
        <v>10</v>
      </c>
      <c r="L43" s="318">
        <v>0</v>
      </c>
      <c r="M43" s="318">
        <v>1</v>
      </c>
      <c r="N43" s="323">
        <v>9</v>
      </c>
      <c r="O43" s="368"/>
    </row>
    <row r="44" spans="10:15" ht="15.75" hidden="1" x14ac:dyDescent="0.25">
      <c r="J44" s="370" t="s">
        <v>109</v>
      </c>
      <c r="K44" s="318">
        <v>0</v>
      </c>
      <c r="L44" s="318">
        <v>0</v>
      </c>
      <c r="M44" s="318">
        <v>0</v>
      </c>
      <c r="N44" s="323">
        <v>0</v>
      </c>
      <c r="O44" s="368"/>
    </row>
    <row r="45" spans="10:15" ht="15.75" hidden="1" x14ac:dyDescent="0.25">
      <c r="J45" s="371" t="s">
        <v>111</v>
      </c>
      <c r="K45" s="318">
        <v>0</v>
      </c>
      <c r="L45" s="318">
        <v>0</v>
      </c>
      <c r="M45" s="318">
        <v>0</v>
      </c>
      <c r="N45" s="323">
        <v>0</v>
      </c>
      <c r="O45" s="368"/>
    </row>
    <row r="46" spans="10:15" ht="15.75" hidden="1" x14ac:dyDescent="0.25">
      <c r="J46" s="372" t="s">
        <v>113</v>
      </c>
      <c r="K46" s="373">
        <v>2</v>
      </c>
      <c r="L46" s="373">
        <v>0</v>
      </c>
      <c r="M46" s="373">
        <v>2</v>
      </c>
      <c r="N46" s="374">
        <v>0</v>
      </c>
      <c r="O46" s="375"/>
    </row>
    <row r="47" spans="10:15" x14ac:dyDescent="0.25">
      <c r="J47" s="376" t="s">
        <v>662</v>
      </c>
      <c r="K47" s="377">
        <f>SUM(K33:K46)</f>
        <v>53</v>
      </c>
      <c r="L47" s="377">
        <f>SUM(L33:L46)</f>
        <v>4</v>
      </c>
      <c r="M47" s="377">
        <f>SUM(M33:M46)</f>
        <v>26</v>
      </c>
      <c r="N47" s="377">
        <f>SUM(N33:N46)</f>
        <v>20</v>
      </c>
      <c r="O47" s="377">
        <f>SUM(O33:O46)</f>
        <v>3</v>
      </c>
    </row>
    <row r="48" spans="10:15" x14ac:dyDescent="0.25">
      <c r="J48" s="376" t="s">
        <v>663</v>
      </c>
      <c r="K48" s="377">
        <v>31</v>
      </c>
      <c r="L48" s="377">
        <v>0</v>
      </c>
      <c r="M48" s="377">
        <v>23</v>
      </c>
      <c r="N48" s="377">
        <v>8</v>
      </c>
      <c r="O48" s="377">
        <v>0</v>
      </c>
    </row>
  </sheetData>
  <mergeCells count="1">
    <mergeCell ref="P8:U8"/>
  </mergeCells>
  <hyperlinks>
    <hyperlink ref="J33" location="'DIC-01'!A1" display="DIC-01" xr:uid="{00000000-0004-0000-0200-000000000000}"/>
    <hyperlink ref="J34" location="'DIP-02'!A1" display="DIP-02" xr:uid="{00000000-0004-0000-0200-000001000000}"/>
    <hyperlink ref="J35" location="'AC-10'!A1" display="AC-10" xr:uid="{00000000-0004-0000-0200-000002000000}"/>
    <hyperlink ref="J36" location="'IDP-04'!A1" display="IDP-04" xr:uid="{00000000-0004-0000-0200-000003000000}"/>
    <hyperlink ref="J37" location="'GD-07'!A1" display="GD-07" xr:uid="{00000000-0004-0000-0200-000004000000}"/>
    <hyperlink ref="J38" location="'GC-08'!A1" display="GC-08" xr:uid="{00000000-0004-0000-0200-000005000000}"/>
    <hyperlink ref="J39" location="'GJ-09'!A1" display="GJ-09" xr:uid="{00000000-0004-0000-0200-000006000000}"/>
    <hyperlink ref="J40" location="'GRF-11'!A1" display="GRF-11" xr:uid="{00000000-0004-0000-0200-000007000000}"/>
    <hyperlink ref="J41" location="'GT-12 '!A1" display="GT-12" xr:uid="{00000000-0004-0000-0200-000008000000}"/>
    <hyperlink ref="J42" location="'GTH-13'!A1" display="GTH-13" xr:uid="{00000000-0004-0000-0200-000009000000}"/>
    <hyperlink ref="J43" location="'GF-14'!A1" display="GF-14" xr:uid="{00000000-0004-0000-0200-00000A000000}"/>
    <hyperlink ref="J44" location="'CID-15'!A1" display="CID-15" xr:uid="{00000000-0004-0000-0200-00000B000000}"/>
    <hyperlink ref="J45" location="'EC-16'!A1" display="EC-16" xr:uid="{00000000-0004-0000-0200-00000C000000}"/>
    <hyperlink ref="J46" location="'MIC-03'!A1" display="MIC-03" xr:uid="{00000000-0004-0000-0200-00000D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X42"/>
  <sheetViews>
    <sheetView showGridLines="0" tabSelected="1" zoomScale="60" zoomScaleNormal="60" workbookViewId="0">
      <selection activeCell="F3" sqref="F3"/>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7.7109375" style="231" bestFit="1" customWidth="1"/>
    <col min="7" max="7" width="12.7109375" customWidth="1"/>
    <col min="8" max="14" width="16.42578125" customWidth="1"/>
    <col min="15" max="15" width="9.85546875" customWidth="1"/>
    <col min="16" max="18" width="9" customWidth="1"/>
    <col min="19" max="21" width="11.85546875" customWidth="1"/>
    <col min="22" max="27" width="12.5703125" customWidth="1"/>
  </cols>
  <sheetData>
    <row r="1" spans="1:24" ht="46.5" x14ac:dyDescent="0.25">
      <c r="A1" s="975" t="s">
        <v>62</v>
      </c>
      <c r="B1" s="976"/>
      <c r="C1" s="976"/>
      <c r="D1" s="976"/>
      <c r="E1" s="976"/>
      <c r="F1" s="976"/>
      <c r="G1" s="976"/>
      <c r="H1" s="976"/>
      <c r="I1" s="976"/>
      <c r="J1" s="976"/>
      <c r="K1" s="976"/>
      <c r="L1" s="976"/>
      <c r="M1" s="976"/>
      <c r="N1" s="976"/>
      <c r="O1" s="976"/>
      <c r="P1" s="976"/>
      <c r="Q1" s="976"/>
      <c r="R1" s="976"/>
      <c r="S1" s="976"/>
      <c r="T1" s="976"/>
      <c r="U1" s="977"/>
    </row>
    <row r="2" spans="1:24" ht="41.25" customHeight="1" thickBot="1" x14ac:dyDescent="0.3">
      <c r="A2" s="29"/>
      <c r="B2" s="30"/>
      <c r="C2" s="31"/>
      <c r="D2" s="31"/>
      <c r="E2" s="31"/>
      <c r="F2" s="31"/>
      <c r="G2" s="31"/>
      <c r="H2" s="1005" t="s">
        <v>63</v>
      </c>
      <c r="I2" s="864"/>
      <c r="J2" s="864"/>
      <c r="K2" s="864"/>
      <c r="L2" s="864"/>
      <c r="M2" s="864"/>
      <c r="N2" s="865"/>
      <c r="O2" s="32"/>
      <c r="P2" s="1038" t="s">
        <v>65</v>
      </c>
      <c r="Q2" s="1039"/>
      <c r="R2" s="1040"/>
      <c r="S2" s="1041">
        <v>44197</v>
      </c>
      <c r="T2" s="1039"/>
      <c r="U2" s="1040"/>
    </row>
    <row r="3" spans="1:24" ht="54.75" customHeight="1" thickBot="1" x14ac:dyDescent="0.4">
      <c r="A3" s="34"/>
      <c r="B3" s="35"/>
      <c r="C3" s="36"/>
      <c r="D3" s="36"/>
      <c r="E3" s="36"/>
      <c r="F3" s="36"/>
      <c r="G3" s="36"/>
      <c r="H3" s="1006" t="str">
        <f>+_1._RESULTADOS_GENERALES_DEL_PLAN__DE_MEJORAMIENTO_IDEP</f>
        <v>1. RESULTADOS GENERALES DEL PLAN  DE MEJORAMIENTO IDEP</v>
      </c>
      <c r="I3" s="1007"/>
      <c r="J3" s="1007"/>
      <c r="K3" s="1007"/>
      <c r="L3" s="1007"/>
      <c r="M3" s="1007"/>
      <c r="N3" s="1008"/>
      <c r="O3" s="37"/>
      <c r="P3" s="1038" t="s">
        <v>68</v>
      </c>
      <c r="Q3" s="1039"/>
      <c r="R3" s="1040"/>
      <c r="S3" s="1041">
        <v>44285</v>
      </c>
      <c r="T3" s="1039"/>
      <c r="U3" s="1040"/>
    </row>
    <row r="4" spans="1:24" ht="36.75" customHeight="1" thickBot="1" x14ac:dyDescent="0.4">
      <c r="A4" s="34"/>
      <c r="B4" s="35"/>
      <c r="C4" s="36"/>
      <c r="D4" s="36"/>
      <c r="E4" s="36"/>
      <c r="F4" s="36"/>
      <c r="G4" s="36"/>
      <c r="H4" s="1009" t="s">
        <v>69</v>
      </c>
      <c r="I4" s="1010"/>
      <c r="J4" s="1010"/>
      <c r="K4" s="1010"/>
      <c r="L4" s="1010"/>
      <c r="M4" s="1010"/>
      <c r="N4" s="1011"/>
      <c r="O4" s="38"/>
      <c r="P4" s="38"/>
      <c r="Q4" s="38"/>
      <c r="R4" s="38"/>
      <c r="S4" s="39"/>
      <c r="T4" s="38"/>
      <c r="U4" s="40"/>
    </row>
    <row r="5" spans="1:24" ht="14.25" customHeight="1" thickBot="1" x14ac:dyDescent="0.3">
      <c r="A5" s="34"/>
      <c r="B5" s="553"/>
      <c r="C5" s="37"/>
      <c r="D5" s="37"/>
      <c r="E5" s="37"/>
      <c r="F5" s="37"/>
      <c r="G5" s="37"/>
      <c r="H5" s="37"/>
      <c r="I5" s="37"/>
      <c r="J5" s="37"/>
      <c r="K5" s="41"/>
      <c r="L5" s="37"/>
      <c r="M5" s="37"/>
      <c r="N5" s="37"/>
      <c r="O5" s="37"/>
      <c r="P5" s="38"/>
      <c r="Q5" s="38"/>
      <c r="R5" s="38"/>
      <c r="S5" s="39"/>
      <c r="T5" s="38"/>
      <c r="U5" s="40"/>
    </row>
    <row r="6" spans="1:24" ht="32.25" customHeight="1" thickBot="1" x14ac:dyDescent="0.3">
      <c r="A6" s="1043" t="s">
        <v>67</v>
      </c>
      <c r="B6" s="1044"/>
      <c r="C6" s="1044"/>
      <c r="D6" s="1044"/>
      <c r="E6" s="1044"/>
      <c r="F6" s="1044"/>
      <c r="G6" s="1044"/>
      <c r="H6" s="1044"/>
      <c r="I6" s="1044"/>
      <c r="J6" s="1044"/>
      <c r="K6" s="1044"/>
      <c r="L6" s="1044"/>
      <c r="M6" s="1044"/>
      <c r="N6" s="1044"/>
      <c r="O6" s="1044"/>
      <c r="P6" s="1044"/>
      <c r="Q6" s="1044"/>
      <c r="R6" s="1044"/>
      <c r="S6" s="1044"/>
      <c r="T6" s="1044"/>
      <c r="U6" s="1045"/>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1042" t="s">
        <v>70</v>
      </c>
      <c r="C8" s="1042"/>
      <c r="D8" s="1042"/>
      <c r="E8" s="1042"/>
      <c r="F8" s="232"/>
      <c r="G8" s="119"/>
      <c r="H8" s="37"/>
      <c r="I8" s="38"/>
      <c r="J8" s="37"/>
      <c r="K8" s="41"/>
      <c r="L8" s="37"/>
      <c r="M8" s="37"/>
      <c r="N8" s="37"/>
      <c r="O8" s="37"/>
      <c r="P8" s="38"/>
      <c r="Q8" s="38"/>
      <c r="R8" s="38"/>
      <c r="S8" s="39"/>
      <c r="T8" s="38"/>
      <c r="U8" s="111"/>
      <c r="V8" s="101"/>
      <c r="W8" s="102"/>
      <c r="X8" s="78"/>
    </row>
    <row r="9" spans="1:24" ht="78.75" customHeight="1" x14ac:dyDescent="0.25">
      <c r="A9" s="110"/>
      <c r="B9" s="1032" t="s">
        <v>152</v>
      </c>
      <c r="C9" s="1033"/>
      <c r="D9" s="1033"/>
      <c r="E9" s="520">
        <f>'DIC-01'!F23+'DIP-02'!F23+'AC-10'!F23+'IDP-04'!F23+'GD-07'!F24+'GC-08'!F23+'GJ-09'!F23+'GRF-11'!F23+'GT-12'!F23+'GTH-13'!F23+'GF-14'!F23+'CID-15'!F23+'EC-16'!F23+'MIC-03'!F23</f>
        <v>129</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980" t="s">
        <v>61</v>
      </c>
      <c r="C10" s="981"/>
      <c r="D10" s="981"/>
      <c r="E10" s="520">
        <f>'DIC-01'!F24+'DIP-02'!F24+'AC-10'!F24+'IDP-04'!F24+'GD-07'!F25+'GC-08'!F24+'GJ-09'!F24+'GRF-11'!F24+'GT-12'!F24+'GTH-13'!F24+'GF-14'!F24+'CID-15'!F24+'EC-16'!F24+'MIC-03'!F24</f>
        <v>84</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980" t="s">
        <v>145</v>
      </c>
      <c r="C11" s="981"/>
      <c r="D11" s="981"/>
      <c r="E11" s="520">
        <f>'DIC-01'!F25+'DIP-02'!F25+'AC-10'!F25+'IDP-04'!F25+'GD-07'!F26+'GC-08'!F25+'GJ-09'!F25+'GRF-11'!F25+'GT-12'!F25+'GTH-13'!F25+'GF-14'!F25+'CID-15'!F25+'EC-16'!F25+'MIC-03'!F25</f>
        <v>0</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980" t="s">
        <v>146</v>
      </c>
      <c r="C12" s="981"/>
      <c r="D12" s="981"/>
      <c r="E12" s="520">
        <f>'DIC-01'!F26+'DIP-02'!F26+'AC-10'!F26+'IDP-04'!F26+'GD-07'!F27+'GC-08'!F26+'GJ-09'!F26+'GRF-11'!F26+'GT-12'!F26+'GTH-13'!F26+'GF-14'!F26+'CID-15'!F26+'EC-16'!F26+'MIC-03'!F26</f>
        <v>84</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980" t="s">
        <v>153</v>
      </c>
      <c r="C13" s="981"/>
      <c r="D13" s="981"/>
      <c r="E13" s="520">
        <f>'DIC-01'!F27+'DIP-02'!F27+'AC-10'!F27+'IDP-04'!F27+'GD-07'!F28+'GC-08'!F27+'GJ-09'!F27+'GRF-11'!F27+'GT-12'!F27+'GTH-13'!F27+'GF-14'!F27+'CID-15'!F27+'EC-16'!F27+'MIC-03'!F27</f>
        <v>0</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980" t="s">
        <v>540</v>
      </c>
      <c r="C14" s="981"/>
      <c r="D14" s="981"/>
      <c r="E14" s="520">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978"/>
      <c r="C15" s="979"/>
      <c r="D15" s="979"/>
      <c r="E15" s="123"/>
      <c r="F15" s="123"/>
      <c r="G15" s="122"/>
      <c r="H15" s="37"/>
      <c r="I15" s="37"/>
      <c r="J15" s="37"/>
      <c r="K15" s="41"/>
      <c r="L15" s="37"/>
      <c r="M15" s="37"/>
      <c r="N15" s="37"/>
      <c r="O15" s="37"/>
      <c r="P15" s="38"/>
      <c r="Q15" s="38"/>
      <c r="R15" s="38"/>
      <c r="S15" s="39"/>
      <c r="T15" s="38"/>
      <c r="U15" s="111"/>
    </row>
    <row r="16" spans="1:24" ht="42" customHeight="1" x14ac:dyDescent="0.25">
      <c r="A16" s="110"/>
      <c r="B16" s="978"/>
      <c r="C16" s="979"/>
      <c r="D16" s="979"/>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1036"/>
      <c r="U17" s="1037"/>
    </row>
    <row r="18" spans="1:21" ht="42" customHeight="1" thickBot="1" x14ac:dyDescent="0.3">
      <c r="A18" s="1034" t="s">
        <v>933</v>
      </c>
      <c r="B18" s="870"/>
      <c r="C18" s="870"/>
      <c r="D18" s="870"/>
      <c r="E18" s="870"/>
      <c r="F18" s="870"/>
      <c r="G18" s="870"/>
      <c r="H18" s="870"/>
      <c r="I18" s="870"/>
      <c r="J18" s="870"/>
      <c r="K18" s="870"/>
      <c r="L18" s="870"/>
      <c r="M18" s="870"/>
      <c r="N18" s="870"/>
      <c r="O18" s="870"/>
      <c r="P18" s="870"/>
      <c r="Q18" s="870"/>
      <c r="R18" s="870"/>
      <c r="S18" s="870"/>
      <c r="T18" s="870"/>
      <c r="U18" s="1035"/>
    </row>
    <row r="19" spans="1:21" ht="32.25" customHeight="1" thickBot="1" x14ac:dyDescent="0.3">
      <c r="A19" s="554"/>
      <c r="B19" s="48"/>
      <c r="C19" s="48"/>
      <c r="D19" s="48"/>
      <c r="E19" s="48"/>
      <c r="F19" s="48"/>
      <c r="G19" s="48"/>
      <c r="H19" s="48"/>
      <c r="I19" s="30"/>
      <c r="J19" s="30"/>
      <c r="K19" s="30"/>
      <c r="L19" s="30"/>
      <c r="M19" s="30"/>
      <c r="N19" s="30"/>
      <c r="O19" s="30"/>
      <c r="P19" s="30"/>
      <c r="Q19" s="30"/>
      <c r="R19" s="30"/>
      <c r="S19" s="30"/>
      <c r="T19" s="30"/>
      <c r="U19" s="555"/>
    </row>
    <row r="20" spans="1:21" ht="55.5" customHeight="1" thickBot="1" x14ac:dyDescent="0.3">
      <c r="A20" s="556"/>
      <c r="B20" s="234" t="s">
        <v>76</v>
      </c>
      <c r="C20" s="1049" t="s">
        <v>1</v>
      </c>
      <c r="D20" s="1013"/>
      <c r="E20" s="1002"/>
      <c r="F20" s="699" t="s">
        <v>415</v>
      </c>
      <c r="G20" s="1050" t="s">
        <v>80</v>
      </c>
      <c r="H20" s="1051"/>
      <c r="I20" s="1001" t="s">
        <v>151</v>
      </c>
      <c r="J20" s="1002"/>
      <c r="K20" s="1012" t="s">
        <v>150</v>
      </c>
      <c r="L20" s="1013"/>
      <c r="M20" s="986" t="s">
        <v>64</v>
      </c>
      <c r="N20" s="987"/>
      <c r="O20" s="986" t="s">
        <v>542</v>
      </c>
      <c r="P20" s="987"/>
      <c r="Q20" s="49"/>
      <c r="R20" s="49"/>
      <c r="S20" s="49"/>
      <c r="T20" s="35"/>
      <c r="U20" s="557"/>
    </row>
    <row r="21" spans="1:21" ht="33.75" customHeight="1" x14ac:dyDescent="0.25">
      <c r="A21" s="556"/>
      <c r="B21" s="274" t="s">
        <v>87</v>
      </c>
      <c r="C21" s="1046" t="s">
        <v>88</v>
      </c>
      <c r="D21" s="1047"/>
      <c r="E21" s="1048"/>
      <c r="F21" s="538">
        <f>+'DIC-01'!F23</f>
        <v>1</v>
      </c>
      <c r="G21" s="990">
        <f>+'DIC-01'!F24</f>
        <v>1</v>
      </c>
      <c r="H21" s="1003"/>
      <c r="I21" s="990">
        <f>+'DIC-01'!F25</f>
        <v>0</v>
      </c>
      <c r="J21" s="1003"/>
      <c r="K21" s="990">
        <f>+'DIC-01'!F26</f>
        <v>1</v>
      </c>
      <c r="L21" s="991"/>
      <c r="M21" s="988">
        <f>+'DIC-01'!F27</f>
        <v>0</v>
      </c>
      <c r="N21" s="989"/>
      <c r="O21" s="988">
        <v>0</v>
      </c>
      <c r="P21" s="989"/>
      <c r="Q21" s="35"/>
      <c r="R21" s="50"/>
      <c r="S21" s="35"/>
      <c r="T21" s="35"/>
      <c r="U21" s="558"/>
    </row>
    <row r="22" spans="1:21" ht="31.5" customHeight="1" x14ac:dyDescent="0.25">
      <c r="A22" s="556"/>
      <c r="B22" s="275" t="s">
        <v>89</v>
      </c>
      <c r="C22" s="995" t="s">
        <v>90</v>
      </c>
      <c r="D22" s="996"/>
      <c r="E22" s="997"/>
      <c r="F22" s="537">
        <f>+'DIP-02'!F23</f>
        <v>0</v>
      </c>
      <c r="G22" s="984">
        <f>+'DIP-02'!F24</f>
        <v>0</v>
      </c>
      <c r="H22" s="985"/>
      <c r="I22" s="984">
        <f>+'DIP-02'!F25</f>
        <v>0</v>
      </c>
      <c r="J22" s="985"/>
      <c r="K22" s="984">
        <f>+'DIP-02'!F26</f>
        <v>0</v>
      </c>
      <c r="L22" s="983"/>
      <c r="M22" s="992">
        <f>+'DIP-02'!F27</f>
        <v>0</v>
      </c>
      <c r="N22" s="993"/>
      <c r="O22" s="992">
        <v>0</v>
      </c>
      <c r="P22" s="993"/>
      <c r="Q22" s="35"/>
      <c r="R22" s="50"/>
      <c r="S22" s="35"/>
      <c r="T22" s="35"/>
      <c r="U22" s="558"/>
    </row>
    <row r="23" spans="1:21" ht="31.5" customHeight="1" x14ac:dyDescent="0.25">
      <c r="A23" s="556"/>
      <c r="B23" s="275" t="s">
        <v>91</v>
      </c>
      <c r="C23" s="998" t="s">
        <v>92</v>
      </c>
      <c r="D23" s="996"/>
      <c r="E23" s="997"/>
      <c r="F23" s="537">
        <f>+'AC-10'!F23</f>
        <v>0</v>
      </c>
      <c r="G23" s="982">
        <f>+'AC-10'!F24</f>
        <v>0</v>
      </c>
      <c r="H23" s="985"/>
      <c r="I23" s="982">
        <f>+'AC-10'!F25</f>
        <v>0</v>
      </c>
      <c r="J23" s="985"/>
      <c r="K23" s="982">
        <f>+'AC-10'!F26</f>
        <v>0</v>
      </c>
      <c r="L23" s="983"/>
      <c r="M23" s="994">
        <f>+'AC-10'!F27</f>
        <v>0</v>
      </c>
      <c r="N23" s="993"/>
      <c r="O23" s="994">
        <v>0</v>
      </c>
      <c r="P23" s="993"/>
      <c r="Q23" s="35"/>
      <c r="R23" s="50"/>
      <c r="S23" s="35"/>
      <c r="T23" s="35"/>
      <c r="U23" s="558"/>
    </row>
    <row r="24" spans="1:21" ht="31.5" customHeight="1" x14ac:dyDescent="0.25">
      <c r="A24" s="556"/>
      <c r="B24" s="276" t="s">
        <v>93</v>
      </c>
      <c r="C24" s="1004" t="s">
        <v>94</v>
      </c>
      <c r="D24" s="1030"/>
      <c r="E24" s="1031"/>
      <c r="F24" s="537">
        <f>+'IDP-04'!F23</f>
        <v>0</v>
      </c>
      <c r="G24" s="984">
        <f>+'IDP-04'!F24</f>
        <v>0</v>
      </c>
      <c r="H24" s="985"/>
      <c r="I24" s="984">
        <f>+'IDP-04'!F25</f>
        <v>0</v>
      </c>
      <c r="J24" s="985"/>
      <c r="K24" s="984">
        <f>+'IDP-04'!F26</f>
        <v>0</v>
      </c>
      <c r="L24" s="983"/>
      <c r="M24" s="992">
        <f>+'IDP-04'!F27</f>
        <v>0</v>
      </c>
      <c r="N24" s="993"/>
      <c r="O24" s="992">
        <v>0</v>
      </c>
      <c r="P24" s="993"/>
      <c r="Q24" s="35"/>
      <c r="R24" s="50"/>
      <c r="S24" s="35"/>
      <c r="T24" s="35"/>
      <c r="U24" s="558"/>
    </row>
    <row r="25" spans="1:21" ht="31.5" customHeight="1" x14ac:dyDescent="0.25">
      <c r="A25" s="556"/>
      <c r="B25" s="277" t="s">
        <v>95</v>
      </c>
      <c r="C25" s="1014" t="s">
        <v>96</v>
      </c>
      <c r="D25" s="996"/>
      <c r="E25" s="997"/>
      <c r="F25" s="537">
        <f>'GD-07'!F24</f>
        <v>2</v>
      </c>
      <c r="G25" s="984">
        <f>'GD-07'!F25</f>
        <v>2</v>
      </c>
      <c r="H25" s="985"/>
      <c r="I25" s="984">
        <f>'GD-07'!F26</f>
        <v>0</v>
      </c>
      <c r="J25" s="985"/>
      <c r="K25" s="984">
        <f>'GD-07'!F27</f>
        <v>2</v>
      </c>
      <c r="L25" s="983"/>
      <c r="M25" s="992">
        <f>'GD-07'!F28</f>
        <v>0</v>
      </c>
      <c r="N25" s="993"/>
      <c r="O25" s="992">
        <v>0</v>
      </c>
      <c r="P25" s="993"/>
      <c r="Q25" s="35"/>
      <c r="R25" s="50"/>
      <c r="S25" s="35"/>
      <c r="T25" s="35"/>
      <c r="U25" s="558"/>
    </row>
    <row r="26" spans="1:21" ht="31.5" customHeight="1" x14ac:dyDescent="0.25">
      <c r="A26" s="556"/>
      <c r="B26" s="277" t="s">
        <v>97</v>
      </c>
      <c r="C26" s="1014" t="s">
        <v>98</v>
      </c>
      <c r="D26" s="996"/>
      <c r="E26" s="997"/>
      <c r="F26" s="537">
        <f>+'GC-08'!F23</f>
        <v>1</v>
      </c>
      <c r="G26" s="984">
        <f>+'GC-08'!F24</f>
        <v>1</v>
      </c>
      <c r="H26" s="985"/>
      <c r="I26" s="984"/>
      <c r="J26" s="985"/>
      <c r="K26" s="984">
        <f>+'GC-08'!F26</f>
        <v>1</v>
      </c>
      <c r="L26" s="983"/>
      <c r="M26" s="992">
        <f>+'GC-08'!F27</f>
        <v>0</v>
      </c>
      <c r="N26" s="993"/>
      <c r="O26" s="992">
        <v>0</v>
      </c>
      <c r="P26" s="993"/>
      <c r="Q26" s="35"/>
      <c r="R26" s="50"/>
      <c r="S26" s="35"/>
      <c r="T26" s="35"/>
      <c r="U26" s="558"/>
    </row>
    <row r="27" spans="1:21" ht="31.5" customHeight="1" x14ac:dyDescent="0.25">
      <c r="A27" s="556"/>
      <c r="B27" s="277" t="s">
        <v>99</v>
      </c>
      <c r="C27" s="998" t="s">
        <v>100</v>
      </c>
      <c r="D27" s="996"/>
      <c r="E27" s="997"/>
      <c r="F27" s="537">
        <f>+'GJ-09'!F23</f>
        <v>0</v>
      </c>
      <c r="G27" s="982">
        <f>+'GJ-09'!F24</f>
        <v>0</v>
      </c>
      <c r="H27" s="985"/>
      <c r="I27" s="982">
        <f>+'GJ-09'!F25</f>
        <v>0</v>
      </c>
      <c r="J27" s="985"/>
      <c r="K27" s="982">
        <f>+'GJ-09'!F26</f>
        <v>0</v>
      </c>
      <c r="L27" s="983"/>
      <c r="M27" s="994">
        <f>+'GJ-09'!F27</f>
        <v>0</v>
      </c>
      <c r="N27" s="993"/>
      <c r="O27" s="994">
        <v>0</v>
      </c>
      <c r="P27" s="993"/>
      <c r="Q27" s="35"/>
      <c r="R27" s="50"/>
      <c r="S27" s="35"/>
      <c r="T27" s="35"/>
      <c r="U27" s="558"/>
    </row>
    <row r="28" spans="1:21" ht="31.5" customHeight="1" x14ac:dyDescent="0.25">
      <c r="A28" s="556"/>
      <c r="B28" s="277" t="s">
        <v>101</v>
      </c>
      <c r="C28" s="1004" t="s">
        <v>102</v>
      </c>
      <c r="D28" s="996"/>
      <c r="E28" s="997"/>
      <c r="F28" s="537">
        <f>'GRF-11'!F23</f>
        <v>4</v>
      </c>
      <c r="G28" s="982">
        <f>+'GRF-11'!F24</f>
        <v>4</v>
      </c>
      <c r="H28" s="985"/>
      <c r="I28" s="982">
        <f>+'GRF-11'!F25</f>
        <v>0</v>
      </c>
      <c r="J28" s="985"/>
      <c r="K28" s="982">
        <f>+'GRF-11'!F26</f>
        <v>4</v>
      </c>
      <c r="L28" s="983"/>
      <c r="M28" s="994">
        <f>+'GRF-11'!F27</f>
        <v>0</v>
      </c>
      <c r="N28" s="993"/>
      <c r="O28" s="994">
        <v>0</v>
      </c>
      <c r="P28" s="993"/>
      <c r="Q28" s="35"/>
      <c r="R28" s="50"/>
      <c r="S28" s="35"/>
      <c r="T28" s="35"/>
      <c r="U28" s="558"/>
    </row>
    <row r="29" spans="1:21" ht="31.5" customHeight="1" x14ac:dyDescent="0.25">
      <c r="A29" s="556"/>
      <c r="B29" s="277" t="s">
        <v>103</v>
      </c>
      <c r="C29" s="1004" t="s">
        <v>104</v>
      </c>
      <c r="D29" s="996"/>
      <c r="E29" s="997"/>
      <c r="F29" s="537">
        <f>'GT-12'!F23</f>
        <v>87</v>
      </c>
      <c r="G29" s="984">
        <f>'GT-12'!F24</f>
        <v>48</v>
      </c>
      <c r="H29" s="985"/>
      <c r="I29" s="982">
        <f>'GT-12'!F25</f>
        <v>0</v>
      </c>
      <c r="J29" s="985"/>
      <c r="K29" s="999">
        <f>'GT-12'!F26</f>
        <v>48</v>
      </c>
      <c r="L29" s="1000"/>
      <c r="M29" s="994">
        <f>'GT-12'!F27</f>
        <v>0</v>
      </c>
      <c r="N29" s="993"/>
      <c r="O29" s="994">
        <f>'GT-12'!F28</f>
        <v>0</v>
      </c>
      <c r="P29" s="993"/>
      <c r="Q29" s="35"/>
      <c r="R29" s="50"/>
      <c r="S29" s="35"/>
      <c r="T29" s="35"/>
      <c r="U29" s="558"/>
    </row>
    <row r="30" spans="1:21" ht="31.5" customHeight="1" x14ac:dyDescent="0.25">
      <c r="A30" s="556"/>
      <c r="B30" s="277" t="s">
        <v>105</v>
      </c>
      <c r="C30" s="1004" t="s">
        <v>106</v>
      </c>
      <c r="D30" s="996"/>
      <c r="E30" s="997"/>
      <c r="F30" s="537">
        <f>+'GTH-13'!F23</f>
        <v>22</v>
      </c>
      <c r="G30" s="984">
        <f>+'GTH-13'!F24</f>
        <v>17</v>
      </c>
      <c r="H30" s="985"/>
      <c r="I30" s="982">
        <f>+'GTH-13'!F25</f>
        <v>0</v>
      </c>
      <c r="J30" s="985"/>
      <c r="K30" s="982">
        <f>+'GTH-13'!F26</f>
        <v>17</v>
      </c>
      <c r="L30" s="983"/>
      <c r="M30" s="994">
        <f>+'GTH-13'!F27</f>
        <v>0</v>
      </c>
      <c r="N30" s="993"/>
      <c r="O30" s="994"/>
      <c r="P30" s="993"/>
      <c r="Q30" s="35"/>
      <c r="R30" s="50"/>
      <c r="S30" s="35"/>
      <c r="T30" s="35"/>
      <c r="U30" s="558"/>
    </row>
    <row r="31" spans="1:21" ht="31.5" customHeight="1" x14ac:dyDescent="0.25">
      <c r="A31" s="556"/>
      <c r="B31" s="277" t="s">
        <v>107</v>
      </c>
      <c r="C31" s="1004" t="s">
        <v>108</v>
      </c>
      <c r="D31" s="996"/>
      <c r="E31" s="997"/>
      <c r="F31" s="537">
        <f>'GF-14'!F23</f>
        <v>12</v>
      </c>
      <c r="G31" s="982">
        <f>'GF-14'!F24</f>
        <v>11</v>
      </c>
      <c r="H31" s="985"/>
      <c r="I31" s="982">
        <f>'GF-14'!F25</f>
        <v>0</v>
      </c>
      <c r="J31" s="985"/>
      <c r="K31" s="982">
        <f>'GF-14'!F26</f>
        <v>11</v>
      </c>
      <c r="L31" s="983"/>
      <c r="M31" s="994">
        <f>'GF-14'!F27</f>
        <v>0</v>
      </c>
      <c r="N31" s="993"/>
      <c r="O31" s="994"/>
      <c r="P31" s="993"/>
      <c r="Q31" s="35"/>
      <c r="R31" s="50"/>
      <c r="S31" s="35"/>
      <c r="T31" s="35"/>
      <c r="U31" s="558"/>
    </row>
    <row r="32" spans="1:21" ht="31.5" customHeight="1" x14ac:dyDescent="0.25">
      <c r="A32" s="556"/>
      <c r="B32" s="277" t="s">
        <v>109</v>
      </c>
      <c r="C32" s="1004" t="s">
        <v>110</v>
      </c>
      <c r="D32" s="996"/>
      <c r="E32" s="997"/>
      <c r="F32" s="537">
        <f>+'CID-15'!F23</f>
        <v>0</v>
      </c>
      <c r="G32" s="982">
        <f>+'CID-15'!F24</f>
        <v>0</v>
      </c>
      <c r="H32" s="985"/>
      <c r="I32" s="982">
        <f>+'CID-15'!F25</f>
        <v>0</v>
      </c>
      <c r="J32" s="985"/>
      <c r="K32" s="982">
        <f>+'CID-15'!F26</f>
        <v>0</v>
      </c>
      <c r="L32" s="983"/>
      <c r="M32" s="994">
        <f>+'CID-15'!F27</f>
        <v>0</v>
      </c>
      <c r="N32" s="993"/>
      <c r="O32" s="994"/>
      <c r="P32" s="993"/>
      <c r="Q32" s="35"/>
      <c r="R32" s="50"/>
      <c r="S32" s="35"/>
      <c r="T32" s="35"/>
      <c r="U32" s="558"/>
    </row>
    <row r="33" spans="1:21" ht="31.5" customHeight="1" x14ac:dyDescent="0.25">
      <c r="A33" s="556"/>
      <c r="B33" s="278" t="s">
        <v>111</v>
      </c>
      <c r="C33" s="1004" t="s">
        <v>112</v>
      </c>
      <c r="D33" s="996"/>
      <c r="E33" s="997"/>
      <c r="F33" s="537">
        <f>+'EC-16'!F23</f>
        <v>0</v>
      </c>
      <c r="G33" s="982">
        <f>+'EC-16'!F24</f>
        <v>0</v>
      </c>
      <c r="H33" s="985"/>
      <c r="I33" s="982">
        <f>+'EC-16'!F25</f>
        <v>0</v>
      </c>
      <c r="J33" s="985"/>
      <c r="K33" s="982">
        <f>+'EC-16'!F26</f>
        <v>0</v>
      </c>
      <c r="L33" s="983"/>
      <c r="M33" s="994">
        <f>+'EC-16'!F27</f>
        <v>0</v>
      </c>
      <c r="N33" s="993"/>
      <c r="O33" s="994"/>
      <c r="P33" s="993"/>
      <c r="Q33" s="35"/>
      <c r="R33" s="50"/>
      <c r="S33" s="35"/>
      <c r="T33" s="35"/>
      <c r="U33" s="558"/>
    </row>
    <row r="34" spans="1:21" ht="33" customHeight="1" thickBot="1" x14ac:dyDescent="0.3">
      <c r="A34" s="556"/>
      <c r="B34" s="603" t="s">
        <v>113</v>
      </c>
      <c r="C34" s="1022" t="s">
        <v>114</v>
      </c>
      <c r="D34" s="1023"/>
      <c r="E34" s="1024"/>
      <c r="F34" s="279">
        <f>+'MIC-03'!F23</f>
        <v>0</v>
      </c>
      <c r="G34" s="1020">
        <f>+'MIC-03'!F24</f>
        <v>0</v>
      </c>
      <c r="H34" s="1021"/>
      <c r="I34" s="1020">
        <f>+'MIC-03'!F25</f>
        <v>0</v>
      </c>
      <c r="J34" s="1021"/>
      <c r="K34" s="1020">
        <f>+'MIC-03'!F26</f>
        <v>0</v>
      </c>
      <c r="L34" s="1027"/>
      <c r="M34" s="1028">
        <f>+'MIC-03'!F27</f>
        <v>0</v>
      </c>
      <c r="N34" s="1029"/>
      <c r="O34" s="1028"/>
      <c r="P34" s="1029"/>
      <c r="Q34" s="35"/>
      <c r="R34" s="50"/>
      <c r="S34" s="35"/>
      <c r="T34" s="35"/>
      <c r="U34" s="558"/>
    </row>
    <row r="35" spans="1:21" ht="31.5" customHeight="1" thickBot="1" x14ac:dyDescent="0.3">
      <c r="A35" s="556"/>
      <c r="B35" s="559"/>
      <c r="C35" s="316" t="s">
        <v>115</v>
      </c>
      <c r="D35" s="317"/>
      <c r="E35" s="317"/>
      <c r="F35" s="280">
        <f>SUM(F21:F34)</f>
        <v>129</v>
      </c>
      <c r="G35" s="1018">
        <f>SUM(G21:H34)</f>
        <v>84</v>
      </c>
      <c r="H35" s="1019"/>
      <c r="I35" s="1018">
        <f>SUM(I21:J34)</f>
        <v>0</v>
      </c>
      <c r="J35" s="1019"/>
      <c r="K35" s="1018">
        <f>SUM(K21:L34)</f>
        <v>84</v>
      </c>
      <c r="L35" s="1019"/>
      <c r="M35" s="1018">
        <f>SUM(M21:N34)</f>
        <v>0</v>
      </c>
      <c r="N35" s="1019"/>
      <c r="O35" s="1018">
        <f>SUM(O21:P34)</f>
        <v>0</v>
      </c>
      <c r="P35" s="1019"/>
      <c r="Q35" s="35"/>
      <c r="R35" s="50"/>
      <c r="S35" s="35"/>
      <c r="T35" s="35"/>
      <c r="U35" s="558"/>
    </row>
    <row r="36" spans="1:21" ht="43.5" customHeight="1" thickBot="1" x14ac:dyDescent="0.3">
      <c r="A36" s="560"/>
      <c r="B36" s="1015" t="s">
        <v>116</v>
      </c>
      <c r="C36" s="1016"/>
      <c r="D36" s="1016"/>
      <c r="E36" s="1016"/>
      <c r="F36" s="561"/>
      <c r="G36" s="1017"/>
      <c r="H36" s="1016"/>
      <c r="I36" s="1017"/>
      <c r="J36" s="1016"/>
      <c r="K36" s="1017"/>
      <c r="L36" s="1016"/>
      <c r="M36" s="1017"/>
      <c r="N36" s="1016"/>
      <c r="O36" s="1017"/>
      <c r="P36" s="1016"/>
      <c r="Q36" s="562"/>
      <c r="R36" s="563"/>
      <c r="S36" s="563"/>
      <c r="T36" s="1025"/>
      <c r="U36" s="1026"/>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xr:uid="{00000000-0004-0000-0300-000000000000}"/>
    <hyperlink ref="H4:N4" location="_2._RESULTADOS_POR_TIPOLOGÍA_DE_ACCIONES" display="2. RESULTADOS POR TIPOLOGÍA DE ACCIONES" xr:uid="{00000000-0004-0000-0300-000001000000}"/>
    <hyperlink ref="B21" location="'DIC-01'!A1" display="DIC-01" xr:uid="{00000000-0004-0000-0300-000002000000}"/>
    <hyperlink ref="B22" location="'DIP-02'!A1" display="DIP-02" xr:uid="{00000000-0004-0000-0300-000003000000}"/>
    <hyperlink ref="B23" location="'AC-10'!A1" display="AC-10" xr:uid="{00000000-0004-0000-0300-000004000000}"/>
    <hyperlink ref="B24" location="'IDP-04'!A1" display="IDP-04" xr:uid="{00000000-0004-0000-0300-000005000000}"/>
    <hyperlink ref="B25" location="'GD-07'!A1" display="GD-07" xr:uid="{00000000-0004-0000-0300-000006000000}"/>
    <hyperlink ref="B26" location="'GC-08'!A1" display="GC-08" xr:uid="{00000000-0004-0000-0300-000007000000}"/>
    <hyperlink ref="B27" location="'GJ-09'!A1" display="GJ-09" xr:uid="{00000000-0004-0000-0300-000008000000}"/>
    <hyperlink ref="B28" location="'GRF-11'!A1" display="GRF-11" xr:uid="{00000000-0004-0000-0300-000009000000}"/>
    <hyperlink ref="B29" location="'GT-12 '!A1" display="GT-12" xr:uid="{00000000-0004-0000-0300-00000A000000}"/>
    <hyperlink ref="B30" location="'GTH-13'!A1" display="GTH-13" xr:uid="{00000000-0004-0000-0300-00000B000000}"/>
    <hyperlink ref="B31" location="'GF-14'!A1" display="GF-14" xr:uid="{00000000-0004-0000-0300-00000C000000}"/>
    <hyperlink ref="B32" location="'CID-15'!A1" display="CID-15" xr:uid="{00000000-0004-0000-0300-00000D000000}"/>
    <hyperlink ref="B33" location="'EC-16'!A1" display="EC-16" xr:uid="{00000000-0004-0000-0300-00000E000000}"/>
    <hyperlink ref="B34" location="'MIC-03'!A1" display="MIC-03" xr:uid="{00000000-0004-0000-0300-00000F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A911"/>
  <sheetViews>
    <sheetView showGridLines="0" topLeftCell="A28" zoomScale="70" zoomScaleNormal="70" zoomScaleSheetLayoutView="68" workbookViewId="0">
      <selection activeCell="A32" sqref="A32"/>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54" customWidth="1"/>
    <col min="19" max="19" width="130.42578125" customWidth="1"/>
    <col min="20" max="20" width="76" customWidth="1"/>
    <col min="21" max="21" width="5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0" t="s">
        <v>980</v>
      </c>
      <c r="Z18" s="1"/>
    </row>
    <row r="19" spans="1:27" ht="49.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1055" t="s">
        <v>59</v>
      </c>
      <c r="B22" s="1056"/>
      <c r="C22" s="1057"/>
      <c r="D22" s="23"/>
      <c r="E22" s="1069" t="str">
        <f>CONCATENATE("INFORME DE SEGUIMIENTO DEL PROCESO ",A23)</f>
        <v>INFORME DE SEGUIMIENTO DEL PROCESO DIVULGACIÓN Y COMUNICACIÓN</v>
      </c>
      <c r="F22" s="1070"/>
      <c r="G22" s="21"/>
      <c r="H22" s="1061" t="s">
        <v>60</v>
      </c>
      <c r="I22" s="1062"/>
      <c r="J22" s="1063"/>
      <c r="K22" s="83"/>
      <c r="L22" s="88"/>
      <c r="M22" s="88"/>
      <c r="N22" s="88"/>
      <c r="O22" s="88"/>
      <c r="P22" s="88"/>
      <c r="Q22" s="87"/>
      <c r="R22" s="87"/>
      <c r="S22" s="87"/>
      <c r="T22" s="87"/>
      <c r="U22" s="87"/>
      <c r="V22" s="87"/>
      <c r="W22" s="87"/>
      <c r="X22" s="86"/>
      <c r="Y22" s="72"/>
      <c r="Z22" s="72"/>
      <c r="AA22" s="72"/>
    </row>
    <row r="23" spans="1:27" ht="53.25" customHeight="1" thickBot="1" x14ac:dyDescent="0.3">
      <c r="A23" s="1058" t="s">
        <v>8</v>
      </c>
      <c r="B23" s="1059"/>
      <c r="C23" s="1060"/>
      <c r="D23" s="23"/>
      <c r="E23" s="93" t="s">
        <v>144</v>
      </c>
      <c r="F23" s="94">
        <f>COUNTA(E32:E37)</f>
        <v>1</v>
      </c>
      <c r="G23" s="21"/>
      <c r="H23" s="1064" t="s">
        <v>66</v>
      </c>
      <c r="I23" s="1065"/>
      <c r="J23" s="99">
        <f>COUNTIF(I31:I32,"Acción correctiva")</f>
        <v>1</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COUNTA(H32:H37)</f>
        <v>1</v>
      </c>
      <c r="G24" s="24"/>
      <c r="H24" s="1066" t="s">
        <v>149</v>
      </c>
      <c r="I24" s="1067"/>
      <c r="J24" s="99">
        <f>COUNTIF(I32:I32,"Acción Preventiva y/o de mejora")</f>
        <v>0</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COUNTIF(W32:W37, "Vencida")</f>
        <v>0</v>
      </c>
      <c r="G25" s="24"/>
      <c r="H25" s="1068"/>
      <c r="I25" s="1068"/>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8">
        <f>COUNTIF(W32:W37, "En ejecución")</f>
        <v>1</v>
      </c>
      <c r="G26" s="24"/>
      <c r="H26" s="1068"/>
      <c r="I26" s="1068"/>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COUNTIF(W32:W37,"Cerrada")</f>
        <v>0</v>
      </c>
      <c r="G27" s="24"/>
      <c r="H27" s="25"/>
      <c r="I27" s="85"/>
      <c r="J27" s="84"/>
      <c r="K27" s="84"/>
      <c r="L27" s="88"/>
      <c r="M27" s="88"/>
      <c r="N27" s="88"/>
      <c r="O27" s="88"/>
      <c r="P27" s="88"/>
      <c r="Q27" s="87"/>
      <c r="R27" s="88"/>
      <c r="S27" s="88"/>
      <c r="T27" s="88"/>
      <c r="U27" s="86"/>
      <c r="V27" s="86"/>
      <c r="W27" s="23"/>
      <c r="X27" s="47"/>
    </row>
    <row r="28" spans="1:27" s="539" customFormat="1" ht="51" customHeight="1" x14ac:dyDescent="0.35">
      <c r="A28" s="27"/>
      <c r="B28" s="23"/>
      <c r="C28" s="23"/>
      <c r="D28" s="33"/>
      <c r="E28" s="101"/>
      <c r="F28" s="552"/>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53" t="s">
        <v>73</v>
      </c>
      <c r="B30" s="854"/>
      <c r="C30" s="854"/>
      <c r="D30" s="854"/>
      <c r="E30" s="854"/>
      <c r="F30" s="854"/>
      <c r="G30" s="855"/>
      <c r="H30" s="860" t="s">
        <v>74</v>
      </c>
      <c r="I30" s="861"/>
      <c r="J30" s="861"/>
      <c r="K30" s="861"/>
      <c r="L30" s="861"/>
      <c r="M30" s="861"/>
      <c r="N30" s="862"/>
      <c r="O30" s="881" t="s">
        <v>75</v>
      </c>
      <c r="P30" s="1071"/>
      <c r="Q30" s="1071"/>
      <c r="R30" s="1071"/>
      <c r="S30" s="882"/>
      <c r="T30" s="883" t="s">
        <v>141</v>
      </c>
      <c r="U30" s="884"/>
      <c r="V30" s="884"/>
      <c r="W30" s="884"/>
      <c r="X30" s="885"/>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951" t="s">
        <v>84</v>
      </c>
      <c r="P31" s="952"/>
      <c r="Q31" s="952"/>
      <c r="R31" s="953"/>
      <c r="S31" s="158" t="s">
        <v>85</v>
      </c>
      <c r="T31" s="159" t="s">
        <v>84</v>
      </c>
      <c r="U31" s="157" t="s">
        <v>85</v>
      </c>
      <c r="V31" s="157" t="s">
        <v>158</v>
      </c>
      <c r="W31" s="157" t="s">
        <v>86</v>
      </c>
      <c r="X31" s="158" t="s">
        <v>155</v>
      </c>
      <c r="Y31" s="74"/>
      <c r="Z31" s="78"/>
      <c r="AA31" s="78"/>
    </row>
    <row r="32" spans="1:27" s="413" customFormat="1" ht="231" customHeight="1" x14ac:dyDescent="0.25">
      <c r="A32" s="746">
        <v>1</v>
      </c>
      <c r="B32" s="747" t="s">
        <v>129</v>
      </c>
      <c r="C32" s="747" t="s">
        <v>9</v>
      </c>
      <c r="D32" s="748">
        <v>43432</v>
      </c>
      <c r="E32" s="747" t="s">
        <v>428</v>
      </c>
      <c r="F32" s="747" t="s">
        <v>138</v>
      </c>
      <c r="G32" s="747" t="s">
        <v>429</v>
      </c>
      <c r="H32" s="749" t="s">
        <v>1047</v>
      </c>
      <c r="I32" s="200" t="s">
        <v>24</v>
      </c>
      <c r="J32" s="734" t="s">
        <v>1048</v>
      </c>
      <c r="K32" s="728" t="s">
        <v>1046</v>
      </c>
      <c r="L32" s="729">
        <v>44099</v>
      </c>
      <c r="M32" s="729">
        <v>44099</v>
      </c>
      <c r="N32" s="729">
        <v>44196</v>
      </c>
      <c r="O32" s="1052" t="s">
        <v>1495</v>
      </c>
      <c r="P32" s="1053"/>
      <c r="Q32" s="1053"/>
      <c r="R32" s="1054"/>
      <c r="S32" s="1210" t="s">
        <v>1496</v>
      </c>
      <c r="T32" s="287" t="s">
        <v>1497</v>
      </c>
      <c r="U32" s="726"/>
      <c r="V32" s="728"/>
      <c r="W32" s="799" t="s">
        <v>143</v>
      </c>
      <c r="X32" s="1209" t="s">
        <v>1494</v>
      </c>
      <c r="Y32" s="691"/>
      <c r="Z32" s="691"/>
      <c r="AA32" s="69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autoFilter ref="A30:X32" xr:uid="{00000000-0009-0000-0000-000004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6">
    <mergeCell ref="O31:R31"/>
    <mergeCell ref="O32:R32"/>
    <mergeCell ref="A22:C22"/>
    <mergeCell ref="H30:N30"/>
    <mergeCell ref="A17:C20"/>
    <mergeCell ref="A30:G30"/>
    <mergeCell ref="A23:C23"/>
    <mergeCell ref="H22:J22"/>
    <mergeCell ref="H23:I23"/>
    <mergeCell ref="H24:I24"/>
    <mergeCell ref="H25:I25"/>
    <mergeCell ref="H26:I26"/>
    <mergeCell ref="E22:F22"/>
    <mergeCell ref="D17:W20"/>
    <mergeCell ref="O30:S30"/>
    <mergeCell ref="T30:X30"/>
  </mergeCells>
  <conditionalFormatting sqref="W32">
    <cfRule type="containsText" dxfId="59" priority="4" stopIfTrue="1" operator="containsText" text="Cerrada">
      <formula>NOT(ISERROR(SEARCH("Cerrada",W32)))</formula>
    </cfRule>
    <cfRule type="containsText" dxfId="58" priority="5" stopIfTrue="1" operator="containsText" text="En ejecución">
      <formula>NOT(ISERROR(SEARCH("En ejecución",W32)))</formula>
    </cfRule>
    <cfRule type="containsText" dxfId="57" priority="6" stopIfTrue="1" operator="containsText" text="Vencida">
      <formula>NOT(ISERROR(SEARCH("Vencida",W32)))</formula>
    </cfRule>
  </conditionalFormatting>
  <conditionalFormatting sqref="W32">
    <cfRule type="containsText" dxfId="56" priority="1" stopIfTrue="1" operator="containsText" text="Cerrada">
      <formula>NOT(ISERROR(SEARCH("Cerrada",W32)))</formula>
    </cfRule>
    <cfRule type="containsText" dxfId="55" priority="2" stopIfTrue="1" operator="containsText" text="En ejecución">
      <formula>NOT(ISERROR(SEARCH("En ejecución",W32)))</formula>
    </cfRule>
    <cfRule type="containsText" dxfId="54" priority="3" stopIfTrue="1" operator="containsText" text="Vencida">
      <formula>NOT(ISERROR(SEARCH("Vencida",W32)))</formula>
    </cfRule>
  </conditionalFormatting>
  <dataValidations count="7">
    <dataValidation type="list" allowBlank="1" showErrorMessage="1" sqref="A23" xr:uid="{00000000-0002-0000-0400-000000000000}">
      <formula1>PROCESOS</formula1>
    </dataValidation>
    <dataValidation type="list" allowBlank="1" showInputMessage="1" showErrorMessage="1" sqref="B32" xr:uid="{00000000-0002-0000-0400-000001000000}">
      <formula1>$F$2:$F$6</formula1>
    </dataValidation>
    <dataValidation type="list" allowBlank="1" showInputMessage="1" showErrorMessage="1" sqref="C32" xr:uid="{00000000-0002-0000-0400-000002000000}">
      <formula1>$D$2:$D$13</formula1>
    </dataValidation>
    <dataValidation type="list" allowBlank="1" showInputMessage="1" showErrorMessage="1" sqref="F32" xr:uid="{00000000-0002-0000-0400-000003000000}">
      <formula1>$G$2:$G$5</formula1>
    </dataValidation>
    <dataValidation type="list" allowBlank="1" showInputMessage="1" showErrorMessage="1" sqref="I32" xr:uid="{00000000-0002-0000-0400-000004000000}">
      <formula1>$H$2:$H$3</formula1>
    </dataValidation>
    <dataValidation type="list" allowBlank="1" showInputMessage="1" showErrorMessage="1" sqref="V32" xr:uid="{00000000-0002-0000-0400-000005000000}">
      <formula1>$J$2:$J$4</formula1>
    </dataValidation>
    <dataValidation type="list" allowBlank="1" showInputMessage="1" showErrorMessage="1" sqref="W32" xr:uid="{54D17D3E-88E3-4EC4-ADFB-EEAD1B460C65}">
      <formula1>$I$2:$I$4</formula1>
    </dataValidation>
  </dataValidations>
  <pageMargins left="0.7" right="0.7" top="0.75" bottom="0.75" header="0.3" footer="0.3"/>
  <pageSetup orientation="portrait" r:id="rId1"/>
  <colBreaks count="2" manualBreakCount="2">
    <brk id="19" max="33" man="1"/>
    <brk id="20"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A917"/>
  <sheetViews>
    <sheetView showGridLines="0" topLeftCell="A17" zoomScale="67" zoomScaleNormal="93" workbookViewId="0">
      <selection activeCell="A31" sqref="A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982</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DIRECCIÓN Y PLANEACIÓN</v>
      </c>
      <c r="F22" s="1070"/>
      <c r="G22" s="21"/>
      <c r="H22" s="1061" t="s">
        <v>60</v>
      </c>
      <c r="I22" s="1062"/>
      <c r="J22" s="1063"/>
      <c r="K22" s="83"/>
      <c r="L22" s="89"/>
      <c r="M22" s="89"/>
      <c r="N22" s="89"/>
      <c r="O22" s="89"/>
      <c r="P22" s="89"/>
      <c r="Q22" s="87"/>
      <c r="R22" s="87"/>
      <c r="S22" s="87"/>
      <c r="T22" s="87"/>
      <c r="U22" s="87"/>
      <c r="V22" s="87"/>
      <c r="W22" s="87"/>
      <c r="X22" s="86"/>
    </row>
    <row r="23" spans="1:27" ht="53.25" customHeight="1" thickBot="1" x14ac:dyDescent="0.3">
      <c r="A23" s="1058" t="s">
        <v>14</v>
      </c>
      <c r="B23" s="1059"/>
      <c r="C23" s="1060"/>
      <c r="D23" s="23"/>
      <c r="E23" s="93" t="s">
        <v>144</v>
      </c>
      <c r="F23" s="94">
        <f>COUNTA(E32:E40)</f>
        <v>0</v>
      </c>
      <c r="G23" s="21"/>
      <c r="H23" s="1064" t="s">
        <v>66</v>
      </c>
      <c r="I23" s="1065"/>
      <c r="J23" s="94">
        <f>COUNTIF(I32:I38,"Acción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COUNTA(H32:H40)</f>
        <v>0</v>
      </c>
      <c r="G24" s="24"/>
      <c r="H24" s="1066" t="s">
        <v>149</v>
      </c>
      <c r="I24" s="1067"/>
      <c r="J24" s="99">
        <f>COUNTIF(I32:I38,"Acción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COUNTIF(W32:W35, "Vencida")</f>
        <v>0</v>
      </c>
      <c r="G25" s="24"/>
      <c r="H25" s="1068"/>
      <c r="I25" s="1068"/>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COUNTIF(W32:W40,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x14ac:dyDescent="0.25">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72" t="s">
        <v>84</v>
      </c>
      <c r="P30" s="1073"/>
      <c r="Q30" s="1073"/>
      <c r="R30" s="1074"/>
      <c r="S30" s="527" t="s">
        <v>85</v>
      </c>
      <c r="T30" s="592" t="s">
        <v>84</v>
      </c>
      <c r="U30" s="578" t="s">
        <v>85</v>
      </c>
      <c r="V30" s="578" t="s">
        <v>158</v>
      </c>
      <c r="W30" s="578" t="s">
        <v>86</v>
      </c>
      <c r="X30" s="527" t="s">
        <v>155</v>
      </c>
      <c r="Y30" s="74"/>
      <c r="Z30" s="78"/>
      <c r="AA30" s="78"/>
    </row>
    <row r="31" spans="1:27" ht="283.5" customHeight="1" x14ac:dyDescent="0.25">
      <c r="A31" s="582"/>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5">
    <mergeCell ref="O30:R30"/>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s>
  <dataValidations count="1">
    <dataValidation type="list" allowBlank="1" showErrorMessage="1" sqref="A23" xr:uid="{00000000-0002-0000-0500-000000000000}">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A916"/>
  <sheetViews>
    <sheetView showGridLines="0" topLeftCell="D20" zoomScale="55" zoomScaleNormal="55" workbookViewId="0">
      <selection activeCell="G24" sqref="G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ATENCIÓN AL CIUDADANO</v>
      </c>
      <c r="F22" s="1070"/>
      <c r="G22" s="21"/>
      <c r="H22" s="1061" t="s">
        <v>60</v>
      </c>
      <c r="I22" s="1062"/>
      <c r="J22" s="1063"/>
      <c r="K22" s="83"/>
      <c r="L22" s="1068"/>
      <c r="M22" s="1068"/>
      <c r="N22" s="1068"/>
      <c r="O22" s="1068"/>
      <c r="P22" s="551"/>
      <c r="Q22" s="87"/>
      <c r="R22" s="87"/>
      <c r="S22" s="87"/>
      <c r="T22" s="87"/>
      <c r="U22" s="87"/>
      <c r="V22" s="87"/>
      <c r="W22" s="87"/>
      <c r="X22" s="86"/>
    </row>
    <row r="23" spans="1:27" ht="53.25" customHeight="1" thickBot="1" x14ac:dyDescent="0.3">
      <c r="A23" s="1058" t="s">
        <v>119</v>
      </c>
      <c r="B23" s="1059"/>
      <c r="C23" s="1060"/>
      <c r="D23" s="23"/>
      <c r="E23" s="93" t="s">
        <v>144</v>
      </c>
      <c r="F23" s="94">
        <f>COUNTA(E31:E38)</f>
        <v>0</v>
      </c>
      <c r="G23" s="21"/>
      <c r="H23" s="1064" t="s">
        <v>66</v>
      </c>
      <c r="I23" s="1065"/>
      <c r="J23" s="94">
        <f>COUNTIF(I31:I37,"Acción correctiva")</f>
        <v>0</v>
      </c>
      <c r="K23" s="88"/>
      <c r="L23" s="1068"/>
      <c r="M23" s="1068"/>
      <c r="N23" s="1068"/>
      <c r="O23" s="1068"/>
      <c r="P23" s="551"/>
      <c r="Q23" s="87"/>
      <c r="R23" s="87"/>
      <c r="S23" s="87"/>
      <c r="T23" s="87"/>
      <c r="U23" s="86"/>
      <c r="V23" s="86"/>
      <c r="W23" s="23"/>
      <c r="X23" s="86"/>
    </row>
    <row r="24" spans="1:27" ht="48.75" customHeight="1" thickBot="1" x14ac:dyDescent="0.4">
      <c r="A24" s="27"/>
      <c r="B24" s="23"/>
      <c r="C24" s="23"/>
      <c r="D24" s="28"/>
      <c r="E24" s="95" t="s">
        <v>61</v>
      </c>
      <c r="F24" s="96">
        <f>COUNTA(H31:H38)</f>
        <v>0</v>
      </c>
      <c r="G24" s="24"/>
      <c r="H24" s="1066" t="s">
        <v>149</v>
      </c>
      <c r="I24" s="1067"/>
      <c r="J24" s="99">
        <f>COUNTIF(I31:I37,"Acción Preventiva y/o de mejora")</f>
        <v>0</v>
      </c>
      <c r="K24" s="88"/>
      <c r="L24" s="1068"/>
      <c r="M24" s="1068"/>
      <c r="N24" s="1068"/>
      <c r="O24" s="1068"/>
      <c r="P24" s="551"/>
      <c r="Q24" s="87"/>
      <c r="R24" s="88"/>
      <c r="S24" s="88"/>
      <c r="T24" s="88"/>
      <c r="U24" s="86"/>
      <c r="V24" s="86"/>
      <c r="W24" s="23"/>
      <c r="X24" s="86"/>
    </row>
    <row r="25" spans="1:27" ht="53.25" customHeight="1" x14ac:dyDescent="0.35">
      <c r="A25" s="27"/>
      <c r="B25" s="23"/>
      <c r="C25" s="23"/>
      <c r="D25" s="33"/>
      <c r="E25" s="97" t="s">
        <v>145</v>
      </c>
      <c r="F25" s="96">
        <f>COUNTIF(W31:W33, "Vencida")</f>
        <v>0</v>
      </c>
      <c r="G25" s="24"/>
      <c r="H25" s="1068"/>
      <c r="I25" s="1068"/>
      <c r="J25" s="89"/>
      <c r="K25" s="88"/>
      <c r="L25" s="1068"/>
      <c r="M25" s="1068"/>
      <c r="N25" s="1068"/>
      <c r="O25" s="1068"/>
      <c r="P25" s="551"/>
      <c r="Q25" s="87"/>
      <c r="R25" s="88"/>
      <c r="S25" s="88"/>
      <c r="T25" s="88"/>
      <c r="U25" s="86"/>
      <c r="V25" s="86"/>
      <c r="W25" s="23"/>
      <c r="X25" s="47"/>
    </row>
    <row r="26" spans="1:27" ht="48.75" customHeight="1" x14ac:dyDescent="0.35">
      <c r="A26" s="27"/>
      <c r="B26" s="23"/>
      <c r="C26" s="23"/>
      <c r="D26" s="28"/>
      <c r="E26" s="97" t="s">
        <v>146</v>
      </c>
      <c r="F26" s="268">
        <f>COUNTIF(W31:W38, "En ejecución")</f>
        <v>0</v>
      </c>
      <c r="G26" s="24"/>
      <c r="H26" s="1068"/>
      <c r="I26" s="1068"/>
      <c r="J26" s="139"/>
      <c r="K26" s="89"/>
      <c r="L26" s="1068"/>
      <c r="M26" s="1068"/>
      <c r="N26" s="1068"/>
      <c r="O26" s="1068"/>
      <c r="P26" s="551"/>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1068"/>
      <c r="M27" s="1068"/>
      <c r="N27" s="1068"/>
      <c r="O27" s="1068"/>
      <c r="P27" s="551"/>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s="385" customFormat="1" ht="108.75" customHeight="1" x14ac:dyDescent="0.25">
      <c r="A31" s="227"/>
      <c r="B31" s="227"/>
      <c r="C31" s="227"/>
      <c r="D31" s="228"/>
      <c r="E31" s="227"/>
      <c r="F31" s="227"/>
      <c r="G31" s="227"/>
      <c r="H31" s="227"/>
      <c r="I31" s="227"/>
      <c r="J31" s="227"/>
      <c r="K31" s="227"/>
      <c r="L31" s="228"/>
      <c r="M31" s="228"/>
      <c r="N31" s="228"/>
      <c r="O31" s="532"/>
      <c r="P31" s="533"/>
      <c r="Q31" s="533"/>
      <c r="R31" s="534"/>
      <c r="S31" s="396"/>
      <c r="T31" s="229"/>
      <c r="U31" s="170"/>
      <c r="V31" s="227"/>
      <c r="W31" s="531"/>
      <c r="X31" s="287"/>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L26:M26"/>
    <mergeCell ref="N26:O26"/>
    <mergeCell ref="L27:M27"/>
    <mergeCell ref="N27:O27"/>
    <mergeCell ref="L23:M23"/>
    <mergeCell ref="N23:O23"/>
    <mergeCell ref="L24:M24"/>
    <mergeCell ref="N24:O24"/>
    <mergeCell ref="L25:M25"/>
    <mergeCell ref="N25:O2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L22:M22"/>
    <mergeCell ref="N22:O22"/>
  </mergeCells>
  <conditionalFormatting sqref="W31">
    <cfRule type="containsText" dxfId="113" priority="4" stopIfTrue="1" operator="containsText" text="Cerrada">
      <formula>NOT(ISERROR(SEARCH("Cerrada",W31)))</formula>
    </cfRule>
    <cfRule type="containsText" dxfId="112" priority="5" stopIfTrue="1" operator="containsText" text="En ejecución">
      <formula>NOT(ISERROR(SEARCH("En ejecución",W31)))</formula>
    </cfRule>
    <cfRule type="containsText" dxfId="111" priority="6" stopIfTrue="1" operator="containsText" text="Vencida">
      <formula>NOT(ISERROR(SEARCH("Vencida",W31)))</formula>
    </cfRule>
  </conditionalFormatting>
  <dataValidations count="7">
    <dataValidation type="list" allowBlank="1" showErrorMessage="1" sqref="A23" xr:uid="{00000000-0002-0000-0600-000000000000}">
      <formula1>PROCESOS</formula1>
    </dataValidation>
    <dataValidation type="list" allowBlank="1" showInputMessage="1" showErrorMessage="1" sqref="B31" xr:uid="{00000000-0002-0000-0600-000001000000}">
      <formula1>$F$2:$F$6</formula1>
    </dataValidation>
    <dataValidation type="list" allowBlank="1" showInputMessage="1" showErrorMessage="1" sqref="C31" xr:uid="{00000000-0002-0000-0600-000002000000}">
      <formula1>$D$2:$D$13</formula1>
    </dataValidation>
    <dataValidation type="list" allowBlank="1" showInputMessage="1" showErrorMessage="1" sqref="F31" xr:uid="{00000000-0002-0000-0600-000003000000}">
      <formula1>$G$2:$G$5</formula1>
    </dataValidation>
    <dataValidation type="list" allowBlank="1" showInputMessage="1" showErrorMessage="1" sqref="I31" xr:uid="{00000000-0002-0000-0600-000004000000}">
      <formula1>$H$2:$H$3</formula1>
    </dataValidation>
    <dataValidation type="list" allowBlank="1" showInputMessage="1" showErrorMessage="1" sqref="V31" xr:uid="{00000000-0002-0000-0600-000005000000}">
      <formula1>$J$2:$J$4</formula1>
    </dataValidation>
    <dataValidation type="list" allowBlank="1" showInputMessage="1" showErrorMessage="1" sqref="W31" xr:uid="{00000000-0002-0000-0600-000006000000}">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A919"/>
  <sheetViews>
    <sheetView showGridLines="0" topLeftCell="A17" zoomScale="80" zoomScaleNormal="80" workbookViewId="0">
      <selection activeCell="A33" sqref="A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63"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INVESTIGACIÓN Y DESARROLLO PEDAGÓGICO</v>
      </c>
      <c r="F22" s="1070"/>
      <c r="G22" s="21"/>
      <c r="H22" s="1061" t="s">
        <v>60</v>
      </c>
      <c r="I22" s="1062"/>
      <c r="J22" s="1063"/>
      <c r="K22" s="83"/>
      <c r="L22" s="87"/>
      <c r="M22" s="87"/>
      <c r="N22" s="87"/>
      <c r="O22" s="87"/>
      <c r="P22" s="87"/>
      <c r="Q22" s="87"/>
      <c r="R22" s="87"/>
      <c r="S22" s="87"/>
      <c r="T22" s="87"/>
      <c r="U22" s="87"/>
      <c r="V22" s="87"/>
      <c r="W22" s="87"/>
      <c r="X22" s="86"/>
    </row>
    <row r="23" spans="1:27" ht="82.5" customHeight="1" thickBot="1" x14ac:dyDescent="0.3">
      <c r="A23" s="1075" t="s">
        <v>117</v>
      </c>
      <c r="B23" s="1076"/>
      <c r="C23" s="1077"/>
      <c r="D23" s="23"/>
      <c r="E23" s="93" t="s">
        <v>144</v>
      </c>
      <c r="F23" s="94">
        <f>COUNTA(E31:E40)</f>
        <v>0</v>
      </c>
      <c r="G23" s="21"/>
      <c r="H23" s="1064" t="s">
        <v>66</v>
      </c>
      <c r="I23" s="1065"/>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0700-000000000000}">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A894"/>
  <sheetViews>
    <sheetView showGridLines="0" topLeftCell="A17" zoomScale="70" zoomScaleNormal="70" workbookViewId="0">
      <selection activeCell="A17" sqref="A17"/>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17.28515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4" width="18" style="138" customWidth="1"/>
    <col min="15" max="18" width="40.42578125" style="138" customWidth="1"/>
    <col min="19" max="19" width="75.42578125"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38.2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1017</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863"/>
      <c r="B18" s="864"/>
      <c r="C18" s="865"/>
      <c r="D18" s="872" t="s">
        <v>56</v>
      </c>
      <c r="E18" s="873"/>
      <c r="F18" s="873"/>
      <c r="G18" s="873"/>
      <c r="H18" s="873"/>
      <c r="I18" s="873"/>
      <c r="J18" s="873"/>
      <c r="K18" s="873"/>
      <c r="L18" s="873"/>
      <c r="M18" s="873"/>
      <c r="N18" s="873"/>
      <c r="O18" s="873"/>
      <c r="P18" s="873"/>
      <c r="Q18" s="873"/>
      <c r="R18" s="873"/>
      <c r="S18" s="873"/>
      <c r="T18" s="873"/>
      <c r="U18" s="873"/>
      <c r="V18" s="873"/>
      <c r="W18" s="874"/>
      <c r="X18" s="569" t="s">
        <v>57</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980</v>
      </c>
      <c r="Z19" s="1"/>
    </row>
    <row r="20" spans="1:27" ht="27.75" customHeight="1" x14ac:dyDescent="0.25">
      <c r="A20" s="866"/>
      <c r="B20" s="867"/>
      <c r="C20" s="868"/>
      <c r="D20" s="875"/>
      <c r="E20" s="876"/>
      <c r="F20" s="876"/>
      <c r="G20" s="876"/>
      <c r="H20" s="876"/>
      <c r="I20" s="876"/>
      <c r="J20" s="876"/>
      <c r="K20" s="876"/>
      <c r="L20" s="876"/>
      <c r="M20" s="876"/>
      <c r="N20" s="876"/>
      <c r="O20" s="876"/>
      <c r="P20" s="876"/>
      <c r="Q20" s="876"/>
      <c r="R20" s="876"/>
      <c r="S20" s="876"/>
      <c r="T20" s="876"/>
      <c r="U20" s="876"/>
      <c r="V20" s="876"/>
      <c r="W20" s="877"/>
      <c r="X20" s="573" t="s">
        <v>981</v>
      </c>
      <c r="Z20" s="1"/>
    </row>
    <row r="21" spans="1:27" ht="27.75" customHeight="1" thickBot="1" x14ac:dyDescent="0.3">
      <c r="A21" s="869"/>
      <c r="B21" s="870"/>
      <c r="C21" s="871"/>
      <c r="D21" s="878"/>
      <c r="E21" s="879"/>
      <c r="F21" s="879"/>
      <c r="G21" s="879"/>
      <c r="H21" s="879"/>
      <c r="I21" s="879"/>
      <c r="J21" s="879"/>
      <c r="K21" s="879"/>
      <c r="L21" s="879"/>
      <c r="M21" s="879"/>
      <c r="N21" s="879"/>
      <c r="O21" s="879"/>
      <c r="P21" s="879"/>
      <c r="Q21" s="879"/>
      <c r="R21" s="879"/>
      <c r="S21" s="879"/>
      <c r="T21" s="879"/>
      <c r="U21" s="879"/>
      <c r="V21" s="879"/>
      <c r="W21" s="880"/>
      <c r="X21" s="568"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1055" t="s">
        <v>59</v>
      </c>
      <c r="B23" s="1056"/>
      <c r="C23" s="1057"/>
      <c r="D23" s="23"/>
      <c r="E23" s="1069" t="str">
        <f>CONCATENATE("INFORME DE SEGUIMIENTO DEL PROCESO ",A24)</f>
        <v>INFORME DE SEGUIMIENTO DEL PROCESO GESTIÓN DOCUMENTAL</v>
      </c>
      <c r="F23" s="1070"/>
      <c r="G23" s="21"/>
      <c r="H23" s="1061" t="s">
        <v>60</v>
      </c>
      <c r="I23" s="1062"/>
      <c r="J23" s="1063"/>
      <c r="K23" s="83"/>
      <c r="L23" s="87"/>
      <c r="M23" s="87"/>
      <c r="N23" s="87"/>
      <c r="O23" s="87"/>
      <c r="P23" s="87"/>
      <c r="Q23" s="87"/>
      <c r="R23" s="87"/>
      <c r="S23" s="87"/>
      <c r="T23" s="185"/>
      <c r="U23" s="87"/>
      <c r="V23" s="179"/>
      <c r="W23" s="87"/>
      <c r="X23" s="86"/>
    </row>
    <row r="24" spans="1:27" ht="87.75" customHeight="1" thickBot="1" x14ac:dyDescent="0.3">
      <c r="A24" s="1075" t="s">
        <v>38</v>
      </c>
      <c r="B24" s="1076"/>
      <c r="C24" s="1077"/>
      <c r="D24" s="23"/>
      <c r="E24" s="93" t="s">
        <v>144</v>
      </c>
      <c r="F24" s="94">
        <f>COUNTA(E32:E33)</f>
        <v>2</v>
      </c>
      <c r="G24" s="21"/>
      <c r="H24" s="1078" t="s">
        <v>66</v>
      </c>
      <c r="I24" s="1079"/>
      <c r="J24" s="96">
        <f>COUNTIF(I32:I33,"Acción Correctiva")</f>
        <v>2</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COUNTA(H32:H33)</f>
        <v>2</v>
      </c>
      <c r="G25" s="24"/>
      <c r="H25" s="1066" t="s">
        <v>149</v>
      </c>
      <c r="I25" s="1067"/>
      <c r="J25" s="99">
        <f>COUNTIF(I32:I33,"Acción Preventiva y/o de mejora")</f>
        <v>0</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COUNTIF(W32:W33, "Vencida")</f>
        <v>0</v>
      </c>
      <c r="G26" s="24"/>
      <c r="H26" s="1068"/>
      <c r="I26" s="1068"/>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8">
        <f>COUNTIF(W32:W33, "En ejecución")</f>
        <v>2</v>
      </c>
      <c r="G27" s="24"/>
      <c r="H27" s="1068"/>
      <c r="I27" s="1068"/>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COUNTIF(W32:W33,"Cerrada")</f>
        <v>0</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853" t="s">
        <v>73</v>
      </c>
      <c r="B30" s="854"/>
      <c r="C30" s="854"/>
      <c r="D30" s="854"/>
      <c r="E30" s="854"/>
      <c r="F30" s="854"/>
      <c r="G30" s="855"/>
      <c r="H30" s="860" t="s">
        <v>74</v>
      </c>
      <c r="I30" s="861"/>
      <c r="J30" s="861"/>
      <c r="K30" s="861"/>
      <c r="L30" s="861"/>
      <c r="M30" s="861"/>
      <c r="N30" s="862"/>
      <c r="O30" s="881" t="s">
        <v>75</v>
      </c>
      <c r="P30" s="1071"/>
      <c r="Q30" s="1071"/>
      <c r="R30" s="1071"/>
      <c r="S30" s="882"/>
      <c r="T30" s="883" t="s">
        <v>141</v>
      </c>
      <c r="U30" s="884"/>
      <c r="V30" s="884"/>
      <c r="W30" s="884"/>
      <c r="X30" s="885"/>
      <c r="Y30" s="75"/>
      <c r="Z30" s="76"/>
      <c r="AA30" s="77"/>
    </row>
    <row r="31" spans="1:27" ht="63" customHeight="1" x14ac:dyDescent="0.25">
      <c r="A31" s="574" t="s">
        <v>147</v>
      </c>
      <c r="B31" s="575" t="s">
        <v>3</v>
      </c>
      <c r="C31" s="575" t="s">
        <v>77</v>
      </c>
      <c r="D31" s="575" t="s">
        <v>133</v>
      </c>
      <c r="E31" s="575" t="s">
        <v>134</v>
      </c>
      <c r="F31" s="575" t="s">
        <v>135</v>
      </c>
      <c r="G31" s="576" t="s">
        <v>136</v>
      </c>
      <c r="H31" s="577" t="s">
        <v>139</v>
      </c>
      <c r="I31" s="575" t="s">
        <v>5</v>
      </c>
      <c r="J31" s="575" t="s">
        <v>78</v>
      </c>
      <c r="K31" s="578" t="s">
        <v>79</v>
      </c>
      <c r="L31" s="578" t="s">
        <v>81</v>
      </c>
      <c r="M31" s="578" t="s">
        <v>82</v>
      </c>
      <c r="N31" s="527" t="s">
        <v>83</v>
      </c>
      <c r="O31" s="1072" t="s">
        <v>84</v>
      </c>
      <c r="P31" s="1073"/>
      <c r="Q31" s="1073"/>
      <c r="R31" s="1074"/>
      <c r="S31" s="527" t="s">
        <v>85</v>
      </c>
      <c r="T31" s="589" t="s">
        <v>84</v>
      </c>
      <c r="U31" s="578" t="s">
        <v>85</v>
      </c>
      <c r="V31" s="578" t="s">
        <v>158</v>
      </c>
      <c r="W31" s="578" t="s">
        <v>86</v>
      </c>
      <c r="X31" s="527" t="s">
        <v>155</v>
      </c>
      <c r="Y31" s="74"/>
      <c r="Z31" s="78"/>
      <c r="AA31" s="78"/>
    </row>
    <row r="32" spans="1:27" s="55" customFormat="1" ht="408.75" customHeight="1" x14ac:dyDescent="0.2">
      <c r="A32" s="587">
        <v>1</v>
      </c>
      <c r="B32" s="237" t="s">
        <v>10</v>
      </c>
      <c r="C32" s="189" t="s">
        <v>126</v>
      </c>
      <c r="D32" s="590">
        <v>43665</v>
      </c>
      <c r="E32" s="237" t="s">
        <v>951</v>
      </c>
      <c r="F32" s="585" t="s">
        <v>154</v>
      </c>
      <c r="G32" s="586" t="s">
        <v>952</v>
      </c>
      <c r="H32" s="586" t="s">
        <v>953</v>
      </c>
      <c r="I32" s="584" t="s">
        <v>24</v>
      </c>
      <c r="J32" s="588" t="s">
        <v>954</v>
      </c>
      <c r="K32" s="584" t="s">
        <v>171</v>
      </c>
      <c r="L32" s="666">
        <v>43677</v>
      </c>
      <c r="M32" s="228">
        <v>43709</v>
      </c>
      <c r="N32" s="228">
        <v>44377</v>
      </c>
      <c r="O32" s="1093" t="s">
        <v>1501</v>
      </c>
      <c r="P32" s="1093"/>
      <c r="Q32" s="1093"/>
      <c r="R32" s="1093"/>
      <c r="S32" s="1212" t="s">
        <v>1500</v>
      </c>
      <c r="T32" s="396" t="s">
        <v>1498</v>
      </c>
      <c r="U32" s="415"/>
      <c r="V32" s="529" t="s">
        <v>156</v>
      </c>
      <c r="W32" s="591" t="s">
        <v>143</v>
      </c>
      <c r="X32" s="1209" t="s">
        <v>1499</v>
      </c>
    </row>
    <row r="33" spans="1:26" ht="387.75" customHeight="1" x14ac:dyDescent="0.25">
      <c r="A33" s="267">
        <v>2</v>
      </c>
      <c r="B33" s="682" t="s">
        <v>10</v>
      </c>
      <c r="C33" s="679" t="s">
        <v>1017</v>
      </c>
      <c r="D33" s="694">
        <v>43920</v>
      </c>
      <c r="E33" s="682" t="s">
        <v>1016</v>
      </c>
      <c r="F33" s="493" t="s">
        <v>154</v>
      </c>
      <c r="G33" s="682" t="s">
        <v>1049</v>
      </c>
      <c r="H33" s="682" t="s">
        <v>1019</v>
      </c>
      <c r="I33" s="679" t="s">
        <v>24</v>
      </c>
      <c r="J33" s="682" t="s">
        <v>1050</v>
      </c>
      <c r="K33" s="682" t="s">
        <v>1018</v>
      </c>
      <c r="L33" s="669">
        <v>43923</v>
      </c>
      <c r="M33" s="680">
        <v>43923</v>
      </c>
      <c r="N33" s="680">
        <v>44104</v>
      </c>
      <c r="O33" s="1155" t="s">
        <v>1502</v>
      </c>
      <c r="P33" s="1155"/>
      <c r="Q33" s="1155"/>
      <c r="R33" s="1155"/>
      <c r="S33" s="1212" t="s">
        <v>1503</v>
      </c>
      <c r="T33" s="1213" t="s">
        <v>1504</v>
      </c>
      <c r="U33" s="799"/>
      <c r="V33" s="587" t="s">
        <v>156</v>
      </c>
      <c r="W33" s="591" t="s">
        <v>143</v>
      </c>
      <c r="X33" s="1209" t="s">
        <v>1505</v>
      </c>
    </row>
    <row r="34" spans="1:26" x14ac:dyDescent="0.25">
      <c r="A34" s="1"/>
      <c r="B34" s="1"/>
      <c r="C34" s="1"/>
      <c r="D34" s="1"/>
      <c r="E34" s="16"/>
      <c r="F34" s="1"/>
      <c r="G34" s="16"/>
      <c r="H34" s="16"/>
      <c r="I34" s="1"/>
      <c r="J34" s="1"/>
      <c r="K34" s="1"/>
      <c r="L34" s="1"/>
      <c r="M34" s="1"/>
      <c r="N34" s="1"/>
      <c r="O34" s="1"/>
      <c r="P34" s="1"/>
      <c r="Q34" s="1"/>
      <c r="R34" s="1"/>
      <c r="S34" s="1"/>
      <c r="T34" s="183"/>
      <c r="U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83"/>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83"/>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83"/>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83"/>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83"/>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
      <c r="F68" s="1"/>
      <c r="G68" s="1"/>
      <c r="H68" s="1"/>
      <c r="I68" s="1"/>
      <c r="J68" s="1"/>
      <c r="K68" s="1"/>
      <c r="L68" s="1"/>
      <c r="M68" s="1"/>
      <c r="N68" s="1"/>
      <c r="O68" s="1"/>
      <c r="P68" s="1"/>
      <c r="Q68" s="1"/>
      <c r="R68" s="1"/>
      <c r="S68" s="1"/>
      <c r="T68" s="18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protectedRanges>
    <protectedRange sqref="O32:Q32" name="Rango1_1_1_1_1_1" securityDescriptor="O:WDG:WDD:(A;;CC;;;S-1-5-21-1528164968-1790463351-673733271-1117)"/>
  </protectedRanges>
  <mergeCells count="17">
    <mergeCell ref="O33:R33"/>
    <mergeCell ref="A30:G30"/>
    <mergeCell ref="H30:N30"/>
    <mergeCell ref="O30:S30"/>
    <mergeCell ref="O32:R32"/>
    <mergeCell ref="T30:X30"/>
    <mergeCell ref="O31:R31"/>
    <mergeCell ref="A24:C24"/>
    <mergeCell ref="H24:I24"/>
    <mergeCell ref="H25:I25"/>
    <mergeCell ref="H26:I26"/>
    <mergeCell ref="H27:I27"/>
    <mergeCell ref="A18:C21"/>
    <mergeCell ref="D18:W21"/>
    <mergeCell ref="A23:C23"/>
    <mergeCell ref="E23:F23"/>
    <mergeCell ref="H23:J23"/>
  </mergeCells>
  <conditionalFormatting sqref="W32">
    <cfRule type="containsText" dxfId="53" priority="4" stopIfTrue="1" operator="containsText" text="Cerrada">
      <formula>NOT(ISERROR(SEARCH("Cerrada",W32)))</formula>
    </cfRule>
    <cfRule type="containsText" dxfId="52" priority="5" stopIfTrue="1" operator="containsText" text="En ejecución">
      <formula>NOT(ISERROR(SEARCH("En ejecución",W32)))</formula>
    </cfRule>
    <cfRule type="containsText" dxfId="51" priority="6" stopIfTrue="1" operator="containsText" text="Vencida">
      <formula>NOT(ISERROR(SEARCH("Vencida",W32)))</formula>
    </cfRule>
  </conditionalFormatting>
  <conditionalFormatting sqref="W33">
    <cfRule type="containsText" dxfId="50" priority="1" stopIfTrue="1" operator="containsText" text="Cerrada">
      <formula>NOT(ISERROR(SEARCH("Cerrada",W33)))</formula>
    </cfRule>
    <cfRule type="containsText" dxfId="49" priority="2" stopIfTrue="1" operator="containsText" text="En ejecución">
      <formula>NOT(ISERROR(SEARCH("En ejecución",W33)))</formula>
    </cfRule>
    <cfRule type="containsText" dxfId="48" priority="3" stopIfTrue="1" operator="containsText" text="Vencida">
      <formula>NOT(ISERROR(SEARCH("Vencida",W33)))</formula>
    </cfRule>
  </conditionalFormatting>
  <dataValidations count="4">
    <dataValidation type="list" allowBlank="1" showErrorMessage="1" sqref="A24" xr:uid="{00000000-0002-0000-0800-000000000000}">
      <formula1>PROCESOS</formula1>
    </dataValidation>
    <dataValidation type="list" allowBlank="1" showInputMessage="1" showErrorMessage="1" sqref="W32:W33" xr:uid="{00000000-0002-0000-0800-000007000000}">
      <formula1>$I$2:$I$4</formula1>
    </dataValidation>
    <dataValidation type="list" allowBlank="1" showInputMessage="1" showErrorMessage="1" sqref="V32:V33" xr:uid="{00000000-0002-0000-0800-000008000000}">
      <formula1>$J$2:$J$4</formula1>
    </dataValidation>
    <dataValidation type="list" allowBlank="1" showInputMessage="1" showErrorMessage="1" prompt=" - " sqref="C32:C33" xr:uid="{00000000-0002-0000-0800-000009000000}">
      <formula1>$D$2:$D$16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Viviana Yilena Monroy Preciado</cp:lastModifiedBy>
  <cp:lastPrinted>2020-07-14T00:35:29Z</cp:lastPrinted>
  <dcterms:created xsi:type="dcterms:W3CDTF">2017-11-27T18:50:14Z</dcterms:created>
  <dcterms:modified xsi:type="dcterms:W3CDTF">2021-04-14T22:35:57Z</dcterms:modified>
</cp:coreProperties>
</file>