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12" firstSheet="7" activeTab="11"/>
  </bookViews>
  <sheets>
    <sheet name="GTH-01 Estructura_SG-SST" sheetId="1" r:id="rId1"/>
    <sheet name="GTH-02 Eje Plan Bienestar" sheetId="2" r:id="rId2"/>
    <sheet name="GTH-03 Eje Plan Capac" sheetId="3" r:id="rId3"/>
    <sheet name="GTH-04 Eje_Plan_SG-SST" sheetId="4" r:id="rId4"/>
    <sheet name="GTH-05 Reporte_AT_EL" sheetId="5" r:id="rId5"/>
    <sheet name="GTH-06 Investigación_AT_EL_" sheetId="6" r:id="rId6"/>
    <sheet name="GTH-07 Frecuencia_AT" sheetId="7" r:id="rId7"/>
    <sheet name="GTH-08 Severidad_AT" sheetId="8" r:id="rId8"/>
    <sheet name="GTH-09 AT_Mortales" sheetId="9" r:id="rId9"/>
    <sheet name="GTH-10 Prevalencia_EL" sheetId="10" r:id="rId10"/>
    <sheet name="GTH-11 Incidencia_EL" sheetId="11" r:id="rId11"/>
    <sheet name="GTH-12 Ausentismo_Causa_Méd" sheetId="12" r:id="rId12"/>
    <sheet name="GTH-13 Ejecución_PM" sheetId="13" r:id="rId13"/>
    <sheet name="Listas" sheetId="14" state="hidden" r:id="rId14"/>
  </sheets>
  <externalReferences>
    <externalReference r:id="rId17"/>
    <externalReference r:id="rId18"/>
  </externalReferences>
  <definedNames>
    <definedName name="aaa" localSheetId="0">#REF!</definedName>
    <definedName name="aaa" localSheetId="8">#REF!</definedName>
    <definedName name="_xlnm.Print_Area" localSheetId="0">'GTH-01 Estructura_SG-SST'!$A$1:$M$117</definedName>
    <definedName name="_xlnm.Print_Area" localSheetId="1">'GTH-02 Eje Plan Bienestar'!$A$1:$M$53</definedName>
    <definedName name="_xlnm.Print_Area" localSheetId="2">'GTH-03 Eje Plan Capac'!$A$1:$M$51</definedName>
    <definedName name="_xlnm.Print_Area" localSheetId="3">'GTH-04 Eje_Plan_SG-SST'!$A$1:$M$53</definedName>
    <definedName name="_xlnm.Print_Area" localSheetId="4">'GTH-05 Reporte_AT_EL'!$A$1:$M$51</definedName>
    <definedName name="_xlnm.Print_Area" localSheetId="5">'GTH-06 Investigación_AT_EL_'!$A$1:$M$49</definedName>
    <definedName name="_xlnm.Print_Area" localSheetId="6">'GTH-07 Frecuencia_AT'!$A$1:$M$87</definedName>
    <definedName name="_xlnm.Print_Area" localSheetId="7">'GTH-08 Severidad_AT'!$A$1:$M$91</definedName>
    <definedName name="_xlnm.Print_Area" localSheetId="8">'GTH-09 AT_Mortales'!$A$1:$M$55</definedName>
    <definedName name="_xlnm.Print_Area" localSheetId="9">'GTH-10 Prevalencia_EL'!$A$1:$M$48</definedName>
    <definedName name="_xlnm.Print_Area" localSheetId="10">'GTH-11 Incidencia_EL'!$A$1:$M$64</definedName>
    <definedName name="_xlnm.Print_Area" localSheetId="11">'GTH-12 Ausentismo_Causa_Méd'!$A$1:$M$149</definedName>
    <definedName name="_xlnm.Print_Area" localSheetId="12">'GTH-13 Ejecución_PM'!$A$1:$M$51</definedName>
    <definedName name="AT_mortales" localSheetId="0">#REF!</definedName>
    <definedName name="b" localSheetId="0">#REF!</definedName>
    <definedName name="b" localSheetId="1">#REF!</definedName>
    <definedName name="b" localSheetId="8">#REF!</definedName>
    <definedName name="bb" localSheetId="0">#REF!</definedName>
    <definedName name="bb" localSheetId="1">#REF!</definedName>
    <definedName name="bb" localSheetId="8">#REF!</definedName>
    <definedName name="d" localSheetId="0">#REF!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ortales" localSheetId="0">#REF!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s>
  <calcPr fullCalcOnLoad="1"/>
</workbook>
</file>

<file path=xl/sharedStrings.xml><?xml version="1.0" encoding="utf-8"?>
<sst xmlns="http://schemas.openxmlformats.org/spreadsheetml/2006/main" count="2307" uniqueCount="331">
  <si>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</si>
  <si>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</si>
  <si>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</si>
  <si>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</si>
  <si>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</si>
  <si>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</si>
  <si>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</si>
  <si>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</si>
  <si>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</si>
  <si>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</si>
  <si>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</si>
  <si>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</si>
  <si>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</si>
  <si>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</si>
  <si>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</si>
  <si>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</si>
  <si>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</si>
  <si>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</si>
  <si>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</si>
  <si>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</si>
  <si>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</si>
  <si>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</si>
  <si>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</si>
  <si>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</si>
  <si>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</si>
  <si>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</si>
  <si>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</si>
  <si>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</si>
  <si>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</si>
  <si>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</si>
  <si>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</si>
  <si>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</si>
  <si>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</si>
  <si>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</si>
  <si>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</si>
  <si>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</si>
  <si>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</si>
  <si>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</si>
  <si>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</si>
  <si>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</si>
  <si>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</si>
  <si>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</si>
  <si>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</si>
  <si>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</si>
  <si>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</si>
  <si>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</si>
  <si>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</si>
  <si>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</si>
  <si>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</si>
  <si>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</si>
  <si>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</si>
  <si>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</si>
  <si>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</si>
  <si>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</si>
  <si>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</si>
  <si>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</si>
  <si>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</si>
  <si>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</si>
  <si>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</si>
  <si>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</si>
  <si>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</si>
  <si>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</si>
  <si>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</si>
  <si>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</si>
  <si>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</si>
  <si>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</si>
  <si>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</si>
  <si>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</si>
  <si>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</si>
  <si>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</si>
  <si>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</si>
  <si>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</si>
  <si>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</si>
  <si>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</si>
  <si>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</si>
  <si>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</si>
  <si>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</si>
  <si>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</si>
  <si>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</si>
  <si>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</si>
  <si>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</si>
  <si>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</si>
  <si>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</si>
  <si>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</si>
  <si>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</si>
  <si>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</si>
  <si>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</si>
  <si>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</si>
  <si>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</si>
  <si>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</si>
  <si>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</si>
  <si>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</si>
  <si>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</si>
  <si>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</si>
  <si>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</si>
  <si>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</si>
  <si>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</si>
  <si>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</si>
  <si>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</si>
  <si>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</si>
  <si>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</si>
  <si>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</si>
  <si>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</si>
  <si>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</si>
  <si>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</si>
  <si>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</si>
  <si>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</si>
  <si>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</si>
  <si>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</si>
  <si>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</si>
  <si>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</si>
  <si>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</si>
  <si>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</si>
  <si>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</si>
  <si>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</si>
  <si>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</si>
  <si>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</si>
  <si>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</si>
  <si>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</si>
  <si>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</si>
  <si>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</si>
  <si>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</si>
  <si>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</si>
  <si>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</si>
  <si>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</si>
  <si>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</si>
  <si>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</si>
  <si>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</si>
  <si>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</si>
  <si>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</si>
  <si>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</si>
  <si>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</si>
  <si>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</si>
  <si>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</si>
  <si>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</si>
  <si>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</si>
  <si>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</si>
  <si>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</si>
  <si>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</si>
  <si>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</si>
  <si>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</si>
  <si>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</si>
  <si>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</si>
  <si>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</si>
  <si>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</si>
  <si>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</si>
  <si>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</si>
  <si>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</si>
  <si>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</si>
  <si>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</si>
  <si>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</si>
  <si>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</si>
  <si>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</si>
  <si>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</si>
  <si>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Reporte de accidentes plataforma ARL Liberty</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</si>
  <si>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</si>
  <si>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</si>
  <si>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ejecutadas</t>
  </si>
  <si>
    <t>N° de actividades del plan de trabajo anual programadas en el periodo</t>
  </si>
  <si>
    <t>Formato de seguimiento al Plan de Trabajo Anual.
Archivo físico y digital del SG SST</t>
  </si>
  <si>
    <t>Plan de Trabajo Anual SG SST publicado</t>
  </si>
  <si>
    <t>(N° de actividades del plan de trabajo anual ejecutadas / N° de actividades del plan de trabajo anual programadas en el periodo) * 100</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</si>
  <si>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</si>
  <si>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</si>
  <si>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</si>
  <si>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</si>
  <si>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</si>
  <si>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</si>
  <si>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</si>
  <si>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</si>
  <si>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</si>
  <si>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</si>
  <si>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</si>
  <si>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</si>
  <si>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</si>
  <si>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</si>
  <si>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</si>
  <si>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</si>
  <si>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</si>
  <si>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</si>
  <si>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</si>
  <si>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</si>
  <si>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</si>
  <si>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</si>
  <si>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</si>
  <si>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Reportes de incapacidades por accidentes de trabajo registrado en la plataforma de la ARL Liberty - soportes documentales Talento Humano IDEP</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</si>
  <si>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</si>
  <si>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</si>
  <si>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</si>
  <si>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</si>
  <si>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</si>
  <si>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</si>
  <si>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</si>
  <si>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</si>
  <si>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Reportes AT plataforma ARL Liberty</t>
  </si>
  <si>
    <t>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</si>
  <si>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</si>
  <si>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</si>
  <si>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</si>
  <si>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</si>
  <si>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</si>
  <si>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</si>
  <si>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</si>
  <si>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En  la Entidad no se han calificado enfermedades laborales, por tal motivo se fijan los rangos de gestión.
Indicador de resultado  - Decreto 1072 de 2015 / Indicadores Mínimos de Seguridad y Salud en el Trabajo Resolución 0312 de 2019.</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</si>
  <si>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</si>
  <si>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</si>
  <si>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</si>
  <si>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</si>
  <si>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</si>
  <si>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</si>
  <si>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</si>
  <si>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</si>
  <si>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</si>
  <si>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</si>
  <si>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</si>
  <si>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</si>
  <si>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</si>
  <si>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 xml:space="preserve">Indicador de estructura  - Decreto 1072 de 2015 </t>
  </si>
  <si>
    <t>N° total de requisitos establecidos en el Decreto 1072 de 2015 y en la Resolución 0312 de 2019</t>
  </si>
  <si>
    <t xml:space="preserve">N° de requisitos establecidos en el Decreto 1072 de 2015 y en la Resolución 0312 de 2019 que se cumplen  </t>
  </si>
  <si>
    <t>Identificar las acciones formuladas en el Plan de Mejoramiento de Talento Humano y validar respecto al informe de Auditoría y al registro de autoevaluación</t>
  </si>
  <si>
    <t>Plan de Mejoramiento publicado</t>
  </si>
  <si>
    <t>Seguimiento al Plan de Mejoramiento</t>
  </si>
  <si>
    <t xml:space="preserve">Decreto 1072 de 2015 Capítulo VI y Resolución 0312 </t>
  </si>
  <si>
    <t>GTH-01</t>
  </si>
  <si>
    <t>GTH-02</t>
  </si>
  <si>
    <t>GTH-04</t>
  </si>
  <si>
    <t xml:space="preserve">Verificar el cumplimiento de actividades del SG SST programadas mediante el seguimiento trimestral, para garantizar su cumplimiento y establecer las acciones preventivas, correctivas o de mejora pertinentes. </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</si>
  <si>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</si>
  <si>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</si>
  <si>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</si>
  <si>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</si>
  <si>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</si>
  <si>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</si>
  <si>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</si>
  <si>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</si>
  <si>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</si>
  <si>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</si>
  <si>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</si>
  <si>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</si>
  <si>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</si>
  <si>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GTH-09</t>
  </si>
  <si>
    <t>GTH-10</t>
  </si>
  <si>
    <t>GTH-11</t>
  </si>
  <si>
    <t>GTH-12</t>
  </si>
  <si>
    <t>Cumplimiento de requisitos de estructura del Sistema de gestión de Seguridad y Salud en el Trabajo - SG SST</t>
  </si>
  <si>
    <t>Ejecución del Plan de Trabajo Anual del Sistema de Gestión de Seguridad y Salud en el Trabajo SG-SST</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</si>
  <si>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</si>
  <si>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</si>
  <si>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N° de acciones formuladas en el Plan de Mejoramiento del SG SST en el periodo</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</si>
  <si>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</si>
  <si>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</si>
  <si>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</si>
  <si>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</si>
  <si>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</si>
  <si>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</si>
  <si>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</si>
  <si>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</si>
  <si>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</si>
  <si>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</si>
  <si>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</si>
  <si>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</si>
  <si>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</si>
  <si>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</si>
  <si>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</si>
  <si>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</si>
  <si>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Indicador de proceso  - Decreto 1072 de 2015</t>
  </si>
  <si>
    <t>N° de acciones implementadas del Plan de Mejoramiento del SG SST  en el periodo</t>
  </si>
  <si>
    <t>(N° de acciones implementadas del Plan de Mejoramiento del SG SST en el periodo / N° de acciones formuladas en el Plan de Mejoramiento del SG SST en el periodo) * 100</t>
  </si>
  <si>
    <t>GTH-13</t>
  </si>
  <si>
    <t>Validar anualmente el desarrollo de los requisitos establecidos en el Decreto 1072 de 2015 y en la Resolución 0312 de 2019:
1. Política y objetivos de SST comunicados
2. Evaluación inicial del SG SST
3. Asignación y comunicación de responsabilidades en SST a los distintos niveles de la Entidad
4. Plan de Trabajo Anual del SG SST
5. Asignación de la persona idónea para el diseño del SG SST
6. Plan de Capacitación en SST
7. Documentación del SG SST - Artículo 2.2.4.6.12 Decreto 1072 de 2015
8. Conservación de documentos
9. Metodología de identificación de peligros, evaluación y valoración de los riesgos
10. Conformación y funcionamiento del COPASST
11. Conformación y funcionamiento del Comité de Convivencia Laboral
12. Plan de Emergencias
13. Revisión por la Alta Dirección</t>
  </si>
  <si>
    <t>&gt;2,1</t>
  </si>
  <si>
    <t xml:space="preserve">Teniendo en cuenta las actividades programadas para el primer trimestre, se dio un cumplimiento del 100%. Se realizaron las siguientes actividades:
1) Video documentales que fomenten la cultura y la reflexión del acontecer nacional: Conmemoración Día de la mujer “Ladies First” 6/03/2019; Conmemoración 25 años IDEP 29/03/2019 “Los Niños del Cielo”
2) Día cumpleaños: Enero 1  funcionario; Febrero 3 funcionarios y Marzo 1 funcionario
3) Semana de la Mujer : 08/03/2019
4) Día del Hombre: Día del contador
5) Día del contador: 01/03/2019 </t>
  </si>
  <si>
    <t>X</t>
  </si>
  <si>
    <t xml:space="preserve">Durante el Primer trimestre se formuló el Plan Institucional de Capacitación para la vigencia 2019. Los jefes de área reportaron a la SAFyCD las necesidades para cada uno de sus equipos, se procedió a construir el diagnóstico de capacitación.
Igualmente, se realizaron las siguientes capacitaciones:
 - Socialización MIPG y líneas de defensa - 14/02/2019
 - Socialización del Modelo Integrado de Planeación y Gestión MIPG en el IDEP  - 7/03/2019
 - Capacitación Higiene Postular - 13/03/2019 </t>
  </si>
  <si>
    <t>Durante el periodo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t>
  </si>
  <si>
    <t>Durante el primer trimestre no se reportaron e investigaron incidentes, accidentes de trabajo y enfermedades de origen laboral.</t>
  </si>
  <si>
    <t>Durante el primer trimestre no se presentaron y reportaron incidentes, accidentes de trabajo y enfermedades de origen laboral.</t>
  </si>
  <si>
    <t>No se registraron accidentes de trabajo durante el mes.</t>
  </si>
  <si>
    <t>No se reportaron accidentes de trabajo durante el mes, por tanto no se registraron días perdidos por incapacidad por AT.</t>
  </si>
  <si>
    <t>Indicador de medición anual.</t>
  </si>
  <si>
    <t>Durante el primer trimestre se formuló el indicador de ausentismo y se elaboró el inventario de productos químicos. Se avanzó en la revisión y actualización del Plan Interno de Emergencias, lo cual se realizó con el apoyo de la ARL Liberty. Al cierre del periodo de seguimiento del indicador el documento se encuentra en ajuste de acuerdo a las observaciones presentadas por parte de la Entidad.</t>
  </si>
  <si>
    <t>Indicador de medición y análisis anual.</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</si>
  <si>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</si>
  <si>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</si>
  <si>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</si>
  <si>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En el mes se presento 2% de ausentismo por incapacidad de origen común</t>
  </si>
  <si>
    <t>En el mes se presento 1% de ausentismo por incapacidad de origen común</t>
  </si>
  <si>
    <t>En el mes se presento 3% de ausentismo por incapacidad de origen común.</t>
  </si>
  <si>
    <t>No se formula propuesta de mejoramiento, teniendo en cuenta que la actividad no ejecutada se encuentra avanzada, y será cerrada en el segundo trimestre. No obstante, en la formulación de plan de mejoramiento se tendrán en cuenta aspectos necesarios para la ejecución de las acciones, como lo son recursos humanos, físicos, financieros y/o apoyo externo.</t>
  </si>
  <si>
    <t>x</t>
  </si>
  <si>
    <t>No se formula propuesta de mejoramiento, teniendo en cuenta que las dos actividades no ejecutadas se encuentran avanzadas, y se finalizaran en el segundo trimestre.</t>
  </si>
  <si>
    <t xml:space="preserve">Se realizaron las siguientes actividades:
1) Inicio juegos distritales Servicio Civil 
2) Día Cumpleaños: Abril 1, Mayo 2, Junio  6
3) Día de la Secretaria y el Conductor: 3/04/2019
</t>
  </si>
  <si>
    <t>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t>
  </si>
  <si>
    <t>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t>
  </si>
  <si>
    <t>Durante el segundo trimestre no se presentaron y reportaron incidentes, accidentes de trabajo y enfermedades de origen laboral. Dicho resultado se debe al nivel de riesgo de las actividades desarrolladas, a la implementación de controles, a las actividades de capacitación y a las acciones de auto-cuidado desarrolladas por los servidores</t>
  </si>
  <si>
    <t>Durante el segundo trimestre se finalizó la actualización del Plan Interno de Respuesta a Emergencias y Análisis de Vulnerabilidad, actividad pendiente del trimestre anterior, y se elaboró e implementó el Programa de Orden y Aseo.
De igual forma se avanzó en la modificación del Manual del SG SST, con el fin de ratificar las responsabilidades en SST y proceder con su socialización y se dio inicio a la promoción del formato de auto-reporte de condiciones de trabajo y salud. Estas dos ultimas acciones serán finalizadas y reportadas en el siguiente trimestre.
El resultado porcentual se debe al reporte de la acción no finalizada en el primer trimestre.</t>
  </si>
  <si>
    <t>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t>
  </si>
  <si>
    <t xml:space="preserve">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</si>
  <si>
    <t>Se realizaron las actividades programadas para el trimestre resaltando lo siguiente: 
_Programación y Ejecución de la Semana de la Salud
_Difusión a través de los diferentes medios de comunicación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incidentes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t>
  </si>
  <si>
    <t>El 27 de septiembre la funcionaria Ana Alexandra Díaz Najar sufrió un presunto accidente de trabajo cuando se encontraba en comisión otorgada mediante Resolución interna 097 de 2019 en la Ciudad de Barranquilla - Atlántico.   La funcionaria informó verbalmente del evento al Profesional Especializado de Talento Humano el jueves 03 de octubre, lo cual se cataloga como un reporte extemporáneo teniendo en cuenta que el reporte del accidente de trabajo se debe realizar máximo dentro de los dos (2) días hábiles siguientes a la ocurrencia del evento. 
El jueves 03 de octubre se realizó el reporte por medio de la pagina web de la ARL Liberty y durante la segunda semana de octubre se realizará la investigación, la cual se debe ejecutar dentro de los quince (15) días hábiles siguientes a la ocurrencia del evento.</t>
  </si>
  <si>
    <t>Las propuestas de mejora serán consignadas en el informe de investigación del presunto accidente de trabajo.</t>
  </si>
  <si>
    <t>A cierre de septiembre de 2019 no se realizó reporte de accidentes de trabajo.</t>
  </si>
  <si>
    <t>No se registraron días perdidos por incapacidad a causa del presunto accidente de trabajo ocurrido el 27 de septiembre y reportado el 03 de octubre.</t>
  </si>
  <si>
    <t>Durante el trimestre se dio cierre a la acción relacionada con el auto-reporte de condiciones de trabajo y salud. 
De igual forma, se ejecutó la modificación del Plan del SG SST por el Manual del SG SST en el cual se actualizaron las Responsabilidades Específicas en SST, y con el fin de asignarlas y comunicarlas se expidió la Circular 006 de 2019, la cual se socializó por correo electrónico y boletín interno.</t>
  </si>
  <si>
    <t>Para los 94 servidores públicos y contratistas que laboraron en el mes de septiembre se registró un presunto accidente de trabajo</t>
  </si>
  <si>
    <t xml:space="preserve">En el mes se presentó 1% de ausentismo por incapacidad, teniendo en cuenta que cuatro (4) funcionarios no asistieron seis (6) días en total a laborar por enfermedad común. </t>
  </si>
  <si>
    <t>Teniendo en cuenta que los diagnósticos son diferentes para cada uno de los funcionarios, no se establece propuesta de mejoramiento puntual.</t>
  </si>
  <si>
    <t xml:space="preserve">En el mes se presentó 1% de ausentismo por incapacidad, teniendo en cuenta que tres (3) funcionarias no asistieron diez (10) días en total a laborar por enfermedad común. </t>
  </si>
  <si>
    <t>En el mes se presentó 5% de ausentismo por incapacidad de origen común.
El aumento en el resultado se debe a la incapacidad de 24 días de una funcionaria por cirugía (enfermedad de origen común). Adicional a esto, se registran 12 días de incapacidad de cuatro (4) funcionarias por enfermedad común.</t>
  </si>
  <si>
    <t>En el mes se perdió el 4% de días programados de trabajo por incapacidad médica de origen común. 
El resultado esta asociado a la incapacidad durante todo el mes de una(1) funcionaria a quien se le realizó reemplazo total de rodilla derecha, y a la incapacidad de entre dos (2) y cuatro (4)  días de seis (6) funcionarios, a causa de diferentes diagnósticos de origen común.</t>
  </si>
  <si>
    <t xml:space="preserve">En el mes se perdió el 7% de días programados de trabajo por incapacidad médica de origen común. 
El resultado superior a los meses anteriores esta asociado a la incapacidad prolongada de la funcionaria a quien se le realizó reemplazo total de rodilla derecha, a la incapacidad de una funcionaria a quien se le realizó cirugía de rodilla, a la incapacidad de un funcionario a quien se le realizó un procedimiento en un ojo y a incapacidades menores a tres (3) días de cinco (5) funcionarias </t>
  </si>
  <si>
    <t xml:space="preserve">En el mes se perdió el 3% de días programados de trabajo por incapacidad médica de origen común. 
El resultado esta asociado a la incapacidad de un funcionario que sufrió fractura de la epífisis superior del cubito  a causa de accidente no relacionado con el trabajo, a días restantes de incapacidad de las funcionarias con cirugía de rodilla y a incapacidades menores a tres (3) días de cuatro (4) funcionarios. </t>
  </si>
  <si>
    <t>Durante los meses de octubre y noviembre de 2019 se desarrollaron las siguientes actividades:
1)  Pausas Activas 6 sesiones 
     (07/10/2019; 30/10/2019; 06/11/2019; 13/06/2019: 20/11/2019; 27/11/2019) 
2)  Se llevo a cabo la asignación de los incentivos no pecuniarios a los 
       funcionarios que según resolución No. 106 del 09/10/2019 fueron elegidos 
      como mejor funcionarios del nivel jerárquico Asistencial, Técnico, 
      Profesional y mejor funcionario de la entidad 
3)  Se suscribió el contrato No. 109 de 2019 suscrito con BIG PASS 
      correspondiente a los bonos de navidad y bonos de bienestar para los 
     funcionarios del IDEP.</t>
  </si>
  <si>
    <t>Durante la vigencia 2019, se realizaron 19 actividades dentro del Plan de Bienestar e Incentivos</t>
  </si>
  <si>
    <t xml:space="preserve">En total durante la vigencia 2019, se realizaron 67 actividades dentro del Plan de Capacitación </t>
  </si>
  <si>
    <t xml:space="preserve">Durante el periodo Octubre y Noviembre, se realizaron las siguientes capacitaciones:
1.        Capacitación Primeros Auxilios Avanzados - Soporte Vital Básico. R.C.P. (03/10/2019
2.        Código Disciplinario (07/10/2019)
3.        Cultura organizacional y comportamientos éticos e integridad (07/10/2019)
4.        Capacitación  Incendios incipientes (17/10/2019)
5.        Capacitación Ley 1960 de 2019 (18/10/2019)
6.        Registro Único de Proponentes –RUES (22/10/2019)
7.        Socialización Manual Atención Ciudadano  (22/10/2019)
8.        La intersectorialidad en las nuevas políticas públicas distritales: un acercamiento jurídico y conceptual
            (Políticas Distritales de Habitabilidad de Calle LGBTI y Mujer) (23/10/2019)
9.        III Jornada de actualización en derecho disciplinario (24/10/2019)
10.        Eco-conducción (24/10/2019)
11.        Lineamientos en riesgos contractuales y en estructuración de las matrices riesgos previsibles (29/10/2019)
12.        Encuentro Distrital de Gestores de Integridad (30/10/2019)
13.        Recomendaciones para el ejercicio de la supervisión de los contratos estatales (30/10/2019)
14.        Accidentes de Trabajo - Prevención de Caídas (07/11/2019)
15.        Planes Institucionales 2020 (12/11/2019)
16.        Conversatorio articulación de Políticas Públicas de Transparencia Nación – Ciudad (13/11/2019)
17.        Política Gestión Documental (19/11/2019)
18.        Resolución de Conflictos (2a sesión) (22/11/2019)
19.       Normas Internacionales de Auditoria (22/11/2019)
20.        Identificación de Peligros y Riesgos (29/11/2019)
</t>
  </si>
  <si>
    <t xml:space="preserve">El indicador cierra la vigencia con ejecución del 100%, teniendo en cuenta que se desarrollaron los requisitos del estructura del SG SST. </t>
  </si>
  <si>
    <t xml:space="preserve">La Entidad ha diseñado, documentado e implementado los requisitos de estructura establecidos en el Decreto 1072 de 2015 y en la Resolución 312 de 2019. </t>
  </si>
  <si>
    <t xml:space="preserve">El indicador cierra la vigencia con ejecución del 100%, teniendo en cuenta que se realizaron el total de actividades programadas en el Plan de Trabajo Anual del Sistema de Gestión de Seguridad y Salud en el Trabajo. </t>
  </si>
  <si>
    <t xml:space="preserve">Para el trimestre se resalta el desarrollo de las siguientes actividades:
_Capacitaciones en: primeros auxilios avanzados, control de incendios incipientes, accidentes de trabajo y prevención de caídas y en identificación de peligros y riesgos
_Reporte e investigación de un accidente de trabajo leve
_Divulgación del accidente de trabajo y de su investigación
_Socialización de la Política de SST, objetivos del SG SST, responsabilidades específicas en SST y peligros identificados por las actividades desarrolladas en la Entidad
_Inspecciones de botiquines, camillas y de oficinas
_Atención de  la auditoria interna al SG SST
_Reporte de indicadores, estándares mínimos y madurez del SG SST en el aplicativo SIDEAP en línea.
_Se adelantaron jornadas de pausas activas orientadas
_Funcionamiento de los Comités de Convivencia Laboral y Paritario en Seguridad y Salud en el Trabajo
</t>
  </si>
  <si>
    <t>Desde octubre 2019 y hasta la fecha del presente seguimiento (05/12/2019) no se han presentado y reportado accidentes de trabajo.</t>
  </si>
  <si>
    <t>Durante el periodo se realizó la investigación del accidente de trabajo de la Servidora Pública Ana Alexandra Díaz Najar de acuerdo con los tiempos establecidos por la normatividad vigente. 
Desde octubre 2019 y hasta la fecha del presente seguimiento (05/12/2019) no se han presentado y reportado accidentes de trabajo que requieran desarrollar investigación.</t>
  </si>
  <si>
    <t>Hasta la fecha del presente seguimiento (05/12/2019) no se han presentado accidentes de trabajo mortales.</t>
  </si>
  <si>
    <t xml:space="preserve">No se reportaron, diagnosticaron o calificaron casos de enfermedad laboral durante la vigencia (fecha de reporte 05/12/2019). Este resultado se debe principalmente a las condiciones de salud y trabajo de la Entidad y al nivel de riesgo de las actividades desarrolladas. </t>
  </si>
  <si>
    <t>Durante la vigencia 2019 no se reportaron, diagnosticaron y/o calificaron enfermedades laborales en la Entidad.</t>
  </si>
  <si>
    <t xml:space="preserve">En el mes se perdió el 1,6% de días programados de trabajo por incapacidad médica de origen común. 
El resultado esta asociado a la incapacidad de un funcionario que sufrió fractura de la epífisis superior del cubito  a causa de accidente no relacionado con el trabajo, a días restantes de incapacidad de una funcionaria con cirugía de rodilla y a incapacidades menores a tres (3) días de tres (3) funcionarias. </t>
  </si>
  <si>
    <t xml:space="preserve">En el mes se perdió el 0,6% de días programados de trabajo por incapacidad médica de origen común. 
El resultado esta asociado dos incapacidades menores a tres (3) días de dos (2) funcionarias. </t>
  </si>
  <si>
    <t>En el cuarto trimestre no se tenían abiertas acciones de mejora, preventivas o correctivas.</t>
  </si>
  <si>
    <t>En el mes se perdió el 4% de días programados de trabajo por incapacidad médica de origen común. 
El resultado corresponde a la incapacidad por 30 días calendario de un Servidor de la Subdirección Académica, a la incapacidad por diez días de una servidora de la Subdirección Académica y a la incapacidad por dos días de un Servidor de la Subdirección Administrativa, Financiera y de Control Disciplinario.</t>
  </si>
  <si>
    <t>Durante la vigencia 2019 se registraron 259 días de ausencia por parte de los Servidores Públicos a causa de incapacidades médicas de origen común.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</si>
</sst>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s>
  <fonts count="58">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name val="Calibri"/>
      <family val="2"/>
    </font>
    <font>
      <b/>
      <sz val="12"/>
      <color indexed="10"/>
      <name val="Arial Narrow"/>
      <family val="2"/>
    </font>
    <font>
      <sz val="10"/>
      <color indexed="8"/>
      <name val="Calibri"/>
      <family val="0"/>
    </font>
    <font>
      <b/>
      <sz val="1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bottom/>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bottom style="medium"/>
    </border>
    <border>
      <left style="medium"/>
      <right style="medium"/>
      <top style="medium"/>
      <bottom/>
    </border>
    <border>
      <left style="thin"/>
      <right style="medium"/>
      <top/>
      <bottom style="medium"/>
    </border>
    <border>
      <left style="thin"/>
      <right style="medium"/>
      <top/>
      <bottom style="thin"/>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bottom style="thin"/>
    </border>
    <border>
      <left style="medium"/>
      <right style="thin"/>
      <top style="medium"/>
      <bottom style="medium"/>
    </border>
    <border>
      <left style="thin"/>
      <right/>
      <top style="medium"/>
      <bottom/>
    </border>
    <border>
      <left/>
      <right style="thin"/>
      <top style="medium"/>
      <bottom/>
    </border>
    <border>
      <left style="thin"/>
      <right/>
      <top style="medium"/>
      <bottom style="medium"/>
    </border>
    <border>
      <left/>
      <right style="medium"/>
      <top/>
      <bottom style="medium"/>
    </border>
    <border>
      <left style="medium"/>
      <right style="medium"/>
      <top/>
      <bottom style="medium"/>
    </border>
    <border>
      <left style="medium"/>
      <right style="medium"/>
      <top/>
      <bottom/>
    </border>
    <border>
      <left style="thin"/>
      <right/>
      <top/>
      <bottom/>
    </border>
    <border>
      <left/>
      <right style="thin"/>
      <top/>
      <botto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6"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0" fontId="53" fillId="0" borderId="10" applyNumberFormat="0" applyFill="0" applyAlignment="0" applyProtection="0"/>
  </cellStyleXfs>
  <cellXfs count="47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7"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4"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0" fontId="6" fillId="0" borderId="13" xfId="61" applyNumberFormat="1" applyFont="1" applyBorder="1" applyAlignment="1">
      <alignment horizontal="center" vertical="center"/>
    </xf>
    <xf numFmtId="0" fontId="6" fillId="0" borderId="14" xfId="61" applyNumberFormat="1" applyFont="1" applyBorder="1" applyAlignment="1">
      <alignment horizontal="center" vertical="center"/>
    </xf>
    <xf numFmtId="0" fontId="7" fillId="0" borderId="14" xfId="61" applyNumberFormat="1" applyFont="1" applyBorder="1" applyAlignment="1">
      <alignment horizontal="center" vertical="center"/>
    </xf>
    <xf numFmtId="0" fontId="0" fillId="0" borderId="14" xfId="61" applyNumberFormat="1" applyFont="1" applyBorder="1" applyAlignment="1">
      <alignment horizontal="center" vertical="center" wrapText="1"/>
    </xf>
    <xf numFmtId="0" fontId="0" fillId="0" borderId="15" xfId="61"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7"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3" fillId="6" borderId="17" xfId="19" applyFont="1" applyBorder="1" applyAlignment="1">
      <alignment horizontal="center" vertical="center"/>
    </xf>
    <xf numFmtId="0" fontId="53" fillId="6" borderId="18" xfId="19" applyFont="1" applyBorder="1" applyAlignment="1">
      <alignment horizontal="center" vertical="center"/>
    </xf>
    <xf numFmtId="3" fontId="37" fillId="6" borderId="19" xfId="19" applyNumberFormat="1" applyBorder="1" applyAlignment="1">
      <alignment horizontal="center" vertical="center" wrapText="1"/>
    </xf>
    <xf numFmtId="0" fontId="53" fillId="6" borderId="20" xfId="19" applyFont="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9" applyFont="1" applyFill="1" applyBorder="1" applyAlignment="1">
      <alignment horizontal="center" vertical="center" wrapText="1"/>
    </xf>
    <xf numFmtId="9" fontId="2" fillId="30" borderId="16" xfId="59" applyFont="1" applyFill="1" applyBorder="1" applyAlignment="1">
      <alignment horizontal="center" vertical="center" wrapText="1"/>
    </xf>
    <xf numFmtId="9" fontId="37" fillId="6" borderId="22" xfId="19" applyNumberFormat="1" applyBorder="1" applyAlignment="1">
      <alignment horizontal="center" vertical="center"/>
    </xf>
    <xf numFmtId="9" fontId="3" fillId="40" borderId="16" xfId="59"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7"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30" borderId="16" xfId="0" applyFont="1" applyFill="1" applyBorder="1" applyAlignment="1">
      <alignment vertical="center" wrapText="1"/>
    </xf>
    <xf numFmtId="0" fontId="2" fillId="30" borderId="25" xfId="0" applyFont="1" applyFill="1" applyBorder="1" applyAlignment="1">
      <alignment vertical="center" wrapText="1"/>
    </xf>
    <xf numFmtId="9" fontId="2" fillId="37" borderId="24" xfId="59" applyFont="1" applyFill="1" applyBorder="1" applyAlignment="1">
      <alignment horizontal="center" vertical="center" wrapText="1"/>
    </xf>
    <xf numFmtId="9" fontId="2" fillId="37" borderId="25" xfId="59" applyFont="1" applyFill="1" applyBorder="1" applyAlignment="1">
      <alignment horizontal="center" vertical="center" wrapText="1"/>
    </xf>
    <xf numFmtId="9" fontId="2" fillId="34" borderId="0" xfId="59" applyFont="1" applyFill="1" applyBorder="1" applyAlignment="1">
      <alignment horizontal="center" vertical="center" wrapText="1"/>
    </xf>
    <xf numFmtId="173" fontId="2" fillId="38" borderId="24" xfId="59" applyNumberFormat="1" applyFont="1" applyFill="1" applyBorder="1" applyAlignment="1">
      <alignment horizontal="center" vertical="center" wrapText="1"/>
    </xf>
    <xf numFmtId="173" fontId="2" fillId="38" borderId="25" xfId="59"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9" fontId="2" fillId="39" borderId="15" xfId="59"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9" fontId="2" fillId="37" borderId="2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9" fontId="2" fillId="38" borderId="25"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9" fontId="2" fillId="39" borderId="15" xfId="0" applyNumberFormat="1"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7" fillId="6" borderId="22" xfId="59" applyNumberFormat="1" applyFont="1" applyFill="1" applyBorder="1" applyAlignment="1">
      <alignment horizontal="center" vertical="center" wrapText="1"/>
    </xf>
    <xf numFmtId="9" fontId="37" fillId="34" borderId="22" xfId="19" applyNumberFormat="1" applyFill="1" applyBorder="1" applyAlignment="1">
      <alignment horizontal="center" vertical="center"/>
    </xf>
    <xf numFmtId="1" fontId="2" fillId="30" borderId="5" xfId="59"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0" fillId="0" borderId="0" xfId="57" applyBorder="1" applyAlignment="1">
      <alignment horizontal="center" vertical="center" wrapText="1"/>
      <protection/>
    </xf>
    <xf numFmtId="0" fontId="0" fillId="0" borderId="0" xfId="57" applyFont="1" applyBorder="1" applyAlignment="1">
      <alignment horizontal="center" vertical="center" wrapText="1"/>
      <protection/>
    </xf>
    <xf numFmtId="9" fontId="37" fillId="6" borderId="12" xfId="19" applyNumberFormat="1" applyBorder="1" applyAlignment="1">
      <alignment horizontal="center" vertical="center"/>
    </xf>
    <xf numFmtId="0" fontId="6" fillId="34" borderId="5" xfId="0" applyFont="1" applyFill="1" applyBorder="1" applyAlignment="1">
      <alignment horizontal="center" vertical="center" wrapText="1"/>
    </xf>
    <xf numFmtId="9" fontId="37" fillId="6" borderId="19" xfId="19" applyNumberFormat="1" applyBorder="1" applyAlignment="1">
      <alignment horizontal="center" vertical="center"/>
    </xf>
    <xf numFmtId="9" fontId="37" fillId="34" borderId="12" xfId="19" applyNumberFormat="1" applyFill="1" applyBorder="1" applyAlignment="1">
      <alignment horizontal="center" vertical="center"/>
    </xf>
    <xf numFmtId="0" fontId="55" fillId="41" borderId="28" xfId="19" applyFont="1" applyFill="1" applyBorder="1" applyAlignment="1">
      <alignment horizontal="center" vertical="center" wrapText="1"/>
    </xf>
    <xf numFmtId="0" fontId="55" fillId="41" borderId="29" xfId="19" applyFont="1" applyFill="1" applyBorder="1" applyAlignment="1">
      <alignment horizontal="center" vertical="center" wrapText="1"/>
    </xf>
    <xf numFmtId="9" fontId="55" fillId="41" borderId="29" xfId="19" applyNumberFormat="1" applyFont="1" applyFill="1" applyBorder="1" applyAlignment="1">
      <alignment horizontal="center" vertical="center" wrapText="1"/>
    </xf>
    <xf numFmtId="9" fontId="55" fillId="41" borderId="30" xfId="19" applyNumberFormat="1" applyFont="1" applyFill="1" applyBorder="1" applyAlignment="1">
      <alignment horizontal="center" vertical="center" wrapText="1"/>
    </xf>
    <xf numFmtId="0" fontId="37" fillId="6" borderId="12" xfId="19" applyNumberFormat="1" applyBorder="1" applyAlignment="1">
      <alignment horizontal="center" vertical="center"/>
    </xf>
    <xf numFmtId="9" fontId="37" fillId="34" borderId="31" xfId="19" applyNumberFormat="1" applyFill="1" applyBorder="1" applyAlignment="1">
      <alignment horizontal="center" vertical="center"/>
    </xf>
    <xf numFmtId="9" fontId="37" fillId="34" borderId="19" xfId="19" applyNumberFormat="1" applyFill="1" applyBorder="1" applyAlignment="1">
      <alignment horizontal="center" vertical="center"/>
    </xf>
    <xf numFmtId="9" fontId="37" fillId="34" borderId="32"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3" fillId="36" borderId="5" xfId="0" applyFont="1" applyFill="1" applyBorder="1" applyAlignment="1" applyProtection="1">
      <alignment horizontal="left" vertical="center" wrapText="1"/>
      <protection hidden="1"/>
    </xf>
    <xf numFmtId="10" fontId="2" fillId="38" borderId="25"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2" fillId="34" borderId="25"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57" applyFont="1" applyBorder="1" applyAlignment="1">
      <alignment horizontal="center" vertical="center" wrapText="1"/>
      <protection/>
    </xf>
    <xf numFmtId="0" fontId="7" fillId="0" borderId="14" xfId="61" applyNumberFormat="1" applyFont="1" applyBorder="1" applyAlignment="1">
      <alignment vertical="center"/>
    </xf>
    <xf numFmtId="0" fontId="3" fillId="30" borderId="0" xfId="0" applyFont="1" applyFill="1" applyBorder="1" applyAlignment="1">
      <alignment vertical="center" wrapText="1"/>
    </xf>
    <xf numFmtId="0" fontId="2" fillId="34" borderId="0" xfId="0" applyFont="1" applyFill="1" applyBorder="1" applyAlignment="1">
      <alignment vertical="center" wrapText="1"/>
    </xf>
    <xf numFmtId="9" fontId="3" fillId="40" borderId="16" xfId="59" applyFont="1" applyFill="1" applyBorder="1" applyAlignment="1">
      <alignment vertical="center" wrapText="1"/>
    </xf>
    <xf numFmtId="9" fontId="2" fillId="30" borderId="16" xfId="59" applyFont="1" applyFill="1" applyBorder="1" applyAlignment="1">
      <alignment vertical="center" wrapText="1"/>
    </xf>
    <xf numFmtId="0" fontId="2" fillId="0" borderId="5" xfId="0" applyFont="1" applyFill="1" applyBorder="1" applyAlignment="1">
      <alignment vertical="center" wrapText="1"/>
    </xf>
    <xf numFmtId="0" fontId="2" fillId="34" borderId="0" xfId="0" applyFont="1" applyFill="1" applyAlignment="1">
      <alignment vertical="center" wrapText="1"/>
    </xf>
    <xf numFmtId="0" fontId="2" fillId="37" borderId="24" xfId="0" applyNumberFormat="1" applyFont="1" applyFill="1" applyBorder="1" applyAlignment="1">
      <alignment horizontal="center" vertical="center" wrapText="1"/>
    </xf>
    <xf numFmtId="0" fontId="2" fillId="37" borderId="16" xfId="0" applyNumberFormat="1" applyFont="1" applyFill="1" applyBorder="1" applyAlignment="1" applyProtection="1">
      <alignment horizontal="center" vertical="center" wrapText="1"/>
      <protection hidden="1"/>
    </xf>
    <xf numFmtId="0" fontId="2" fillId="37" borderId="25" xfId="0" applyNumberFormat="1" applyFont="1" applyFill="1" applyBorder="1" applyAlignment="1">
      <alignment horizontal="center" vertical="center" wrapText="1"/>
    </xf>
    <xf numFmtId="0" fontId="2" fillId="38" borderId="24" xfId="0" applyNumberFormat="1" applyFont="1" applyFill="1" applyBorder="1" applyAlignment="1">
      <alignment horizontal="center" vertical="center" wrapText="1"/>
    </xf>
    <xf numFmtId="0" fontId="2" fillId="38" borderId="16" xfId="0" applyNumberFormat="1" applyFont="1" applyFill="1" applyBorder="1" applyAlignment="1" applyProtection="1">
      <alignment horizontal="center" vertical="center" wrapText="1"/>
      <protection hidden="1"/>
    </xf>
    <xf numFmtId="0" fontId="2" fillId="38" borderId="25" xfId="0" applyNumberFormat="1"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32" fillId="6" borderId="33" xfId="59" applyNumberFormat="1" applyFont="1" applyFill="1" applyBorder="1" applyAlignment="1">
      <alignment horizontal="center" vertical="center" wrapText="1"/>
    </xf>
    <xf numFmtId="0" fontId="32" fillId="6" borderId="12" xfId="59" applyNumberFormat="1" applyFont="1" applyFill="1" applyBorder="1" applyAlignment="1">
      <alignment horizontal="center" vertical="center" wrapText="1"/>
    </xf>
    <xf numFmtId="0" fontId="32" fillId="6" borderId="19" xfId="59" applyNumberFormat="1" applyFont="1" applyFill="1" applyBorder="1" applyAlignment="1">
      <alignment horizontal="center" vertical="center" wrapText="1"/>
    </xf>
    <xf numFmtId="0" fontId="32" fillId="6" borderId="22" xfId="59" applyNumberFormat="1" applyFont="1" applyFill="1" applyBorder="1" applyAlignment="1">
      <alignment horizontal="center" vertical="center" wrapText="1"/>
    </xf>
    <xf numFmtId="0" fontId="32" fillId="6" borderId="34" xfId="59" applyNumberFormat="1" applyFont="1" applyFill="1" applyBorder="1" applyAlignment="1">
      <alignment horizontal="center" vertical="center" wrapText="1"/>
    </xf>
    <xf numFmtId="0" fontId="2" fillId="30" borderId="5" xfId="59" applyNumberFormat="1" applyFont="1" applyFill="1" applyBorder="1" applyAlignment="1">
      <alignment horizontal="center" vertical="center" wrapText="1"/>
    </xf>
    <xf numFmtId="9" fontId="2" fillId="30" borderId="5" xfId="5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2" fillId="0" borderId="0" xfId="59" applyNumberFormat="1"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37" fillId="34" borderId="36" xfId="22" applyNumberFormat="1" applyFill="1" applyBorder="1" applyAlignment="1">
      <alignment horizontal="center" vertical="center"/>
    </xf>
    <xf numFmtId="10" fontId="37" fillId="34" borderId="34" xfId="22" applyNumberFormat="1" applyFill="1" applyBorder="1" applyAlignment="1">
      <alignment horizontal="center" vertical="center"/>
    </xf>
    <xf numFmtId="3" fontId="37" fillId="6" borderId="34" xfId="22" applyNumberFormat="1" applyBorder="1" applyAlignment="1">
      <alignment horizontal="center" vertical="center" wrapText="1"/>
    </xf>
    <xf numFmtId="9" fontId="37" fillId="6" borderId="34" xfId="22" applyNumberFormat="1" applyBorder="1" applyAlignment="1">
      <alignment horizontal="center" vertical="center"/>
    </xf>
    <xf numFmtId="0" fontId="53" fillId="6" borderId="18" xfId="22" applyFont="1" applyBorder="1" applyAlignment="1">
      <alignment horizontal="center" vertical="center"/>
    </xf>
    <xf numFmtId="9" fontId="37" fillId="34" borderId="37" xfId="22" applyNumberFormat="1" applyFill="1" applyBorder="1" applyAlignment="1">
      <alignment horizontal="center" vertical="center"/>
    </xf>
    <xf numFmtId="10" fontId="37" fillId="34" borderId="33" xfId="22" applyNumberFormat="1" applyFill="1" applyBorder="1" applyAlignment="1">
      <alignment horizontal="center" vertical="center"/>
    </xf>
    <xf numFmtId="3" fontId="37" fillId="6" borderId="33" xfId="22" applyNumberFormat="1" applyBorder="1" applyAlignment="1">
      <alignment horizontal="center" vertical="center" wrapText="1"/>
    </xf>
    <xf numFmtId="9" fontId="37" fillId="6" borderId="33" xfId="22" applyNumberFormat="1" applyBorder="1" applyAlignment="1">
      <alignment horizontal="center" vertical="center"/>
    </xf>
    <xf numFmtId="0" fontId="53" fillId="6" borderId="17" xfId="22" applyFont="1" applyBorder="1" applyAlignment="1">
      <alignment horizontal="center" vertical="center"/>
    </xf>
    <xf numFmtId="9" fontId="37" fillId="34" borderId="23" xfId="22" applyNumberFormat="1" applyFill="1" applyBorder="1" applyAlignment="1">
      <alignment horizontal="center" vertical="center"/>
    </xf>
    <xf numFmtId="10" fontId="37" fillId="34" borderId="22" xfId="22" applyNumberFormat="1" applyFill="1" applyBorder="1" applyAlignment="1">
      <alignment horizontal="center" vertical="center"/>
    </xf>
    <xf numFmtId="3" fontId="37" fillId="6" borderId="22" xfId="22" applyNumberFormat="1" applyBorder="1" applyAlignment="1">
      <alignment horizontal="center" vertical="center" wrapText="1"/>
    </xf>
    <xf numFmtId="9" fontId="37" fillId="6" borderId="22" xfId="22" applyNumberFormat="1" applyBorder="1" applyAlignment="1">
      <alignment horizontal="center" vertical="center"/>
    </xf>
    <xf numFmtId="0" fontId="53" fillId="6" borderId="20" xfId="22" applyFont="1" applyBorder="1" applyAlignment="1">
      <alignment horizontal="center" vertical="center"/>
    </xf>
    <xf numFmtId="9" fontId="55" fillId="41" borderId="38" xfId="22" applyNumberFormat="1" applyFont="1" applyFill="1" applyBorder="1" applyAlignment="1">
      <alignment horizontal="center" vertical="center" wrapText="1"/>
    </xf>
    <xf numFmtId="9" fontId="55" fillId="41" borderId="39" xfId="22" applyNumberFormat="1" applyFont="1" applyFill="1" applyBorder="1" applyAlignment="1">
      <alignment horizontal="center" vertical="center" wrapText="1"/>
    </xf>
    <xf numFmtId="0" fontId="55" fillId="41" borderId="39" xfId="22" applyFont="1" applyFill="1" applyBorder="1" applyAlignment="1">
      <alignment horizontal="center" vertical="center" wrapText="1"/>
    </xf>
    <xf numFmtId="0" fontId="55" fillId="41" borderId="40" xfId="22" applyFont="1" applyFill="1" applyBorder="1" applyAlignment="1">
      <alignment horizontal="center" vertical="center" wrapText="1"/>
    </xf>
    <xf numFmtId="0" fontId="55" fillId="41" borderId="5" xfId="22" applyFont="1" applyFill="1" applyBorder="1" applyAlignment="1">
      <alignment horizontal="center" vertical="center" wrapText="1"/>
    </xf>
    <xf numFmtId="9" fontId="37" fillId="34" borderId="31" xfId="22" applyNumberFormat="1" applyFill="1" applyBorder="1" applyAlignment="1">
      <alignment horizontal="center" vertical="center"/>
    </xf>
    <xf numFmtId="9" fontId="37" fillId="34" borderId="19" xfId="22" applyNumberFormat="1" applyFill="1" applyBorder="1" applyAlignment="1">
      <alignment horizontal="center" vertical="center"/>
    </xf>
    <xf numFmtId="0" fontId="37" fillId="6" borderId="19" xfId="22" applyBorder="1" applyAlignment="1">
      <alignment horizontal="center" vertical="center" wrapText="1"/>
    </xf>
    <xf numFmtId="9" fontId="37" fillId="6" borderId="19" xfId="22" applyNumberFormat="1" applyBorder="1" applyAlignment="1">
      <alignment horizontal="center" vertical="center"/>
    </xf>
    <xf numFmtId="9" fontId="37" fillId="34" borderId="12" xfId="22" applyNumberFormat="1" applyFill="1" applyBorder="1" applyAlignment="1">
      <alignment horizontal="center" vertical="center"/>
    </xf>
    <xf numFmtId="0" fontId="37" fillId="6" borderId="12" xfId="22" applyBorder="1" applyAlignment="1">
      <alignment horizontal="center" vertical="center" wrapText="1"/>
    </xf>
    <xf numFmtId="9" fontId="37" fillId="6" borderId="12" xfId="22" applyNumberFormat="1" applyBorder="1" applyAlignment="1">
      <alignment horizontal="center" vertical="center"/>
    </xf>
    <xf numFmtId="9" fontId="37" fillId="34" borderId="33" xfId="22" applyNumberFormat="1" applyFill="1" applyBorder="1" applyAlignment="1">
      <alignment horizontal="center" vertical="center"/>
    </xf>
    <xf numFmtId="0" fontId="37" fillId="6" borderId="33" xfId="22" applyBorder="1" applyAlignment="1">
      <alignment horizontal="center" vertical="center" wrapText="1"/>
    </xf>
    <xf numFmtId="0" fontId="53" fillId="6" borderId="41" xfId="22" applyFont="1" applyBorder="1" applyAlignment="1">
      <alignment horizontal="center" vertical="center"/>
    </xf>
    <xf numFmtId="0" fontId="55" fillId="41" borderId="42" xfId="22" applyFont="1" applyFill="1" applyBorder="1" applyAlignment="1">
      <alignment horizontal="center" vertical="center" wrapText="1"/>
    </xf>
    <xf numFmtId="0" fontId="55" fillId="41" borderId="28" xfId="22" applyFont="1" applyFill="1" applyBorder="1" applyAlignment="1">
      <alignment horizontal="center" vertical="center" wrapText="1"/>
    </xf>
    <xf numFmtId="0" fontId="55" fillId="41" borderId="29" xfId="22" applyFont="1" applyFill="1" applyBorder="1" applyAlignment="1">
      <alignment horizontal="center" vertical="center" wrapText="1"/>
    </xf>
    <xf numFmtId="9" fontId="55" fillId="41" borderId="29" xfId="22" applyNumberFormat="1" applyFont="1" applyFill="1" applyBorder="1" applyAlignment="1">
      <alignment horizontal="center" vertical="center" wrapText="1"/>
    </xf>
    <xf numFmtId="9" fontId="55" fillId="41" borderId="30" xfId="22" applyNumberFormat="1" applyFont="1" applyFill="1" applyBorder="1" applyAlignment="1">
      <alignment horizontal="center" vertical="center" wrapText="1"/>
    </xf>
    <xf numFmtId="0" fontId="37" fillId="6" borderId="22" xfId="59" applyNumberFormat="1" applyFont="1" applyFill="1" applyBorder="1" applyAlignment="1">
      <alignment horizontal="center" vertical="center" wrapText="1"/>
    </xf>
    <xf numFmtId="9" fontId="37" fillId="34" borderId="29" xfId="22" applyNumberFormat="1" applyFill="1" applyBorder="1" applyAlignment="1">
      <alignment horizontal="center" vertical="center"/>
    </xf>
    <xf numFmtId="0" fontId="37" fillId="6" borderId="12" xfId="59" applyNumberFormat="1" applyFont="1" applyFill="1" applyBorder="1" applyAlignment="1">
      <alignment horizontal="center" vertical="center" wrapText="1"/>
    </xf>
    <xf numFmtId="0" fontId="37" fillId="6" borderId="19" xfId="22" applyNumberFormat="1" applyBorder="1" applyAlignment="1">
      <alignment horizontal="center" vertical="center"/>
    </xf>
    <xf numFmtId="3" fontId="37" fillId="6" borderId="19" xfId="22" applyNumberFormat="1" applyBorder="1" applyAlignment="1">
      <alignment horizontal="center" vertical="center" wrapText="1"/>
    </xf>
    <xf numFmtId="9" fontId="37" fillId="34" borderId="32" xfId="52" applyNumberFormat="1" applyFont="1" applyFill="1" applyBorder="1" applyAlignment="1">
      <alignment horizontal="center" vertical="center"/>
    </xf>
    <xf numFmtId="0" fontId="55" fillId="41" borderId="43" xfId="22" applyFont="1" applyFill="1" applyBorder="1" applyAlignment="1">
      <alignment horizontal="center" vertical="center" wrapText="1"/>
    </xf>
    <xf numFmtId="9" fontId="55" fillId="41" borderId="44" xfId="22" applyNumberFormat="1" applyFont="1" applyFill="1" applyBorder="1" applyAlignment="1">
      <alignment horizontal="center" vertical="center" wrapText="1"/>
    </xf>
    <xf numFmtId="0" fontId="55" fillId="6" borderId="20" xfId="22" applyFont="1" applyBorder="1" applyAlignment="1">
      <alignment horizontal="center" vertical="center"/>
    </xf>
    <xf numFmtId="0" fontId="37" fillId="6" borderId="22" xfId="22" applyNumberFormat="1" applyBorder="1" applyAlignment="1">
      <alignment horizontal="center" vertical="center"/>
    </xf>
    <xf numFmtId="2" fontId="37" fillId="34" borderId="22" xfId="22" applyNumberFormat="1" applyFill="1" applyBorder="1" applyAlignment="1">
      <alignment horizontal="center" vertical="center"/>
    </xf>
    <xf numFmtId="2" fontId="37" fillId="34" borderId="23" xfId="22" applyNumberFormat="1" applyFill="1" applyBorder="1" applyAlignment="1">
      <alignment horizontal="center" vertical="center"/>
    </xf>
    <xf numFmtId="0" fontId="55" fillId="6" borderId="17" xfId="22" applyFont="1" applyBorder="1" applyAlignment="1">
      <alignment horizontal="center" vertical="center"/>
    </xf>
    <xf numFmtId="0" fontId="37" fillId="6" borderId="12" xfId="22" applyNumberFormat="1" applyBorder="1" applyAlignment="1">
      <alignment horizontal="center" vertical="center"/>
    </xf>
    <xf numFmtId="3" fontId="37" fillId="6" borderId="12" xfId="22" applyNumberFormat="1" applyBorder="1" applyAlignment="1">
      <alignment horizontal="center" vertical="center" wrapText="1"/>
    </xf>
    <xf numFmtId="2" fontId="37" fillId="34" borderId="12" xfId="22" applyNumberFormat="1" applyFill="1" applyBorder="1" applyAlignment="1">
      <alignment horizontal="center" vertical="center"/>
    </xf>
    <xf numFmtId="2" fontId="37" fillId="34" borderId="31" xfId="22" applyNumberFormat="1" applyFill="1" applyBorder="1" applyAlignment="1">
      <alignment horizontal="center" vertical="center"/>
    </xf>
    <xf numFmtId="0" fontId="55" fillId="6" borderId="18" xfId="22" applyFont="1" applyBorder="1" applyAlignment="1">
      <alignment horizontal="center" vertical="center"/>
    </xf>
    <xf numFmtId="2" fontId="37" fillId="34" borderId="19" xfId="22" applyNumberFormat="1" applyFill="1" applyBorder="1" applyAlignment="1">
      <alignment horizontal="center" vertical="center"/>
    </xf>
    <xf numFmtId="2" fontId="37" fillId="34" borderId="32" xfId="22" applyNumberFormat="1" applyFill="1" applyBorder="1" applyAlignment="1">
      <alignment horizontal="center" vertical="center"/>
    </xf>
    <xf numFmtId="0" fontId="37" fillId="6" borderId="33" xfId="22" applyNumberFormat="1" applyBorder="1" applyAlignment="1">
      <alignment horizontal="center" vertical="center"/>
    </xf>
    <xf numFmtId="0" fontId="37" fillId="6" borderId="33" xfId="59" applyNumberFormat="1" applyFont="1" applyFill="1" applyBorder="1" applyAlignment="1">
      <alignment horizontal="center" vertical="center" wrapText="1"/>
    </xf>
    <xf numFmtId="1" fontId="37" fillId="34" borderId="33" xfId="22" applyNumberFormat="1" applyFill="1" applyBorder="1" applyAlignment="1">
      <alignment horizontal="center" vertical="center"/>
    </xf>
    <xf numFmtId="1" fontId="37" fillId="34" borderId="37" xfId="22" applyNumberFormat="1" applyFill="1" applyBorder="1" applyAlignment="1">
      <alignment horizontal="center" vertical="center"/>
    </xf>
    <xf numFmtId="1" fontId="37" fillId="34" borderId="12" xfId="22" applyNumberFormat="1" applyFill="1" applyBorder="1" applyAlignment="1">
      <alignment horizontal="center" vertical="center"/>
    </xf>
    <xf numFmtId="1" fontId="37" fillId="34" borderId="31" xfId="22" applyNumberFormat="1" applyFill="1" applyBorder="1" applyAlignment="1">
      <alignment horizontal="center" vertical="center"/>
    </xf>
    <xf numFmtId="1" fontId="37" fillId="34" borderId="19" xfId="22" applyNumberFormat="1" applyFill="1" applyBorder="1" applyAlignment="1">
      <alignment horizontal="center" vertical="center"/>
    </xf>
    <xf numFmtId="1" fontId="37" fillId="34" borderId="32" xfId="22" applyNumberFormat="1" applyFill="1" applyBorder="1" applyAlignment="1">
      <alignment horizontal="center" vertical="center"/>
    </xf>
    <xf numFmtId="0" fontId="55" fillId="41" borderId="24" xfId="22" applyFont="1" applyFill="1" applyBorder="1" applyAlignment="1">
      <alignment horizontal="center" vertical="center" wrapText="1"/>
    </xf>
    <xf numFmtId="0" fontId="55" fillId="41" borderId="35" xfId="22" applyFont="1" applyFill="1" applyBorder="1" applyAlignment="1">
      <alignment horizontal="center" vertical="center" wrapText="1"/>
    </xf>
    <xf numFmtId="0" fontId="55" fillId="41" borderId="44" xfId="22" applyFont="1" applyFill="1" applyBorder="1" applyAlignment="1">
      <alignment horizontal="center" vertical="center" wrapText="1"/>
    </xf>
    <xf numFmtId="9" fontId="55" fillId="41" borderId="35" xfId="22" applyNumberFormat="1" applyFont="1" applyFill="1" applyBorder="1" applyAlignment="1">
      <alignment horizontal="center" vertical="center" wrapText="1"/>
    </xf>
    <xf numFmtId="9" fontId="55" fillId="41" borderId="25" xfId="22" applyNumberFormat="1" applyFont="1" applyFill="1" applyBorder="1" applyAlignment="1">
      <alignment horizontal="center" vertical="center" wrapText="1"/>
    </xf>
    <xf numFmtId="49" fontId="37" fillId="6" borderId="22" xfId="22" applyNumberFormat="1" applyBorder="1" applyAlignment="1">
      <alignment horizontal="center" vertical="center"/>
    </xf>
    <xf numFmtId="1" fontId="37" fillId="6" borderId="22" xfId="22" applyNumberFormat="1" applyBorder="1" applyAlignment="1">
      <alignment horizontal="center" vertical="center"/>
    </xf>
    <xf numFmtId="0" fontId="37" fillId="6" borderId="22" xfId="22" applyBorder="1" applyAlignment="1">
      <alignment horizontal="center" vertical="center" wrapText="1"/>
    </xf>
    <xf numFmtId="0" fontId="37" fillId="6" borderId="16" xfId="22" applyBorder="1" applyAlignment="1">
      <alignment horizontal="center" vertical="center" wrapText="1"/>
    </xf>
    <xf numFmtId="49" fontId="37" fillId="6" borderId="12" xfId="22" applyNumberFormat="1" applyBorder="1" applyAlignment="1">
      <alignment horizontal="center" vertical="center"/>
    </xf>
    <xf numFmtId="1" fontId="37" fillId="6" borderId="33" xfId="22" applyNumberFormat="1" applyBorder="1" applyAlignment="1">
      <alignment horizontal="center" vertical="center"/>
    </xf>
    <xf numFmtId="2" fontId="37" fillId="34" borderId="37" xfId="22" applyNumberFormat="1" applyFill="1" applyBorder="1" applyAlignment="1">
      <alignment horizontal="center" vertical="center"/>
    </xf>
    <xf numFmtId="49" fontId="37" fillId="6" borderId="19" xfId="22" applyNumberFormat="1" applyBorder="1" applyAlignment="1">
      <alignment horizontal="center" vertical="center"/>
    </xf>
    <xf numFmtId="1" fontId="37" fillId="6" borderId="19" xfId="22" applyNumberFormat="1" applyBorder="1" applyAlignment="1">
      <alignment horizontal="center" vertical="center"/>
    </xf>
    <xf numFmtId="0" fontId="55" fillId="0" borderId="0" xfId="22" applyFont="1" applyFill="1" applyBorder="1" applyAlignment="1">
      <alignment horizontal="center" vertical="center"/>
    </xf>
    <xf numFmtId="49" fontId="37" fillId="0" borderId="0" xfId="22" applyNumberFormat="1" applyFill="1" applyBorder="1" applyAlignment="1">
      <alignment horizontal="center" vertical="center"/>
    </xf>
    <xf numFmtId="1" fontId="37" fillId="0" borderId="0" xfId="22" applyNumberFormat="1" applyFill="1" applyBorder="1" applyAlignment="1">
      <alignment horizontal="center" vertical="center"/>
    </xf>
    <xf numFmtId="0" fontId="37" fillId="0" borderId="0" xfId="59" applyNumberFormat="1" applyFont="1" applyFill="1" applyBorder="1" applyAlignment="1">
      <alignment horizontal="center" vertical="center" wrapText="1"/>
    </xf>
    <xf numFmtId="0" fontId="37" fillId="0" borderId="0" xfId="22" applyFill="1" applyBorder="1" applyAlignment="1">
      <alignment horizontal="center" vertical="center" wrapText="1"/>
    </xf>
    <xf numFmtId="2" fontId="37" fillId="0" borderId="0" xfId="22" applyNumberFormat="1" applyFill="1" applyBorder="1" applyAlignment="1">
      <alignment horizontal="center" vertical="center"/>
    </xf>
    <xf numFmtId="0" fontId="55" fillId="41" borderId="13" xfId="22" applyFont="1" applyFill="1" applyBorder="1" applyAlignment="1">
      <alignment horizontal="center" vertical="center" wrapText="1"/>
    </xf>
    <xf numFmtId="0" fontId="55" fillId="41" borderId="45" xfId="22" applyFont="1" applyFill="1" applyBorder="1" applyAlignment="1">
      <alignment horizontal="center" vertical="center" wrapText="1"/>
    </xf>
    <xf numFmtId="9" fontId="55" fillId="41" borderId="5" xfId="22" applyNumberFormat="1" applyFont="1" applyFill="1" applyBorder="1" applyAlignment="1">
      <alignment horizontal="center" vertical="center" wrapText="1"/>
    </xf>
    <xf numFmtId="9" fontId="55" fillId="41" borderId="15" xfId="22" applyNumberFormat="1" applyFont="1" applyFill="1" applyBorder="1" applyAlignment="1">
      <alignment horizontal="center" vertical="center" wrapText="1"/>
    </xf>
    <xf numFmtId="0" fontId="55" fillId="0" borderId="0" xfId="22" applyFont="1" applyFill="1" applyBorder="1" applyAlignment="1">
      <alignment horizontal="center" vertical="center" wrapText="1"/>
    </xf>
    <xf numFmtId="9" fontId="55" fillId="0" borderId="0" xfId="22" applyNumberFormat="1" applyFont="1" applyFill="1" applyBorder="1" applyAlignment="1">
      <alignment horizontal="center" vertical="center" wrapText="1"/>
    </xf>
    <xf numFmtId="1" fontId="37" fillId="34" borderId="22" xfId="22" applyNumberFormat="1" applyFill="1" applyBorder="1" applyAlignment="1">
      <alignment horizontal="center" vertical="center"/>
    </xf>
    <xf numFmtId="1" fontId="37" fillId="34" borderId="23" xfId="22" applyNumberFormat="1" applyFill="1" applyBorder="1" applyAlignment="1">
      <alignment horizontal="center" vertical="center"/>
    </xf>
    <xf numFmtId="0" fontId="37" fillId="0" borderId="0" xfId="22" applyNumberFormat="1" applyFill="1" applyBorder="1" applyAlignment="1">
      <alignment horizontal="center" vertical="center"/>
    </xf>
    <xf numFmtId="0" fontId="53" fillId="0" borderId="11" xfId="22" applyFont="1" applyFill="1" applyBorder="1" applyAlignment="1">
      <alignment horizontal="center" vertical="center"/>
    </xf>
    <xf numFmtId="3" fontId="37" fillId="0" borderId="0" xfId="22" applyNumberFormat="1" applyFill="1" applyBorder="1" applyAlignment="1">
      <alignment horizontal="center" vertical="center" wrapText="1"/>
    </xf>
    <xf numFmtId="2" fontId="37" fillId="34" borderId="0" xfId="22" applyNumberFormat="1" applyFill="1" applyBorder="1" applyAlignment="1">
      <alignment horizontal="center" vertical="center"/>
    </xf>
    <xf numFmtId="9" fontId="37" fillId="34" borderId="0" xfId="52" applyNumberFormat="1" applyFont="1" applyFill="1" applyBorder="1" applyAlignment="1">
      <alignment horizontal="center" vertical="center"/>
    </xf>
    <xf numFmtId="9" fontId="37" fillId="34" borderId="22" xfId="22" applyNumberFormat="1" applyFill="1" applyBorder="1" applyAlignment="1">
      <alignment horizontal="center" vertical="center"/>
    </xf>
    <xf numFmtId="9" fontId="37" fillId="34" borderId="32" xfId="22" applyNumberFormat="1" applyFill="1" applyBorder="1" applyAlignment="1">
      <alignment horizontal="center" vertical="center"/>
    </xf>
    <xf numFmtId="0" fontId="37" fillId="34" borderId="22" xfId="22" applyNumberFormat="1" applyFill="1" applyBorder="1" applyAlignment="1">
      <alignment horizontal="center" vertical="center"/>
    </xf>
    <xf numFmtId="0" fontId="37" fillId="34" borderId="23" xfId="22" applyNumberFormat="1" applyFill="1" applyBorder="1" applyAlignment="1">
      <alignment horizontal="center" vertical="center"/>
    </xf>
    <xf numFmtId="1" fontId="37" fillId="6" borderId="12" xfId="22" applyNumberFormat="1" applyBorder="1" applyAlignment="1">
      <alignment horizontal="center" vertical="center"/>
    </xf>
    <xf numFmtId="0" fontId="37" fillId="34" borderId="12" xfId="22" applyNumberFormat="1" applyFill="1" applyBorder="1" applyAlignment="1">
      <alignment horizontal="center" vertical="center"/>
    </xf>
    <xf numFmtId="0" fontId="37" fillId="34" borderId="31" xfId="22" applyNumberFormat="1" applyFill="1" applyBorder="1" applyAlignment="1">
      <alignment horizontal="center" vertical="center"/>
    </xf>
    <xf numFmtId="0" fontId="37" fillId="34" borderId="19" xfId="22" applyNumberFormat="1" applyFont="1" applyFill="1" applyBorder="1" applyAlignment="1">
      <alignment horizontal="center" vertical="center"/>
    </xf>
    <xf numFmtId="0" fontId="37" fillId="34" borderId="32" xfId="22" applyNumberFormat="1" applyFill="1" applyBorder="1" applyAlignment="1">
      <alignment horizontal="center" vertical="center"/>
    </xf>
    <xf numFmtId="1" fontId="37" fillId="6" borderId="29" xfId="22" applyNumberFormat="1" applyBorder="1" applyAlignment="1">
      <alignment horizontal="center" vertical="center"/>
    </xf>
    <xf numFmtId="0" fontId="37" fillId="6" borderId="29" xfId="59" applyNumberFormat="1" applyFont="1" applyFill="1" applyBorder="1" applyAlignment="1">
      <alignment horizontal="center" vertical="center" wrapText="1"/>
    </xf>
    <xf numFmtId="1" fontId="37" fillId="34" borderId="29" xfId="22" applyNumberFormat="1" applyFill="1" applyBorder="1" applyAlignment="1">
      <alignment horizontal="center" vertical="center"/>
    </xf>
    <xf numFmtId="1" fontId="37" fillId="34" borderId="30" xfId="22" applyNumberFormat="1" applyFill="1" applyBorder="1" applyAlignment="1">
      <alignment horizontal="center" vertical="center"/>
    </xf>
    <xf numFmtId="1" fontId="37" fillId="34" borderId="36" xfId="22" applyNumberFormat="1" applyFill="1" applyBorder="1" applyAlignment="1">
      <alignment horizontal="center" vertical="center"/>
    </xf>
    <xf numFmtId="10" fontId="37" fillId="34" borderId="31" xfId="22" applyNumberFormat="1" applyFill="1" applyBorder="1" applyAlignment="1">
      <alignment horizontal="center" vertical="center"/>
    </xf>
    <xf numFmtId="10" fontId="37" fillId="34" borderId="32" xfId="22" applyNumberFormat="1" applyFill="1" applyBorder="1" applyAlignment="1">
      <alignment horizontal="center" vertical="center"/>
    </xf>
    <xf numFmtId="9" fontId="55" fillId="41" borderId="45" xfId="22" applyNumberFormat="1" applyFont="1" applyFill="1" applyBorder="1" applyAlignment="1">
      <alignment horizontal="center" vertical="center" wrapText="1"/>
    </xf>
    <xf numFmtId="173" fontId="37" fillId="34" borderId="33" xfId="22" applyNumberFormat="1" applyFill="1" applyBorder="1" applyAlignment="1">
      <alignment horizontal="center" vertical="center"/>
    </xf>
    <xf numFmtId="9" fontId="37" fillId="34" borderId="34" xfId="22" applyNumberFormat="1" applyFill="1" applyBorder="1" applyAlignment="1">
      <alignment horizontal="center" vertical="center"/>
    </xf>
    <xf numFmtId="9" fontId="37" fillId="0" borderId="0" xfId="22" applyNumberFormat="1" applyFill="1" applyBorder="1" applyAlignment="1">
      <alignment horizontal="center" vertical="center"/>
    </xf>
    <xf numFmtId="10" fontId="37" fillId="0" borderId="0" xfId="22" applyNumberFormat="1" applyFill="1" applyBorder="1" applyAlignment="1">
      <alignment horizontal="center" vertical="center"/>
    </xf>
    <xf numFmtId="9" fontId="37" fillId="34" borderId="0" xfId="22" applyNumberFormat="1" applyFill="1" applyBorder="1" applyAlignment="1">
      <alignment horizontal="center" vertical="center"/>
    </xf>
    <xf numFmtId="173" fontId="37" fillId="34" borderId="31" xfId="22" applyNumberFormat="1" applyFill="1" applyBorder="1" applyAlignment="1">
      <alignment horizontal="center" vertical="center"/>
    </xf>
    <xf numFmtId="173" fontId="37" fillId="34" borderId="32" xfId="22" applyNumberFormat="1" applyFill="1" applyBorder="1" applyAlignment="1">
      <alignment horizontal="center" vertical="center"/>
    </xf>
    <xf numFmtId="173" fontId="37" fillId="34" borderId="22" xfId="22" applyNumberFormat="1" applyFill="1" applyBorder="1" applyAlignment="1">
      <alignment horizontal="center" vertical="center"/>
    </xf>
    <xf numFmtId="173" fontId="37" fillId="34" borderId="23" xfId="22" applyNumberFormat="1" applyFill="1" applyBorder="1" applyAlignment="1">
      <alignment horizontal="center" vertical="center"/>
    </xf>
    <xf numFmtId="0" fontId="2"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6" fillId="42" borderId="13" xfId="0" applyFont="1" applyFill="1" applyBorder="1" applyAlignment="1">
      <alignment horizontal="center" vertical="center" wrapText="1"/>
    </xf>
    <xf numFmtId="0" fontId="56" fillId="42" borderId="14" xfId="0" applyFont="1" applyFill="1" applyBorder="1" applyAlignment="1">
      <alignment horizontal="center" vertical="center" wrapText="1"/>
    </xf>
    <xf numFmtId="0" fontId="56" fillId="42"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34" borderId="0"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1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21" xfId="0" applyFont="1" applyFill="1" applyBorder="1" applyAlignment="1">
      <alignment horizontal="justify" vertical="center" wrapText="1"/>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46" xfId="0" applyFont="1" applyFill="1" applyBorder="1" applyAlignment="1">
      <alignment horizontal="justify"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57" fillId="34" borderId="14" xfId="0" applyFont="1" applyFill="1" applyBorder="1" applyAlignment="1">
      <alignment horizontal="left" vertical="center" wrapText="1"/>
    </xf>
    <xf numFmtId="0" fontId="57"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1" applyNumberFormat="1" applyFont="1" applyBorder="1" applyAlignment="1">
      <alignment horizontal="center" vertical="center"/>
    </xf>
    <xf numFmtId="0" fontId="7" fillId="0" borderId="5" xfId="61" applyNumberFormat="1" applyFont="1" applyBorder="1" applyAlignment="1">
      <alignment horizontal="center" vertical="center"/>
    </xf>
    <xf numFmtId="0" fontId="0" fillId="0" borderId="5" xfId="61" applyNumberFormat="1" applyFont="1" applyBorder="1" applyAlignment="1">
      <alignment horizontal="justify" vertical="center" wrapText="1"/>
    </xf>
    <xf numFmtId="0" fontId="0" fillId="0" borderId="5" xfId="61" applyNumberFormat="1" applyFont="1" applyBorder="1" applyAlignment="1">
      <alignment horizontal="justify"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3" fillId="34" borderId="24" xfId="0" applyFont="1" applyFill="1" applyBorder="1" applyAlignment="1">
      <alignment horizontal="justify" vertical="center" wrapText="1"/>
    </xf>
    <xf numFmtId="0" fontId="3" fillId="34" borderId="25" xfId="0" applyFont="1" applyFill="1" applyBorder="1" applyAlignment="1">
      <alignment horizontal="justify" vertical="center" wrapText="1"/>
    </xf>
    <xf numFmtId="0" fontId="3" fillId="34" borderId="26" xfId="0" applyFont="1" applyFill="1" applyBorder="1" applyAlignment="1">
      <alignment horizontal="justify" vertical="center" wrapText="1"/>
    </xf>
    <xf numFmtId="0" fontId="3" fillId="34" borderId="46" xfId="0" applyFont="1" applyFill="1" applyBorder="1" applyAlignment="1">
      <alignment horizontal="justify"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 fillId="34" borderId="15" xfId="0" applyFont="1" applyFill="1" applyBorder="1" applyAlignment="1" applyProtection="1">
      <alignment horizontal="left" vertical="center" wrapText="1"/>
      <protection hidden="1"/>
    </xf>
    <xf numFmtId="0" fontId="10" fillId="34" borderId="13" xfId="0"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justify" vertical="center" wrapText="1"/>
      <protection locked="0"/>
    </xf>
    <xf numFmtId="0" fontId="9" fillId="34" borderId="14" xfId="0" applyFont="1" applyFill="1" applyBorder="1" applyAlignment="1" applyProtection="1">
      <alignment horizontal="justify" vertical="center" wrapText="1"/>
      <protection locked="0"/>
    </xf>
    <xf numFmtId="0" fontId="9" fillId="34" borderId="15" xfId="0" applyFont="1" applyFill="1" applyBorder="1" applyAlignment="1" applyProtection="1">
      <alignment horizontal="justify" vertical="center" wrapText="1"/>
      <protection locked="0"/>
    </xf>
    <xf numFmtId="0" fontId="9" fillId="34" borderId="13"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2" fillId="34" borderId="13" xfId="0" applyFont="1" applyFill="1" applyBorder="1" applyAlignment="1">
      <alignment horizontal="left" vertical="center" wrapText="1"/>
    </xf>
    <xf numFmtId="0" fontId="12" fillId="34" borderId="14"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0" borderId="5" xfId="0" applyFill="1" applyBorder="1" applyAlignment="1">
      <alignment horizontal="justify" vertical="center" wrapText="1"/>
    </xf>
    <xf numFmtId="0" fontId="0" fillId="0" borderId="5"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46"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9" fontId="2" fillId="37" borderId="13"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9" fontId="2" fillId="37" borderId="15" xfId="0" applyNumberFormat="1" applyFont="1" applyFill="1" applyBorder="1" applyAlignment="1">
      <alignment horizontal="center" vertical="center"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46" xfId="0" applyFont="1" applyFill="1" applyBorder="1" applyAlignment="1">
      <alignment horizontal="justify" vertical="top"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2" fillId="34" borderId="11"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2" fillId="39" borderId="13" xfId="0" applyNumberFormat="1" applyFont="1" applyFill="1" applyBorder="1" applyAlignment="1">
      <alignment horizontal="center" vertical="center" wrapText="1"/>
    </xf>
    <xf numFmtId="0" fontId="2" fillId="39" borderId="14" xfId="0" applyNumberFormat="1" applyFont="1" applyFill="1" applyBorder="1" applyAlignment="1">
      <alignment horizontal="center" vertical="center" wrapText="1"/>
    </xf>
    <xf numFmtId="0" fontId="2" fillId="39" borderId="15" xfId="0" applyNumberFormat="1" applyFont="1" applyFill="1" applyBorder="1" applyAlignment="1">
      <alignment horizontal="center" vertical="center" wrapText="1"/>
    </xf>
    <xf numFmtId="0" fontId="2" fillId="34" borderId="24"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0" fillId="34" borderId="24"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0" xfId="0" applyFill="1" applyBorder="1" applyAlignment="1">
      <alignment horizontal="justify" vertical="center" wrapText="1"/>
    </xf>
    <xf numFmtId="0" fontId="0" fillId="34" borderId="21"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46" xfId="0" applyFill="1" applyBorder="1" applyAlignment="1">
      <alignment horizontal="justify" vertical="center" wrapText="1"/>
    </xf>
    <xf numFmtId="0" fontId="0" fillId="34" borderId="35"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7" xfId="0"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46" xfId="0"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3" xfId="0" applyFont="1" applyFill="1" applyBorder="1" applyAlignment="1">
      <alignment horizontal="justify" vertical="center" wrapText="1"/>
    </xf>
    <xf numFmtId="0" fontId="2" fillId="34" borderId="54" xfId="0" applyFont="1" applyFill="1" applyBorder="1" applyAlignment="1">
      <alignment horizontal="justify" vertical="center" wrapText="1"/>
    </xf>
    <xf numFmtId="0" fontId="2" fillId="34" borderId="55" xfId="0" applyFont="1" applyFill="1" applyBorder="1" applyAlignment="1">
      <alignment horizontal="justify" vertical="center" wrapText="1"/>
    </xf>
    <xf numFmtId="0" fontId="2" fillId="0" borderId="1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a"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uro" xfId="50"/>
    <cellStyle name="Incorrecto" xfId="51"/>
    <cellStyle name="Comma" xfId="52"/>
    <cellStyle name="Comma [0]" xfId="53"/>
    <cellStyle name="Currency" xfId="54"/>
    <cellStyle name="Currency [0]" xfId="55"/>
    <cellStyle name="Neutral" xfId="56"/>
    <cellStyle name="Normal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5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Estructura del SG SST</a:t>
            </a:r>
          </a:p>
        </c:rich>
      </c:tx>
      <c:layout>
        <c:manualLayout>
          <c:xMode val="factor"/>
          <c:yMode val="factor"/>
          <c:x val="-0.00175"/>
          <c:y val="-0.01175"/>
        </c:manualLayout>
      </c:layout>
      <c:spPr>
        <a:noFill/>
        <a:ln w="3175">
          <a:noFill/>
        </a:ln>
      </c:spPr>
    </c:title>
    <c:view3D>
      <c:rotX val="15"/>
      <c:hPercent val="49"/>
      <c:rotY val="20"/>
      <c:depthPercent val="100"/>
      <c:rAngAx val="1"/>
    </c:view3D>
    <c:plotArea>
      <c:layout>
        <c:manualLayout>
          <c:xMode val="edge"/>
          <c:yMode val="edge"/>
          <c:x val="0.0165"/>
          <c:y val="0.11025"/>
          <c:w val="0.96525"/>
          <c:h val="0.76575"/>
        </c:manualLayout>
      </c:layout>
      <c:bar3DChart>
        <c:barDir val="col"/>
        <c:grouping val="clustered"/>
        <c:varyColors val="0"/>
        <c:ser>
          <c:idx val="0"/>
          <c:order val="0"/>
          <c:tx>
            <c:strRef>
              <c:f>'GTH-01 Estructura_SG-SST'!$C$34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Estructura_SG-SST'!$B$35:$B$38</c:f>
              <c:strCache/>
            </c:strRef>
          </c:cat>
          <c:val>
            <c:numRef>
              <c:f>'GTH-01 Estructura_SG-SST'!$C$35:$C$38</c:f>
              <c:numCache/>
            </c:numRef>
          </c:val>
          <c:shape val="cylinder"/>
        </c:ser>
        <c:ser>
          <c:idx val="1"/>
          <c:order val="1"/>
          <c:tx>
            <c:strRef>
              <c:f>'GTH-01 Estructura_SG-SST'!$F$34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Estructura_SG-SST'!$B$35:$B$38</c:f>
              <c:strCache/>
            </c:strRef>
          </c:cat>
          <c:val>
            <c:numRef>
              <c:f>'GTH-01 Estructura_SG-SST'!$F$35:$F$38</c:f>
              <c:numCache/>
            </c:numRef>
          </c:val>
          <c:shape val="cylinder"/>
        </c:ser>
        <c:gapWidth val="75"/>
        <c:shape val="cylinder"/>
        <c:axId val="45066650"/>
        <c:axId val="2946667"/>
      </c:bar3DChart>
      <c:catAx>
        <c:axId val="45066650"/>
        <c:scaling>
          <c:orientation val="minMax"/>
        </c:scaling>
        <c:axPos val="b"/>
        <c:delete val="1"/>
        <c:majorTickMark val="out"/>
        <c:minorTickMark val="none"/>
        <c:tickLblPos val="nextTo"/>
        <c:crossAx val="2946667"/>
        <c:crosses val="autoZero"/>
        <c:auto val="1"/>
        <c:lblOffset val="100"/>
        <c:tickLblSkip val="1"/>
        <c:noMultiLvlLbl val="0"/>
      </c:catAx>
      <c:valAx>
        <c:axId val="29466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066650"/>
        <c:crossesAt val="1"/>
        <c:crossBetween val="between"/>
        <c:dispUnits/>
      </c:valAx>
      <c:spPr>
        <a:noFill/>
        <a:ln>
          <a:noFill/>
        </a:ln>
      </c:spPr>
    </c:plotArea>
    <c:legend>
      <c:legendPos val="b"/>
      <c:layout>
        <c:manualLayout>
          <c:xMode val="edge"/>
          <c:yMode val="edge"/>
          <c:x val="0.258"/>
          <c:y val="0.91575"/>
          <c:w val="0.47875"/>
          <c:h val="0.066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Ausentismo por causa médica</a:t>
            </a:r>
          </a:p>
        </c:rich>
      </c:tx>
      <c:layout>
        <c:manualLayout>
          <c:xMode val="factor"/>
          <c:yMode val="factor"/>
          <c:x val="-0.00125"/>
          <c:y val="-0.012"/>
        </c:manualLayout>
      </c:layout>
      <c:spPr>
        <a:noFill/>
        <a:ln w="3175">
          <a:noFill/>
        </a:ln>
      </c:spPr>
    </c:title>
    <c:view3D>
      <c:rotX val="15"/>
      <c:hPercent val="27"/>
      <c:rotY val="20"/>
      <c:depthPercent val="100"/>
      <c:rAngAx val="1"/>
    </c:view3D>
    <c:plotArea>
      <c:layout>
        <c:manualLayout>
          <c:xMode val="edge"/>
          <c:yMode val="edge"/>
          <c:x val="0.0125"/>
          <c:y val="0.1135"/>
          <c:w val="0.97325"/>
          <c:h val="0.75825"/>
        </c:manualLayout>
      </c:layout>
      <c:bar3DChart>
        <c:barDir val="col"/>
        <c:grouping val="clustered"/>
        <c:varyColors val="0"/>
        <c:ser>
          <c:idx val="0"/>
          <c:order val="0"/>
          <c:tx>
            <c:strRef>
              <c:f>'GTH-12 Ausentismo_Causa_Méd'!$D$41</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Ausentismo_Causa_Méd'!$C$42:$C$53</c:f>
              <c:strCache/>
            </c:strRef>
          </c:cat>
          <c:val>
            <c:numRef>
              <c:f>'GTH-12 Ausentismo_Causa_Méd'!$D$42:$D$53</c:f>
              <c:numCache/>
            </c:numRef>
          </c:val>
          <c:shape val="cylinder"/>
        </c:ser>
        <c:ser>
          <c:idx val="1"/>
          <c:order val="1"/>
          <c:tx>
            <c:strRef>
              <c:f>'GTH-12 Ausentismo_Causa_Méd'!$H$41</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Ausentismo_Causa_Méd'!$C$42:$C$53</c:f>
              <c:strCache/>
            </c:strRef>
          </c:cat>
          <c:val>
            <c:numRef>
              <c:f>'GTH-12 Ausentismo_Causa_Méd'!$H$42:$H$53</c:f>
              <c:numCache/>
            </c:numRef>
          </c:val>
          <c:shape val="cylinder"/>
        </c:ser>
        <c:gapWidth val="75"/>
        <c:shape val="cylinder"/>
        <c:axId val="37931924"/>
        <c:axId val="5842997"/>
      </c:bar3DChart>
      <c:catAx>
        <c:axId val="37931924"/>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42997"/>
        <c:crosses val="autoZero"/>
        <c:auto val="1"/>
        <c:lblOffset val="100"/>
        <c:tickLblSkip val="1"/>
        <c:noMultiLvlLbl val="0"/>
      </c:catAx>
      <c:valAx>
        <c:axId val="584299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7931924"/>
        <c:crossesAt val="1"/>
        <c:crossBetween val="between"/>
        <c:dispUnits/>
      </c:valAx>
      <c:spPr>
        <a:noFill/>
        <a:ln>
          <a:noFill/>
        </a:ln>
      </c:spPr>
    </c:plotArea>
    <c:legend>
      <c:legendPos val="b"/>
      <c:layout>
        <c:manualLayout>
          <c:xMode val="edge"/>
          <c:yMode val="edge"/>
          <c:x val="0.315"/>
          <c:y val="0.91325"/>
          <c:w val="0.366"/>
          <c:h val="0.068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de Mejoramiento SG SST</a:t>
            </a:r>
          </a:p>
        </c:rich>
      </c:tx>
      <c:layout>
        <c:manualLayout>
          <c:xMode val="factor"/>
          <c:yMode val="factor"/>
          <c:x val="-0.002"/>
          <c:y val="-0.01075"/>
        </c:manualLayout>
      </c:layout>
      <c:spPr>
        <a:noFill/>
        <a:ln w="3175">
          <a:noFill/>
        </a:ln>
      </c:spPr>
    </c:title>
    <c:view3D>
      <c:rotX val="15"/>
      <c:hPercent val="38"/>
      <c:rotY val="20"/>
      <c:depthPercent val="100"/>
      <c:rAngAx val="1"/>
    </c:view3D>
    <c:plotArea>
      <c:layout>
        <c:manualLayout>
          <c:xMode val="edge"/>
          <c:yMode val="edge"/>
          <c:x val="0.0205"/>
          <c:y val="0.13675"/>
          <c:w val="0.95625"/>
          <c:h val="0.708"/>
        </c:manualLayout>
      </c:layout>
      <c:bar3DChart>
        <c:barDir val="col"/>
        <c:grouping val="clustered"/>
        <c:varyColors val="0"/>
        <c:ser>
          <c:idx val="0"/>
          <c:order val="0"/>
          <c:tx>
            <c:strRef>
              <c:f>'GTH-13 Ejecución_PM'!$C$33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Ejecución_PM'!$B$34:$B$37</c:f>
              <c:strCache/>
            </c:strRef>
          </c:cat>
          <c:val>
            <c:numRef>
              <c:f>'GTH-13 Ejecución_PM'!$C$34:$C$37</c:f>
              <c:numCache/>
            </c:numRef>
          </c:val>
          <c:shape val="cylinder"/>
        </c:ser>
        <c:ser>
          <c:idx val="1"/>
          <c:order val="1"/>
          <c:tx>
            <c:strRef>
              <c:f>'GTH-13 Ejecución_PM'!$F$33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Ejecución_PM'!$B$34:$B$37</c:f>
              <c:strCache/>
            </c:strRef>
          </c:cat>
          <c:val>
            <c:numRef>
              <c:f>'GTH-13 Ejecución_PM'!$F$34:$F$37</c:f>
              <c:numCache/>
            </c:numRef>
          </c:val>
          <c:shape val="cylinder"/>
        </c:ser>
        <c:gapWidth val="75"/>
        <c:shape val="cylinder"/>
        <c:axId val="52586974"/>
        <c:axId val="3520719"/>
      </c:bar3DChart>
      <c:catAx>
        <c:axId val="52586974"/>
        <c:scaling>
          <c:orientation val="minMax"/>
        </c:scaling>
        <c:axPos val="b"/>
        <c:delete val="0"/>
        <c:numFmt formatCode="General" sourceLinked="0"/>
        <c:majorTickMark val="none"/>
        <c:minorTickMark val="none"/>
        <c:tickLblPos val="nextTo"/>
        <c:spPr>
          <a:ln w="3175">
            <a:solidFill>
              <a:srgbClr val="808080"/>
            </a:solidFill>
          </a:ln>
        </c:spPr>
        <c:crossAx val="3520719"/>
        <c:crosses val="autoZero"/>
        <c:auto val="1"/>
        <c:lblOffset val="100"/>
        <c:tickLblSkip val="1"/>
        <c:noMultiLvlLbl val="0"/>
      </c:catAx>
      <c:valAx>
        <c:axId val="35207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586974"/>
        <c:crossesAt val="1"/>
        <c:crossBetween val="between"/>
        <c:dispUnits/>
      </c:valAx>
      <c:spPr>
        <a:noFill/>
        <a:ln>
          <a:noFill/>
        </a:ln>
      </c:spPr>
    </c:plotArea>
    <c:legend>
      <c:legendPos val="b"/>
      <c:layout>
        <c:manualLayout>
          <c:xMode val="edge"/>
          <c:yMode val="edge"/>
          <c:x val="0.1995"/>
          <c:y val="0.89525"/>
          <c:w val="0.594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Ejecución Plan Bienestar</a:t>
            </a:r>
          </a:p>
        </c:rich>
      </c:tx>
      <c:layout>
        <c:manualLayout>
          <c:xMode val="factor"/>
          <c:yMode val="factor"/>
          <c:x val="-0.0015"/>
          <c:y val="-0.01125"/>
        </c:manualLayout>
      </c:layout>
      <c:spPr>
        <a:noFill/>
        <a:ln w="3175">
          <a:noFill/>
        </a:ln>
      </c:spPr>
    </c:title>
    <c:view3D>
      <c:rotX val="15"/>
      <c:hPercent val="42"/>
      <c:rotY val="20"/>
      <c:depthPercent val="100"/>
      <c:rAngAx val="1"/>
    </c:view3D>
    <c:plotArea>
      <c:layout>
        <c:manualLayout>
          <c:xMode val="edge"/>
          <c:yMode val="edge"/>
          <c:x val="0.01475"/>
          <c:y val="0.11525"/>
          <c:w val="0.969"/>
          <c:h val="0.7645"/>
        </c:manualLayout>
      </c:layout>
      <c:bar3DChart>
        <c:barDir val="col"/>
        <c:grouping val="clustered"/>
        <c:varyColors val="0"/>
        <c:ser>
          <c:idx val="0"/>
          <c:order val="0"/>
          <c:tx>
            <c:strRef>
              <c:f>'GTH-02 Eje Plan Bienestar'!$C$33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Bienestar'!$B$34:$B$37</c:f>
              <c:strCache/>
            </c:strRef>
          </c:cat>
          <c:val>
            <c:numRef>
              <c:f>'GTH-02 Eje Plan Bienestar'!$C$34:$C$37</c:f>
              <c:numCache/>
            </c:numRef>
          </c:val>
          <c:shape val="cylinder"/>
        </c:ser>
        <c:ser>
          <c:idx val="1"/>
          <c:order val="1"/>
          <c:tx>
            <c:strRef>
              <c:f>'GTH-02 Eje Plan Bienestar'!$F$33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Bienestar'!$B$34:$B$37</c:f>
              <c:strCache/>
            </c:strRef>
          </c:cat>
          <c:val>
            <c:numRef>
              <c:f>'GTH-02 Eje Plan Bienestar'!$F$34:$F$37</c:f>
              <c:numCache/>
            </c:numRef>
          </c:val>
          <c:shape val="cylinder"/>
        </c:ser>
        <c:gapWidth val="75"/>
        <c:shape val="cylinder"/>
        <c:axId val="26520004"/>
        <c:axId val="37353445"/>
      </c:bar3DChart>
      <c:catAx>
        <c:axId val="26520004"/>
        <c:scaling>
          <c:orientation val="minMax"/>
        </c:scaling>
        <c:axPos val="b"/>
        <c:delete val="0"/>
        <c:numFmt formatCode="General" sourceLinked="0"/>
        <c:majorTickMark val="none"/>
        <c:minorTickMark val="none"/>
        <c:tickLblPos val="nextTo"/>
        <c:spPr>
          <a:ln w="3175">
            <a:solidFill>
              <a:srgbClr val="808080"/>
            </a:solidFill>
          </a:ln>
        </c:spPr>
        <c:crossAx val="37353445"/>
        <c:crosses val="autoZero"/>
        <c:auto val="1"/>
        <c:lblOffset val="100"/>
        <c:tickLblSkip val="1"/>
        <c:noMultiLvlLbl val="0"/>
      </c:catAx>
      <c:valAx>
        <c:axId val="373534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520004"/>
        <c:crossesAt val="1"/>
        <c:crossBetween val="between"/>
        <c:dispUnits/>
      </c:valAx>
      <c:spPr>
        <a:noFill/>
        <a:ln>
          <a:noFill/>
        </a:ln>
      </c:spPr>
    </c:plotArea>
    <c:legend>
      <c:legendPos val="b"/>
      <c:layout>
        <c:manualLayout>
          <c:xMode val="edge"/>
          <c:yMode val="edge"/>
          <c:x val="0.284"/>
          <c:y val="0.91875"/>
          <c:w val="0.4275"/>
          <c:h val="0.064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PIC</a:t>
            </a:r>
          </a:p>
        </c:rich>
      </c:tx>
      <c:layout>
        <c:manualLayout>
          <c:xMode val="factor"/>
          <c:yMode val="factor"/>
          <c:x val="-0.00325"/>
          <c:y val="-0.01175"/>
        </c:manualLayout>
      </c:layout>
      <c:spPr>
        <a:noFill/>
        <a:ln w="3175">
          <a:noFill/>
        </a:ln>
      </c:spPr>
    </c:title>
    <c:view3D>
      <c:rotX val="15"/>
      <c:hPercent val="43"/>
      <c:rotY val="20"/>
      <c:depthPercent val="100"/>
      <c:rAngAx val="1"/>
    </c:view3D>
    <c:plotArea>
      <c:layout>
        <c:manualLayout>
          <c:xMode val="edge"/>
          <c:yMode val="edge"/>
          <c:x val="0.0155"/>
          <c:y val="0.11075"/>
          <c:w val="0.96625"/>
          <c:h val="0.76325"/>
        </c:manualLayout>
      </c:layout>
      <c:bar3DChart>
        <c:barDir val="col"/>
        <c:grouping val="clustered"/>
        <c:varyColors val="0"/>
        <c:ser>
          <c:idx val="0"/>
          <c:order val="0"/>
          <c:tx>
            <c:strRef>
              <c:f>'GTH-03 Eje Plan Capac'!$C$33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Eje Plan Capac'!$B$34:$B$37</c:f>
              <c:strCache/>
            </c:strRef>
          </c:cat>
          <c:val>
            <c:numRef>
              <c:f>'GTH-03 Eje Plan Capac'!$C$34:$C$37</c:f>
              <c:numCache/>
            </c:numRef>
          </c:val>
          <c:shape val="cylinder"/>
        </c:ser>
        <c:ser>
          <c:idx val="1"/>
          <c:order val="1"/>
          <c:tx>
            <c:strRef>
              <c:f>'GTH-03 Eje Plan Capac'!$F$33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Eje Plan Capac'!$B$34:$B$37</c:f>
              <c:strCache/>
            </c:strRef>
          </c:cat>
          <c:val>
            <c:numRef>
              <c:f>'GTH-03 Eje Plan Capac'!$F$34:$F$37</c:f>
              <c:numCache/>
            </c:numRef>
          </c:val>
          <c:shape val="cylinder"/>
        </c:ser>
        <c:gapWidth val="75"/>
        <c:shape val="cylinder"/>
        <c:axId val="636686"/>
        <c:axId val="5730175"/>
      </c:bar3DChart>
      <c:catAx>
        <c:axId val="636686"/>
        <c:scaling>
          <c:orientation val="minMax"/>
        </c:scaling>
        <c:axPos val="b"/>
        <c:delete val="0"/>
        <c:numFmt formatCode="General" sourceLinked="0"/>
        <c:majorTickMark val="none"/>
        <c:minorTickMark val="none"/>
        <c:tickLblPos val="nextTo"/>
        <c:spPr>
          <a:ln w="3175">
            <a:solidFill>
              <a:srgbClr val="808080"/>
            </a:solidFill>
          </a:ln>
        </c:spPr>
        <c:crossAx val="5730175"/>
        <c:crosses val="autoZero"/>
        <c:auto val="1"/>
        <c:lblOffset val="100"/>
        <c:tickLblSkip val="1"/>
        <c:noMultiLvlLbl val="0"/>
      </c:catAx>
      <c:valAx>
        <c:axId val="57301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36686"/>
        <c:crossesAt val="1"/>
        <c:crossBetween val="between"/>
        <c:dispUnits/>
      </c:valAx>
      <c:spPr>
        <a:noFill/>
        <a:ln>
          <a:noFill/>
        </a:ln>
      </c:spPr>
    </c:plotArea>
    <c:legend>
      <c:legendPos val="b"/>
      <c:layout>
        <c:manualLayout>
          <c:xMode val="edge"/>
          <c:yMode val="edge"/>
          <c:x val="0.271"/>
          <c:y val="0.91525"/>
          <c:w val="0.4545"/>
          <c:h val="0.067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SG SST</a:t>
            </a:r>
          </a:p>
        </c:rich>
      </c:tx>
      <c:layout>
        <c:manualLayout>
          <c:xMode val="factor"/>
          <c:yMode val="factor"/>
          <c:x val="-0.0015"/>
          <c:y val="-0.00925"/>
        </c:manualLayout>
      </c:layout>
      <c:spPr>
        <a:noFill/>
        <a:ln w="3175">
          <a:noFill/>
        </a:ln>
      </c:spPr>
    </c:title>
    <c:view3D>
      <c:rotX val="15"/>
      <c:hPercent val="39"/>
      <c:rotY val="20"/>
      <c:depthPercent val="100"/>
      <c:rAngAx val="1"/>
    </c:view3D>
    <c:plotArea>
      <c:layout>
        <c:manualLayout>
          <c:xMode val="edge"/>
          <c:yMode val="edge"/>
          <c:x val="0.0155"/>
          <c:y val="0.11725"/>
          <c:w val="0.9665"/>
          <c:h val="0.75"/>
        </c:manualLayout>
      </c:layout>
      <c:bar3DChart>
        <c:barDir val="col"/>
        <c:grouping val="clustered"/>
        <c:varyColors val="0"/>
        <c:ser>
          <c:idx val="0"/>
          <c:order val="0"/>
          <c:tx>
            <c:strRef>
              <c:f>'GTH-04 Eje_Plan_SG-SST'!$C$33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Eje_Plan_SG-SST'!$B$34:$B$37</c:f>
              <c:strCache/>
            </c:strRef>
          </c:cat>
          <c:val>
            <c:numRef>
              <c:f>'GTH-04 Eje_Plan_SG-SST'!$C$34:$C$37</c:f>
              <c:numCache/>
            </c:numRef>
          </c:val>
          <c:shape val="cylinder"/>
        </c:ser>
        <c:ser>
          <c:idx val="1"/>
          <c:order val="1"/>
          <c:tx>
            <c:strRef>
              <c:f>'GTH-04 Eje_Plan_SG-SST'!$F$33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Eje_Plan_SG-SST'!$B$34:$B$37</c:f>
              <c:strCache/>
            </c:strRef>
          </c:cat>
          <c:val>
            <c:numRef>
              <c:f>'GTH-04 Eje_Plan_SG-SST'!$F$34:$F$37</c:f>
              <c:numCache/>
            </c:numRef>
          </c:val>
          <c:shape val="cylinder"/>
        </c:ser>
        <c:gapWidth val="75"/>
        <c:shape val="cylinder"/>
        <c:axId val="51571576"/>
        <c:axId val="61491001"/>
      </c:bar3DChart>
      <c:catAx>
        <c:axId val="51571576"/>
        <c:scaling>
          <c:orientation val="minMax"/>
        </c:scaling>
        <c:axPos val="b"/>
        <c:delete val="0"/>
        <c:numFmt formatCode="General" sourceLinked="0"/>
        <c:majorTickMark val="none"/>
        <c:minorTickMark val="none"/>
        <c:tickLblPos val="nextTo"/>
        <c:spPr>
          <a:ln w="3175">
            <a:solidFill>
              <a:srgbClr val="808080"/>
            </a:solidFill>
          </a:ln>
        </c:spPr>
        <c:crossAx val="61491001"/>
        <c:crosses val="autoZero"/>
        <c:auto val="1"/>
        <c:lblOffset val="100"/>
        <c:tickLblSkip val="1"/>
        <c:noMultiLvlLbl val="0"/>
      </c:catAx>
      <c:valAx>
        <c:axId val="614910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571576"/>
        <c:crossesAt val="1"/>
        <c:crossBetween val="between"/>
        <c:dispUnits/>
      </c:valAx>
      <c:spPr>
        <a:noFill/>
        <a:ln>
          <a:noFill/>
        </a:ln>
      </c:spPr>
    </c:plotArea>
    <c:legend>
      <c:legendPos val="b"/>
      <c:layout>
        <c:manualLayout>
          <c:xMode val="edge"/>
          <c:yMode val="edge"/>
          <c:x val="0.2715"/>
          <c:y val="0.91025"/>
          <c:w val="0.45225"/>
          <c:h val="0.071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Notificación de incidentes y reporte de AT y EL</a:t>
            </a:r>
          </a:p>
        </c:rich>
      </c:tx>
      <c:layout>
        <c:manualLayout>
          <c:xMode val="factor"/>
          <c:yMode val="factor"/>
          <c:x val="-0.002"/>
          <c:y val="-0.00975"/>
        </c:manualLayout>
      </c:layout>
      <c:spPr>
        <a:noFill/>
        <a:ln w="3175">
          <a:noFill/>
        </a:ln>
      </c:spPr>
    </c:title>
    <c:view3D>
      <c:rotX val="15"/>
      <c:hPercent val="41"/>
      <c:rotY val="20"/>
      <c:depthPercent val="100"/>
      <c:rAngAx val="1"/>
    </c:view3D>
    <c:plotArea>
      <c:layout>
        <c:manualLayout>
          <c:xMode val="edge"/>
          <c:yMode val="edge"/>
          <c:x val="0.0185"/>
          <c:y val="0.12375"/>
          <c:w val="0.96025"/>
          <c:h val="0.736"/>
        </c:manualLayout>
      </c:layout>
      <c:bar3DChart>
        <c:barDir val="col"/>
        <c:grouping val="clustered"/>
        <c:varyColors val="0"/>
        <c:ser>
          <c:idx val="0"/>
          <c:order val="0"/>
          <c:tx>
            <c:strRef>
              <c:f>'GTH-05 Reporte_AT_EL'!$C$33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Reporte_AT_EL'!$B$34:$B$37</c:f>
              <c:strCache/>
            </c:strRef>
          </c:cat>
          <c:val>
            <c:numRef>
              <c:f>'GTH-05 Reporte_AT_EL'!$C$34:$C$37</c:f>
              <c:numCache/>
            </c:numRef>
          </c:val>
          <c:shape val="cylinder"/>
        </c:ser>
        <c:ser>
          <c:idx val="1"/>
          <c:order val="1"/>
          <c:tx>
            <c:strRef>
              <c:f>'GTH-05 Reporte_AT_EL'!$F$33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Reporte_AT_EL'!$B$34:$B$37</c:f>
              <c:strCache/>
            </c:strRef>
          </c:cat>
          <c:val>
            <c:numRef>
              <c:f>'GTH-05 Reporte_AT_EL'!$F$34:$F$37</c:f>
              <c:numCache/>
            </c:numRef>
          </c:val>
          <c:shape val="cylinder"/>
        </c:ser>
        <c:gapWidth val="75"/>
        <c:shape val="cylinder"/>
        <c:axId val="16548098"/>
        <c:axId val="14715155"/>
      </c:bar3DChart>
      <c:catAx>
        <c:axId val="16548098"/>
        <c:scaling>
          <c:orientation val="minMax"/>
        </c:scaling>
        <c:axPos val="b"/>
        <c:delete val="0"/>
        <c:numFmt formatCode="General" sourceLinked="0"/>
        <c:majorTickMark val="none"/>
        <c:minorTickMark val="none"/>
        <c:tickLblPos val="nextTo"/>
        <c:spPr>
          <a:ln w="3175">
            <a:solidFill>
              <a:srgbClr val="808080"/>
            </a:solidFill>
          </a:ln>
        </c:spPr>
        <c:crossAx val="14715155"/>
        <c:crosses val="autoZero"/>
        <c:auto val="1"/>
        <c:lblOffset val="100"/>
        <c:tickLblSkip val="1"/>
        <c:noMultiLvlLbl val="0"/>
      </c:catAx>
      <c:valAx>
        <c:axId val="1471515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6548098"/>
        <c:crossesAt val="1"/>
        <c:crossBetween val="between"/>
        <c:dispUnits/>
      </c:valAx>
      <c:spPr>
        <a:noFill/>
        <a:ln>
          <a:noFill/>
        </a:ln>
      </c:spPr>
    </c:plotArea>
    <c:legend>
      <c:legendPos val="b"/>
      <c:layout>
        <c:manualLayout>
          <c:xMode val="edge"/>
          <c:yMode val="edge"/>
          <c:x val="0.22875"/>
          <c:y val="0.90525"/>
          <c:w val="0.5385"/>
          <c:h val="0.075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Reporte e Investigación Incidentes y AT</a:t>
            </a:r>
          </a:p>
        </c:rich>
      </c:tx>
      <c:layout>
        <c:manualLayout>
          <c:xMode val="factor"/>
          <c:yMode val="factor"/>
          <c:x val="-0.00375"/>
          <c:y val="-0.0105"/>
        </c:manualLayout>
      </c:layout>
      <c:spPr>
        <a:noFill/>
        <a:ln w="3175">
          <a:noFill/>
        </a:ln>
      </c:spPr>
    </c:title>
    <c:view3D>
      <c:rotX val="15"/>
      <c:hPercent val="36"/>
      <c:rotY val="20"/>
      <c:depthPercent val="100"/>
      <c:rAngAx val="1"/>
    </c:view3D>
    <c:plotArea>
      <c:layout>
        <c:manualLayout>
          <c:xMode val="edge"/>
          <c:yMode val="edge"/>
          <c:x val="0.0185"/>
          <c:y val="0.1325"/>
          <c:w val="0.96025"/>
          <c:h val="0.718"/>
        </c:manualLayout>
      </c:layout>
      <c:bar3DChart>
        <c:barDir val="col"/>
        <c:grouping val="clustered"/>
        <c:varyColors val="0"/>
        <c:ser>
          <c:idx val="0"/>
          <c:order val="0"/>
          <c:tx>
            <c:strRef>
              <c:f>'GTH-06 Investigación_AT_EL_'!$C$33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Investigación_AT_EL_'!$B$34:$B$37</c:f>
              <c:strCache/>
            </c:strRef>
          </c:cat>
          <c:val>
            <c:numRef>
              <c:f>'GTH-06 Investigación_AT_EL_'!$C$34:$C$37</c:f>
              <c:numCache/>
            </c:numRef>
          </c:val>
          <c:shape val="cylinder"/>
        </c:ser>
        <c:ser>
          <c:idx val="1"/>
          <c:order val="1"/>
          <c:tx>
            <c:strRef>
              <c:f>'GTH-06 Investigación_AT_EL_'!$F$33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Investigación_AT_EL_'!$B$34:$B$37</c:f>
              <c:strCache/>
            </c:strRef>
          </c:cat>
          <c:val>
            <c:numRef>
              <c:f>'GTH-06 Investigación_AT_EL_'!$F$34:$F$37</c:f>
              <c:numCache/>
            </c:numRef>
          </c:val>
          <c:shape val="cylinder"/>
        </c:ser>
        <c:gapWidth val="75"/>
        <c:shape val="cylinder"/>
        <c:axId val="65327532"/>
        <c:axId val="51076877"/>
      </c:bar3DChart>
      <c:catAx>
        <c:axId val="65327532"/>
        <c:scaling>
          <c:orientation val="minMax"/>
        </c:scaling>
        <c:axPos val="b"/>
        <c:delete val="0"/>
        <c:numFmt formatCode="General" sourceLinked="0"/>
        <c:majorTickMark val="none"/>
        <c:minorTickMark val="none"/>
        <c:tickLblPos val="nextTo"/>
        <c:spPr>
          <a:ln w="3175">
            <a:solidFill>
              <a:srgbClr val="808080"/>
            </a:solidFill>
          </a:ln>
        </c:spPr>
        <c:crossAx val="51076877"/>
        <c:crosses val="autoZero"/>
        <c:auto val="1"/>
        <c:lblOffset val="100"/>
        <c:tickLblSkip val="1"/>
        <c:noMultiLvlLbl val="0"/>
      </c:catAx>
      <c:valAx>
        <c:axId val="510768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5327532"/>
        <c:crossesAt val="1"/>
        <c:crossBetween val="between"/>
        <c:dispUnits/>
      </c:valAx>
      <c:spPr>
        <a:noFill/>
        <a:ln>
          <a:noFill/>
        </a:ln>
      </c:spPr>
    </c:plotArea>
    <c:legend>
      <c:legendPos val="b"/>
      <c:layout>
        <c:manualLayout>
          <c:xMode val="edge"/>
          <c:yMode val="edge"/>
          <c:x val="0.22875"/>
          <c:y val="0.8985"/>
          <c:w val="0.5385"/>
          <c:h val="0.080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 Mortales</a:t>
            </a:r>
          </a:p>
        </c:rich>
      </c:tx>
      <c:layout>
        <c:manualLayout>
          <c:xMode val="factor"/>
          <c:yMode val="factor"/>
          <c:x val="-0.00425"/>
          <c:y val="-0.01075"/>
        </c:manualLayout>
      </c:layout>
      <c:spPr>
        <a:noFill/>
        <a:ln w="3175">
          <a:noFill/>
        </a:ln>
      </c:spPr>
    </c:title>
    <c:view3D>
      <c:rotX val="15"/>
      <c:hPercent val="35"/>
      <c:rotY val="20"/>
      <c:depthPercent val="100"/>
      <c:rAngAx val="1"/>
    </c:view3D>
    <c:plotArea>
      <c:layout>
        <c:manualLayout>
          <c:xMode val="edge"/>
          <c:yMode val="edge"/>
          <c:x val="0.02025"/>
          <c:y val="0.18375"/>
          <c:w val="0.95675"/>
          <c:h val="0.6615"/>
        </c:manualLayout>
      </c:layout>
      <c:bar3DChart>
        <c:barDir val="col"/>
        <c:grouping val="clustered"/>
        <c:varyColors val="0"/>
        <c:ser>
          <c:idx val="0"/>
          <c:order val="0"/>
          <c:tx>
            <c:strRef>
              <c:f>'GTH-09 AT_Mortales'!$C$33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AT_Mortales'!$B$34:$B$37</c:f>
              <c:strCache/>
            </c:strRef>
          </c:cat>
          <c:val>
            <c:numRef>
              <c:f>'GTH-09 AT_Mortales'!$C$34:$C$37</c:f>
              <c:numCache/>
            </c:numRef>
          </c:val>
          <c:shape val="cylinder"/>
        </c:ser>
        <c:ser>
          <c:idx val="1"/>
          <c:order val="1"/>
          <c:tx>
            <c:strRef>
              <c:f>'GTH-09 AT_Mortales'!$F$33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AT_Mortales'!$B$34:$B$37</c:f>
              <c:strCache/>
            </c:strRef>
          </c:cat>
          <c:val>
            <c:numRef>
              <c:f>'GTH-09 AT_Mortales'!$F$34:$F$37</c:f>
              <c:numCache/>
            </c:numRef>
          </c:val>
          <c:shape val="cylinder"/>
        </c:ser>
        <c:gapWidth val="75"/>
        <c:shape val="cylinder"/>
        <c:axId val="57038710"/>
        <c:axId val="43586343"/>
      </c:bar3DChart>
      <c:catAx>
        <c:axId val="57038710"/>
        <c:scaling>
          <c:orientation val="minMax"/>
        </c:scaling>
        <c:axPos val="b"/>
        <c:delete val="0"/>
        <c:numFmt formatCode="General" sourceLinked="0"/>
        <c:majorTickMark val="none"/>
        <c:minorTickMark val="none"/>
        <c:tickLblPos val="nextTo"/>
        <c:spPr>
          <a:ln w="3175">
            <a:solidFill>
              <a:srgbClr val="808080"/>
            </a:solidFill>
          </a:ln>
        </c:spPr>
        <c:crossAx val="43586343"/>
        <c:crosses val="autoZero"/>
        <c:auto val="1"/>
        <c:lblOffset val="100"/>
        <c:tickLblSkip val="1"/>
        <c:noMultiLvlLbl val="0"/>
      </c:catAx>
      <c:valAx>
        <c:axId val="435863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038710"/>
        <c:crossesAt val="1"/>
        <c:crossBetween val="between"/>
        <c:dispUnits/>
      </c:valAx>
      <c:spPr>
        <a:noFill/>
        <a:ln>
          <a:noFill/>
        </a:ln>
      </c:spPr>
    </c:plotArea>
    <c:legend>
      <c:legendPos val="b"/>
      <c:layout>
        <c:manualLayout>
          <c:xMode val="edge"/>
          <c:yMode val="edge"/>
          <c:x val="0.20125"/>
          <c:y val="0.89525"/>
          <c:w val="0.5932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Prevalencia</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1975"/>
          <c:y val="0.18375"/>
          <c:w val="0.95775"/>
          <c:h val="0.6615"/>
        </c:manualLayout>
      </c:layout>
      <c:bar3DChart>
        <c:barDir val="col"/>
        <c:grouping val="clustered"/>
        <c:varyColors val="0"/>
        <c:ser>
          <c:idx val="0"/>
          <c:order val="0"/>
          <c:tx>
            <c:strRef>
              <c:f>'GTH-10 Prevalencia_EL'!$C$34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'GTH-10 Prevalencia_EL'!$B$35:$B$38</c:f>
              <c:strCache/>
            </c:strRef>
          </c:cat>
          <c:val>
            <c:numRef>
              <c:f>'GTH-10 Prevalencia_EL'!$C$35:$C$38</c:f>
              <c:numCache/>
            </c:numRef>
          </c:val>
          <c:shape val="cylinder"/>
        </c:ser>
        <c:ser>
          <c:idx val="1"/>
          <c:order val="1"/>
          <c:tx>
            <c:strRef>
              <c:f>'GTH-10 Prevalencia_EL'!$G$34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'GTH-10 Prevalencia_EL'!$B$35:$B$38</c:f>
              <c:strCache/>
            </c:strRef>
          </c:cat>
          <c:val>
            <c:numRef>
              <c:f>'GTH-10 Prevalencia_EL'!$G$35:$G$38</c:f>
              <c:numCache/>
            </c:numRef>
          </c:val>
          <c:shape val="cylinder"/>
        </c:ser>
        <c:gapWidth val="75"/>
        <c:shape val="cylinder"/>
        <c:axId val="56732768"/>
        <c:axId val="40832865"/>
      </c:bar3DChart>
      <c:catAx>
        <c:axId val="56732768"/>
        <c:scaling>
          <c:orientation val="minMax"/>
        </c:scaling>
        <c:axPos val="b"/>
        <c:delete val="0"/>
        <c:numFmt formatCode="General" sourceLinked="0"/>
        <c:majorTickMark val="none"/>
        <c:minorTickMark val="none"/>
        <c:tickLblPos val="nextTo"/>
        <c:spPr>
          <a:ln w="3175">
            <a:solidFill>
              <a:srgbClr val="808080"/>
            </a:solidFill>
          </a:ln>
        </c:spPr>
        <c:crossAx val="40832865"/>
        <c:crosses val="autoZero"/>
        <c:auto val="1"/>
        <c:lblOffset val="100"/>
        <c:tickLblSkip val="1"/>
        <c:noMultiLvlLbl val="0"/>
      </c:catAx>
      <c:valAx>
        <c:axId val="40832865"/>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6732768"/>
        <c:crossesAt val="1"/>
        <c:crossBetween val="between"/>
        <c:dispUnits/>
      </c:valAx>
      <c:spPr>
        <a:noFill/>
        <a:ln>
          <a:noFill/>
        </a:ln>
      </c:spPr>
    </c:plotArea>
    <c:legend>
      <c:legendPos val="b"/>
      <c:layout>
        <c:manualLayout>
          <c:xMode val="edge"/>
          <c:yMode val="edge"/>
          <c:x val="0.21075"/>
          <c:y val="0.89525"/>
          <c:w val="0.572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Incidencia</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1975"/>
          <c:y val="0.1845"/>
          <c:w val="0.95775"/>
          <c:h val="0.66"/>
        </c:manualLayout>
      </c:layout>
      <c:bar3DChart>
        <c:barDir val="col"/>
        <c:grouping val="clustered"/>
        <c:varyColors val="0"/>
        <c:ser>
          <c:idx val="0"/>
          <c:order val="0"/>
          <c:tx>
            <c:strRef>
              <c:f>'GTH-11 Incidencia_EL'!$C$34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'GTH-11 Incidencia_EL'!$C$35:$C$38</c:f>
              <c:numCache/>
            </c:numRef>
          </c:val>
          <c:shape val="cylinder"/>
        </c:ser>
        <c:ser>
          <c:idx val="1"/>
          <c:order val="1"/>
          <c:tx>
            <c:strRef>
              <c:f>'GTH-11 Incidencia_EL'!$F$34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'GTH-11 Incidencia_EL'!$F$35:$F$38</c:f>
              <c:numCache/>
            </c:numRef>
          </c:val>
          <c:shape val="cylinder"/>
        </c:ser>
        <c:gapWidth val="75"/>
        <c:shape val="cylinder"/>
        <c:axId val="31951466"/>
        <c:axId val="19127739"/>
      </c:bar3DChart>
      <c:catAx>
        <c:axId val="31951466"/>
        <c:scaling>
          <c:orientation val="minMax"/>
        </c:scaling>
        <c:axPos val="b"/>
        <c:delete val="0"/>
        <c:numFmt formatCode="General" sourceLinked="0"/>
        <c:majorTickMark val="none"/>
        <c:minorTickMark val="none"/>
        <c:tickLblPos val="nextTo"/>
        <c:spPr>
          <a:ln w="3175">
            <a:solidFill>
              <a:srgbClr val="808080"/>
            </a:solidFill>
          </a:ln>
        </c:spPr>
        <c:crossAx val="19127739"/>
        <c:crosses val="autoZero"/>
        <c:auto val="1"/>
        <c:lblOffset val="100"/>
        <c:tickLblSkip val="1"/>
        <c:noMultiLvlLbl val="0"/>
      </c:catAx>
      <c:valAx>
        <c:axId val="19127739"/>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951466"/>
        <c:crossesAt val="1"/>
        <c:crossBetween val="between"/>
        <c:dispUnits/>
      </c:valAx>
      <c:spPr>
        <a:noFill/>
        <a:ln>
          <a:noFill/>
        </a:ln>
      </c:spPr>
    </c:plotArea>
    <c:legend>
      <c:legendPos val="b"/>
      <c:layout>
        <c:manualLayout>
          <c:xMode val="edge"/>
          <c:yMode val="edge"/>
          <c:x val="0.211"/>
          <c:y val="0.895"/>
          <c:w val="0.57375"/>
          <c:h val="0.083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3982700"/>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495300</xdr:colOff>
      <xdr:row>32</xdr:row>
      <xdr:rowOff>295275</xdr:rowOff>
    </xdr:from>
    <xdr:to>
      <xdr:col>12</xdr:col>
      <xdr:colOff>752475</xdr:colOff>
      <xdr:row>40</xdr:row>
      <xdr:rowOff>95250</xdr:rowOff>
    </xdr:to>
    <xdr:graphicFrame>
      <xdr:nvGraphicFramePr>
        <xdr:cNvPr id="2" name="3 Gráfico"/>
        <xdr:cNvGraphicFramePr/>
      </xdr:nvGraphicFramePr>
      <xdr:xfrm>
        <a:off x="9810750" y="11039475"/>
        <a:ext cx="4743450" cy="27241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419100</xdr:colOff>
      <xdr:row>33</xdr:row>
      <xdr:rowOff>0</xdr:rowOff>
    </xdr:from>
    <xdr:to>
      <xdr:col>12</xdr:col>
      <xdr:colOff>666750</xdr:colOff>
      <xdr:row>40</xdr:row>
      <xdr:rowOff>114300</xdr:rowOff>
    </xdr:to>
    <xdr:graphicFrame>
      <xdr:nvGraphicFramePr>
        <xdr:cNvPr id="2" name="3 Gráfico"/>
        <xdr:cNvGraphicFramePr/>
      </xdr:nvGraphicFramePr>
      <xdr:xfrm>
        <a:off x="9734550" y="10877550"/>
        <a:ext cx="4733925" cy="27146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2</xdr:col>
      <xdr:colOff>171450</xdr:colOff>
      <xdr:row>54</xdr:row>
      <xdr:rowOff>19050</xdr:rowOff>
    </xdr:from>
    <xdr:to>
      <xdr:col>8</xdr:col>
      <xdr:colOff>847725</xdr:colOff>
      <xdr:row>63</xdr:row>
      <xdr:rowOff>200025</xdr:rowOff>
    </xdr:to>
    <xdr:graphicFrame>
      <xdr:nvGraphicFramePr>
        <xdr:cNvPr id="2" name="3 Gráfico"/>
        <xdr:cNvGraphicFramePr/>
      </xdr:nvGraphicFramePr>
      <xdr:xfrm>
        <a:off x="2686050" y="18564225"/>
        <a:ext cx="7372350" cy="32670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47625</xdr:colOff>
      <xdr:row>32</xdr:row>
      <xdr:rowOff>247650</xdr:rowOff>
    </xdr:from>
    <xdr:to>
      <xdr:col>12</xdr:col>
      <xdr:colOff>133350</xdr:colOff>
      <xdr:row>39</xdr:row>
      <xdr:rowOff>0</xdr:rowOff>
    </xdr:to>
    <xdr:graphicFrame>
      <xdr:nvGraphicFramePr>
        <xdr:cNvPr id="2" name="5 Gráfico"/>
        <xdr:cNvGraphicFramePr/>
      </xdr:nvGraphicFramePr>
      <xdr:xfrm>
        <a:off x="9363075" y="10877550"/>
        <a:ext cx="4572000"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190500</xdr:colOff>
      <xdr:row>31</xdr:row>
      <xdr:rowOff>180975</xdr:rowOff>
    </xdr:from>
    <xdr:to>
      <xdr:col>12</xdr:col>
      <xdr:colOff>847725</xdr:colOff>
      <xdr:row>41</xdr:row>
      <xdr:rowOff>142875</xdr:rowOff>
    </xdr:to>
    <xdr:graphicFrame>
      <xdr:nvGraphicFramePr>
        <xdr:cNvPr id="2" name="3 Gráfico"/>
        <xdr:cNvGraphicFramePr/>
      </xdr:nvGraphicFramePr>
      <xdr:xfrm>
        <a:off x="8324850" y="10410825"/>
        <a:ext cx="6324600" cy="34861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428625</xdr:colOff>
      <xdr:row>31</xdr:row>
      <xdr:rowOff>142875</xdr:rowOff>
    </xdr:from>
    <xdr:to>
      <xdr:col>12</xdr:col>
      <xdr:colOff>714375</xdr:colOff>
      <xdr:row>40</xdr:row>
      <xdr:rowOff>76200</xdr:rowOff>
    </xdr:to>
    <xdr:graphicFrame>
      <xdr:nvGraphicFramePr>
        <xdr:cNvPr id="2" name="4 Gráfico"/>
        <xdr:cNvGraphicFramePr/>
      </xdr:nvGraphicFramePr>
      <xdr:xfrm>
        <a:off x="10467975" y="10220325"/>
        <a:ext cx="5953125"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238125</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667750" y="9858375"/>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657225</xdr:colOff>
      <xdr:row>31</xdr:row>
      <xdr:rowOff>200025</xdr:rowOff>
    </xdr:from>
    <xdr:to>
      <xdr:col>12</xdr:col>
      <xdr:colOff>28575</xdr:colOff>
      <xdr:row>36</xdr:row>
      <xdr:rowOff>276225</xdr:rowOff>
    </xdr:to>
    <xdr:graphicFrame>
      <xdr:nvGraphicFramePr>
        <xdr:cNvPr id="2" name="2 Gráfico"/>
        <xdr:cNvGraphicFramePr/>
      </xdr:nvGraphicFramePr>
      <xdr:xfrm>
        <a:off x="8877300" y="10782300"/>
        <a:ext cx="5038725" cy="3000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762000</xdr:colOff>
      <xdr:row>31</xdr:row>
      <xdr:rowOff>485775</xdr:rowOff>
    </xdr:from>
    <xdr:to>
      <xdr:col>12</xdr:col>
      <xdr:colOff>133350</xdr:colOff>
      <xdr:row>37</xdr:row>
      <xdr:rowOff>19050</xdr:rowOff>
    </xdr:to>
    <xdr:graphicFrame>
      <xdr:nvGraphicFramePr>
        <xdr:cNvPr id="2" name="5 Gráfico"/>
        <xdr:cNvGraphicFramePr/>
      </xdr:nvGraphicFramePr>
      <xdr:xfrm>
        <a:off x="8896350" y="11068050"/>
        <a:ext cx="5038725" cy="2809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923925</xdr:colOff>
      <xdr:row>31</xdr:row>
      <xdr:rowOff>390525</xdr:rowOff>
    </xdr:from>
    <xdr:to>
      <xdr:col>11</xdr:col>
      <xdr:colOff>847725</xdr:colOff>
      <xdr:row>39</xdr:row>
      <xdr:rowOff>57150</xdr:rowOff>
    </xdr:to>
    <xdr:graphicFrame>
      <xdr:nvGraphicFramePr>
        <xdr:cNvPr id="2" name="3 Gráfico"/>
        <xdr:cNvGraphicFramePr/>
      </xdr:nvGraphicFramePr>
      <xdr:xfrm>
        <a:off x="9058275" y="10725150"/>
        <a:ext cx="458152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cuments\01_SUBD_ADMINISTRATIVA_2019\01_INFORMES%20A%20REPORTAR%20OAP\04_CUARTO%20TRIMESTRE%202019\Indicadores\Soporte\Trimestre_4_Ind_GTH_2019_Fr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GTH-05 Reporte_AT_EL"/>
      <sheetName val="GTH-07 Frecuencia_AT"/>
      <sheetName val="GTH-08 Severidad_AT"/>
      <sheetName val="GTH-09 AT_Mortales"/>
      <sheetName val="GTH-10 Prevalencia_EL"/>
      <sheetName val="GTH-11 Incidencia_EL"/>
      <sheetName val="GTH-12 Ausentismo_Causa_Médica"/>
      <sheetName val="GTH-13 Ejecución_PM"/>
      <sheetName val="Listas"/>
    </sheetNames>
    <sheetDataSet>
      <sheetData sheetId="6">
        <row r="35">
          <cell r="B35" t="str">
            <v>Primer Trimestre</v>
          </cell>
        </row>
        <row r="36">
          <cell r="B36" t="str">
            <v>Segundo Trimestre</v>
          </cell>
        </row>
        <row r="37">
          <cell r="B37" t="str">
            <v>Tercer Trimestre</v>
          </cell>
        </row>
        <row r="38">
          <cell r="B38" t="str">
            <v>Cuarto Trimestre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TH-10 Prevalencia_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34">
      <selection activeCell="H48" sqref="H48:M48"/>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245</v>
      </c>
      <c r="D11" s="343"/>
      <c r="E11" s="343"/>
      <c r="F11" s="343"/>
      <c r="G11" s="343"/>
      <c r="H11" s="343"/>
      <c r="I11" s="343"/>
      <c r="J11" s="343"/>
      <c r="K11" s="24" t="s">
        <v>82</v>
      </c>
      <c r="L11" s="344" t="s">
        <v>224</v>
      </c>
      <c r="M11" s="345"/>
      <c r="O11" s="143" t="s">
        <v>21</v>
      </c>
    </row>
    <row r="12" spans="1:15" ht="37.5" customHeight="1" thickBot="1">
      <c r="A12" s="304" t="s">
        <v>9</v>
      </c>
      <c r="B12" s="305"/>
      <c r="C12" s="335" t="s">
        <v>228</v>
      </c>
      <c r="D12" s="336"/>
      <c r="E12" s="336"/>
      <c r="F12" s="336"/>
      <c r="G12" s="336"/>
      <c r="H12" s="336"/>
      <c r="I12" s="336"/>
      <c r="J12" s="336"/>
      <c r="K12" s="336"/>
      <c r="L12" s="336"/>
      <c r="M12" s="337"/>
      <c r="O12" s="143" t="s">
        <v>0</v>
      </c>
    </row>
    <row r="13" spans="1:15" ht="225" customHeight="1" thickBot="1">
      <c r="A13" s="304" t="s">
        <v>98</v>
      </c>
      <c r="B13" s="305"/>
      <c r="C13" s="335" t="s">
        <v>270</v>
      </c>
      <c r="D13" s="346"/>
      <c r="E13" s="346"/>
      <c r="F13" s="346"/>
      <c r="G13" s="346"/>
      <c r="H13" s="346"/>
      <c r="I13" s="346"/>
      <c r="J13" s="346"/>
      <c r="K13" s="346"/>
      <c r="L13" s="346"/>
      <c r="M13" s="34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16"/>
      <c r="D18" s="318"/>
      <c r="E18" s="6" t="s">
        <v>14</v>
      </c>
      <c r="F18" s="304" t="s">
        <v>15</v>
      </c>
      <c r="G18" s="338"/>
      <c r="H18" s="305"/>
      <c r="I18" s="34" t="s">
        <v>16</v>
      </c>
      <c r="J18" s="304" t="s">
        <v>139</v>
      </c>
      <c r="K18" s="338"/>
      <c r="L18" s="305"/>
      <c r="M18" s="6" t="s">
        <v>17</v>
      </c>
      <c r="O18" s="143" t="s">
        <v>27</v>
      </c>
    </row>
    <row r="19" spans="1:15" ht="81" customHeight="1" thickBot="1">
      <c r="A19" s="279" t="s">
        <v>216</v>
      </c>
      <c r="B19" s="280"/>
      <c r="C19" s="283" t="s">
        <v>85</v>
      </c>
      <c r="D19" s="284"/>
      <c r="E19" s="150">
        <v>1</v>
      </c>
      <c r="F19" s="276" t="s">
        <v>219</v>
      </c>
      <c r="G19" s="277"/>
      <c r="H19" s="278"/>
      <c r="I19" s="150" t="s">
        <v>97</v>
      </c>
      <c r="J19" s="309" t="s">
        <v>215</v>
      </c>
      <c r="K19" s="310"/>
      <c r="L19" s="311"/>
      <c r="M19" s="7" t="s">
        <v>122</v>
      </c>
      <c r="O19" s="143"/>
    </row>
    <row r="20" spans="1:15" ht="81" customHeight="1" thickBot="1">
      <c r="A20" s="281"/>
      <c r="B20" s="282"/>
      <c r="C20" s="285"/>
      <c r="D20" s="286"/>
      <c r="E20" s="150">
        <v>2</v>
      </c>
      <c r="F20" s="276" t="s">
        <v>218</v>
      </c>
      <c r="G20" s="277"/>
      <c r="H20" s="278"/>
      <c r="I20" s="150" t="s">
        <v>97</v>
      </c>
      <c r="J20" s="309" t="s">
        <v>223</v>
      </c>
      <c r="K20" s="310"/>
      <c r="L20" s="311"/>
      <c r="M20" s="7" t="s">
        <v>122</v>
      </c>
      <c r="O20" s="143"/>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6</v>
      </c>
      <c r="C22" s="33" t="s">
        <v>73</v>
      </c>
      <c r="D22" s="142" t="s">
        <v>13</v>
      </c>
      <c r="E22" s="6" t="s">
        <v>23</v>
      </c>
      <c r="F22" s="40">
        <v>1</v>
      </c>
      <c r="G22" s="6" t="s">
        <v>140</v>
      </c>
      <c r="H22" s="77" t="s">
        <v>127</v>
      </c>
      <c r="I22" s="6" t="s">
        <v>106</v>
      </c>
      <c r="J22" s="102" t="s">
        <v>127</v>
      </c>
      <c r="K22" s="6" t="s">
        <v>107</v>
      </c>
      <c r="L22" s="331" t="s">
        <v>127</v>
      </c>
      <c r="M22" s="332"/>
      <c r="O22" s="20" t="s">
        <v>48</v>
      </c>
      <c r="AN22" s="1">
        <f>AN21+1</f>
        <v>2003</v>
      </c>
    </row>
    <row r="23" spans="1:15" ht="16.5" customHeight="1" thickBot="1">
      <c r="A23" s="296" t="s">
        <v>26</v>
      </c>
      <c r="B23" s="333" t="s">
        <v>25</v>
      </c>
      <c r="C23" s="296" t="s">
        <v>75</v>
      </c>
      <c r="D23" s="333" t="s">
        <v>25</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55"/>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53">
        <v>0.9</v>
      </c>
      <c r="G27" s="25" t="s">
        <v>87</v>
      </c>
      <c r="H27" s="54">
        <v>1</v>
      </c>
      <c r="I27" s="50" t="s">
        <v>88</v>
      </c>
      <c r="J27" s="23"/>
      <c r="K27" s="23"/>
      <c r="L27" s="51"/>
      <c r="M27" s="52"/>
      <c r="O27" s="20" t="s">
        <v>62</v>
      </c>
      <c r="AN27" s="1" t="e">
        <f>AN26+1</f>
        <v>#REF!</v>
      </c>
    </row>
    <row r="28" spans="1:40" ht="24.75" customHeight="1" thickBot="1">
      <c r="A28" s="316"/>
      <c r="B28" s="317"/>
      <c r="C28" s="318"/>
      <c r="D28" s="321" t="s">
        <v>78</v>
      </c>
      <c r="E28" s="322"/>
      <c r="F28" s="56">
        <v>0.8</v>
      </c>
      <c r="G28" s="26" t="s">
        <v>87</v>
      </c>
      <c r="H28" s="57">
        <v>0.899</v>
      </c>
      <c r="I28" s="323" t="s">
        <v>217</v>
      </c>
      <c r="J28" s="324"/>
      <c r="K28" s="324"/>
      <c r="L28" s="324"/>
      <c r="M28" s="325"/>
      <c r="O28" s="20" t="s">
        <v>51</v>
      </c>
      <c r="AN28" s="1" t="e">
        <f>#REF!+1</f>
        <v>#REF!</v>
      </c>
    </row>
    <row r="29" spans="1:40" ht="24.75" customHeight="1" thickBot="1">
      <c r="A29" s="301"/>
      <c r="B29" s="302"/>
      <c r="C29" s="303"/>
      <c r="D29" s="329" t="s">
        <v>79</v>
      </c>
      <c r="E29" s="330"/>
      <c r="F29" s="58">
        <v>0</v>
      </c>
      <c r="G29" s="27" t="s">
        <v>87</v>
      </c>
      <c r="H29" s="130">
        <v>0.799</v>
      </c>
      <c r="I29" s="326"/>
      <c r="J29" s="327"/>
      <c r="K29" s="327"/>
      <c r="L29" s="327"/>
      <c r="M29" s="328"/>
      <c r="O29" s="20" t="s">
        <v>52</v>
      </c>
      <c r="AN29" s="1" t="e">
        <f>#REF!+1</f>
        <v>#REF!</v>
      </c>
    </row>
    <row r="30" spans="1:40" ht="12.75">
      <c r="A30" s="2"/>
      <c r="B30" s="143"/>
      <c r="C30" s="143"/>
      <c r="D30" s="143"/>
      <c r="E30" s="143"/>
      <c r="F30" s="143"/>
      <c r="G30" s="143"/>
      <c r="H30" s="143"/>
      <c r="I30" s="143"/>
      <c r="J30" s="143"/>
      <c r="K30" s="143"/>
      <c r="L30" s="143"/>
      <c r="M30" s="37"/>
      <c r="O30" s="20" t="s">
        <v>142</v>
      </c>
      <c r="AN30" s="1" t="e">
        <f>#REF!+1</f>
        <v>#REF!</v>
      </c>
    </row>
    <row r="31" spans="15:40" ht="13.5" customHeight="1" thickBot="1">
      <c r="O31" s="20" t="s">
        <v>64</v>
      </c>
      <c r="AN31" s="1" t="e">
        <f>AN30+1</f>
        <v>#REF!</v>
      </c>
    </row>
    <row r="32" spans="1:40" ht="13.5" thickBot="1">
      <c r="A32" s="293" t="s">
        <v>30</v>
      </c>
      <c r="B32" s="294"/>
      <c r="C32" s="294"/>
      <c r="D32" s="294"/>
      <c r="E32" s="294"/>
      <c r="F32" s="294"/>
      <c r="G32" s="294"/>
      <c r="H32" s="294"/>
      <c r="I32" s="294"/>
      <c r="J32" s="294"/>
      <c r="K32" s="294"/>
      <c r="L32" s="294"/>
      <c r="M32" s="295"/>
      <c r="O32" s="20" t="s">
        <v>54</v>
      </c>
      <c r="AN32" s="1" t="e">
        <f>AN31+1</f>
        <v>#REF!</v>
      </c>
    </row>
    <row r="33" spans="1:15" ht="44.25" customHeight="1" thickBot="1">
      <c r="A33" s="151"/>
      <c r="B33" s="121"/>
      <c r="C33" s="121"/>
      <c r="D33" s="118"/>
      <c r="E33" s="118"/>
      <c r="F33" s="118"/>
      <c r="G33" s="118"/>
      <c r="H33" s="119"/>
      <c r="I33" s="119"/>
      <c r="J33" s="119"/>
      <c r="K33" s="119"/>
      <c r="L33" s="119"/>
      <c r="M33" s="120"/>
      <c r="O33" s="20"/>
    </row>
    <row r="34" spans="1:38" ht="106.5" customHeight="1" thickBot="1">
      <c r="A34" s="151"/>
      <c r="B34" s="173" t="s">
        <v>31</v>
      </c>
      <c r="C34" s="172" t="s">
        <v>32</v>
      </c>
      <c r="D34" s="171" t="str">
        <f>F20</f>
        <v>N° total de requisitos establecidos en el Decreto 1072 de 2015 y en la Resolución 0312 de 2019</v>
      </c>
      <c r="E34" s="171" t="str">
        <f>F19</f>
        <v>N° de requisitos establecidos en el Decreto 1072 de 2015 y en la Resolución 0312 de 2019 que se cumplen  </v>
      </c>
      <c r="F34" s="170" t="s">
        <v>89</v>
      </c>
      <c r="G34" s="169" t="s">
        <v>93</v>
      </c>
      <c r="J34" s="143"/>
      <c r="K34" s="143"/>
      <c r="L34" s="143"/>
      <c r="M34" s="149"/>
      <c r="O34" s="20" t="s">
        <v>55</v>
      </c>
      <c r="AI34"/>
      <c r="AL34" s="1"/>
    </row>
    <row r="35" spans="1:38" ht="25.5" customHeight="1">
      <c r="A35" s="151"/>
      <c r="B35" s="168" t="s">
        <v>33</v>
      </c>
      <c r="C35" s="167">
        <v>0</v>
      </c>
      <c r="D35" s="125"/>
      <c r="E35" s="166"/>
      <c r="F35" s="165"/>
      <c r="G35" s="164"/>
      <c r="J35" s="143"/>
      <c r="K35" s="143"/>
      <c r="L35" s="143"/>
      <c r="M35" s="149"/>
      <c r="O35" s="20"/>
      <c r="AI35"/>
      <c r="AL35" s="1"/>
    </row>
    <row r="36" spans="1:38" ht="25.5" customHeight="1">
      <c r="A36" s="151"/>
      <c r="B36" s="163" t="s">
        <v>34</v>
      </c>
      <c r="C36" s="162">
        <v>0</v>
      </c>
      <c r="D36" s="122"/>
      <c r="E36" s="161"/>
      <c r="F36" s="160"/>
      <c r="G36" s="159"/>
      <c r="J36" s="143"/>
      <c r="K36" s="143"/>
      <c r="L36" s="143"/>
      <c r="M36" s="149"/>
      <c r="O36" s="20"/>
      <c r="AI36"/>
      <c r="AL36" s="1"/>
    </row>
    <row r="37" spans="1:38" ht="25.5" customHeight="1">
      <c r="A37" s="151"/>
      <c r="B37" s="163" t="s">
        <v>35</v>
      </c>
      <c r="C37" s="162">
        <v>0</v>
      </c>
      <c r="D37" s="122"/>
      <c r="E37" s="161"/>
      <c r="F37" s="160"/>
      <c r="G37" s="159"/>
      <c r="J37" s="143"/>
      <c r="K37" s="143"/>
      <c r="L37" s="143"/>
      <c r="M37" s="149"/>
      <c r="O37" s="20"/>
      <c r="AI37"/>
      <c r="AL37" s="1"/>
    </row>
    <row r="38" spans="1:38" ht="25.5" customHeight="1" thickBot="1">
      <c r="A38" s="151"/>
      <c r="B38" s="158" t="s">
        <v>36</v>
      </c>
      <c r="C38" s="157">
        <v>1</v>
      </c>
      <c r="D38" s="126">
        <v>13</v>
      </c>
      <c r="E38" s="156">
        <v>13</v>
      </c>
      <c r="F38" s="155">
        <f>E38/D38</f>
        <v>1</v>
      </c>
      <c r="G38" s="154"/>
      <c r="J38" s="143"/>
      <c r="K38" s="143"/>
      <c r="L38" s="143"/>
      <c r="M38" s="149"/>
      <c r="O38" s="20" t="s">
        <v>53</v>
      </c>
      <c r="AI38"/>
      <c r="AL38" s="1"/>
    </row>
    <row r="39" spans="1:16" ht="12.75">
      <c r="A39" s="2"/>
      <c r="B39" s="143"/>
      <c r="C39" s="143"/>
      <c r="D39" s="143"/>
      <c r="E39" s="143"/>
      <c r="F39" s="143"/>
      <c r="G39" s="143"/>
      <c r="H39" s="143"/>
      <c r="I39" s="143"/>
      <c r="J39" s="143"/>
      <c r="K39" s="143"/>
      <c r="L39" s="143"/>
      <c r="M39" s="37"/>
      <c r="N39" s="143"/>
      <c r="O39" s="9" t="s">
        <v>68</v>
      </c>
      <c r="P39" s="143"/>
    </row>
    <row r="40" spans="1:40" ht="12.75">
      <c r="A40" s="2"/>
      <c r="B40" s="143"/>
      <c r="C40" s="143"/>
      <c r="D40" s="143"/>
      <c r="E40" s="143"/>
      <c r="F40" s="143"/>
      <c r="G40" s="143"/>
      <c r="H40" s="143"/>
      <c r="I40" s="143"/>
      <c r="J40" s="143"/>
      <c r="K40" s="143"/>
      <c r="L40" s="143"/>
      <c r="M40" s="37"/>
      <c r="O40" s="9" t="s">
        <v>56</v>
      </c>
      <c r="AN40" s="1" t="e">
        <f>#REF!+1</f>
        <v>#REF!</v>
      </c>
    </row>
    <row r="41" spans="1:15" ht="13.5" thickBot="1">
      <c r="A41" s="2"/>
      <c r="B41" s="143"/>
      <c r="C41" s="143"/>
      <c r="D41" s="143"/>
      <c r="E41" s="143"/>
      <c r="F41" s="143"/>
      <c r="G41" s="143"/>
      <c r="H41" s="143"/>
      <c r="I41" s="143"/>
      <c r="J41" s="143"/>
      <c r="K41" s="143"/>
      <c r="L41" s="143"/>
      <c r="M41" s="37"/>
      <c r="O41" s="143" t="s">
        <v>47</v>
      </c>
    </row>
    <row r="42" spans="1:40" ht="13.5" customHeight="1" thickBot="1">
      <c r="A42" s="293" t="s">
        <v>37</v>
      </c>
      <c r="B42" s="294"/>
      <c r="C42" s="294"/>
      <c r="D42" s="294"/>
      <c r="E42" s="294"/>
      <c r="F42" s="294"/>
      <c r="G42" s="294"/>
      <c r="H42" s="294"/>
      <c r="I42" s="294"/>
      <c r="J42" s="294"/>
      <c r="K42" s="294"/>
      <c r="L42" s="294"/>
      <c r="M42" s="295"/>
      <c r="O42" s="143" t="s">
        <v>112</v>
      </c>
      <c r="AN42" s="1" t="e">
        <f>#REF!+1</f>
        <v>#REF!</v>
      </c>
    </row>
    <row r="43" spans="1:40" ht="13.5" thickBot="1">
      <c r="A43" s="2"/>
      <c r="B43" s="143"/>
      <c r="C43" s="143"/>
      <c r="D43" s="143"/>
      <c r="E43" s="143"/>
      <c r="F43" s="143"/>
      <c r="G43" s="143"/>
      <c r="H43" s="143"/>
      <c r="I43" s="143"/>
      <c r="J43" s="143"/>
      <c r="K43" s="143"/>
      <c r="L43" s="143"/>
      <c r="M43" s="37"/>
      <c r="O43" s="143" t="s">
        <v>113</v>
      </c>
      <c r="AN43" s="1" t="e">
        <f>AN42+1</f>
        <v>#REF!</v>
      </c>
    </row>
    <row r="44" spans="1:40" ht="25.5" customHeight="1" thickBot="1">
      <c r="A44" s="296" t="s">
        <v>38</v>
      </c>
      <c r="B44" s="298" t="s">
        <v>39</v>
      </c>
      <c r="C44" s="299"/>
      <c r="D44" s="299"/>
      <c r="E44" s="300"/>
      <c r="F44" s="304" t="s">
        <v>90</v>
      </c>
      <c r="G44" s="305"/>
      <c r="H44" s="298" t="s">
        <v>40</v>
      </c>
      <c r="I44" s="299"/>
      <c r="J44" s="299"/>
      <c r="K44" s="299"/>
      <c r="L44" s="299"/>
      <c r="M44" s="300"/>
      <c r="O44" s="1" t="s">
        <v>126</v>
      </c>
      <c r="AN44" s="1" t="e">
        <f>AN43+1</f>
        <v>#REF!</v>
      </c>
    </row>
    <row r="45" spans="1:15" ht="25.5" customHeight="1" thickBot="1">
      <c r="A45" s="297"/>
      <c r="B45" s="301"/>
      <c r="C45" s="302"/>
      <c r="D45" s="302"/>
      <c r="E45" s="303"/>
      <c r="F45" s="6" t="s">
        <v>91</v>
      </c>
      <c r="G45" s="34" t="s">
        <v>92</v>
      </c>
      <c r="H45" s="301"/>
      <c r="I45" s="302"/>
      <c r="J45" s="302"/>
      <c r="K45" s="302"/>
      <c r="L45" s="302"/>
      <c r="M45" s="303"/>
      <c r="O45" s="1" t="s">
        <v>114</v>
      </c>
    </row>
    <row r="46" spans="1:40" ht="48" customHeight="1" thickBot="1">
      <c r="A46" s="10" t="s">
        <v>33</v>
      </c>
      <c r="B46" s="306" t="s">
        <v>282</v>
      </c>
      <c r="C46" s="307"/>
      <c r="D46" s="307"/>
      <c r="E46" s="308"/>
      <c r="F46" s="28"/>
      <c r="G46" s="81"/>
      <c r="H46" s="290"/>
      <c r="I46" s="291"/>
      <c r="J46" s="291"/>
      <c r="K46" s="291"/>
      <c r="L46" s="291"/>
      <c r="M46" s="292"/>
      <c r="AN46" s="1" t="e">
        <f>AN44+1</f>
        <v>#REF!</v>
      </c>
    </row>
    <row r="47" spans="1:40" ht="48" customHeight="1" thickBot="1">
      <c r="A47" s="10" t="s">
        <v>34</v>
      </c>
      <c r="B47" s="306" t="s">
        <v>282</v>
      </c>
      <c r="C47" s="307"/>
      <c r="D47" s="307"/>
      <c r="E47" s="308"/>
      <c r="F47" s="28"/>
      <c r="G47" s="81"/>
      <c r="H47" s="290"/>
      <c r="I47" s="291"/>
      <c r="J47" s="291"/>
      <c r="K47" s="291"/>
      <c r="L47" s="291"/>
      <c r="M47" s="292"/>
      <c r="AN47" s="1" t="e">
        <f>AN46+1</f>
        <v>#REF!</v>
      </c>
    </row>
    <row r="48" spans="1:40" ht="48" customHeight="1" thickBot="1">
      <c r="A48" s="10" t="s">
        <v>41</v>
      </c>
      <c r="B48" s="306" t="s">
        <v>282</v>
      </c>
      <c r="C48" s="307"/>
      <c r="D48" s="307"/>
      <c r="E48" s="308"/>
      <c r="F48" s="28"/>
      <c r="G48" s="81"/>
      <c r="H48" s="290"/>
      <c r="I48" s="291"/>
      <c r="J48" s="291"/>
      <c r="K48" s="291"/>
      <c r="L48" s="291"/>
      <c r="M48" s="292"/>
      <c r="AN48" s="1" t="e">
        <f>#REF!+1</f>
        <v>#REF!</v>
      </c>
    </row>
    <row r="49" spans="1:40" ht="63" customHeight="1" thickBot="1">
      <c r="A49" s="10" t="s">
        <v>36</v>
      </c>
      <c r="B49" s="287" t="s">
        <v>318</v>
      </c>
      <c r="C49" s="288"/>
      <c r="D49" s="288"/>
      <c r="E49" s="289"/>
      <c r="F49" s="28"/>
      <c r="G49" s="81" t="s">
        <v>273</v>
      </c>
      <c r="H49" s="290"/>
      <c r="I49" s="291"/>
      <c r="J49" s="291"/>
      <c r="K49" s="291"/>
      <c r="L49" s="291"/>
      <c r="M49" s="292"/>
      <c r="AN49" s="1" t="e">
        <f>AN48+1</f>
        <v>#REF!</v>
      </c>
    </row>
    <row r="50" spans="1:40" ht="50.25" customHeight="1" thickBot="1">
      <c r="A50" s="10" t="s">
        <v>42</v>
      </c>
      <c r="B50" s="287" t="s">
        <v>317</v>
      </c>
      <c r="C50" s="288"/>
      <c r="D50" s="288"/>
      <c r="E50" s="289"/>
      <c r="F50" s="28"/>
      <c r="G50" s="144"/>
      <c r="H50" s="290"/>
      <c r="I50" s="291"/>
      <c r="J50" s="291"/>
      <c r="K50" s="291"/>
      <c r="L50" s="291"/>
      <c r="M50" s="292"/>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143"/>
      <c r="C63" s="143"/>
      <c r="D63" s="143"/>
      <c r="E63" s="143"/>
      <c r="F63" s="312"/>
      <c r="G63" s="312"/>
      <c r="H63" s="312"/>
      <c r="I63" s="11" t="s">
        <v>43</v>
      </c>
      <c r="K63" s="12"/>
    </row>
    <row r="64" spans="2:11" ht="15" hidden="1">
      <c r="B64" s="143"/>
      <c r="C64" s="143"/>
      <c r="D64" s="143"/>
      <c r="E64" s="143"/>
      <c r="F64" s="312"/>
      <c r="G64" s="312"/>
      <c r="H64" s="312"/>
      <c r="I64" s="11" t="s">
        <v>44</v>
      </c>
      <c r="K64" s="12"/>
    </row>
    <row r="65" spans="2:11" ht="15" hidden="1">
      <c r="B65" s="143"/>
      <c r="C65" s="143"/>
      <c r="D65" s="143"/>
      <c r="E65" s="143"/>
      <c r="F65" s="312"/>
      <c r="G65" s="312"/>
      <c r="H65" s="312"/>
      <c r="I65" s="11" t="s">
        <v>45</v>
      </c>
      <c r="K65" s="12"/>
    </row>
    <row r="66" spans="2:11" ht="15" hidden="1">
      <c r="B66" s="143"/>
      <c r="C66" s="143"/>
      <c r="D66" s="143"/>
      <c r="E66" s="143"/>
      <c r="F66" s="312"/>
      <c r="G66" s="312"/>
      <c r="H66" s="312"/>
      <c r="K66" s="12"/>
    </row>
    <row r="67" spans="2:11" ht="15" hidden="1">
      <c r="B67" s="143"/>
      <c r="C67" s="143"/>
      <c r="D67" s="143"/>
      <c r="E67" s="143"/>
      <c r="F67" s="312"/>
      <c r="G67" s="312"/>
      <c r="H67" s="312"/>
      <c r="K67" s="12"/>
    </row>
    <row r="68" spans="2:11" ht="15" hidden="1">
      <c r="B68" s="143"/>
      <c r="C68" s="143"/>
      <c r="D68" s="143"/>
      <c r="E68" s="143"/>
      <c r="K68" s="12"/>
    </row>
    <row r="69" spans="2:11" ht="15" hidden="1">
      <c r="B69" s="143"/>
      <c r="C69" s="143"/>
      <c r="D69" s="143"/>
      <c r="E69" s="143"/>
      <c r="K69" s="12"/>
    </row>
    <row r="70" spans="2:11" ht="15" hidden="1">
      <c r="B70" s="143"/>
      <c r="C70" s="143"/>
      <c r="D70" s="143"/>
      <c r="E70" s="143"/>
      <c r="K70" s="12"/>
    </row>
    <row r="71" spans="2:11" ht="15" hidden="1">
      <c r="B71" s="143"/>
      <c r="C71" s="143"/>
      <c r="D71" s="143"/>
      <c r="E71" s="143"/>
      <c r="K71" s="12"/>
    </row>
    <row r="72" spans="2:11" ht="15" hidden="1">
      <c r="B72" s="143"/>
      <c r="C72" s="143"/>
      <c r="D72" s="143"/>
      <c r="E72" s="143"/>
      <c r="K72" s="12"/>
    </row>
    <row r="73" spans="2:11" ht="15" hidden="1">
      <c r="B73" s="143"/>
      <c r="C73" s="143"/>
      <c r="D73" s="143"/>
      <c r="E73" s="143"/>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5" ht="12.75" hidden="1">
      <c r="B101" s="143"/>
      <c r="C101" s="143"/>
      <c r="D101" s="143"/>
      <c r="E101" s="143"/>
    </row>
    <row r="102" spans="2:5" ht="12.75" hidden="1">
      <c r="B102" s="143"/>
      <c r="C102" s="143"/>
      <c r="D102" s="143"/>
      <c r="E102" s="143"/>
    </row>
    <row r="103" spans="2:5" ht="12.75" hidden="1">
      <c r="B103" s="143"/>
      <c r="C103" s="143"/>
      <c r="D103" s="143"/>
      <c r="E103" s="143"/>
    </row>
    <row r="104" spans="2:5" ht="12.75" hidden="1">
      <c r="B104" s="143"/>
      <c r="C104" s="143"/>
      <c r="D104" s="143"/>
      <c r="E104" s="143"/>
    </row>
    <row r="105" spans="2:5" ht="12.75" hidden="1">
      <c r="B105" s="143"/>
      <c r="C105" s="143"/>
      <c r="D105" s="143"/>
      <c r="E105" s="143"/>
    </row>
    <row r="106" spans="2:5" ht="12.75" hidden="1">
      <c r="B106" s="143"/>
      <c r="C106" s="143"/>
      <c r="D106" s="143"/>
      <c r="E106" s="143"/>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66:H67"/>
    <mergeCell ref="I28:M29"/>
    <mergeCell ref="D29:E29"/>
    <mergeCell ref="A32:M32"/>
    <mergeCell ref="J19:L19"/>
    <mergeCell ref="L22:M22"/>
    <mergeCell ref="A23:A24"/>
    <mergeCell ref="B23:B24"/>
    <mergeCell ref="C23:C24"/>
    <mergeCell ref="D23:D24"/>
    <mergeCell ref="B46:E46"/>
    <mergeCell ref="H46:M46"/>
    <mergeCell ref="B47:E47"/>
    <mergeCell ref="L23:M23"/>
    <mergeCell ref="A27:C29"/>
    <mergeCell ref="D27:E27"/>
    <mergeCell ref="D28:E28"/>
    <mergeCell ref="B48:E48"/>
    <mergeCell ref="F20:H20"/>
    <mergeCell ref="J20:L20"/>
    <mergeCell ref="F63:H64"/>
    <mergeCell ref="F65:H65"/>
    <mergeCell ref="H47:M47"/>
    <mergeCell ref="H48:M48"/>
    <mergeCell ref="E23:E25"/>
    <mergeCell ref="B49:E49"/>
    <mergeCell ref="H49:M49"/>
    <mergeCell ref="F19:H19"/>
    <mergeCell ref="A19:B20"/>
    <mergeCell ref="C19:D20"/>
    <mergeCell ref="B50:E50"/>
    <mergeCell ref="H50:M50"/>
    <mergeCell ref="A42:M42"/>
    <mergeCell ref="A44:A45"/>
    <mergeCell ref="B44:E45"/>
    <mergeCell ref="F44:G44"/>
    <mergeCell ref="H44:M45"/>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'GTH-01 Estructura_SG-SST'!#REF!</formula>
      <formula>$M$27</formula>
    </cfRule>
  </conditionalFormatting>
  <dataValidations count="8">
    <dataValidation type="list" allowBlank="1" showInputMessage="1" showErrorMessage="1" sqref="C9:M9">
      <formula1>$O$39:$O$40</formula1>
    </dataValidation>
    <dataValidation type="list" allowBlank="1" showInputMessage="1" showErrorMessage="1" sqref="C14:M14">
      <formula1>$O$42:$O$45</formula1>
    </dataValidation>
    <dataValidation type="list" allowBlank="1" showInputMessage="1" showErrorMessage="1" sqref="C7:H7">
      <formula1>$O$22:$O$38</formula1>
    </dataValidation>
    <dataValidation type="list" allowBlank="1" showInputMessage="1" showErrorMessage="1" sqref="C19:C20">
      <formula1>'GTH-01 Estructura_SG-SST'!#REF!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10.xml><?xml version="1.0" encoding="utf-8"?>
<worksheet xmlns="http://schemas.openxmlformats.org/spreadsheetml/2006/main" xmlns:r="http://schemas.openxmlformats.org/officeDocument/2006/relationships">
  <dimension ref="A1:AN132"/>
  <sheetViews>
    <sheetView showGridLines="0" view="pageBreakPreview" zoomScale="80" zoomScaleNormal="80" zoomScaleSheetLayoutView="80" zoomScalePageLayoutView="0" workbookViewId="0" topLeftCell="A34">
      <selection activeCell="I136" sqref="I1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2"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198</v>
      </c>
      <c r="D11" s="343"/>
      <c r="E11" s="343"/>
      <c r="F11" s="343"/>
      <c r="G11" s="343"/>
      <c r="H11" s="343"/>
      <c r="I11" s="343"/>
      <c r="J11" s="343"/>
      <c r="K11" s="24" t="s">
        <v>82</v>
      </c>
      <c r="L11" s="344" t="s">
        <v>242</v>
      </c>
      <c r="M11" s="345"/>
      <c r="O11" s="143" t="s">
        <v>21</v>
      </c>
    </row>
    <row r="12" spans="1:15" ht="36" customHeight="1" thickBot="1">
      <c r="A12" s="304" t="s">
        <v>9</v>
      </c>
      <c r="B12" s="305"/>
      <c r="C12" s="399" t="s">
        <v>233</v>
      </c>
      <c r="D12" s="400"/>
      <c r="E12" s="400"/>
      <c r="F12" s="400"/>
      <c r="G12" s="400"/>
      <c r="H12" s="400"/>
      <c r="I12" s="400"/>
      <c r="J12" s="400"/>
      <c r="K12" s="400"/>
      <c r="L12" s="400"/>
      <c r="M12" s="401"/>
      <c r="O12" s="143" t="s">
        <v>0</v>
      </c>
    </row>
    <row r="13" spans="1:15" ht="30" customHeight="1" thickBot="1">
      <c r="A13" s="304" t="s">
        <v>98</v>
      </c>
      <c r="B13" s="305"/>
      <c r="C13" s="335" t="s">
        <v>206</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421" t="s">
        <v>234</v>
      </c>
      <c r="B19" s="422"/>
      <c r="C19" s="283" t="s">
        <v>97</v>
      </c>
      <c r="D19" s="284"/>
      <c r="E19" s="4">
        <v>1</v>
      </c>
      <c r="F19" s="276" t="s">
        <v>199</v>
      </c>
      <c r="G19" s="366"/>
      <c r="H19" s="367"/>
      <c r="I19" s="150" t="s">
        <v>97</v>
      </c>
      <c r="J19" s="309" t="s">
        <v>205</v>
      </c>
      <c r="K19" s="310"/>
      <c r="L19" s="311"/>
      <c r="M19" s="7" t="s">
        <v>25</v>
      </c>
      <c r="O19" s="143" t="s">
        <v>28</v>
      </c>
    </row>
    <row r="20" spans="1:15" ht="30" customHeight="1" thickBot="1">
      <c r="A20" s="323"/>
      <c r="B20" s="325"/>
      <c r="C20" s="413"/>
      <c r="D20" s="360"/>
      <c r="E20" s="4">
        <v>2</v>
      </c>
      <c r="F20" s="276" t="s">
        <v>200</v>
      </c>
      <c r="G20" s="366"/>
      <c r="H20" s="367"/>
      <c r="I20" s="150" t="s">
        <v>97</v>
      </c>
      <c r="J20" s="309" t="s">
        <v>166</v>
      </c>
      <c r="K20" s="310"/>
      <c r="L20" s="311"/>
      <c r="M20" s="7" t="s">
        <v>25</v>
      </c>
      <c r="O20" s="143" t="s">
        <v>3</v>
      </c>
    </row>
    <row r="21" spans="1:15" ht="51" customHeight="1" thickBot="1">
      <c r="A21" s="326"/>
      <c r="B21" s="328"/>
      <c r="C21" s="285"/>
      <c r="D21" s="286"/>
      <c r="E21" s="4">
        <v>3</v>
      </c>
      <c r="F21" s="276" t="s">
        <v>10</v>
      </c>
      <c r="G21" s="366"/>
      <c r="H21" s="367"/>
      <c r="I21" s="150" t="s">
        <v>97</v>
      </c>
      <c r="J21" s="309" t="s">
        <v>201</v>
      </c>
      <c r="K21" s="310"/>
      <c r="L21" s="311"/>
      <c r="M21" s="7"/>
      <c r="O21" s="143" t="s">
        <v>29</v>
      </c>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10</v>
      </c>
      <c r="C23" s="33" t="s">
        <v>73</v>
      </c>
      <c r="D23" s="142" t="s">
        <v>20</v>
      </c>
      <c r="E23" s="6" t="s">
        <v>23</v>
      </c>
      <c r="F23" s="71">
        <v>0</v>
      </c>
      <c r="G23" s="6" t="s">
        <v>140</v>
      </c>
      <c r="H23" s="49" t="s">
        <v>127</v>
      </c>
      <c r="I23" s="6" t="s">
        <v>106</v>
      </c>
      <c r="J23" s="49" t="s">
        <v>127</v>
      </c>
      <c r="K23" s="6" t="s">
        <v>107</v>
      </c>
      <c r="L23" s="331" t="s">
        <v>127</v>
      </c>
      <c r="M23" s="332"/>
      <c r="O23" s="20" t="s">
        <v>48</v>
      </c>
      <c r="AN23" s="1">
        <f>AN22+1</f>
        <v>2003</v>
      </c>
    </row>
    <row r="24" spans="1:15" ht="16.5" customHeight="1" thickBot="1">
      <c r="A24" s="296" t="s">
        <v>26</v>
      </c>
      <c r="B24" s="333" t="s">
        <v>25</v>
      </c>
      <c r="C24" s="296" t="s">
        <v>75</v>
      </c>
      <c r="D24" s="333" t="s">
        <v>25</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43"/>
      <c r="G27" s="143"/>
      <c r="H27" s="143"/>
      <c r="I27" s="143"/>
      <c r="J27" s="143"/>
      <c r="K27" s="143"/>
      <c r="L27" s="143"/>
      <c r="M27" s="37"/>
      <c r="O27" s="20"/>
      <c r="AN27" s="1" t="e">
        <f>#REF!+1</f>
        <v>#REF!</v>
      </c>
    </row>
    <row r="28" spans="1:40" ht="28.5" customHeight="1" thickBot="1">
      <c r="A28" s="298" t="s">
        <v>94</v>
      </c>
      <c r="B28" s="299"/>
      <c r="C28" s="300"/>
      <c r="D28" s="319" t="s">
        <v>77</v>
      </c>
      <c r="E28" s="320"/>
      <c r="F28" s="112">
        <v>0</v>
      </c>
      <c r="G28" s="113" t="s">
        <v>87</v>
      </c>
      <c r="H28" s="114">
        <v>0</v>
      </c>
      <c r="I28" s="357" t="s">
        <v>88</v>
      </c>
      <c r="J28" s="358"/>
      <c r="K28" s="23"/>
      <c r="L28" s="51"/>
      <c r="M28" s="101"/>
      <c r="O28" s="20" t="s">
        <v>62</v>
      </c>
      <c r="AN28" s="1" t="e">
        <f>AN27+1</f>
        <v>#REF!</v>
      </c>
    </row>
    <row r="29" spans="1:40" ht="28.5" customHeight="1" thickBot="1">
      <c r="A29" s="316"/>
      <c r="B29" s="317"/>
      <c r="C29" s="318"/>
      <c r="D29" s="321" t="s">
        <v>78</v>
      </c>
      <c r="E29" s="322"/>
      <c r="F29" s="115">
        <v>1</v>
      </c>
      <c r="G29" s="116" t="s">
        <v>87</v>
      </c>
      <c r="H29" s="117">
        <v>1</v>
      </c>
      <c r="I29" s="405" t="s">
        <v>203</v>
      </c>
      <c r="J29" s="406"/>
      <c r="K29" s="406"/>
      <c r="L29" s="406"/>
      <c r="M29" s="407"/>
      <c r="O29" s="20" t="s">
        <v>51</v>
      </c>
      <c r="AN29" s="1" t="e">
        <f>#REF!+1</f>
        <v>#REF!</v>
      </c>
    </row>
    <row r="30" spans="1:40" ht="28.5" customHeight="1" thickBot="1">
      <c r="A30" s="301"/>
      <c r="B30" s="302"/>
      <c r="C30" s="303"/>
      <c r="D30" s="329" t="s">
        <v>79</v>
      </c>
      <c r="E30" s="330"/>
      <c r="F30" s="418" t="s">
        <v>202</v>
      </c>
      <c r="G30" s="419"/>
      <c r="H30" s="420"/>
      <c r="I30" s="408"/>
      <c r="J30" s="409"/>
      <c r="K30" s="409"/>
      <c r="L30" s="409"/>
      <c r="M30" s="410"/>
      <c r="O30" s="20" t="s">
        <v>52</v>
      </c>
      <c r="AN30" s="1" t="e">
        <f>#REF!+1</f>
        <v>#REF!</v>
      </c>
    </row>
    <row r="31" spans="1:40" ht="13.5" thickBot="1">
      <c r="A31" s="2"/>
      <c r="B31" s="143"/>
      <c r="C31" s="143"/>
      <c r="D31" s="143"/>
      <c r="E31" s="143"/>
      <c r="F31" s="143"/>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25.5" customHeight="1" thickBot="1">
      <c r="A33" s="2"/>
      <c r="B33" s="143"/>
      <c r="C33" s="143"/>
      <c r="D33" s="143"/>
      <c r="E33" s="143"/>
      <c r="F33" s="143"/>
      <c r="G33" s="143"/>
      <c r="H33" s="143"/>
      <c r="I33" s="143"/>
      <c r="J33" s="143"/>
      <c r="K33" s="143"/>
      <c r="L33" s="143"/>
      <c r="M33" s="37"/>
      <c r="O33" s="20" t="s">
        <v>54</v>
      </c>
      <c r="AN33" s="1" t="e">
        <f>AN32+1</f>
        <v>#REF!</v>
      </c>
    </row>
    <row r="34" spans="1:38" ht="71.25" customHeight="1" thickBot="1">
      <c r="A34" s="151"/>
      <c r="B34" s="184" t="s">
        <v>31</v>
      </c>
      <c r="C34" s="171" t="s">
        <v>32</v>
      </c>
      <c r="D34" s="171" t="str">
        <f>F19</f>
        <v>N° de casos nuevos y antiguos de EL en el año </v>
      </c>
      <c r="E34" s="171" t="str">
        <f>F20</f>
        <v>Promedio de trabajadores en el año</v>
      </c>
      <c r="F34" s="171" t="str">
        <f>F21</f>
        <v>Constante</v>
      </c>
      <c r="G34" s="170" t="s">
        <v>89</v>
      </c>
      <c r="H34" s="169" t="s">
        <v>93</v>
      </c>
      <c r="J34" s="143"/>
      <c r="K34" s="143"/>
      <c r="L34" s="143"/>
      <c r="M34" s="149"/>
      <c r="O34" s="20" t="s">
        <v>55</v>
      </c>
      <c r="AI34"/>
      <c r="AL34" s="1"/>
    </row>
    <row r="35" spans="1:38" ht="27" customHeight="1">
      <c r="A35" s="151"/>
      <c r="B35" s="168" t="s">
        <v>33</v>
      </c>
      <c r="C35" s="223"/>
      <c r="D35" s="189"/>
      <c r="E35" s="189"/>
      <c r="F35" s="189"/>
      <c r="G35" s="252"/>
      <c r="H35" s="253"/>
      <c r="J35" s="143"/>
      <c r="K35" s="143"/>
      <c r="L35" s="143"/>
      <c r="M35" s="149"/>
      <c r="O35" s="78" t="s">
        <v>65</v>
      </c>
      <c r="AI35"/>
      <c r="AL35" s="1"/>
    </row>
    <row r="36" spans="1:38" ht="27" customHeight="1">
      <c r="A36" s="151"/>
      <c r="B36" s="163" t="s">
        <v>34</v>
      </c>
      <c r="C36" s="254"/>
      <c r="D36" s="202"/>
      <c r="E36" s="203"/>
      <c r="F36" s="203"/>
      <c r="G36" s="255"/>
      <c r="H36" s="256"/>
      <c r="J36" s="143"/>
      <c r="K36" s="143"/>
      <c r="L36" s="143"/>
      <c r="M36" s="149"/>
      <c r="O36" s="78" t="s">
        <v>66</v>
      </c>
      <c r="AI36"/>
      <c r="AL36" s="1"/>
    </row>
    <row r="37" spans="1:38" ht="27" customHeight="1">
      <c r="A37" s="151"/>
      <c r="B37" s="163" t="s">
        <v>35</v>
      </c>
      <c r="C37" s="254"/>
      <c r="D37" s="202"/>
      <c r="E37" s="203"/>
      <c r="F37" s="203"/>
      <c r="G37" s="255"/>
      <c r="H37" s="256"/>
      <c r="J37" s="143"/>
      <c r="K37" s="143"/>
      <c r="L37" s="143"/>
      <c r="M37" s="149"/>
      <c r="O37" s="21" t="s">
        <v>69</v>
      </c>
      <c r="AI37"/>
      <c r="AL37" s="1"/>
    </row>
    <row r="38" spans="1:38" ht="27" customHeight="1" thickBot="1">
      <c r="A38" s="151"/>
      <c r="B38" s="158" t="s">
        <v>36</v>
      </c>
      <c r="C38" s="230">
        <v>0</v>
      </c>
      <c r="D38" s="193">
        <v>0</v>
      </c>
      <c r="E38" s="193">
        <v>82</v>
      </c>
      <c r="F38" s="193">
        <v>100000</v>
      </c>
      <c r="G38" s="257">
        <f>(D38/E38)*F38</f>
        <v>0</v>
      </c>
      <c r="H38" s="258">
        <f>G38</f>
        <v>0</v>
      </c>
      <c r="J38" s="143"/>
      <c r="K38" s="143"/>
      <c r="L38" s="143"/>
      <c r="M38" s="149"/>
      <c r="O38" s="9" t="s">
        <v>67</v>
      </c>
      <c r="AI38"/>
      <c r="AL38" s="1"/>
    </row>
    <row r="39" spans="1:16" ht="12.75">
      <c r="A39" s="2"/>
      <c r="B39" s="143"/>
      <c r="C39" s="143"/>
      <c r="D39" s="143"/>
      <c r="E39" s="143"/>
      <c r="F39" s="143"/>
      <c r="G39" s="143"/>
      <c r="H39" s="143"/>
      <c r="I39" s="143"/>
      <c r="J39" s="143"/>
      <c r="K39" s="143"/>
      <c r="L39" s="143"/>
      <c r="M39" s="37"/>
      <c r="N39" s="143"/>
      <c r="O39" s="9" t="s">
        <v>68</v>
      </c>
      <c r="P39" s="143"/>
    </row>
    <row r="40" spans="1:15" ht="12.75">
      <c r="A40" s="2"/>
      <c r="B40" s="143"/>
      <c r="C40" s="143"/>
      <c r="D40" s="143"/>
      <c r="E40" s="143"/>
      <c r="F40" s="143"/>
      <c r="G40" s="143"/>
      <c r="H40" s="143"/>
      <c r="I40" s="143"/>
      <c r="J40" s="143"/>
      <c r="K40" s="143"/>
      <c r="L40" s="143"/>
      <c r="M40" s="37"/>
      <c r="O40" s="143" t="s">
        <v>81</v>
      </c>
    </row>
    <row r="41" spans="1:15" ht="13.5" thickBot="1">
      <c r="A41" s="2"/>
      <c r="B41" s="143"/>
      <c r="C41" s="143"/>
      <c r="D41" s="143"/>
      <c r="E41" s="143"/>
      <c r="F41" s="143"/>
      <c r="G41" s="143"/>
      <c r="H41" s="143"/>
      <c r="I41" s="143"/>
      <c r="J41" s="143"/>
      <c r="K41" s="143"/>
      <c r="L41" s="143"/>
      <c r="M41" s="37"/>
      <c r="O41" s="21" t="s">
        <v>84</v>
      </c>
    </row>
    <row r="42" spans="1:40" ht="25.5" customHeight="1" thickBot="1">
      <c r="A42" s="296" t="s">
        <v>38</v>
      </c>
      <c r="B42" s="298" t="s">
        <v>39</v>
      </c>
      <c r="C42" s="299"/>
      <c r="D42" s="299"/>
      <c r="E42" s="300"/>
      <c r="F42" s="304" t="s">
        <v>90</v>
      </c>
      <c r="G42" s="305"/>
      <c r="H42" s="298" t="s">
        <v>40</v>
      </c>
      <c r="I42" s="299"/>
      <c r="J42" s="299"/>
      <c r="K42" s="299"/>
      <c r="L42" s="299"/>
      <c r="M42" s="300"/>
      <c r="O42" s="1" t="s">
        <v>126</v>
      </c>
      <c r="AN42" s="1" t="e">
        <f>#REF!+1</f>
        <v>#REF!</v>
      </c>
    </row>
    <row r="43" spans="1:15" ht="25.5" customHeight="1" thickBot="1">
      <c r="A43" s="297"/>
      <c r="B43" s="301"/>
      <c r="C43" s="302"/>
      <c r="D43" s="302"/>
      <c r="E43" s="303"/>
      <c r="F43" s="6" t="s">
        <v>91</v>
      </c>
      <c r="G43" s="34" t="s">
        <v>92</v>
      </c>
      <c r="H43" s="301"/>
      <c r="I43" s="302"/>
      <c r="J43" s="302"/>
      <c r="K43" s="302"/>
      <c r="L43" s="302"/>
      <c r="M43" s="303"/>
      <c r="O43" s="1" t="s">
        <v>114</v>
      </c>
    </row>
    <row r="44" spans="1:40" ht="45" customHeight="1" thickBot="1">
      <c r="A44" s="10" t="s">
        <v>33</v>
      </c>
      <c r="B44" s="423" t="s">
        <v>324</v>
      </c>
      <c r="C44" s="424"/>
      <c r="D44" s="424"/>
      <c r="E44" s="425"/>
      <c r="F44" s="432"/>
      <c r="G44" s="435" t="s">
        <v>273</v>
      </c>
      <c r="H44" s="438"/>
      <c r="I44" s="439"/>
      <c r="J44" s="439"/>
      <c r="K44" s="439"/>
      <c r="L44" s="439"/>
      <c r="M44" s="440"/>
      <c r="AN44" s="1" t="e">
        <f>AN42+1</f>
        <v>#REF!</v>
      </c>
    </row>
    <row r="45" spans="1:40" ht="45" customHeight="1" thickBot="1">
      <c r="A45" s="10" t="s">
        <v>34</v>
      </c>
      <c r="B45" s="426"/>
      <c r="C45" s="427"/>
      <c r="D45" s="427"/>
      <c r="E45" s="428"/>
      <c r="F45" s="433"/>
      <c r="G45" s="436"/>
      <c r="H45" s="441"/>
      <c r="I45" s="442"/>
      <c r="J45" s="442"/>
      <c r="K45" s="442"/>
      <c r="L45" s="442"/>
      <c r="M45" s="443"/>
      <c r="AN45" s="1" t="e">
        <f>AN44+1</f>
        <v>#REF!</v>
      </c>
    </row>
    <row r="46" spans="1:40" ht="45" customHeight="1" thickBot="1">
      <c r="A46" s="10" t="s">
        <v>41</v>
      </c>
      <c r="B46" s="426"/>
      <c r="C46" s="427"/>
      <c r="D46" s="427"/>
      <c r="E46" s="428"/>
      <c r="F46" s="433"/>
      <c r="G46" s="436"/>
      <c r="H46" s="441"/>
      <c r="I46" s="442"/>
      <c r="J46" s="442"/>
      <c r="K46" s="442"/>
      <c r="L46" s="442"/>
      <c r="M46" s="443"/>
      <c r="AN46" s="1" t="e">
        <f>#REF!+1</f>
        <v>#REF!</v>
      </c>
    </row>
    <row r="47" spans="1:40" ht="67.5" customHeight="1" thickBot="1">
      <c r="A47" s="10" t="s">
        <v>36</v>
      </c>
      <c r="B47" s="429"/>
      <c r="C47" s="430"/>
      <c r="D47" s="430"/>
      <c r="E47" s="431"/>
      <c r="F47" s="434"/>
      <c r="G47" s="437"/>
      <c r="H47" s="444"/>
      <c r="I47" s="445"/>
      <c r="J47" s="445"/>
      <c r="K47" s="445"/>
      <c r="L47" s="445"/>
      <c r="M47" s="446"/>
      <c r="AN47" s="1" t="e">
        <f>AN46+1</f>
        <v>#REF!</v>
      </c>
    </row>
    <row r="48" spans="1:40" ht="50.25" customHeight="1" thickBot="1">
      <c r="A48" s="10" t="s">
        <v>42</v>
      </c>
      <c r="B48" s="287" t="s">
        <v>325</v>
      </c>
      <c r="C48" s="288"/>
      <c r="D48" s="288"/>
      <c r="E48" s="289"/>
      <c r="F48" s="28"/>
      <c r="G48" s="144"/>
      <c r="H48" s="290"/>
      <c r="I48" s="291"/>
      <c r="J48" s="291"/>
      <c r="K48" s="291"/>
      <c r="L48" s="291"/>
      <c r="M48" s="292"/>
      <c r="AN48" s="1" t="e">
        <f>#REF!+1</f>
        <v>#REF!</v>
      </c>
    </row>
    <row r="49" spans="1:40" ht="24.75" customHeight="1">
      <c r="A49" s="143"/>
      <c r="B49" s="354"/>
      <c r="C49" s="354"/>
      <c r="D49" s="354"/>
      <c r="E49" s="354"/>
      <c r="F49" s="354"/>
      <c r="G49" s="354"/>
      <c r="H49" s="354"/>
      <c r="I49" s="354"/>
      <c r="J49" s="354"/>
      <c r="K49" s="354"/>
      <c r="L49" s="354"/>
      <c r="M49" s="354"/>
      <c r="AN49" s="1" t="e">
        <f>AN48+1</f>
        <v>#REF!</v>
      </c>
    </row>
    <row r="50" spans="1:40" ht="24.75" customHeight="1" hidden="1">
      <c r="A50" s="143"/>
      <c r="B50" s="354"/>
      <c r="C50" s="354"/>
      <c r="D50" s="354"/>
      <c r="E50" s="354"/>
      <c r="F50" s="354"/>
      <c r="G50" s="354"/>
      <c r="H50" s="354"/>
      <c r="I50" s="354"/>
      <c r="J50" s="354"/>
      <c r="K50" s="354"/>
      <c r="L50" s="354"/>
      <c r="M50" s="354"/>
      <c r="AN50" s="1" t="e">
        <f>AN49+1</f>
        <v>#REF!</v>
      </c>
    </row>
    <row r="51" spans="1:40" ht="24.75" customHeight="1" hidden="1">
      <c r="A51" s="143"/>
      <c r="B51" s="354"/>
      <c r="C51" s="354"/>
      <c r="D51" s="354"/>
      <c r="E51" s="354"/>
      <c r="F51" s="354"/>
      <c r="G51" s="354"/>
      <c r="H51" s="354"/>
      <c r="I51" s="354"/>
      <c r="J51" s="354"/>
      <c r="K51" s="354"/>
      <c r="L51" s="354"/>
      <c r="M51" s="354"/>
      <c r="AN51" s="1" t="e">
        <f>AN50+1</f>
        <v>#REF!</v>
      </c>
    </row>
    <row r="52" spans="1:13" ht="24.75" customHeight="1" hidden="1">
      <c r="A52" s="143"/>
      <c r="B52" s="354"/>
      <c r="C52" s="354"/>
      <c r="D52" s="354"/>
      <c r="E52" s="354"/>
      <c r="F52" s="354"/>
      <c r="G52" s="354"/>
      <c r="H52" s="354"/>
      <c r="I52" s="354"/>
      <c r="J52" s="354"/>
      <c r="K52" s="354"/>
      <c r="L52" s="354"/>
      <c r="M52" s="354"/>
    </row>
    <row r="53" spans="1:13" ht="24.75" customHeight="1" hidden="1">
      <c r="A53" s="143"/>
      <c r="B53" s="354"/>
      <c r="C53" s="354"/>
      <c r="D53" s="354"/>
      <c r="E53" s="354"/>
      <c r="F53" s="354"/>
      <c r="G53" s="354"/>
      <c r="H53" s="354"/>
      <c r="I53" s="354"/>
      <c r="J53" s="354"/>
      <c r="K53" s="354"/>
      <c r="L53" s="354"/>
      <c r="M53" s="354"/>
    </row>
    <row r="54" spans="1:13" ht="12.75" hidden="1">
      <c r="A54" s="143"/>
      <c r="B54" s="143"/>
      <c r="C54" s="143"/>
      <c r="D54" s="143"/>
      <c r="E54" s="143"/>
      <c r="F54" s="143"/>
      <c r="G54" s="143"/>
      <c r="H54" s="143"/>
      <c r="I54" s="143"/>
      <c r="J54" s="143"/>
      <c r="K54" s="143"/>
      <c r="L54" s="143"/>
      <c r="M54" s="143"/>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spans="2:11" ht="15" hidden="1">
      <c r="B69" s="143"/>
      <c r="C69" s="143"/>
      <c r="D69" s="143"/>
      <c r="E69" s="143"/>
      <c r="F69" s="312"/>
      <c r="G69" s="312"/>
      <c r="H69" s="312"/>
      <c r="I69" s="11" t="s">
        <v>43</v>
      </c>
      <c r="K69" s="12"/>
    </row>
    <row r="70" spans="2:11" ht="15" hidden="1">
      <c r="B70" s="143"/>
      <c r="C70" s="143"/>
      <c r="D70" s="143"/>
      <c r="E70" s="143"/>
      <c r="F70" s="312"/>
      <c r="G70" s="312"/>
      <c r="H70" s="312"/>
      <c r="I70" s="11" t="s">
        <v>44</v>
      </c>
      <c r="K70" s="12"/>
    </row>
    <row r="71" spans="2:11" ht="15" hidden="1">
      <c r="B71" s="143"/>
      <c r="C71" s="143"/>
      <c r="D71" s="143"/>
      <c r="E71" s="143"/>
      <c r="F71" s="312"/>
      <c r="G71" s="312"/>
      <c r="H71" s="312"/>
      <c r="I71" s="11" t="s">
        <v>45</v>
      </c>
      <c r="K71" s="12"/>
    </row>
    <row r="72" spans="2:11" ht="15" hidden="1">
      <c r="B72" s="143"/>
      <c r="C72" s="143"/>
      <c r="D72" s="143"/>
      <c r="E72" s="143"/>
      <c r="F72" s="312"/>
      <c r="G72" s="312"/>
      <c r="H72" s="312"/>
      <c r="K72" s="12"/>
    </row>
    <row r="73" spans="2:11" ht="15" hidden="1">
      <c r="B73" s="143"/>
      <c r="C73" s="143"/>
      <c r="D73" s="143"/>
      <c r="E73" s="143"/>
      <c r="F73" s="312"/>
      <c r="G73" s="312"/>
      <c r="H73" s="312"/>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ht="12.75"/>
    <row r="134" ht="12.75"/>
    <row r="135" ht="12.75"/>
    <row r="136" ht="12.75"/>
    <row r="137" ht="12.75"/>
    <row r="138" ht="12.75"/>
    <row r="139" ht="12.75"/>
    <row r="140" ht="12.75"/>
    <row r="141" ht="12.75"/>
    <row r="142" ht="12.75"/>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6">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B44:E47"/>
    <mergeCell ref="F44:F47"/>
    <mergeCell ref="G44:G47"/>
    <mergeCell ref="H44:M47"/>
    <mergeCell ref="A28:C30"/>
    <mergeCell ref="D28:E28"/>
    <mergeCell ref="I28:J28"/>
    <mergeCell ref="D29:E29"/>
    <mergeCell ref="I29:M30"/>
    <mergeCell ref="D30:E30"/>
    <mergeCell ref="F30:H30"/>
    <mergeCell ref="A32:M32"/>
    <mergeCell ref="A42:A43"/>
    <mergeCell ref="B42:E43"/>
    <mergeCell ref="F42:G42"/>
    <mergeCell ref="H42:M43"/>
    <mergeCell ref="B48:E48"/>
    <mergeCell ref="H48:M48"/>
    <mergeCell ref="B49:I49"/>
    <mergeCell ref="J49:M49"/>
    <mergeCell ref="B50:I50"/>
    <mergeCell ref="J50:M50"/>
    <mergeCell ref="F69:H70"/>
    <mergeCell ref="F71:H71"/>
    <mergeCell ref="F72:H73"/>
    <mergeCell ref="B51:I51"/>
    <mergeCell ref="J51:M51"/>
    <mergeCell ref="B52:I52"/>
    <mergeCell ref="J52:M52"/>
    <mergeCell ref="B53:I53"/>
    <mergeCell ref="J53:M53"/>
  </mergeCells>
  <conditionalFormatting sqref="G35:H38">
    <cfRule type="cellIs" priority="1" dxfId="2" operator="between">
      <formula>$L$29</formula>
      <formula>$M$29</formula>
    </cfRule>
    <cfRule type="cellIs" priority="2" dxfId="1" operator="between">
      <formula>$L$28</formula>
      <formula>$M$28</formula>
    </cfRule>
    <cfRule type="cellIs" priority="3" dxfId="0" operator="between">
      <formula>'GTH-10 Prevalencia_EL'!#REF!</formula>
      <formula>$M$27</formula>
    </cfRule>
  </conditionalFormatting>
  <dataValidations count="8">
    <dataValidation type="list" allowBlank="1" showInputMessage="1" showErrorMessage="1" sqref="C9:M9">
      <formula1>$O$39:$O$39</formula1>
    </dataValidation>
    <dataValidation type="list" allowBlank="1" showInputMessage="1" showErrorMessage="1" sqref="C14:M14">
      <formula1>$O$42:$O$43</formula1>
    </dataValidation>
    <dataValidation type="list" allowBlank="1" showInputMessage="1" showErrorMessage="1" sqref="C7:H7">
      <formula1>$O$23:$O$38</formula1>
    </dataValidation>
    <dataValidation type="list" allowBlank="1" showInputMessage="1" showErrorMessage="1" sqref="C19:D21">
      <formula1>'GTH-10 Prevalencia_EL'!#REF!</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1.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39">
      <selection activeCell="B60" sqref="B60:E6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9.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204</v>
      </c>
      <c r="D11" s="343"/>
      <c r="E11" s="343"/>
      <c r="F11" s="343"/>
      <c r="G11" s="343"/>
      <c r="H11" s="343"/>
      <c r="I11" s="343"/>
      <c r="J11" s="343"/>
      <c r="K11" s="24" t="s">
        <v>82</v>
      </c>
      <c r="L11" s="344" t="s">
        <v>243</v>
      </c>
      <c r="M11" s="345"/>
      <c r="O11" s="143" t="s">
        <v>21</v>
      </c>
    </row>
    <row r="12" spans="1:15" ht="38.25" customHeight="1" thickBot="1">
      <c r="A12" s="304" t="s">
        <v>9</v>
      </c>
      <c r="B12" s="305"/>
      <c r="C12" s="335" t="s">
        <v>235</v>
      </c>
      <c r="D12" s="336"/>
      <c r="E12" s="336"/>
      <c r="F12" s="336"/>
      <c r="G12" s="336"/>
      <c r="H12" s="336"/>
      <c r="I12" s="336"/>
      <c r="J12" s="336"/>
      <c r="K12" s="336"/>
      <c r="L12" s="336"/>
      <c r="M12" s="337"/>
      <c r="O12" s="143" t="s">
        <v>0</v>
      </c>
    </row>
    <row r="13" spans="1:15" ht="32.25" customHeight="1" thickBot="1">
      <c r="A13" s="304" t="s">
        <v>98</v>
      </c>
      <c r="B13" s="305"/>
      <c r="C13" s="335" t="s">
        <v>207</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210</v>
      </c>
      <c r="B19" s="363"/>
      <c r="C19" s="283" t="s">
        <v>97</v>
      </c>
      <c r="D19" s="284"/>
      <c r="E19" s="4">
        <v>1</v>
      </c>
      <c r="F19" s="276" t="s">
        <v>208</v>
      </c>
      <c r="G19" s="366"/>
      <c r="H19" s="367"/>
      <c r="I19" s="150" t="s">
        <v>130</v>
      </c>
      <c r="J19" s="309" t="s">
        <v>205</v>
      </c>
      <c r="K19" s="310"/>
      <c r="L19" s="311"/>
      <c r="M19" s="7" t="s">
        <v>25</v>
      </c>
      <c r="O19" s="143" t="s">
        <v>28</v>
      </c>
    </row>
    <row r="20" spans="1:15" ht="30" customHeight="1" thickBot="1">
      <c r="A20" s="411"/>
      <c r="B20" s="412"/>
      <c r="C20" s="413"/>
      <c r="D20" s="360"/>
      <c r="E20" s="4">
        <v>2</v>
      </c>
      <c r="F20" s="276" t="s">
        <v>209</v>
      </c>
      <c r="G20" s="366"/>
      <c r="H20" s="367"/>
      <c r="I20" s="150" t="s">
        <v>130</v>
      </c>
      <c r="J20" s="309" t="s">
        <v>166</v>
      </c>
      <c r="K20" s="310"/>
      <c r="L20" s="311"/>
      <c r="M20" s="7" t="s">
        <v>122</v>
      </c>
      <c r="O20" s="143" t="s">
        <v>3</v>
      </c>
    </row>
    <row r="21" spans="1:15" ht="57" customHeight="1" thickBot="1">
      <c r="A21" s="364"/>
      <c r="B21" s="365"/>
      <c r="C21" s="285"/>
      <c r="D21" s="286"/>
      <c r="E21" s="4">
        <v>3</v>
      </c>
      <c r="F21" s="276" t="s">
        <v>10</v>
      </c>
      <c r="G21" s="366"/>
      <c r="H21" s="367"/>
      <c r="I21" s="150" t="s">
        <v>97</v>
      </c>
      <c r="J21" s="309" t="s">
        <v>201</v>
      </c>
      <c r="K21" s="310"/>
      <c r="L21" s="311"/>
      <c r="M21" s="7"/>
      <c r="O21" s="143" t="s">
        <v>29</v>
      </c>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127">
        <v>0</v>
      </c>
      <c r="G23" s="6" t="s">
        <v>140</v>
      </c>
      <c r="H23" s="49" t="s">
        <v>127</v>
      </c>
      <c r="I23" s="6" t="s">
        <v>106</v>
      </c>
      <c r="J23" s="49" t="s">
        <v>127</v>
      </c>
      <c r="K23" s="6" t="s">
        <v>107</v>
      </c>
      <c r="L23" s="331" t="s">
        <v>127</v>
      </c>
      <c r="M23" s="332"/>
      <c r="O23" s="20" t="s">
        <v>48</v>
      </c>
      <c r="AN23" s="1">
        <f>AN22+1</f>
        <v>2003</v>
      </c>
    </row>
    <row r="24" spans="1:15" ht="16.5" customHeight="1" thickBot="1">
      <c r="A24" s="296" t="s">
        <v>26</v>
      </c>
      <c r="B24" s="333" t="s">
        <v>25</v>
      </c>
      <c r="C24" s="296" t="s">
        <v>75</v>
      </c>
      <c r="D24" s="333" t="s">
        <v>25</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43"/>
      <c r="G27" s="143"/>
      <c r="H27" s="143"/>
      <c r="I27" s="143"/>
      <c r="J27" s="143"/>
      <c r="K27" s="143"/>
      <c r="L27" s="143"/>
      <c r="M27" s="37"/>
      <c r="O27" s="20"/>
      <c r="AN27" s="1" t="e">
        <f>#REF!+1</f>
        <v>#REF!</v>
      </c>
    </row>
    <row r="28" spans="1:40" ht="24.75" customHeight="1" thickBot="1">
      <c r="A28" s="298" t="s">
        <v>94</v>
      </c>
      <c r="B28" s="299"/>
      <c r="C28" s="300"/>
      <c r="D28" s="319" t="s">
        <v>77</v>
      </c>
      <c r="E28" s="320"/>
      <c r="F28" s="112">
        <v>0</v>
      </c>
      <c r="G28" s="113" t="s">
        <v>87</v>
      </c>
      <c r="H28" s="114">
        <v>0</v>
      </c>
      <c r="I28" s="357" t="s">
        <v>88</v>
      </c>
      <c r="J28" s="358"/>
      <c r="K28" s="23"/>
      <c r="L28" s="51"/>
      <c r="M28" s="101"/>
      <c r="O28" s="20" t="s">
        <v>62</v>
      </c>
      <c r="AN28" s="1" t="e">
        <f>AN27+1</f>
        <v>#REF!</v>
      </c>
    </row>
    <row r="29" spans="1:40" ht="24.75" customHeight="1" thickBot="1">
      <c r="A29" s="316"/>
      <c r="B29" s="317"/>
      <c r="C29" s="318"/>
      <c r="D29" s="321" t="s">
        <v>78</v>
      </c>
      <c r="E29" s="322"/>
      <c r="F29" s="115">
        <v>1</v>
      </c>
      <c r="G29" s="116" t="s">
        <v>87</v>
      </c>
      <c r="H29" s="117">
        <v>1</v>
      </c>
      <c r="I29" s="405" t="s">
        <v>179</v>
      </c>
      <c r="J29" s="406"/>
      <c r="K29" s="406"/>
      <c r="L29" s="406"/>
      <c r="M29" s="407"/>
      <c r="O29" s="20" t="s">
        <v>51</v>
      </c>
      <c r="AN29" s="1" t="e">
        <f>#REF!+1</f>
        <v>#REF!</v>
      </c>
    </row>
    <row r="30" spans="1:40" ht="24.75" customHeight="1" thickBot="1">
      <c r="A30" s="301"/>
      <c r="B30" s="302"/>
      <c r="C30" s="303"/>
      <c r="D30" s="329" t="s">
        <v>79</v>
      </c>
      <c r="E30" s="330"/>
      <c r="F30" s="418" t="s">
        <v>202</v>
      </c>
      <c r="G30" s="419"/>
      <c r="H30" s="420"/>
      <c r="I30" s="408"/>
      <c r="J30" s="409"/>
      <c r="K30" s="409"/>
      <c r="L30" s="409"/>
      <c r="M30" s="410"/>
      <c r="O30" s="20" t="s">
        <v>52</v>
      </c>
      <c r="AN30" s="1" t="e">
        <f>#REF!+1</f>
        <v>#REF!</v>
      </c>
    </row>
    <row r="31" spans="1:40" ht="13.5" thickBot="1">
      <c r="A31" s="2"/>
      <c r="B31" s="143"/>
      <c r="C31" s="143"/>
      <c r="D31" s="143"/>
      <c r="E31" s="143"/>
      <c r="F31" s="143"/>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13.5" thickBot="1">
      <c r="A33" s="2"/>
      <c r="B33" s="143"/>
      <c r="C33" s="143"/>
      <c r="D33" s="143"/>
      <c r="E33" s="143"/>
      <c r="F33" s="143"/>
      <c r="G33" s="143"/>
      <c r="H33" s="143"/>
      <c r="I33" s="143"/>
      <c r="J33" s="143"/>
      <c r="K33" s="143"/>
      <c r="L33" s="143"/>
      <c r="M33" s="37"/>
      <c r="O33" s="20" t="s">
        <v>54</v>
      </c>
      <c r="AN33" s="1" t="e">
        <f>AN32+1</f>
        <v>#REF!</v>
      </c>
    </row>
    <row r="34" spans="1:38" ht="71.25" customHeight="1" thickBot="1">
      <c r="A34" s="151"/>
      <c r="B34" s="185" t="s">
        <v>31</v>
      </c>
      <c r="C34" s="186" t="s">
        <v>32</v>
      </c>
      <c r="D34" s="186" t="str">
        <f>F19</f>
        <v>N° de casos nuevos de Enfermedad Laboral en el año </v>
      </c>
      <c r="E34" s="186" t="str">
        <f>F20</f>
        <v> Promedio de trabajadores en el año</v>
      </c>
      <c r="F34" s="187" t="s">
        <v>89</v>
      </c>
      <c r="G34" s="188" t="s">
        <v>93</v>
      </c>
      <c r="J34" s="143"/>
      <c r="K34" s="143"/>
      <c r="L34" s="143"/>
      <c r="M34" s="149"/>
      <c r="O34" s="20" t="s">
        <v>55</v>
      </c>
      <c r="AI34"/>
      <c r="AL34" s="1"/>
    </row>
    <row r="35" spans="1:38" ht="27" customHeight="1">
      <c r="A35" s="151"/>
      <c r="B35" s="168" t="s">
        <v>33</v>
      </c>
      <c r="C35" s="259"/>
      <c r="D35" s="260"/>
      <c r="E35" s="260"/>
      <c r="F35" s="261"/>
      <c r="G35" s="262"/>
      <c r="J35" s="143"/>
      <c r="K35" s="143"/>
      <c r="L35" s="143"/>
      <c r="M35" s="149"/>
      <c r="O35" s="78" t="s">
        <v>65</v>
      </c>
      <c r="AI35"/>
      <c r="AL35" s="1"/>
    </row>
    <row r="36" spans="1:38" ht="27" customHeight="1">
      <c r="A36" s="151"/>
      <c r="B36" s="163" t="s">
        <v>34</v>
      </c>
      <c r="C36" s="254"/>
      <c r="D36" s="191"/>
      <c r="E36" s="191"/>
      <c r="F36" s="213"/>
      <c r="G36" s="214"/>
      <c r="J36" s="143"/>
      <c r="K36" s="143"/>
      <c r="L36" s="143"/>
      <c r="M36" s="149"/>
      <c r="O36" s="78" t="s">
        <v>66</v>
      </c>
      <c r="AI36"/>
      <c r="AL36" s="1"/>
    </row>
    <row r="37" spans="1:38" ht="27" customHeight="1">
      <c r="A37" s="151"/>
      <c r="B37" s="163" t="s">
        <v>35</v>
      </c>
      <c r="C37" s="254"/>
      <c r="D37" s="202"/>
      <c r="E37" s="203"/>
      <c r="F37" s="213"/>
      <c r="G37" s="214"/>
      <c r="J37" s="143"/>
      <c r="K37" s="143"/>
      <c r="L37" s="143"/>
      <c r="M37" s="149"/>
      <c r="O37" s="21" t="s">
        <v>69</v>
      </c>
      <c r="AI37"/>
      <c r="AL37" s="1"/>
    </row>
    <row r="38" spans="1:38" ht="27" customHeight="1" thickBot="1">
      <c r="A38" s="151"/>
      <c r="B38" s="158" t="s">
        <v>36</v>
      </c>
      <c r="C38" s="230">
        <v>0</v>
      </c>
      <c r="D38" s="193">
        <v>0</v>
      </c>
      <c r="E38" s="193">
        <v>82</v>
      </c>
      <c r="F38" s="215">
        <f>(D38/E38)*100000</f>
        <v>0</v>
      </c>
      <c r="G38" s="263">
        <f>F38</f>
        <v>0</v>
      </c>
      <c r="J38" s="143"/>
      <c r="K38" s="143"/>
      <c r="L38" s="143"/>
      <c r="M38" s="149"/>
      <c r="O38" s="9" t="s">
        <v>67</v>
      </c>
      <c r="AI38"/>
      <c r="AL38" s="1"/>
    </row>
    <row r="39" spans="1:16" ht="12.75">
      <c r="A39" s="2"/>
      <c r="B39" s="143"/>
      <c r="C39" s="143"/>
      <c r="D39" s="143"/>
      <c r="E39" s="143"/>
      <c r="F39" s="143"/>
      <c r="G39" s="143"/>
      <c r="H39" s="143"/>
      <c r="I39" s="143"/>
      <c r="J39" s="143"/>
      <c r="K39" s="143"/>
      <c r="L39" s="143"/>
      <c r="M39" s="37"/>
      <c r="N39" s="143"/>
      <c r="O39" s="9" t="s">
        <v>68</v>
      </c>
      <c r="P39" s="143"/>
    </row>
    <row r="40" spans="1:40" ht="12.75">
      <c r="A40" s="2"/>
      <c r="B40" s="143"/>
      <c r="C40" s="143"/>
      <c r="D40" s="143"/>
      <c r="E40" s="143"/>
      <c r="F40" s="143"/>
      <c r="G40" s="143"/>
      <c r="H40" s="143"/>
      <c r="I40" s="143"/>
      <c r="J40" s="143"/>
      <c r="K40" s="143"/>
      <c r="L40" s="143"/>
      <c r="M40" s="37"/>
      <c r="O40" s="9" t="s">
        <v>56</v>
      </c>
      <c r="AN40" s="1" t="e">
        <f>#REF!+1</f>
        <v>#REF!</v>
      </c>
    </row>
    <row r="41" spans="1:15" ht="12.75">
      <c r="A41" s="2"/>
      <c r="B41" s="143"/>
      <c r="C41" s="143"/>
      <c r="D41" s="143"/>
      <c r="E41" s="143"/>
      <c r="F41" s="143"/>
      <c r="G41" s="143"/>
      <c r="H41" s="143"/>
      <c r="I41" s="143"/>
      <c r="J41" s="143"/>
      <c r="K41" s="143"/>
      <c r="L41" s="143"/>
      <c r="M41" s="37"/>
      <c r="O41" s="9" t="s">
        <v>46</v>
      </c>
    </row>
    <row r="42" spans="1:15" ht="13.5" thickBot="1">
      <c r="A42" s="2"/>
      <c r="B42" s="143"/>
      <c r="C42" s="143"/>
      <c r="D42" s="143"/>
      <c r="E42" s="143"/>
      <c r="F42" s="143"/>
      <c r="G42" s="143"/>
      <c r="H42" s="143"/>
      <c r="I42" s="143"/>
      <c r="J42" s="143"/>
      <c r="K42" s="143"/>
      <c r="L42" s="143"/>
      <c r="M42" s="37"/>
      <c r="O42" s="143" t="s">
        <v>47</v>
      </c>
    </row>
    <row r="43" spans="1:15" ht="13.5" hidden="1" thickBot="1">
      <c r="A43" s="2"/>
      <c r="B43" s="143"/>
      <c r="C43" s="143"/>
      <c r="D43" s="143"/>
      <c r="E43" s="143"/>
      <c r="F43" s="143"/>
      <c r="G43" s="143"/>
      <c r="H43" s="143"/>
      <c r="I43" s="143"/>
      <c r="J43" s="143"/>
      <c r="K43" s="143"/>
      <c r="L43" s="143"/>
      <c r="M43" s="37"/>
      <c r="O43" s="143" t="s">
        <v>81</v>
      </c>
    </row>
    <row r="44" spans="1:15" ht="13.5" hidden="1" thickBot="1">
      <c r="A44" s="2"/>
      <c r="B44" s="143"/>
      <c r="C44" s="143"/>
      <c r="D44" s="143"/>
      <c r="E44" s="143"/>
      <c r="F44" s="143"/>
      <c r="G44" s="143"/>
      <c r="H44" s="143"/>
      <c r="I44" s="143"/>
      <c r="J44" s="143"/>
      <c r="K44" s="143"/>
      <c r="L44" s="143"/>
      <c r="M44" s="37"/>
      <c r="O44" s="21" t="s">
        <v>84</v>
      </c>
    </row>
    <row r="45" spans="1:15" ht="13.5" hidden="1" thickBot="1">
      <c r="A45" s="2"/>
      <c r="B45" s="143"/>
      <c r="C45" s="143"/>
      <c r="D45" s="143"/>
      <c r="E45" s="143"/>
      <c r="F45" s="143"/>
      <c r="G45" s="143"/>
      <c r="H45" s="143"/>
      <c r="I45" s="143"/>
      <c r="J45" s="143"/>
      <c r="K45" s="143"/>
      <c r="L45" s="143"/>
      <c r="M45" s="37"/>
      <c r="O45" s="143" t="s">
        <v>86</v>
      </c>
    </row>
    <row r="46" spans="1:15" ht="13.5" hidden="1" thickBot="1">
      <c r="A46" s="2"/>
      <c r="B46" s="143"/>
      <c r="C46" s="143"/>
      <c r="D46" s="143"/>
      <c r="E46" s="143"/>
      <c r="F46" s="143"/>
      <c r="G46" s="143"/>
      <c r="H46" s="143"/>
      <c r="I46" s="143"/>
      <c r="J46" s="143"/>
      <c r="K46" s="143"/>
      <c r="L46" s="143"/>
      <c r="M46" s="37"/>
      <c r="O46" s="143" t="s">
        <v>97</v>
      </c>
    </row>
    <row r="47" spans="1:15" ht="13.5" hidden="1" thickBot="1">
      <c r="A47" s="2"/>
      <c r="B47" s="143"/>
      <c r="C47" s="143"/>
      <c r="D47" s="143"/>
      <c r="E47" s="143"/>
      <c r="F47" s="143"/>
      <c r="G47" s="143"/>
      <c r="H47" s="143"/>
      <c r="I47" s="143"/>
      <c r="J47" s="143"/>
      <c r="K47" s="143"/>
      <c r="L47" s="143"/>
      <c r="M47" s="37"/>
      <c r="O47" s="143" t="s">
        <v>85</v>
      </c>
    </row>
    <row r="48" spans="1:15" ht="13.5" hidden="1" thickBot="1">
      <c r="A48" s="2"/>
      <c r="B48" s="143"/>
      <c r="C48" s="143"/>
      <c r="D48" s="143"/>
      <c r="E48" s="143"/>
      <c r="F48" s="143"/>
      <c r="G48" s="143"/>
      <c r="H48" s="143"/>
      <c r="I48" s="143"/>
      <c r="J48" s="143"/>
      <c r="K48" s="143"/>
      <c r="L48" s="143"/>
      <c r="M48" s="37"/>
      <c r="O48" s="143" t="s">
        <v>99</v>
      </c>
    </row>
    <row r="49" spans="1:40" ht="28.5" customHeight="1" hidden="1">
      <c r="A49" s="2"/>
      <c r="B49" s="143"/>
      <c r="C49" s="143"/>
      <c r="D49" s="143"/>
      <c r="E49" s="143"/>
      <c r="F49" s="143"/>
      <c r="G49" s="143"/>
      <c r="H49" s="143"/>
      <c r="I49" s="143"/>
      <c r="J49" s="143"/>
      <c r="K49" s="143"/>
      <c r="L49" s="143"/>
      <c r="M49" s="37"/>
      <c r="O49" s="143" t="s">
        <v>100</v>
      </c>
      <c r="AN49" s="1" t="e">
        <f>AN40+1</f>
        <v>#REF!</v>
      </c>
    </row>
    <row r="50" spans="1:40" ht="19.5" customHeight="1" hidden="1">
      <c r="A50" s="2"/>
      <c r="B50" s="143"/>
      <c r="C50" s="143"/>
      <c r="D50" s="143"/>
      <c r="E50" s="143"/>
      <c r="F50" s="143"/>
      <c r="G50" s="143"/>
      <c r="H50" s="143"/>
      <c r="I50" s="143"/>
      <c r="J50" s="143"/>
      <c r="K50" s="143"/>
      <c r="L50" s="143"/>
      <c r="M50" s="37"/>
      <c r="O50" s="143" t="s">
        <v>101</v>
      </c>
      <c r="AN50" s="1" t="e">
        <f aca="true" t="shared" si="0" ref="AN50:AN67">AN49+1</f>
        <v>#REF!</v>
      </c>
    </row>
    <row r="51" spans="1:40" ht="13.5" hidden="1" thickBot="1">
      <c r="A51" s="2"/>
      <c r="B51" s="143"/>
      <c r="C51" s="143"/>
      <c r="D51" s="143"/>
      <c r="E51" s="143"/>
      <c r="F51" s="143"/>
      <c r="G51" s="143"/>
      <c r="H51" s="143"/>
      <c r="I51" s="143"/>
      <c r="J51" s="143"/>
      <c r="K51" s="143"/>
      <c r="L51" s="143"/>
      <c r="M51" s="37"/>
      <c r="O51" s="143" t="s">
        <v>102</v>
      </c>
      <c r="AN51" s="1" t="e">
        <f t="shared" si="0"/>
        <v>#REF!</v>
      </c>
    </row>
    <row r="52" spans="1:40" ht="13.5" hidden="1" thickBot="1">
      <c r="A52" s="2"/>
      <c r="B52" s="143"/>
      <c r="C52" s="143"/>
      <c r="D52" s="143"/>
      <c r="E52" s="143"/>
      <c r="F52" s="143"/>
      <c r="G52" s="143"/>
      <c r="H52" s="143"/>
      <c r="I52" s="143"/>
      <c r="J52" s="143"/>
      <c r="K52" s="143"/>
      <c r="L52" s="143"/>
      <c r="M52" s="37"/>
      <c r="O52" s="143" t="s">
        <v>143</v>
      </c>
      <c r="AN52" s="1" t="e">
        <f t="shared" si="0"/>
        <v>#REF!</v>
      </c>
    </row>
    <row r="53" spans="1:40" ht="13.5" hidden="1" thickBot="1">
      <c r="A53" s="2"/>
      <c r="B53" s="143"/>
      <c r="C53" s="143"/>
      <c r="D53" s="143"/>
      <c r="E53" s="143"/>
      <c r="F53" s="143"/>
      <c r="G53" s="143"/>
      <c r="H53" s="143"/>
      <c r="I53" s="143"/>
      <c r="J53" s="143"/>
      <c r="K53" s="143"/>
      <c r="L53" s="143"/>
      <c r="M53" s="37"/>
      <c r="O53" s="143" t="s">
        <v>105</v>
      </c>
      <c r="AN53" s="1" t="e">
        <f t="shared" si="0"/>
        <v>#REF!</v>
      </c>
    </row>
    <row r="54" spans="1:40" ht="13.5" hidden="1" thickBot="1">
      <c r="A54" s="2"/>
      <c r="B54" s="143"/>
      <c r="C54" s="143"/>
      <c r="D54" s="143"/>
      <c r="E54" s="143"/>
      <c r="F54" s="143"/>
      <c r="G54" s="143"/>
      <c r="H54" s="143"/>
      <c r="I54" s="143"/>
      <c r="J54" s="143"/>
      <c r="K54" s="143"/>
      <c r="L54" s="143"/>
      <c r="M54" s="37"/>
      <c r="O54" s="143" t="s">
        <v>104</v>
      </c>
      <c r="AN54" s="1" t="e">
        <f t="shared" si="0"/>
        <v>#REF!</v>
      </c>
    </row>
    <row r="55" spans="1:40" ht="16.5" customHeight="1" hidden="1" thickBot="1">
      <c r="A55" s="2"/>
      <c r="B55" s="143"/>
      <c r="C55" s="143"/>
      <c r="D55" s="143"/>
      <c r="E55" s="143"/>
      <c r="F55" s="143"/>
      <c r="G55" s="143"/>
      <c r="H55" s="143"/>
      <c r="I55" s="143"/>
      <c r="J55" s="143"/>
      <c r="K55" s="143"/>
      <c r="L55" s="143"/>
      <c r="M55" s="37"/>
      <c r="O55" s="21" t="s">
        <v>110</v>
      </c>
      <c r="AN55" s="1" t="e">
        <f t="shared" si="0"/>
        <v>#REF!</v>
      </c>
    </row>
    <row r="56" spans="1:40" ht="13.5" customHeight="1" thickBot="1">
      <c r="A56" s="293" t="s">
        <v>37</v>
      </c>
      <c r="B56" s="294"/>
      <c r="C56" s="294"/>
      <c r="D56" s="294"/>
      <c r="E56" s="294"/>
      <c r="F56" s="294"/>
      <c r="G56" s="294"/>
      <c r="H56" s="294"/>
      <c r="I56" s="294"/>
      <c r="J56" s="294"/>
      <c r="K56" s="294"/>
      <c r="L56" s="294"/>
      <c r="M56" s="295"/>
      <c r="O56" s="143" t="s">
        <v>112</v>
      </c>
      <c r="AN56" s="1" t="e">
        <f>#REF!+1</f>
        <v>#REF!</v>
      </c>
    </row>
    <row r="57" spans="1:40" ht="13.5" thickBot="1">
      <c r="A57" s="2"/>
      <c r="B57" s="143"/>
      <c r="C57" s="143"/>
      <c r="D57" s="143"/>
      <c r="E57" s="143"/>
      <c r="F57" s="143"/>
      <c r="G57" s="143"/>
      <c r="H57" s="143"/>
      <c r="I57" s="143"/>
      <c r="J57" s="143"/>
      <c r="K57" s="143"/>
      <c r="L57" s="143"/>
      <c r="M57" s="37"/>
      <c r="O57" s="143" t="s">
        <v>113</v>
      </c>
      <c r="AN57" s="1" t="e">
        <f t="shared" si="0"/>
        <v>#REF!</v>
      </c>
    </row>
    <row r="58" spans="1:40" ht="25.5" customHeight="1" thickBot="1">
      <c r="A58" s="296" t="s">
        <v>38</v>
      </c>
      <c r="B58" s="298" t="s">
        <v>39</v>
      </c>
      <c r="C58" s="299"/>
      <c r="D58" s="299"/>
      <c r="E58" s="300"/>
      <c r="F58" s="304" t="s">
        <v>90</v>
      </c>
      <c r="G58" s="305"/>
      <c r="H58" s="298" t="s">
        <v>40</v>
      </c>
      <c r="I58" s="299"/>
      <c r="J58" s="299"/>
      <c r="K58" s="299"/>
      <c r="L58" s="299"/>
      <c r="M58" s="300"/>
      <c r="O58" s="1" t="s">
        <v>126</v>
      </c>
      <c r="AN58" s="1" t="e">
        <f t="shared" si="0"/>
        <v>#REF!</v>
      </c>
    </row>
    <row r="59" spans="1:15" ht="25.5" customHeight="1" thickBot="1">
      <c r="A59" s="297"/>
      <c r="B59" s="301"/>
      <c r="C59" s="302"/>
      <c r="D59" s="302"/>
      <c r="E59" s="303"/>
      <c r="F59" s="6" t="s">
        <v>91</v>
      </c>
      <c r="G59" s="34" t="s">
        <v>92</v>
      </c>
      <c r="H59" s="301"/>
      <c r="I59" s="302"/>
      <c r="J59" s="302"/>
      <c r="K59" s="302"/>
      <c r="L59" s="302"/>
      <c r="M59" s="303"/>
      <c r="O59" s="1" t="s">
        <v>114</v>
      </c>
    </row>
    <row r="60" spans="1:40" ht="41.25" customHeight="1" thickBot="1">
      <c r="A60" s="10" t="s">
        <v>33</v>
      </c>
      <c r="B60" s="423" t="s">
        <v>324</v>
      </c>
      <c r="C60" s="424"/>
      <c r="D60" s="424"/>
      <c r="E60" s="425"/>
      <c r="F60" s="432"/>
      <c r="G60" s="435" t="s">
        <v>273</v>
      </c>
      <c r="H60" s="438"/>
      <c r="I60" s="439"/>
      <c r="J60" s="439"/>
      <c r="K60" s="439"/>
      <c r="L60" s="439"/>
      <c r="M60" s="440"/>
      <c r="AN60" s="1" t="e">
        <f>AN58+1</f>
        <v>#REF!</v>
      </c>
    </row>
    <row r="61" spans="1:40" ht="41.25" customHeight="1" thickBot="1">
      <c r="A61" s="10" t="s">
        <v>34</v>
      </c>
      <c r="B61" s="426"/>
      <c r="C61" s="427"/>
      <c r="D61" s="427"/>
      <c r="E61" s="428"/>
      <c r="F61" s="433"/>
      <c r="G61" s="436"/>
      <c r="H61" s="441"/>
      <c r="I61" s="442"/>
      <c r="J61" s="442"/>
      <c r="K61" s="442"/>
      <c r="L61" s="442"/>
      <c r="M61" s="443"/>
      <c r="AN61" s="1" t="e">
        <f>AN60+1</f>
        <v>#REF!</v>
      </c>
    </row>
    <row r="62" spans="1:40" ht="41.25" customHeight="1" thickBot="1">
      <c r="A62" s="10" t="s">
        <v>41</v>
      </c>
      <c r="B62" s="426"/>
      <c r="C62" s="427"/>
      <c r="D62" s="427"/>
      <c r="E62" s="428"/>
      <c r="F62" s="433"/>
      <c r="G62" s="436"/>
      <c r="H62" s="441"/>
      <c r="I62" s="442"/>
      <c r="J62" s="442"/>
      <c r="K62" s="442"/>
      <c r="L62" s="442"/>
      <c r="M62" s="443"/>
      <c r="AN62" s="1" t="e">
        <f>#REF!+1</f>
        <v>#REF!</v>
      </c>
    </row>
    <row r="63" spans="1:40" ht="41.25" customHeight="1" thickBot="1">
      <c r="A63" s="10" t="s">
        <v>36</v>
      </c>
      <c r="B63" s="429"/>
      <c r="C63" s="430"/>
      <c r="D63" s="430"/>
      <c r="E63" s="431"/>
      <c r="F63" s="434"/>
      <c r="G63" s="437"/>
      <c r="H63" s="444"/>
      <c r="I63" s="445"/>
      <c r="J63" s="445"/>
      <c r="K63" s="445"/>
      <c r="L63" s="445"/>
      <c r="M63" s="446"/>
      <c r="AN63" s="1" t="e">
        <f>AN62+1</f>
        <v>#REF!</v>
      </c>
    </row>
    <row r="64" spans="1:40" ht="50.25" customHeight="1" thickBot="1">
      <c r="A64" s="10" t="s">
        <v>42</v>
      </c>
      <c r="B64" s="287" t="s">
        <v>325</v>
      </c>
      <c r="C64" s="288"/>
      <c r="D64" s="288"/>
      <c r="E64" s="289"/>
      <c r="F64" s="28"/>
      <c r="G64" s="144"/>
      <c r="H64" s="290"/>
      <c r="I64" s="291"/>
      <c r="J64" s="291"/>
      <c r="K64" s="291"/>
      <c r="L64" s="291"/>
      <c r="M64" s="292"/>
      <c r="AN64" s="1" t="e">
        <f>#REF!+1</f>
        <v>#REF!</v>
      </c>
    </row>
    <row r="65" spans="1:40" ht="24.75" customHeight="1">
      <c r="A65" s="143"/>
      <c r="B65" s="354"/>
      <c r="C65" s="354"/>
      <c r="D65" s="354"/>
      <c r="E65" s="354"/>
      <c r="F65" s="354"/>
      <c r="G65" s="354"/>
      <c r="H65" s="354"/>
      <c r="I65" s="354"/>
      <c r="J65" s="354"/>
      <c r="K65" s="354"/>
      <c r="L65" s="354"/>
      <c r="M65" s="354"/>
      <c r="AN65" s="1" t="e">
        <f t="shared" si="0"/>
        <v>#REF!</v>
      </c>
    </row>
    <row r="66" spans="1:40" ht="24.75" customHeight="1" hidden="1">
      <c r="A66" s="143"/>
      <c r="B66" s="354"/>
      <c r="C66" s="354"/>
      <c r="D66" s="354"/>
      <c r="E66" s="354"/>
      <c r="F66" s="354"/>
      <c r="G66" s="354"/>
      <c r="H66" s="354"/>
      <c r="I66" s="354"/>
      <c r="J66" s="354"/>
      <c r="K66" s="354"/>
      <c r="L66" s="354"/>
      <c r="M66" s="354"/>
      <c r="AN66" s="1" t="e">
        <f t="shared" si="0"/>
        <v>#REF!</v>
      </c>
    </row>
    <row r="67" spans="1:40" ht="24.75" customHeight="1" hidden="1">
      <c r="A67" s="143"/>
      <c r="B67" s="354"/>
      <c r="C67" s="354"/>
      <c r="D67" s="354"/>
      <c r="E67" s="354"/>
      <c r="F67" s="354"/>
      <c r="G67" s="354"/>
      <c r="H67" s="354"/>
      <c r="I67" s="354"/>
      <c r="J67" s="354"/>
      <c r="K67" s="354"/>
      <c r="L67" s="354"/>
      <c r="M67" s="354"/>
      <c r="AN67" s="1" t="e">
        <f t="shared" si="0"/>
        <v>#REF!</v>
      </c>
    </row>
    <row r="68" spans="1:13" ht="24.75" customHeight="1" hidden="1">
      <c r="A68" s="143"/>
      <c r="B68" s="354"/>
      <c r="C68" s="354"/>
      <c r="D68" s="354"/>
      <c r="E68" s="354"/>
      <c r="F68" s="354"/>
      <c r="G68" s="354"/>
      <c r="H68" s="354"/>
      <c r="I68" s="354"/>
      <c r="J68" s="354"/>
      <c r="K68" s="354"/>
      <c r="L68" s="354"/>
      <c r="M68" s="354"/>
    </row>
    <row r="69" spans="1:13" ht="24.75" customHeight="1" hidden="1">
      <c r="A69" s="143"/>
      <c r="B69" s="354"/>
      <c r="C69" s="354"/>
      <c r="D69" s="354"/>
      <c r="E69" s="354"/>
      <c r="F69" s="354"/>
      <c r="G69" s="354"/>
      <c r="H69" s="354"/>
      <c r="I69" s="354"/>
      <c r="J69" s="354"/>
      <c r="K69" s="354"/>
      <c r="L69" s="354"/>
      <c r="M69" s="354"/>
    </row>
    <row r="70" spans="1:13" ht="12.75" hidden="1">
      <c r="A70" s="143"/>
      <c r="B70" s="143"/>
      <c r="C70" s="143"/>
      <c r="D70" s="143"/>
      <c r="E70" s="143"/>
      <c r="F70" s="143"/>
      <c r="G70" s="143"/>
      <c r="H70" s="143"/>
      <c r="I70" s="143"/>
      <c r="J70" s="143"/>
      <c r="K70" s="143"/>
      <c r="L70" s="143"/>
      <c r="M70" s="143"/>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spans="2:11" ht="15" hidden="1">
      <c r="B85" s="143"/>
      <c r="C85" s="143"/>
      <c r="D85" s="143"/>
      <c r="E85" s="143"/>
      <c r="F85" s="312"/>
      <c r="G85" s="312"/>
      <c r="H85" s="312"/>
      <c r="I85" s="11" t="s">
        <v>43</v>
      </c>
      <c r="K85" s="12"/>
    </row>
    <row r="86" spans="2:11" ht="15" hidden="1">
      <c r="B86" s="143"/>
      <c r="C86" s="143"/>
      <c r="D86" s="143"/>
      <c r="E86" s="143"/>
      <c r="F86" s="312"/>
      <c r="G86" s="312"/>
      <c r="H86" s="312"/>
      <c r="I86" s="11" t="s">
        <v>44</v>
      </c>
      <c r="K86" s="12"/>
    </row>
    <row r="87" spans="2:11" ht="15" hidden="1">
      <c r="B87" s="143"/>
      <c r="C87" s="143"/>
      <c r="D87" s="143"/>
      <c r="E87" s="143"/>
      <c r="F87" s="312"/>
      <c r="G87" s="312"/>
      <c r="H87" s="312"/>
      <c r="I87" s="11" t="s">
        <v>45</v>
      </c>
      <c r="K87" s="12"/>
    </row>
    <row r="88" spans="2:11" ht="15" hidden="1">
      <c r="B88" s="143"/>
      <c r="C88" s="143"/>
      <c r="D88" s="143"/>
      <c r="E88" s="143"/>
      <c r="F88" s="312"/>
      <c r="G88" s="312"/>
      <c r="H88" s="312"/>
      <c r="K88" s="12"/>
    </row>
    <row r="89" spans="2:11" ht="15" hidden="1">
      <c r="B89" s="143"/>
      <c r="C89" s="143"/>
      <c r="D89" s="143"/>
      <c r="E89" s="143"/>
      <c r="F89" s="312"/>
      <c r="G89" s="312"/>
      <c r="H89" s="312"/>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7">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F30:H30"/>
    <mergeCell ref="A32:M32"/>
    <mergeCell ref="A56:M56"/>
    <mergeCell ref="A58:A59"/>
    <mergeCell ref="B58:E59"/>
    <mergeCell ref="F58:G58"/>
    <mergeCell ref="H58:M59"/>
    <mergeCell ref="B60:E63"/>
    <mergeCell ref="F60:F63"/>
    <mergeCell ref="G60:G63"/>
    <mergeCell ref="H60:M63"/>
    <mergeCell ref="B64:E64"/>
    <mergeCell ref="H64:M64"/>
    <mergeCell ref="B65:I65"/>
    <mergeCell ref="J65:M65"/>
    <mergeCell ref="B66:I66"/>
    <mergeCell ref="J66:M66"/>
    <mergeCell ref="B67:I67"/>
    <mergeCell ref="J67:M67"/>
    <mergeCell ref="F88:H89"/>
    <mergeCell ref="B68:I68"/>
    <mergeCell ref="J68:M68"/>
    <mergeCell ref="B69:I69"/>
    <mergeCell ref="J69:M69"/>
    <mergeCell ref="F85:H86"/>
    <mergeCell ref="F87:H87"/>
  </mergeCells>
  <conditionalFormatting sqref="F38">
    <cfRule type="cellIs" priority="4" dxfId="2" operator="between">
      <formula>$L$30</formula>
      <formula>$M$30</formula>
    </cfRule>
    <cfRule type="cellIs" priority="5" dxfId="1" operator="between">
      <formula>$L$29</formula>
      <formula>$M$29</formula>
    </cfRule>
    <cfRule type="cellIs" priority="6" dxfId="0" operator="between">
      <formula>'GTH-11 Incidencia_EL'!#REF!</formula>
      <formula>$M$28</formula>
    </cfRule>
  </conditionalFormatting>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'GTH-11 Incidencia_EL'!#REF!</formula>
      <formula>$M$27</formula>
    </cfRule>
  </conditionalFormatting>
  <dataValidations count="8">
    <dataValidation type="list" allowBlank="1" showInputMessage="1" showErrorMessage="1" sqref="C9:M9">
      <formula1>$O$39:$O$41</formula1>
    </dataValidation>
    <dataValidation type="list" allowBlank="1" showInputMessage="1" showErrorMessage="1" sqref="C14:M14">
      <formula1>$O$56:$O$59</formula1>
    </dataValidation>
    <dataValidation type="list" allowBlank="1" showInputMessage="1" showErrorMessage="1" sqref="C7:H7">
      <formula1>$O$23:$O$38</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2.xml><?xml version="1.0" encoding="utf-8"?>
<worksheet xmlns="http://schemas.openxmlformats.org/spreadsheetml/2006/main" xmlns:r="http://schemas.openxmlformats.org/officeDocument/2006/relationships">
  <dimension ref="A1:AN158"/>
  <sheetViews>
    <sheetView showGridLines="0" tabSelected="1" view="pageBreakPreview" zoomScale="80" zoomScaleNormal="80" zoomScaleSheetLayoutView="80" zoomScalePageLayoutView="0" workbookViewId="0" topLeftCell="A79">
      <selection activeCell="H160" sqref="H160"/>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211</v>
      </c>
      <c r="D11" s="343"/>
      <c r="E11" s="343"/>
      <c r="F11" s="343"/>
      <c r="G11" s="343"/>
      <c r="H11" s="343"/>
      <c r="I11" s="343"/>
      <c r="J11" s="343"/>
      <c r="K11" s="24" t="s">
        <v>82</v>
      </c>
      <c r="L11" s="344" t="s">
        <v>244</v>
      </c>
      <c r="M11" s="345"/>
      <c r="O11" s="143" t="s">
        <v>21</v>
      </c>
    </row>
    <row r="12" spans="1:15" ht="38.25" customHeight="1" thickBot="1">
      <c r="A12" s="304" t="s">
        <v>9</v>
      </c>
      <c r="B12" s="305"/>
      <c r="C12" s="335" t="s">
        <v>236</v>
      </c>
      <c r="D12" s="336"/>
      <c r="E12" s="336"/>
      <c r="F12" s="336"/>
      <c r="G12" s="336"/>
      <c r="H12" s="336"/>
      <c r="I12" s="336"/>
      <c r="J12" s="336"/>
      <c r="K12" s="336"/>
      <c r="L12" s="336"/>
      <c r="M12" s="337"/>
      <c r="O12" s="143" t="s">
        <v>0</v>
      </c>
    </row>
    <row r="13" spans="1:15" ht="33" customHeight="1" thickBot="1">
      <c r="A13" s="304" t="s">
        <v>98</v>
      </c>
      <c r="B13" s="305"/>
      <c r="C13" s="335" t="s">
        <v>212</v>
      </c>
      <c r="D13" s="346"/>
      <c r="E13" s="346"/>
      <c r="F13" s="346"/>
      <c r="G13" s="346"/>
      <c r="H13" s="346"/>
      <c r="I13" s="346"/>
      <c r="J13" s="346"/>
      <c r="K13" s="346"/>
      <c r="L13" s="346"/>
      <c r="M13" s="34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16"/>
      <c r="B18" s="318"/>
      <c r="C18" s="316"/>
      <c r="D18" s="318"/>
      <c r="E18" s="140" t="s">
        <v>14</v>
      </c>
      <c r="F18" s="298" t="s">
        <v>15</v>
      </c>
      <c r="G18" s="299"/>
      <c r="H18" s="300"/>
      <c r="I18" s="137" t="s">
        <v>16</v>
      </c>
      <c r="J18" s="298" t="s">
        <v>139</v>
      </c>
      <c r="K18" s="299"/>
      <c r="L18" s="300"/>
      <c r="M18" s="140" t="s">
        <v>17</v>
      </c>
      <c r="O18" s="143" t="s">
        <v>27</v>
      </c>
    </row>
    <row r="19" spans="1:15" ht="40.5" customHeight="1">
      <c r="A19" s="447" t="s">
        <v>284</v>
      </c>
      <c r="B19" s="448"/>
      <c r="C19" s="453" t="s">
        <v>85</v>
      </c>
      <c r="D19" s="454"/>
      <c r="E19" s="152">
        <v>1</v>
      </c>
      <c r="F19" s="459" t="s">
        <v>213</v>
      </c>
      <c r="G19" s="448"/>
      <c r="H19" s="448"/>
      <c r="I19" s="152" t="s">
        <v>97</v>
      </c>
      <c r="J19" s="460" t="s">
        <v>214</v>
      </c>
      <c r="K19" s="460"/>
      <c r="L19" s="460"/>
      <c r="M19" s="131" t="s">
        <v>21</v>
      </c>
      <c r="O19" s="143"/>
    </row>
    <row r="20" spans="1:15" ht="40.5" customHeight="1">
      <c r="A20" s="449"/>
      <c r="B20" s="450"/>
      <c r="C20" s="455"/>
      <c r="D20" s="456"/>
      <c r="E20" s="153">
        <v>2</v>
      </c>
      <c r="F20" s="461" t="s">
        <v>153</v>
      </c>
      <c r="G20" s="450"/>
      <c r="H20" s="450"/>
      <c r="I20" s="153" t="s">
        <v>97</v>
      </c>
      <c r="J20" s="462" t="s">
        <v>151</v>
      </c>
      <c r="K20" s="463"/>
      <c r="L20" s="463"/>
      <c r="M20" s="133" t="s">
        <v>21</v>
      </c>
      <c r="O20" s="143"/>
    </row>
    <row r="21" spans="1:15" ht="40.5" customHeight="1" thickBot="1">
      <c r="A21" s="451"/>
      <c r="B21" s="452"/>
      <c r="C21" s="457"/>
      <c r="D21" s="458"/>
      <c r="E21" s="134">
        <v>3</v>
      </c>
      <c r="F21" s="464" t="s">
        <v>285</v>
      </c>
      <c r="G21" s="465"/>
      <c r="H21" s="466"/>
      <c r="I21" s="134" t="s">
        <v>97</v>
      </c>
      <c r="J21" s="467" t="s">
        <v>166</v>
      </c>
      <c r="K21" s="468"/>
      <c r="L21" s="469"/>
      <c r="M21" s="132" t="s">
        <v>21</v>
      </c>
      <c r="O21" s="143"/>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40">
        <v>0.25</v>
      </c>
      <c r="G23" s="6" t="s">
        <v>140</v>
      </c>
      <c r="H23" s="77" t="s">
        <v>127</v>
      </c>
      <c r="I23" s="6" t="s">
        <v>106</v>
      </c>
      <c r="J23" s="102" t="s">
        <v>127</v>
      </c>
      <c r="K23" s="6" t="s">
        <v>107</v>
      </c>
      <c r="L23" s="331" t="s">
        <v>127</v>
      </c>
      <c r="M23" s="332"/>
      <c r="O23" s="20" t="s">
        <v>48</v>
      </c>
      <c r="AN23" s="1">
        <f>AN22+1</f>
        <v>2003</v>
      </c>
    </row>
    <row r="24" spans="1:15" ht="16.5" customHeight="1" thickBot="1">
      <c r="A24" s="296" t="s">
        <v>26</v>
      </c>
      <c r="B24" s="333" t="s">
        <v>21</v>
      </c>
      <c r="C24" s="296" t="s">
        <v>75</v>
      </c>
      <c r="D24" s="333" t="s">
        <v>21</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55"/>
      <c r="E27" s="143"/>
      <c r="F27" s="143"/>
      <c r="G27" s="143"/>
      <c r="H27" s="143"/>
      <c r="I27" s="143"/>
      <c r="J27" s="143"/>
      <c r="K27" s="143"/>
      <c r="L27" s="143"/>
      <c r="M27" s="37"/>
      <c r="O27" s="20"/>
      <c r="AN27" s="1" t="e">
        <f>#REF!+1</f>
        <v>#REF!</v>
      </c>
    </row>
    <row r="28" spans="1:40" ht="24.75" customHeight="1" thickBot="1">
      <c r="A28" s="298" t="s">
        <v>94</v>
      </c>
      <c r="B28" s="299"/>
      <c r="C28" s="300"/>
      <c r="D28" s="319" t="s">
        <v>77</v>
      </c>
      <c r="E28" s="320"/>
      <c r="F28" s="53">
        <v>0</v>
      </c>
      <c r="G28" s="25" t="s">
        <v>87</v>
      </c>
      <c r="H28" s="54">
        <v>0.25</v>
      </c>
      <c r="I28" s="50" t="s">
        <v>88</v>
      </c>
      <c r="J28" s="23"/>
      <c r="K28" s="23"/>
      <c r="L28" s="51"/>
      <c r="M28" s="52"/>
      <c r="O28" s="20" t="s">
        <v>62</v>
      </c>
      <c r="AN28" s="1" t="e">
        <f>AN27+1</f>
        <v>#REF!</v>
      </c>
    </row>
    <row r="29" spans="1:40" ht="24.75" customHeight="1" thickBot="1">
      <c r="A29" s="316"/>
      <c r="B29" s="317"/>
      <c r="C29" s="318"/>
      <c r="D29" s="321" t="s">
        <v>78</v>
      </c>
      <c r="E29" s="322"/>
      <c r="F29" s="56">
        <v>0.251</v>
      </c>
      <c r="G29" s="26" t="s">
        <v>87</v>
      </c>
      <c r="H29" s="57">
        <v>0.4</v>
      </c>
      <c r="I29" s="323" t="s">
        <v>179</v>
      </c>
      <c r="J29" s="324"/>
      <c r="K29" s="324"/>
      <c r="L29" s="324"/>
      <c r="M29" s="325"/>
      <c r="O29" s="20" t="s">
        <v>51</v>
      </c>
      <c r="AN29" s="1" t="e">
        <f>#REF!+1</f>
        <v>#REF!</v>
      </c>
    </row>
    <row r="30" spans="1:40" ht="24.75" customHeight="1" thickBot="1">
      <c r="A30" s="301"/>
      <c r="B30" s="302"/>
      <c r="C30" s="303"/>
      <c r="D30" s="329" t="s">
        <v>79</v>
      </c>
      <c r="E30" s="330"/>
      <c r="F30" s="58">
        <v>0.401</v>
      </c>
      <c r="G30" s="27" t="s">
        <v>87</v>
      </c>
      <c r="H30" s="59">
        <v>1</v>
      </c>
      <c r="I30" s="326"/>
      <c r="J30" s="327"/>
      <c r="K30" s="327"/>
      <c r="L30" s="327"/>
      <c r="M30" s="328"/>
      <c r="O30" s="20" t="s">
        <v>52</v>
      </c>
      <c r="AN30" s="1" t="e">
        <f>#REF!+1</f>
        <v>#REF!</v>
      </c>
    </row>
    <row r="31" spans="1:40" ht="12.75">
      <c r="A31" s="2"/>
      <c r="B31" s="143"/>
      <c r="C31" s="143"/>
      <c r="D31" s="143"/>
      <c r="E31" s="143"/>
      <c r="F31" s="143"/>
      <c r="G31" s="143"/>
      <c r="H31" s="143"/>
      <c r="I31" s="143"/>
      <c r="J31" s="143"/>
      <c r="K31" s="143"/>
      <c r="L31" s="143"/>
      <c r="M31" s="37"/>
      <c r="O31" s="20" t="s">
        <v>142</v>
      </c>
      <c r="AN31" s="1" t="e">
        <f>#REF!+1</f>
        <v>#REF!</v>
      </c>
    </row>
    <row r="32" spans="15:40" ht="13.5" customHeight="1" thickBot="1">
      <c r="O32" s="20" t="s">
        <v>64</v>
      </c>
      <c r="AN32" s="1" t="e">
        <f>AN31+1</f>
        <v>#REF!</v>
      </c>
    </row>
    <row r="33" spans="1:40" ht="13.5" thickBot="1">
      <c r="A33" s="293" t="s">
        <v>30</v>
      </c>
      <c r="B33" s="294"/>
      <c r="C33" s="294"/>
      <c r="D33" s="294"/>
      <c r="E33" s="294"/>
      <c r="F33" s="294"/>
      <c r="G33" s="294"/>
      <c r="H33" s="294"/>
      <c r="I33" s="294"/>
      <c r="J33" s="294"/>
      <c r="K33" s="294"/>
      <c r="L33" s="294"/>
      <c r="M33" s="295"/>
      <c r="O33" s="20" t="s">
        <v>54</v>
      </c>
      <c r="AN33" s="1" t="e">
        <f>AN32+1</f>
        <v>#REF!</v>
      </c>
    </row>
    <row r="34" spans="1:15" ht="13.5" thickBot="1">
      <c r="A34" s="151"/>
      <c r="B34" s="121"/>
      <c r="C34" s="121"/>
      <c r="D34" s="118"/>
      <c r="E34" s="118"/>
      <c r="F34" s="118"/>
      <c r="G34" s="121"/>
      <c r="H34" s="119"/>
      <c r="I34" s="119"/>
      <c r="J34" s="119"/>
      <c r="K34" s="119"/>
      <c r="L34" s="119"/>
      <c r="M34" s="120"/>
      <c r="O34" s="20"/>
    </row>
    <row r="35" spans="3:15" ht="64.5" customHeight="1" thickBot="1">
      <c r="C35" s="185" t="s">
        <v>31</v>
      </c>
      <c r="D35" s="186" t="s">
        <v>32</v>
      </c>
      <c r="E35" s="186" t="str">
        <f>F19</f>
        <v>N° de días de ausencia por incapacidad laboral o común en el periodo</v>
      </c>
      <c r="F35" s="186" t="str">
        <f>F20</f>
        <v>N° total de días de trabajo en el periodo</v>
      </c>
      <c r="G35" s="195" t="str">
        <f>F21</f>
        <v>N° de funcionarios en el periodo</v>
      </c>
      <c r="H35" s="239" t="s">
        <v>89</v>
      </c>
      <c r="I35" s="221" t="s">
        <v>93</v>
      </c>
      <c r="J35" s="119"/>
      <c r="K35" s="119"/>
      <c r="L35" s="119"/>
      <c r="M35" s="120"/>
      <c r="O35" s="20"/>
    </row>
    <row r="36" spans="3:15" ht="20.25" customHeight="1">
      <c r="C36" s="197" t="s">
        <v>33</v>
      </c>
      <c r="D36" s="167">
        <v>0.25</v>
      </c>
      <c r="E36" s="189"/>
      <c r="F36" s="189"/>
      <c r="G36" s="189"/>
      <c r="H36" s="181" t="e">
        <f>(E36)/(F36*G36)</f>
        <v>#DIV/0!</v>
      </c>
      <c r="I36" s="164" t="e">
        <f>H36</f>
        <v>#DIV/0!</v>
      </c>
      <c r="J36" s="119"/>
      <c r="K36" s="119"/>
      <c r="L36" s="119"/>
      <c r="M36" s="120"/>
      <c r="O36" s="20"/>
    </row>
    <row r="37" spans="3:15" ht="20.25" customHeight="1">
      <c r="C37" s="201" t="s">
        <v>34</v>
      </c>
      <c r="D37" s="180">
        <v>0.25</v>
      </c>
      <c r="E37" s="202"/>
      <c r="F37" s="203"/>
      <c r="G37" s="203"/>
      <c r="H37" s="178" t="e">
        <f>(E37)/(F37*G37)</f>
        <v>#DIV/0!</v>
      </c>
      <c r="I37" s="264" t="e">
        <f>H37</f>
        <v>#DIV/0!</v>
      </c>
      <c r="J37" s="119"/>
      <c r="K37" s="119"/>
      <c r="L37" s="119"/>
      <c r="M37" s="120"/>
      <c r="O37" s="20"/>
    </row>
    <row r="38" spans="3:15" ht="20.25" customHeight="1">
      <c r="C38" s="201" t="s">
        <v>35</v>
      </c>
      <c r="D38" s="180">
        <v>0.25</v>
      </c>
      <c r="E38" s="202"/>
      <c r="F38" s="203"/>
      <c r="G38" s="203"/>
      <c r="H38" s="178" t="e">
        <f>(E38)/(F38*G38)</f>
        <v>#DIV/0!</v>
      </c>
      <c r="I38" s="264" t="e">
        <f>H38</f>
        <v>#DIV/0!</v>
      </c>
      <c r="J38" s="119"/>
      <c r="K38" s="119"/>
      <c r="L38" s="119"/>
      <c r="M38" s="120"/>
      <c r="O38" s="20"/>
    </row>
    <row r="39" spans="3:15" ht="20.25" customHeight="1" thickBot="1">
      <c r="C39" s="206" t="s">
        <v>36</v>
      </c>
      <c r="D39" s="177">
        <v>0.25</v>
      </c>
      <c r="E39" s="193"/>
      <c r="F39" s="193"/>
      <c r="G39" s="193"/>
      <c r="H39" s="175" t="e">
        <f>(E39)/(F39*G39)</f>
        <v>#DIV/0!</v>
      </c>
      <c r="I39" s="265" t="e">
        <f>H39</f>
        <v>#DIV/0!</v>
      </c>
      <c r="J39" s="119"/>
      <c r="K39" s="119"/>
      <c r="L39" s="119"/>
      <c r="M39" s="120"/>
      <c r="O39" s="20"/>
    </row>
    <row r="40" spans="3:15" ht="13.5" thickBot="1">
      <c r="C40" s="151"/>
      <c r="D40" s="119"/>
      <c r="E40" s="119"/>
      <c r="F40" s="136"/>
      <c r="H40" s="136"/>
      <c r="I40" s="136"/>
      <c r="J40" s="119"/>
      <c r="K40" s="119"/>
      <c r="L40" s="119"/>
      <c r="M40" s="120"/>
      <c r="O40" s="20"/>
    </row>
    <row r="41" spans="3:38" ht="81" customHeight="1" thickBot="1">
      <c r="C41" s="184" t="s">
        <v>31</v>
      </c>
      <c r="D41" s="172" t="s">
        <v>32</v>
      </c>
      <c r="E41" s="171" t="str">
        <f>F19</f>
        <v>N° de días de ausencia por incapacidad laboral o común en el periodo</v>
      </c>
      <c r="F41" s="171" t="str">
        <f>F20</f>
        <v>N° total de días de trabajo en el periodo</v>
      </c>
      <c r="G41" s="171" t="str">
        <f>F21</f>
        <v>N° de funcionarios en el periodo</v>
      </c>
      <c r="H41" s="266" t="s">
        <v>89</v>
      </c>
      <c r="I41" s="239" t="s">
        <v>93</v>
      </c>
      <c r="O41" s="20" t="s">
        <v>55</v>
      </c>
      <c r="AI41"/>
      <c r="AL41" s="1"/>
    </row>
    <row r="42" spans="3:38" ht="27" customHeight="1">
      <c r="C42" s="168" t="s">
        <v>167</v>
      </c>
      <c r="D42" s="167">
        <v>0.25</v>
      </c>
      <c r="E42" s="125">
        <v>13</v>
      </c>
      <c r="F42" s="166">
        <v>21</v>
      </c>
      <c r="G42" s="166">
        <v>37</v>
      </c>
      <c r="H42" s="274">
        <f>(E42)/(F42*G42)</f>
        <v>0.01673101673101673</v>
      </c>
      <c r="I42" s="275">
        <f>H42</f>
        <v>0.01673101673101673</v>
      </c>
      <c r="O42" s="20" t="s">
        <v>53</v>
      </c>
      <c r="AI42"/>
      <c r="AL42" s="1"/>
    </row>
    <row r="43" spans="3:38" ht="27" customHeight="1">
      <c r="C43" s="163" t="s">
        <v>168</v>
      </c>
      <c r="D43" s="180">
        <v>0.25</v>
      </c>
      <c r="E43" s="123">
        <v>8</v>
      </c>
      <c r="F43" s="203">
        <v>20</v>
      </c>
      <c r="G43" s="203">
        <v>37</v>
      </c>
      <c r="H43" s="267">
        <f aca="true" t="shared" si="0" ref="H43:H53">(E43)/(F43*G43)</f>
        <v>0.010810810810810811</v>
      </c>
      <c r="I43" s="272">
        <f>I42+H43</f>
        <v>0.027541827541827543</v>
      </c>
      <c r="O43" s="20"/>
      <c r="AI43"/>
      <c r="AL43" s="1"/>
    </row>
    <row r="44" spans="3:38" ht="27" customHeight="1">
      <c r="C44" s="163" t="s">
        <v>169</v>
      </c>
      <c r="D44" s="180">
        <v>0.25</v>
      </c>
      <c r="E44" s="123">
        <v>25</v>
      </c>
      <c r="F44" s="203">
        <v>20</v>
      </c>
      <c r="G44" s="203">
        <v>37</v>
      </c>
      <c r="H44" s="267">
        <f t="shared" si="0"/>
        <v>0.033783783783783786</v>
      </c>
      <c r="I44" s="272">
        <f>I43+H44</f>
        <v>0.06132561132561133</v>
      </c>
      <c r="O44" s="20"/>
      <c r="AI44"/>
      <c r="AL44" s="1"/>
    </row>
    <row r="45" spans="3:38" ht="27" customHeight="1">
      <c r="C45" s="163" t="s">
        <v>170</v>
      </c>
      <c r="D45" s="162">
        <v>0.25</v>
      </c>
      <c r="E45" s="123">
        <v>6</v>
      </c>
      <c r="F45" s="203">
        <v>20</v>
      </c>
      <c r="G45" s="203">
        <v>37</v>
      </c>
      <c r="H45" s="267">
        <f t="shared" si="0"/>
        <v>0.008108108108108109</v>
      </c>
      <c r="I45" s="272">
        <f>I44+H45</f>
        <v>0.06943371943371944</v>
      </c>
      <c r="O45" s="20"/>
      <c r="AI45"/>
      <c r="AL45" s="1"/>
    </row>
    <row r="46" spans="3:38" ht="27" customHeight="1">
      <c r="C46" s="163" t="s">
        <v>171</v>
      </c>
      <c r="D46" s="162">
        <v>0.25</v>
      </c>
      <c r="E46" s="123">
        <v>10</v>
      </c>
      <c r="F46" s="203">
        <v>22</v>
      </c>
      <c r="G46" s="203">
        <v>37</v>
      </c>
      <c r="H46" s="267">
        <f t="shared" si="0"/>
        <v>0.012285012285012284</v>
      </c>
      <c r="I46" s="272">
        <f aca="true" t="shared" si="1" ref="I46:I53">I45+H46</f>
        <v>0.08171873171873173</v>
      </c>
      <c r="J46" s="143"/>
      <c r="K46" s="143"/>
      <c r="L46" s="143"/>
      <c r="M46" s="149"/>
      <c r="O46" s="20"/>
      <c r="AI46"/>
      <c r="AL46" s="1"/>
    </row>
    <row r="47" spans="3:38" ht="27" customHeight="1">
      <c r="C47" s="163" t="s">
        <v>172</v>
      </c>
      <c r="D47" s="162">
        <v>0.25</v>
      </c>
      <c r="E47" s="123">
        <v>36</v>
      </c>
      <c r="F47" s="203">
        <v>18</v>
      </c>
      <c r="G47" s="203">
        <v>37</v>
      </c>
      <c r="H47" s="267">
        <f t="shared" si="0"/>
        <v>0.05405405405405406</v>
      </c>
      <c r="I47" s="272">
        <f t="shared" si="1"/>
        <v>0.1357727857727858</v>
      </c>
      <c r="J47" s="143"/>
      <c r="K47" s="143"/>
      <c r="L47" s="143"/>
      <c r="M47" s="149"/>
      <c r="O47" s="20"/>
      <c r="AI47"/>
      <c r="AL47" s="1"/>
    </row>
    <row r="48" spans="3:38" ht="27" customHeight="1">
      <c r="C48" s="163" t="s">
        <v>173</v>
      </c>
      <c r="D48" s="162">
        <v>0.25</v>
      </c>
      <c r="E48" s="123">
        <v>36</v>
      </c>
      <c r="F48" s="203">
        <v>22</v>
      </c>
      <c r="G48" s="203">
        <v>37</v>
      </c>
      <c r="H48" s="267">
        <f t="shared" si="0"/>
        <v>0.044226044226044224</v>
      </c>
      <c r="I48" s="272">
        <f t="shared" si="1"/>
        <v>0.17999882999883002</v>
      </c>
      <c r="J48" s="143"/>
      <c r="K48" s="143"/>
      <c r="L48" s="143"/>
      <c r="M48" s="149"/>
      <c r="O48" s="20"/>
      <c r="AI48"/>
      <c r="AL48" s="1"/>
    </row>
    <row r="49" spans="3:38" ht="27" customHeight="1">
      <c r="C49" s="163" t="s">
        <v>174</v>
      </c>
      <c r="D49" s="162">
        <v>0.25</v>
      </c>
      <c r="E49" s="123">
        <v>52</v>
      </c>
      <c r="F49" s="203">
        <v>19</v>
      </c>
      <c r="G49" s="203">
        <v>37</v>
      </c>
      <c r="H49" s="267">
        <f t="shared" si="0"/>
        <v>0.07396870554765292</v>
      </c>
      <c r="I49" s="272">
        <f t="shared" si="1"/>
        <v>0.25396753554648294</v>
      </c>
      <c r="J49" s="143"/>
      <c r="K49" s="143"/>
      <c r="L49" s="143"/>
      <c r="M49" s="149"/>
      <c r="O49" s="20"/>
      <c r="AI49"/>
      <c r="AL49" s="1"/>
    </row>
    <row r="50" spans="3:38" ht="27" customHeight="1">
      <c r="C50" s="163" t="s">
        <v>175</v>
      </c>
      <c r="D50" s="162">
        <v>0.25</v>
      </c>
      <c r="E50" s="123">
        <v>26</v>
      </c>
      <c r="F50" s="203">
        <v>21</v>
      </c>
      <c r="G50" s="203">
        <v>37</v>
      </c>
      <c r="H50" s="267">
        <f t="shared" si="0"/>
        <v>0.03346203346203346</v>
      </c>
      <c r="I50" s="272">
        <f t="shared" si="1"/>
        <v>0.2874295690085164</v>
      </c>
      <c r="J50" s="143"/>
      <c r="K50" s="143"/>
      <c r="L50" s="143"/>
      <c r="M50" s="149"/>
      <c r="O50" s="20"/>
      <c r="AI50"/>
      <c r="AL50" s="1"/>
    </row>
    <row r="51" spans="3:38" ht="27" customHeight="1">
      <c r="C51" s="163" t="s">
        <v>176</v>
      </c>
      <c r="D51" s="162">
        <v>0.25</v>
      </c>
      <c r="E51" s="123">
        <v>13</v>
      </c>
      <c r="F51" s="203">
        <v>22</v>
      </c>
      <c r="G51" s="203">
        <v>37</v>
      </c>
      <c r="H51" s="267">
        <f t="shared" si="0"/>
        <v>0.01597051597051597</v>
      </c>
      <c r="I51" s="272">
        <f t="shared" si="1"/>
        <v>0.30340008497903237</v>
      </c>
      <c r="J51" s="143"/>
      <c r="K51" s="143"/>
      <c r="L51" s="143"/>
      <c r="M51" s="149"/>
      <c r="O51" s="20"/>
      <c r="AI51"/>
      <c r="AL51" s="1"/>
    </row>
    <row r="52" spans="3:38" ht="27" customHeight="1">
      <c r="C52" s="163" t="s">
        <v>177</v>
      </c>
      <c r="D52" s="162">
        <v>0.25</v>
      </c>
      <c r="E52" s="123">
        <v>4</v>
      </c>
      <c r="F52" s="203">
        <v>19</v>
      </c>
      <c r="G52" s="203">
        <v>37</v>
      </c>
      <c r="H52" s="267">
        <f t="shared" si="0"/>
        <v>0.005689900426742532</v>
      </c>
      <c r="I52" s="272">
        <f t="shared" si="1"/>
        <v>0.3090899854057749</v>
      </c>
      <c r="J52" s="143"/>
      <c r="K52" s="143"/>
      <c r="L52" s="143"/>
      <c r="M52" s="149"/>
      <c r="O52" s="20"/>
      <c r="AI52"/>
      <c r="AL52" s="1"/>
    </row>
    <row r="53" spans="3:38" ht="27" customHeight="1" thickBot="1">
      <c r="C53" s="158" t="s">
        <v>178</v>
      </c>
      <c r="D53" s="177">
        <v>0.25</v>
      </c>
      <c r="E53" s="124">
        <v>30</v>
      </c>
      <c r="F53" s="193">
        <v>21</v>
      </c>
      <c r="G53" s="193">
        <v>37</v>
      </c>
      <c r="H53" s="268">
        <f t="shared" si="0"/>
        <v>0.03861003861003861</v>
      </c>
      <c r="I53" s="273">
        <f t="shared" si="1"/>
        <v>0.3477000240158135</v>
      </c>
      <c r="J53" s="143"/>
      <c r="K53" s="143"/>
      <c r="L53" s="143"/>
      <c r="M53" s="149"/>
      <c r="O53" s="20"/>
      <c r="AI53"/>
      <c r="AL53" s="1"/>
    </row>
    <row r="54" spans="1:38" ht="27" customHeight="1">
      <c r="A54" s="246"/>
      <c r="B54" s="269"/>
      <c r="C54" s="135"/>
      <c r="D54" s="247"/>
      <c r="E54" s="270"/>
      <c r="F54" s="271"/>
      <c r="J54" s="143"/>
      <c r="K54" s="143"/>
      <c r="L54" s="143"/>
      <c r="M54" s="149"/>
      <c r="O54" s="20"/>
      <c r="AI54"/>
      <c r="AL54" s="1"/>
    </row>
    <row r="55" spans="1:38" ht="27" customHeight="1">
      <c r="A55" s="246"/>
      <c r="B55" s="269"/>
      <c r="C55" s="135"/>
      <c r="D55" s="247"/>
      <c r="E55" s="270"/>
      <c r="F55" s="271"/>
      <c r="J55" s="143"/>
      <c r="K55" s="143"/>
      <c r="L55" s="143"/>
      <c r="M55" s="149"/>
      <c r="O55" s="20"/>
      <c r="AI55"/>
      <c r="AL55" s="1"/>
    </row>
    <row r="56" spans="1:38" ht="27" customHeight="1">
      <c r="A56" s="246"/>
      <c r="B56" s="269"/>
      <c r="C56" s="135"/>
      <c r="D56" s="247"/>
      <c r="E56" s="270"/>
      <c r="F56" s="271"/>
      <c r="J56" s="143"/>
      <c r="K56" s="143"/>
      <c r="L56" s="143"/>
      <c r="M56" s="149"/>
      <c r="O56" s="20"/>
      <c r="AI56"/>
      <c r="AL56" s="1"/>
    </row>
    <row r="57" spans="1:38" ht="27" customHeight="1">
      <c r="A57" s="246"/>
      <c r="B57" s="269"/>
      <c r="C57" s="135"/>
      <c r="D57" s="247"/>
      <c r="E57" s="270"/>
      <c r="F57" s="271"/>
      <c r="J57" s="143"/>
      <c r="K57" s="143"/>
      <c r="L57" s="143"/>
      <c r="M57" s="149"/>
      <c r="O57" s="20"/>
      <c r="AI57"/>
      <c r="AL57" s="1"/>
    </row>
    <row r="58" spans="1:38" ht="27" customHeight="1">
      <c r="A58" s="246"/>
      <c r="B58" s="269"/>
      <c r="C58" s="135"/>
      <c r="D58" s="247"/>
      <c r="E58" s="270"/>
      <c r="F58" s="271"/>
      <c r="J58" s="143"/>
      <c r="K58" s="143"/>
      <c r="L58" s="143"/>
      <c r="M58" s="149"/>
      <c r="O58" s="20"/>
      <c r="AI58"/>
      <c r="AL58" s="1"/>
    </row>
    <row r="59" spans="1:38" ht="27" customHeight="1">
      <c r="A59" s="246"/>
      <c r="B59" s="269"/>
      <c r="C59" s="135"/>
      <c r="D59" s="247"/>
      <c r="E59" s="270"/>
      <c r="F59" s="271"/>
      <c r="J59" s="143"/>
      <c r="K59" s="143"/>
      <c r="L59" s="143"/>
      <c r="M59" s="149"/>
      <c r="O59" s="20"/>
      <c r="AI59"/>
      <c r="AL59" s="1"/>
    </row>
    <row r="60" spans="1:38" ht="27" customHeight="1">
      <c r="A60" s="246"/>
      <c r="B60" s="269"/>
      <c r="C60" s="135"/>
      <c r="D60" s="247"/>
      <c r="E60" s="270"/>
      <c r="F60" s="271"/>
      <c r="J60" s="143"/>
      <c r="K60" s="143"/>
      <c r="L60" s="143"/>
      <c r="M60" s="149"/>
      <c r="O60" s="20"/>
      <c r="AI60"/>
      <c r="AL60" s="1"/>
    </row>
    <row r="61" spans="1:38" ht="27" customHeight="1">
      <c r="A61" s="246"/>
      <c r="B61" s="269"/>
      <c r="C61" s="135"/>
      <c r="D61" s="247"/>
      <c r="E61" s="270"/>
      <c r="F61" s="271"/>
      <c r="J61" s="143"/>
      <c r="K61" s="143"/>
      <c r="L61" s="143"/>
      <c r="M61" s="149"/>
      <c r="O61" s="20"/>
      <c r="AI61"/>
      <c r="AL61" s="1"/>
    </row>
    <row r="62" spans="1:38" ht="27" customHeight="1">
      <c r="A62" s="246"/>
      <c r="B62" s="269"/>
      <c r="C62" s="135"/>
      <c r="D62" s="247"/>
      <c r="E62" s="270"/>
      <c r="F62" s="271"/>
      <c r="J62" s="143"/>
      <c r="K62" s="143"/>
      <c r="L62" s="143"/>
      <c r="M62" s="149"/>
      <c r="O62" s="20"/>
      <c r="AI62"/>
      <c r="AL62" s="1"/>
    </row>
    <row r="63" spans="1:38" ht="27" customHeight="1">
      <c r="A63" s="246"/>
      <c r="B63" s="269"/>
      <c r="C63" s="135"/>
      <c r="D63" s="247"/>
      <c r="E63" s="270"/>
      <c r="F63" s="271"/>
      <c r="J63" s="143"/>
      <c r="K63" s="143"/>
      <c r="L63" s="143"/>
      <c r="M63" s="149"/>
      <c r="O63" s="20"/>
      <c r="AI63"/>
      <c r="AL63" s="1"/>
    </row>
    <row r="64" spans="1:38" ht="27" customHeight="1">
      <c r="A64" s="246"/>
      <c r="B64" s="269"/>
      <c r="C64" s="135"/>
      <c r="D64" s="247"/>
      <c r="E64" s="270"/>
      <c r="F64" s="271"/>
      <c r="J64" s="143"/>
      <c r="K64" s="143"/>
      <c r="L64" s="143"/>
      <c r="M64" s="149"/>
      <c r="O64" s="20"/>
      <c r="AI64"/>
      <c r="AL64" s="1"/>
    </row>
    <row r="65" spans="1:38" ht="27" customHeight="1" thickBot="1">
      <c r="A65" s="246"/>
      <c r="B65" s="269"/>
      <c r="C65" s="135"/>
      <c r="D65" s="247"/>
      <c r="E65" s="270"/>
      <c r="F65" s="271"/>
      <c r="J65" s="143"/>
      <c r="K65" s="143"/>
      <c r="L65" s="143"/>
      <c r="M65" s="149"/>
      <c r="O65" s="20"/>
      <c r="AI65"/>
      <c r="AL65" s="1"/>
    </row>
    <row r="66" spans="1:40" ht="13.5" customHeight="1" thickBot="1">
      <c r="A66" s="293" t="s">
        <v>37</v>
      </c>
      <c r="B66" s="294"/>
      <c r="C66" s="294"/>
      <c r="D66" s="294"/>
      <c r="E66" s="294"/>
      <c r="F66" s="294"/>
      <c r="G66" s="294"/>
      <c r="H66" s="294"/>
      <c r="I66" s="294"/>
      <c r="J66" s="294"/>
      <c r="K66" s="294"/>
      <c r="L66" s="294"/>
      <c r="M66" s="295"/>
      <c r="O66" s="143" t="s">
        <v>112</v>
      </c>
      <c r="AN66" s="1" t="e">
        <f>#REF!+1</f>
        <v>#REF!</v>
      </c>
    </row>
    <row r="67" spans="1:40" ht="13.5" thickBot="1">
      <c r="A67" s="2"/>
      <c r="B67" s="143"/>
      <c r="C67" s="143"/>
      <c r="D67" s="143"/>
      <c r="E67" s="143"/>
      <c r="F67" s="143"/>
      <c r="G67" s="143"/>
      <c r="H67" s="143"/>
      <c r="I67" s="143"/>
      <c r="J67" s="143"/>
      <c r="K67" s="143"/>
      <c r="L67" s="143"/>
      <c r="M67" s="37"/>
      <c r="O67" s="143" t="s">
        <v>113</v>
      </c>
      <c r="AN67" s="1" t="e">
        <f>AN66+1</f>
        <v>#REF!</v>
      </c>
    </row>
    <row r="68" spans="1:40" ht="25.5" customHeight="1" thickBot="1">
      <c r="A68" s="296" t="s">
        <v>38</v>
      </c>
      <c r="B68" s="298" t="s">
        <v>39</v>
      </c>
      <c r="C68" s="299"/>
      <c r="D68" s="299"/>
      <c r="E68" s="300"/>
      <c r="F68" s="304" t="s">
        <v>90</v>
      </c>
      <c r="G68" s="305"/>
      <c r="H68" s="298" t="s">
        <v>40</v>
      </c>
      <c r="I68" s="299"/>
      <c r="J68" s="299"/>
      <c r="K68" s="299"/>
      <c r="L68" s="299"/>
      <c r="M68" s="300"/>
      <c r="O68" s="1" t="s">
        <v>126</v>
      </c>
      <c r="AN68" s="1" t="e">
        <f>AN67+1</f>
        <v>#REF!</v>
      </c>
    </row>
    <row r="69" spans="1:15" ht="25.5" customHeight="1" thickBot="1">
      <c r="A69" s="297"/>
      <c r="B69" s="301"/>
      <c r="C69" s="302"/>
      <c r="D69" s="302"/>
      <c r="E69" s="303"/>
      <c r="F69" s="6" t="s">
        <v>91</v>
      </c>
      <c r="G69" s="34" t="s">
        <v>92</v>
      </c>
      <c r="H69" s="301"/>
      <c r="I69" s="302"/>
      <c r="J69" s="302"/>
      <c r="K69" s="302"/>
      <c r="L69" s="302"/>
      <c r="M69" s="303"/>
      <c r="O69" s="1" t="s">
        <v>114</v>
      </c>
    </row>
    <row r="70" spans="1:40" ht="43.5" customHeight="1" thickBot="1">
      <c r="A70" s="10" t="s">
        <v>167</v>
      </c>
      <c r="B70" s="389" t="s">
        <v>286</v>
      </c>
      <c r="C70" s="390"/>
      <c r="D70" s="390"/>
      <c r="E70" s="390"/>
      <c r="F70" s="432"/>
      <c r="G70" s="432" t="s">
        <v>273</v>
      </c>
      <c r="H70" s="423"/>
      <c r="I70" s="424"/>
      <c r="J70" s="424"/>
      <c r="K70" s="424"/>
      <c r="L70" s="424"/>
      <c r="M70" s="425"/>
      <c r="AN70" s="1" t="e">
        <f>AN68+1</f>
        <v>#REF!</v>
      </c>
    </row>
    <row r="71" spans="1:13" ht="43.5" customHeight="1" thickBot="1">
      <c r="A71" s="10" t="s">
        <v>168</v>
      </c>
      <c r="B71" s="389" t="s">
        <v>287</v>
      </c>
      <c r="C71" s="390"/>
      <c r="D71" s="390"/>
      <c r="E71" s="390"/>
      <c r="F71" s="433"/>
      <c r="G71" s="433"/>
      <c r="H71" s="426"/>
      <c r="I71" s="427"/>
      <c r="J71" s="427"/>
      <c r="K71" s="427"/>
      <c r="L71" s="427"/>
      <c r="M71" s="428"/>
    </row>
    <row r="72" spans="1:13" ht="43.5" customHeight="1" thickBot="1">
      <c r="A72" s="10" t="s">
        <v>169</v>
      </c>
      <c r="B72" s="389" t="s">
        <v>288</v>
      </c>
      <c r="C72" s="390"/>
      <c r="D72" s="390"/>
      <c r="E72" s="390"/>
      <c r="F72" s="434"/>
      <c r="G72" s="434"/>
      <c r="H72" s="429"/>
      <c r="I72" s="430"/>
      <c r="J72" s="430"/>
      <c r="K72" s="430"/>
      <c r="L72" s="430"/>
      <c r="M72" s="431"/>
    </row>
    <row r="73" spans="1:13" ht="55.5" customHeight="1" thickBot="1">
      <c r="A73" s="10" t="s">
        <v>170</v>
      </c>
      <c r="B73" s="389" t="s">
        <v>306</v>
      </c>
      <c r="C73" s="390"/>
      <c r="D73" s="390"/>
      <c r="E73" s="390"/>
      <c r="F73" s="28"/>
      <c r="G73" s="144" t="s">
        <v>273</v>
      </c>
      <c r="H73" s="423" t="s">
        <v>307</v>
      </c>
      <c r="I73" s="424"/>
      <c r="J73" s="424"/>
      <c r="K73" s="424"/>
      <c r="L73" s="424"/>
      <c r="M73" s="425"/>
    </row>
    <row r="74" spans="1:13" ht="48.75" customHeight="1" thickBot="1">
      <c r="A74" s="10" t="s">
        <v>171</v>
      </c>
      <c r="B74" s="389" t="s">
        <v>308</v>
      </c>
      <c r="C74" s="390"/>
      <c r="D74" s="390"/>
      <c r="E74" s="390"/>
      <c r="F74" s="28"/>
      <c r="G74" s="144" t="s">
        <v>273</v>
      </c>
      <c r="H74" s="423" t="s">
        <v>307</v>
      </c>
      <c r="I74" s="424"/>
      <c r="J74" s="424"/>
      <c r="K74" s="424"/>
      <c r="L74" s="424"/>
      <c r="M74" s="425"/>
    </row>
    <row r="75" spans="1:13" ht="70.5" customHeight="1" thickBot="1">
      <c r="A75" s="10" t="s">
        <v>172</v>
      </c>
      <c r="B75" s="389" t="s">
        <v>309</v>
      </c>
      <c r="C75" s="390"/>
      <c r="D75" s="390"/>
      <c r="E75" s="390"/>
      <c r="F75" s="28"/>
      <c r="G75" s="144" t="s">
        <v>273</v>
      </c>
      <c r="H75" s="423" t="s">
        <v>307</v>
      </c>
      <c r="I75" s="424"/>
      <c r="J75" s="424"/>
      <c r="K75" s="424"/>
      <c r="L75" s="424"/>
      <c r="M75" s="425"/>
    </row>
    <row r="76" spans="1:13" ht="90.75" customHeight="1" thickBot="1">
      <c r="A76" s="10" t="s">
        <v>173</v>
      </c>
      <c r="B76" s="389" t="s">
        <v>310</v>
      </c>
      <c r="C76" s="390"/>
      <c r="D76" s="390"/>
      <c r="E76" s="390"/>
      <c r="F76" s="28"/>
      <c r="G76" s="144" t="s">
        <v>273</v>
      </c>
      <c r="H76" s="423" t="s">
        <v>307</v>
      </c>
      <c r="I76" s="424"/>
      <c r="J76" s="424"/>
      <c r="K76" s="424"/>
      <c r="L76" s="424"/>
      <c r="M76" s="425"/>
    </row>
    <row r="77" spans="1:13" ht="102.75" customHeight="1" thickBot="1">
      <c r="A77" s="10" t="s">
        <v>174</v>
      </c>
      <c r="B77" s="389" t="s">
        <v>311</v>
      </c>
      <c r="C77" s="390"/>
      <c r="D77" s="390"/>
      <c r="E77" s="390"/>
      <c r="F77" s="28"/>
      <c r="G77" s="144" t="s">
        <v>273</v>
      </c>
      <c r="H77" s="423" t="s">
        <v>307</v>
      </c>
      <c r="I77" s="424"/>
      <c r="J77" s="424"/>
      <c r="K77" s="424"/>
      <c r="L77" s="424"/>
      <c r="M77" s="425"/>
    </row>
    <row r="78" spans="1:13" ht="91.5" customHeight="1" thickBot="1">
      <c r="A78" s="10" t="s">
        <v>175</v>
      </c>
      <c r="B78" s="389" t="s">
        <v>312</v>
      </c>
      <c r="C78" s="390"/>
      <c r="D78" s="390"/>
      <c r="E78" s="390"/>
      <c r="F78" s="28"/>
      <c r="G78" s="144" t="s">
        <v>273</v>
      </c>
      <c r="H78" s="423" t="s">
        <v>307</v>
      </c>
      <c r="I78" s="424"/>
      <c r="J78" s="424"/>
      <c r="K78" s="424"/>
      <c r="L78" s="424"/>
      <c r="M78" s="425"/>
    </row>
    <row r="79" spans="1:40" ht="96.75" customHeight="1" thickBot="1">
      <c r="A79" s="10" t="s">
        <v>176</v>
      </c>
      <c r="B79" s="389" t="s">
        <v>326</v>
      </c>
      <c r="C79" s="390"/>
      <c r="D79" s="390"/>
      <c r="E79" s="390"/>
      <c r="F79" s="28"/>
      <c r="G79" s="144" t="s">
        <v>273</v>
      </c>
      <c r="H79" s="423" t="s">
        <v>307</v>
      </c>
      <c r="I79" s="424"/>
      <c r="J79" s="424"/>
      <c r="K79" s="424"/>
      <c r="L79" s="424"/>
      <c r="M79" s="425"/>
      <c r="AN79" s="1" t="e">
        <f>AN70+1</f>
        <v>#REF!</v>
      </c>
    </row>
    <row r="80" spans="1:40" ht="93" customHeight="1" thickBot="1">
      <c r="A80" s="10" t="s">
        <v>177</v>
      </c>
      <c r="B80" s="389" t="s">
        <v>327</v>
      </c>
      <c r="C80" s="390"/>
      <c r="D80" s="390"/>
      <c r="E80" s="390"/>
      <c r="F80" s="28"/>
      <c r="G80" s="144" t="s">
        <v>273</v>
      </c>
      <c r="H80" s="423" t="s">
        <v>307</v>
      </c>
      <c r="I80" s="424"/>
      <c r="J80" s="424"/>
      <c r="K80" s="424"/>
      <c r="L80" s="424"/>
      <c r="M80" s="425"/>
      <c r="AN80" s="1" t="e">
        <f>#REF!+1</f>
        <v>#REF!</v>
      </c>
    </row>
    <row r="81" spans="1:40" ht="91.5" customHeight="1" thickBot="1">
      <c r="A81" s="10" t="s">
        <v>178</v>
      </c>
      <c r="B81" s="389" t="s">
        <v>329</v>
      </c>
      <c r="C81" s="390"/>
      <c r="D81" s="390"/>
      <c r="E81" s="390"/>
      <c r="F81" s="28"/>
      <c r="G81" s="144" t="s">
        <v>273</v>
      </c>
      <c r="H81" s="423" t="s">
        <v>307</v>
      </c>
      <c r="I81" s="424"/>
      <c r="J81" s="424"/>
      <c r="K81" s="424"/>
      <c r="L81" s="424"/>
      <c r="M81" s="425"/>
      <c r="AN81" s="1" t="e">
        <f>AN80+1</f>
        <v>#REF!</v>
      </c>
    </row>
    <row r="82" spans="1:40" ht="44.25" customHeight="1" thickBot="1">
      <c r="A82" s="10" t="s">
        <v>42</v>
      </c>
      <c r="B82" s="389" t="s">
        <v>330</v>
      </c>
      <c r="C82" s="390"/>
      <c r="D82" s="390"/>
      <c r="E82" s="390"/>
      <c r="F82" s="28"/>
      <c r="G82" s="144"/>
      <c r="H82" s="290"/>
      <c r="I82" s="291"/>
      <c r="J82" s="291"/>
      <c r="K82" s="291"/>
      <c r="L82" s="291"/>
      <c r="M82" s="292"/>
      <c r="AN82" s="1" t="e">
        <f>#REF!+1</f>
        <v>#REF!</v>
      </c>
    </row>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spans="2:11" ht="15" hidden="1">
      <c r="B95" s="143"/>
      <c r="C95" s="143"/>
      <c r="D95" s="143"/>
      <c r="E95" s="143"/>
      <c r="F95" s="312"/>
      <c r="G95" s="312"/>
      <c r="H95" s="312"/>
      <c r="I95" s="11" t="s">
        <v>43</v>
      </c>
      <c r="K95" s="12"/>
    </row>
    <row r="96" spans="2:11" ht="15" hidden="1">
      <c r="B96" s="143"/>
      <c r="C96" s="143"/>
      <c r="D96" s="143"/>
      <c r="E96" s="143"/>
      <c r="F96" s="312"/>
      <c r="G96" s="312"/>
      <c r="H96" s="312"/>
      <c r="I96" s="11" t="s">
        <v>44</v>
      </c>
      <c r="K96" s="12"/>
    </row>
    <row r="97" spans="2:11" ht="15" hidden="1">
      <c r="B97" s="143"/>
      <c r="C97" s="143"/>
      <c r="D97" s="143"/>
      <c r="E97" s="143"/>
      <c r="F97" s="312"/>
      <c r="G97" s="312"/>
      <c r="H97" s="312"/>
      <c r="I97" s="11" t="s">
        <v>45</v>
      </c>
      <c r="K97" s="12"/>
    </row>
    <row r="98" spans="2:11" ht="15" hidden="1">
      <c r="B98" s="143"/>
      <c r="C98" s="143"/>
      <c r="D98" s="143"/>
      <c r="E98" s="143"/>
      <c r="F98" s="312"/>
      <c r="G98" s="312"/>
      <c r="H98" s="312"/>
      <c r="K98" s="12"/>
    </row>
    <row r="99" spans="2:11" ht="15" hidden="1">
      <c r="B99" s="143"/>
      <c r="C99" s="143"/>
      <c r="D99" s="143"/>
      <c r="E99" s="143"/>
      <c r="F99" s="312"/>
      <c r="G99" s="312"/>
      <c r="H99" s="312"/>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5">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33:M33"/>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D29:E29"/>
    <mergeCell ref="I29:M30"/>
    <mergeCell ref="D30:E30"/>
    <mergeCell ref="B75:E75"/>
    <mergeCell ref="H75:M75"/>
    <mergeCell ref="A66:M66"/>
    <mergeCell ref="A68:A69"/>
    <mergeCell ref="B68:E69"/>
    <mergeCell ref="F68:G68"/>
    <mergeCell ref="H68:M69"/>
    <mergeCell ref="B70:E70"/>
    <mergeCell ref="F70:F72"/>
    <mergeCell ref="G70:G72"/>
    <mergeCell ref="H70:M72"/>
    <mergeCell ref="B71:E71"/>
    <mergeCell ref="B72:E72"/>
    <mergeCell ref="B73:E73"/>
    <mergeCell ref="H73:M73"/>
    <mergeCell ref="B74:E74"/>
    <mergeCell ref="H74:M74"/>
    <mergeCell ref="B76:E76"/>
    <mergeCell ref="H76:M76"/>
    <mergeCell ref="B77:E77"/>
    <mergeCell ref="H77:M77"/>
    <mergeCell ref="B78:E78"/>
    <mergeCell ref="H78:M78"/>
    <mergeCell ref="B79:E79"/>
    <mergeCell ref="H79:M79"/>
    <mergeCell ref="F95:H96"/>
    <mergeCell ref="F97:H97"/>
    <mergeCell ref="F98:H99"/>
    <mergeCell ref="B80:E80"/>
    <mergeCell ref="H80:M80"/>
    <mergeCell ref="B81:E81"/>
    <mergeCell ref="H81:M81"/>
    <mergeCell ref="B82:E82"/>
    <mergeCell ref="H82:M82"/>
  </mergeCells>
  <conditionalFormatting sqref="E54:F65 H36:I39 H42:I53">
    <cfRule type="cellIs" priority="4" dxfId="2" operator="between">
      <formula>$L$30</formula>
      <formula>$M$30</formula>
    </cfRule>
    <cfRule type="cellIs" priority="5" dxfId="1" operator="between">
      <formula>$L$29</formula>
      <formula>$M$29</formula>
    </cfRule>
    <cfRule type="cellIs" priority="6" dxfId="0" operator="between">
      <formula>'GTH-12 Ausentismo_Causa_Méd'!#REF!</formula>
      <formula>$M$28</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'GTH-12 Ausentismo_Causa_Méd'!#REF!</formula>
      <formula>$M$29</formula>
    </cfRule>
  </conditionalFormatting>
  <dataValidations count="7">
    <dataValidation type="list" allowBlank="1" showInputMessage="1" showErrorMessage="1" sqref="C19 C9:M9">
      <formula1>'GTH-12 Ausentismo_Causa_Méd'!#REF!</formula1>
    </dataValidation>
    <dataValidation type="list" allowBlank="1" showInputMessage="1" showErrorMessage="1" sqref="L7:M7">
      <formula1>$O$18:$O$20</formula1>
    </dataValidation>
    <dataValidation type="list" allowBlank="1" showInputMessage="1" showErrorMessage="1" sqref="C7:H7">
      <formula1>$O$23:$O$53</formula1>
    </dataValidation>
    <dataValidation type="list" allowBlank="1" showInputMessage="1" showErrorMessage="1" sqref="C14:M14">
      <formula1>$O$66:$O$69</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M19:M21 D24 B26">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rowBreaks count="1" manualBreakCount="1">
    <brk id="72" max="12" man="1"/>
  </rowBreaks>
  <drawing r:id="rId1"/>
</worksheet>
</file>

<file path=xl/worksheets/sheet13.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49">
      <selection activeCell="G145" sqref="G14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8"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29.25" customHeight="1" thickBot="1">
      <c r="A11" s="304" t="s">
        <v>7</v>
      </c>
      <c r="B11" s="305"/>
      <c r="C11" s="342" t="s">
        <v>247</v>
      </c>
      <c r="D11" s="343"/>
      <c r="E11" s="343"/>
      <c r="F11" s="343"/>
      <c r="G11" s="343"/>
      <c r="H11" s="343"/>
      <c r="I11" s="343"/>
      <c r="J11" s="343"/>
      <c r="K11" s="24" t="s">
        <v>82</v>
      </c>
      <c r="L11" s="344" t="s">
        <v>269</v>
      </c>
      <c r="M11" s="345"/>
      <c r="O11" s="143" t="s">
        <v>21</v>
      </c>
    </row>
    <row r="12" spans="1:15" ht="41.25" customHeight="1" thickBot="1">
      <c r="A12" s="304" t="s">
        <v>9</v>
      </c>
      <c r="B12" s="305"/>
      <c r="C12" s="335" t="s">
        <v>248</v>
      </c>
      <c r="D12" s="336"/>
      <c r="E12" s="336"/>
      <c r="F12" s="336"/>
      <c r="G12" s="336"/>
      <c r="H12" s="336"/>
      <c r="I12" s="336"/>
      <c r="J12" s="336"/>
      <c r="K12" s="336"/>
      <c r="L12" s="336"/>
      <c r="M12" s="337"/>
      <c r="O12" s="143" t="s">
        <v>0</v>
      </c>
    </row>
    <row r="13" spans="1:15" ht="29.25" customHeight="1" thickBot="1">
      <c r="A13" s="304" t="s">
        <v>98</v>
      </c>
      <c r="B13" s="305"/>
      <c r="C13" s="335" t="s">
        <v>220</v>
      </c>
      <c r="D13" s="336"/>
      <c r="E13" s="336"/>
      <c r="F13" s="336"/>
      <c r="G13" s="336"/>
      <c r="H13" s="336"/>
      <c r="I13" s="336"/>
      <c r="J13" s="336"/>
      <c r="K13" s="336"/>
      <c r="L13" s="336"/>
      <c r="M13" s="337"/>
      <c r="O13" s="1" t="s">
        <v>122</v>
      </c>
    </row>
    <row r="14" spans="1:15" ht="29.25" customHeight="1" thickBot="1">
      <c r="A14" s="304" t="s">
        <v>109</v>
      </c>
      <c r="B14" s="305"/>
      <c r="C14" s="335" t="s">
        <v>126</v>
      </c>
      <c r="D14" s="336"/>
      <c r="E14" s="336"/>
      <c r="F14" s="336"/>
      <c r="G14" s="336"/>
      <c r="H14" s="336"/>
      <c r="I14" s="336"/>
      <c r="J14" s="336"/>
      <c r="K14" s="336"/>
      <c r="L14" s="336"/>
      <c r="M14" s="337"/>
      <c r="O14" s="1" t="s">
        <v>123</v>
      </c>
    </row>
    <row r="15" spans="1:15" ht="29.25"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5.75" customHeight="1" thickBot="1">
      <c r="A19" s="279" t="s">
        <v>268</v>
      </c>
      <c r="B19" s="280"/>
      <c r="C19" s="283" t="s">
        <v>85</v>
      </c>
      <c r="D19" s="284"/>
      <c r="E19" s="4">
        <v>1</v>
      </c>
      <c r="F19" s="276" t="s">
        <v>249</v>
      </c>
      <c r="G19" s="366"/>
      <c r="H19" s="367"/>
      <c r="I19" s="150" t="s">
        <v>97</v>
      </c>
      <c r="J19" s="331" t="s">
        <v>221</v>
      </c>
      <c r="K19" s="470"/>
      <c r="L19" s="332"/>
      <c r="M19" s="7" t="s">
        <v>122</v>
      </c>
      <c r="O19" s="143" t="s">
        <v>28</v>
      </c>
    </row>
    <row r="20" spans="1:15" ht="45.75" customHeight="1" thickBot="1">
      <c r="A20" s="281"/>
      <c r="B20" s="282"/>
      <c r="C20" s="285"/>
      <c r="D20" s="286"/>
      <c r="E20" s="4">
        <v>2</v>
      </c>
      <c r="F20" s="276" t="s">
        <v>267</v>
      </c>
      <c r="G20" s="366"/>
      <c r="H20" s="367"/>
      <c r="I20" s="150" t="s">
        <v>97</v>
      </c>
      <c r="J20" s="331" t="s">
        <v>222</v>
      </c>
      <c r="K20" s="470"/>
      <c r="L20" s="332"/>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53">
        <v>0.9</v>
      </c>
      <c r="G27" s="25" t="s">
        <v>87</v>
      </c>
      <c r="H27" s="54">
        <v>1</v>
      </c>
      <c r="I27" s="357" t="s">
        <v>88</v>
      </c>
      <c r="J27" s="358"/>
      <c r="K27" s="23"/>
      <c r="L27" s="359"/>
      <c r="M27" s="284"/>
      <c r="O27" s="20" t="s">
        <v>62</v>
      </c>
      <c r="AN27" s="1" t="e">
        <f>AN26+1</f>
        <v>#REF!</v>
      </c>
    </row>
    <row r="28" spans="1:40" ht="24.75" customHeight="1" thickBot="1">
      <c r="A28" s="316"/>
      <c r="B28" s="317"/>
      <c r="C28" s="318"/>
      <c r="D28" s="321" t="s">
        <v>78</v>
      </c>
      <c r="E28" s="322"/>
      <c r="F28" s="56">
        <v>0.8</v>
      </c>
      <c r="G28" s="26" t="s">
        <v>87</v>
      </c>
      <c r="H28" s="57">
        <v>0.899</v>
      </c>
      <c r="I28" s="405" t="s">
        <v>266</v>
      </c>
      <c r="J28" s="406"/>
      <c r="K28" s="406"/>
      <c r="L28" s="312"/>
      <c r="M28" s="360"/>
      <c r="O28" s="20" t="s">
        <v>51</v>
      </c>
      <c r="AN28" s="1" t="e">
        <f>#REF!+1</f>
        <v>#REF!</v>
      </c>
    </row>
    <row r="29" spans="1:40" ht="24.75" customHeight="1" thickBot="1">
      <c r="A29" s="301"/>
      <c r="B29" s="302"/>
      <c r="C29" s="303"/>
      <c r="D29" s="329" t="s">
        <v>79</v>
      </c>
      <c r="E29" s="330"/>
      <c r="F29" s="58">
        <v>0</v>
      </c>
      <c r="G29" s="27" t="s">
        <v>87</v>
      </c>
      <c r="H29" s="130">
        <v>0.799</v>
      </c>
      <c r="I29" s="408"/>
      <c r="J29" s="409"/>
      <c r="K29" s="409"/>
      <c r="L29" s="361"/>
      <c r="M29" s="286"/>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13.5" thickBot="1">
      <c r="A32" s="2"/>
      <c r="B32" s="143"/>
      <c r="C32" s="143"/>
      <c r="D32" s="143"/>
      <c r="E32" s="143"/>
      <c r="F32" s="143"/>
      <c r="G32" s="143"/>
      <c r="H32" s="143"/>
      <c r="I32" s="143"/>
      <c r="J32" s="143"/>
      <c r="K32" s="143"/>
      <c r="L32" s="143"/>
      <c r="M32" s="37"/>
      <c r="O32" s="20" t="s">
        <v>54</v>
      </c>
      <c r="AN32" s="1" t="e">
        <f>AN31+1</f>
        <v>#REF!</v>
      </c>
    </row>
    <row r="33" spans="1:38" ht="100.5" customHeight="1" thickBot="1">
      <c r="A33" s="151"/>
      <c r="B33" s="185" t="s">
        <v>31</v>
      </c>
      <c r="C33" s="186" t="s">
        <v>32</v>
      </c>
      <c r="D33" s="186" t="str">
        <f>F19</f>
        <v>N° de acciones formuladas en el Plan de Mejoramiento del SG SST en el periodo</v>
      </c>
      <c r="E33" s="186" t="str">
        <f>F20</f>
        <v>N° de acciones implementadas del Plan de Mejoramiento del SG SST  en el periodo</v>
      </c>
      <c r="F33" s="187" t="s">
        <v>89</v>
      </c>
      <c r="G33" s="188" t="s">
        <v>93</v>
      </c>
      <c r="J33" s="143"/>
      <c r="K33" s="143"/>
      <c r="L33" s="143"/>
      <c r="M33" s="149"/>
      <c r="O33" s="20" t="s">
        <v>55</v>
      </c>
      <c r="AI33"/>
      <c r="AL33" s="1"/>
    </row>
    <row r="34" spans="1:38" ht="27" customHeight="1">
      <c r="A34" s="151"/>
      <c r="B34" s="168" t="s">
        <v>33</v>
      </c>
      <c r="C34" s="167">
        <v>1</v>
      </c>
      <c r="D34" s="189">
        <v>3</v>
      </c>
      <c r="E34" s="189">
        <v>2</v>
      </c>
      <c r="F34" s="250">
        <f>E34/D34</f>
        <v>0.6666666666666666</v>
      </c>
      <c r="G34" s="244">
        <f>F34</f>
        <v>0.6666666666666666</v>
      </c>
      <c r="J34" s="143"/>
      <c r="K34" s="143"/>
      <c r="L34" s="143"/>
      <c r="M34" s="149"/>
      <c r="O34" s="78" t="s">
        <v>65</v>
      </c>
      <c r="AI34"/>
      <c r="AL34" s="1"/>
    </row>
    <row r="35" spans="1:38" ht="27" customHeight="1">
      <c r="A35" s="151"/>
      <c r="B35" s="163" t="s">
        <v>34</v>
      </c>
      <c r="C35" s="180">
        <v>1</v>
      </c>
      <c r="D35" s="202">
        <v>1</v>
      </c>
      <c r="E35" s="203">
        <v>2</v>
      </c>
      <c r="F35" s="178">
        <f>E35/D35</f>
        <v>2</v>
      </c>
      <c r="G35" s="256">
        <f>F35</f>
        <v>2</v>
      </c>
      <c r="J35" s="143"/>
      <c r="K35" s="143"/>
      <c r="L35" s="143">
        <v>0</v>
      </c>
      <c r="M35" s="149"/>
      <c r="O35" s="78" t="s">
        <v>66</v>
      </c>
      <c r="AI35"/>
      <c r="AL35" s="1"/>
    </row>
    <row r="36" spans="1:38" ht="27" customHeight="1">
      <c r="A36" s="151"/>
      <c r="B36" s="163" t="s">
        <v>35</v>
      </c>
      <c r="C36" s="180">
        <v>1</v>
      </c>
      <c r="D36" s="202">
        <v>2</v>
      </c>
      <c r="E36" s="203">
        <v>2</v>
      </c>
      <c r="F36" s="178">
        <f>E36/D36</f>
        <v>1</v>
      </c>
      <c r="G36" s="256">
        <f>F36</f>
        <v>1</v>
      </c>
      <c r="J36" s="143"/>
      <c r="K36" s="143"/>
      <c r="L36" s="143"/>
      <c r="M36" s="149"/>
      <c r="O36" s="21" t="s">
        <v>69</v>
      </c>
      <c r="AI36"/>
      <c r="AL36" s="1"/>
    </row>
    <row r="37" spans="1:38" ht="27" customHeight="1" thickBot="1">
      <c r="A37" s="151"/>
      <c r="B37" s="158" t="s">
        <v>36</v>
      </c>
      <c r="C37" s="177">
        <v>1</v>
      </c>
      <c r="D37" s="193">
        <v>0</v>
      </c>
      <c r="E37" s="193">
        <v>0</v>
      </c>
      <c r="F37" s="175">
        <v>1</v>
      </c>
      <c r="G37" s="258">
        <f>F37</f>
        <v>1</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97</v>
      </c>
    </row>
    <row r="42" spans="1:15" ht="13.5" thickBot="1">
      <c r="A42" s="2"/>
      <c r="B42" s="143"/>
      <c r="C42" s="143"/>
      <c r="D42" s="143"/>
      <c r="E42" s="143"/>
      <c r="F42" s="143"/>
      <c r="G42" s="143"/>
      <c r="H42" s="143"/>
      <c r="I42" s="143"/>
      <c r="J42" s="143"/>
      <c r="K42" s="143"/>
      <c r="L42" s="143"/>
      <c r="M42" s="37"/>
      <c r="O42" s="143" t="s">
        <v>85</v>
      </c>
    </row>
    <row r="43" spans="1:40" ht="13.5" customHeight="1" thickBot="1">
      <c r="A43" s="293" t="s">
        <v>37</v>
      </c>
      <c r="B43" s="294"/>
      <c r="C43" s="294"/>
      <c r="D43" s="294"/>
      <c r="E43" s="294"/>
      <c r="F43" s="294"/>
      <c r="G43" s="294"/>
      <c r="H43" s="294"/>
      <c r="I43" s="294"/>
      <c r="J43" s="294"/>
      <c r="K43" s="294"/>
      <c r="L43" s="294"/>
      <c r="M43" s="295"/>
      <c r="O43" s="143" t="s">
        <v>112</v>
      </c>
      <c r="AN43" s="1" t="e">
        <f>#REF!+1</f>
        <v>#REF!</v>
      </c>
    </row>
    <row r="44" spans="1:40" ht="13.5" thickBot="1">
      <c r="A44" s="2"/>
      <c r="B44" s="143"/>
      <c r="C44" s="143"/>
      <c r="D44" s="143"/>
      <c r="E44" s="143"/>
      <c r="F44" s="143"/>
      <c r="G44" s="143"/>
      <c r="H44" s="143"/>
      <c r="I44" s="143"/>
      <c r="J44" s="143"/>
      <c r="K44" s="143"/>
      <c r="L44" s="143"/>
      <c r="M44" s="37"/>
      <c r="O44" s="143"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100.5" customHeight="1" thickBot="1">
      <c r="A47" s="10" t="s">
        <v>33</v>
      </c>
      <c r="B47" s="287" t="s">
        <v>281</v>
      </c>
      <c r="C47" s="288"/>
      <c r="D47" s="288"/>
      <c r="E47" s="289"/>
      <c r="F47" s="28"/>
      <c r="G47" s="81" t="s">
        <v>273</v>
      </c>
      <c r="H47" s="287" t="s">
        <v>289</v>
      </c>
      <c r="I47" s="387"/>
      <c r="J47" s="387"/>
      <c r="K47" s="387"/>
      <c r="L47" s="387"/>
      <c r="M47" s="388"/>
      <c r="AN47" s="1" t="e">
        <f>AN45+1</f>
        <v>#REF!</v>
      </c>
    </row>
    <row r="48" spans="1:40" ht="150.75" customHeight="1" thickBot="1">
      <c r="A48" s="10" t="s">
        <v>34</v>
      </c>
      <c r="B48" s="287" t="s">
        <v>296</v>
      </c>
      <c r="C48" s="288"/>
      <c r="D48" s="288"/>
      <c r="E48" s="289"/>
      <c r="F48" s="28"/>
      <c r="G48" s="81" t="s">
        <v>273</v>
      </c>
      <c r="H48" s="290"/>
      <c r="I48" s="291"/>
      <c r="J48" s="291"/>
      <c r="K48" s="291"/>
      <c r="L48" s="291"/>
      <c r="M48" s="292"/>
      <c r="AN48" s="1" t="e">
        <f>AN47+1</f>
        <v>#REF!</v>
      </c>
    </row>
    <row r="49" spans="1:40" ht="103.5" customHeight="1" thickBot="1">
      <c r="A49" s="10" t="s">
        <v>41</v>
      </c>
      <c r="B49" s="287" t="s">
        <v>304</v>
      </c>
      <c r="C49" s="288"/>
      <c r="D49" s="288"/>
      <c r="E49" s="289"/>
      <c r="F49" s="28"/>
      <c r="G49" s="81" t="s">
        <v>273</v>
      </c>
      <c r="H49" s="290"/>
      <c r="I49" s="291"/>
      <c r="J49" s="291"/>
      <c r="K49" s="291"/>
      <c r="L49" s="291"/>
      <c r="M49" s="292"/>
      <c r="AN49" s="1" t="e">
        <f>#REF!+1</f>
        <v>#REF!</v>
      </c>
    </row>
    <row r="50" spans="1:40" ht="48" customHeight="1" thickBot="1">
      <c r="A50" s="10" t="s">
        <v>36</v>
      </c>
      <c r="B50" s="306" t="s">
        <v>328</v>
      </c>
      <c r="C50" s="307"/>
      <c r="D50" s="307"/>
      <c r="E50" s="308"/>
      <c r="F50" s="28"/>
      <c r="G50" s="81" t="s">
        <v>273</v>
      </c>
      <c r="H50" s="290"/>
      <c r="I50" s="291"/>
      <c r="J50" s="291"/>
      <c r="K50" s="291"/>
      <c r="L50" s="291"/>
      <c r="M50" s="292"/>
      <c r="AN50" s="1" t="e">
        <f>AN49+1</f>
        <v>#REF!</v>
      </c>
    </row>
    <row r="51" spans="1:40" ht="50.25" customHeight="1" thickBot="1">
      <c r="A51" s="10" t="s">
        <v>42</v>
      </c>
      <c r="B51" s="355"/>
      <c r="C51" s="356"/>
      <c r="D51" s="356"/>
      <c r="E51" s="356"/>
      <c r="F51" s="28"/>
      <c r="G51" s="28"/>
      <c r="H51" s="290"/>
      <c r="I51" s="291"/>
      <c r="J51" s="291"/>
      <c r="K51" s="291"/>
      <c r="L51" s="291"/>
      <c r="M51" s="292"/>
      <c r="AN51" s="1" t="e">
        <f>#REF!+1</f>
        <v>#REF!</v>
      </c>
    </row>
    <row r="52" spans="1:40" ht="24.75" customHeight="1">
      <c r="A52" s="143"/>
      <c r="B52" s="354"/>
      <c r="C52" s="354"/>
      <c r="D52" s="354"/>
      <c r="E52" s="354"/>
      <c r="F52" s="354"/>
      <c r="G52" s="354"/>
      <c r="H52" s="354"/>
      <c r="I52" s="354"/>
      <c r="J52" s="354"/>
      <c r="K52" s="354"/>
      <c r="L52" s="354"/>
      <c r="M52" s="354"/>
      <c r="AN52" s="1" t="e">
        <f t="shared" si="0"/>
        <v>#REF!</v>
      </c>
    </row>
    <row r="53" spans="1:40" ht="24.75" customHeight="1" hidden="1">
      <c r="A53" s="143"/>
      <c r="B53" s="354"/>
      <c r="C53" s="354"/>
      <c r="D53" s="354"/>
      <c r="E53" s="354"/>
      <c r="F53" s="354"/>
      <c r="G53" s="354"/>
      <c r="H53" s="354"/>
      <c r="I53" s="354"/>
      <c r="J53" s="354"/>
      <c r="K53" s="354"/>
      <c r="L53" s="354"/>
      <c r="M53" s="354"/>
      <c r="AN53" s="1" t="e">
        <f t="shared" si="0"/>
        <v>#REF!</v>
      </c>
    </row>
    <row r="54" spans="1:40" ht="24.75" customHeight="1" hidden="1">
      <c r="A54" s="143"/>
      <c r="B54" s="354"/>
      <c r="C54" s="354"/>
      <c r="D54" s="354"/>
      <c r="E54" s="354"/>
      <c r="F54" s="354"/>
      <c r="G54" s="354"/>
      <c r="H54" s="354"/>
      <c r="I54" s="354"/>
      <c r="J54" s="354"/>
      <c r="K54" s="354"/>
      <c r="L54" s="354"/>
      <c r="M54" s="354"/>
      <c r="AN54" s="1" t="e">
        <f t="shared" si="0"/>
        <v>#REF!</v>
      </c>
    </row>
    <row r="55" spans="1:13" ht="24.75" customHeight="1" hidden="1">
      <c r="A55" s="143"/>
      <c r="B55" s="354"/>
      <c r="C55" s="354"/>
      <c r="D55" s="354"/>
      <c r="E55" s="354"/>
      <c r="F55" s="354"/>
      <c r="G55" s="354"/>
      <c r="H55" s="354"/>
      <c r="I55" s="354"/>
      <c r="J55" s="354"/>
      <c r="K55" s="354"/>
      <c r="L55" s="354"/>
      <c r="M55" s="354"/>
    </row>
    <row r="56" spans="1:13" ht="24.75" customHeight="1" hidden="1">
      <c r="A56" s="143"/>
      <c r="B56" s="354"/>
      <c r="C56" s="354"/>
      <c r="D56" s="354"/>
      <c r="E56" s="354"/>
      <c r="F56" s="354"/>
      <c r="G56" s="354"/>
      <c r="H56" s="354"/>
      <c r="I56" s="354"/>
      <c r="J56" s="354"/>
      <c r="K56" s="354"/>
      <c r="L56" s="354"/>
      <c r="M56" s="354"/>
    </row>
    <row r="57" spans="1:13" ht="12.75" hidden="1">
      <c r="A57" s="143"/>
      <c r="B57" s="143"/>
      <c r="C57" s="143"/>
      <c r="D57" s="143"/>
      <c r="E57" s="143"/>
      <c r="F57" s="143"/>
      <c r="G57" s="143"/>
      <c r="H57" s="143"/>
      <c r="I57" s="143"/>
      <c r="J57" s="143"/>
      <c r="K57" s="143"/>
      <c r="L57" s="143"/>
      <c r="M57" s="143"/>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143"/>
      <c r="C72" s="143"/>
      <c r="D72" s="143"/>
      <c r="E72" s="143"/>
      <c r="F72" s="312"/>
      <c r="G72" s="312"/>
      <c r="H72" s="312"/>
      <c r="I72" s="11" t="s">
        <v>43</v>
      </c>
      <c r="K72" s="12"/>
    </row>
    <row r="73" spans="2:11" ht="15" hidden="1">
      <c r="B73" s="143"/>
      <c r="C73" s="143"/>
      <c r="D73" s="143"/>
      <c r="E73" s="143"/>
      <c r="F73" s="312"/>
      <c r="G73" s="312"/>
      <c r="H73" s="312"/>
      <c r="I73" s="11" t="s">
        <v>44</v>
      </c>
      <c r="K73" s="12"/>
    </row>
    <row r="74" spans="2:11" ht="15" hidden="1">
      <c r="B74" s="143"/>
      <c r="C74" s="143"/>
      <c r="D74" s="143"/>
      <c r="E74" s="143"/>
      <c r="F74" s="312"/>
      <c r="G74" s="312"/>
      <c r="H74" s="312"/>
      <c r="I74" s="11" t="s">
        <v>45</v>
      </c>
      <c r="K74" s="12"/>
    </row>
    <row r="75" spans="2:11" ht="15" hidden="1">
      <c r="B75" s="143"/>
      <c r="C75" s="143"/>
      <c r="D75" s="143"/>
      <c r="E75" s="143"/>
      <c r="F75" s="312"/>
      <c r="G75" s="312"/>
      <c r="H75" s="312"/>
      <c r="K75" s="12"/>
    </row>
    <row r="76" spans="2:11" ht="15" hidden="1">
      <c r="B76" s="143"/>
      <c r="C76" s="143"/>
      <c r="D76" s="143"/>
      <c r="E76" s="143"/>
      <c r="F76" s="312"/>
      <c r="G76" s="312"/>
      <c r="H76" s="312"/>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9">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L27:M29"/>
    <mergeCell ref="D28:E28"/>
    <mergeCell ref="I28:K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'GTH-13 Ejecución_PM'!#REF!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$O$41:$O$42</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B25 D23">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38" t="s">
        <v>113</v>
      </c>
    </row>
    <row r="59" ht="25.5">
      <c r="A59" s="38" t="s">
        <v>111</v>
      </c>
    </row>
    <row r="60" ht="12.75">
      <c r="A60" s="3" t="s">
        <v>114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37"/>
  <sheetViews>
    <sheetView showGridLines="0" view="pageBreakPreview" zoomScale="75" zoomScaleNormal="80" zoomScaleSheetLayoutView="75" zoomScalePageLayoutView="0" workbookViewId="0" topLeftCell="A33">
      <selection activeCell="F140" sqref="F14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96" t="s">
        <v>6</v>
      </c>
    </row>
    <row r="4" spans="1:15" ht="14.25" customHeight="1" thickBot="1">
      <c r="A4" s="13"/>
      <c r="B4" s="14"/>
      <c r="C4" s="15"/>
      <c r="D4" s="15"/>
      <c r="E4" s="15"/>
      <c r="F4" s="15"/>
      <c r="G4" s="15"/>
      <c r="H4" s="15"/>
      <c r="I4" s="15"/>
      <c r="J4" s="15"/>
      <c r="K4" s="16"/>
      <c r="L4" s="16"/>
      <c r="M4" s="17"/>
      <c r="O4" s="96" t="s">
        <v>8</v>
      </c>
    </row>
    <row r="5" spans="1:15" ht="13.5" thickBot="1">
      <c r="A5" s="293" t="s">
        <v>60</v>
      </c>
      <c r="B5" s="294"/>
      <c r="C5" s="294"/>
      <c r="D5" s="294"/>
      <c r="E5" s="294"/>
      <c r="F5" s="294"/>
      <c r="G5" s="294"/>
      <c r="H5" s="294"/>
      <c r="I5" s="294"/>
      <c r="J5" s="294"/>
      <c r="K5" s="294"/>
      <c r="L5" s="294"/>
      <c r="M5" s="295"/>
      <c r="O5" s="96"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96" t="s">
        <v>13</v>
      </c>
    </row>
    <row r="8" spans="1:15" ht="35.25" customHeight="1" thickBot="1">
      <c r="A8" s="304" t="s">
        <v>4</v>
      </c>
      <c r="B8" s="305"/>
      <c r="C8" s="335" t="s">
        <v>150</v>
      </c>
      <c r="D8" s="336"/>
      <c r="E8" s="336"/>
      <c r="F8" s="336"/>
      <c r="G8" s="336"/>
      <c r="H8" s="336"/>
      <c r="I8" s="336"/>
      <c r="J8" s="336"/>
      <c r="K8" s="336"/>
      <c r="L8" s="336"/>
      <c r="M8" s="337"/>
      <c r="O8" s="96" t="s">
        <v>18</v>
      </c>
    </row>
    <row r="9" spans="1:16" ht="30" customHeight="1" thickBot="1">
      <c r="A9" s="304" t="s">
        <v>5</v>
      </c>
      <c r="B9" s="305"/>
      <c r="C9" s="373" t="s">
        <v>68</v>
      </c>
      <c r="D9" s="374"/>
      <c r="E9" s="374"/>
      <c r="F9" s="374"/>
      <c r="G9" s="374"/>
      <c r="H9" s="374"/>
      <c r="I9" s="374"/>
      <c r="J9" s="374"/>
      <c r="K9" s="374"/>
      <c r="L9" s="374"/>
      <c r="M9" s="375"/>
      <c r="O9" s="96" t="s">
        <v>20</v>
      </c>
      <c r="P9" s="18"/>
    </row>
    <row r="10" spans="1:15" ht="13.5" thickBot="1">
      <c r="A10" s="2"/>
      <c r="B10" s="96"/>
      <c r="C10" s="96"/>
      <c r="D10" s="96"/>
      <c r="E10" s="96"/>
      <c r="F10" s="96"/>
      <c r="G10" s="96"/>
      <c r="H10" s="96"/>
      <c r="I10" s="96"/>
      <c r="J10" s="96"/>
      <c r="K10" s="96"/>
      <c r="L10" s="96"/>
      <c r="M10" s="37"/>
      <c r="O10" s="21" t="s">
        <v>74</v>
      </c>
    </row>
    <row r="11" spans="1:15" ht="30" customHeight="1" thickBot="1">
      <c r="A11" s="304" t="s">
        <v>7</v>
      </c>
      <c r="B11" s="305"/>
      <c r="C11" s="342" t="s">
        <v>163</v>
      </c>
      <c r="D11" s="343"/>
      <c r="E11" s="343"/>
      <c r="F11" s="343"/>
      <c r="G11" s="343"/>
      <c r="H11" s="343"/>
      <c r="I11" s="343"/>
      <c r="J11" s="370"/>
      <c r="K11" s="98" t="s">
        <v>82</v>
      </c>
      <c r="L11" s="371" t="s">
        <v>225</v>
      </c>
      <c r="M11" s="372"/>
      <c r="O11" s="96" t="s">
        <v>21</v>
      </c>
    </row>
    <row r="12" spans="1:15" ht="30" customHeight="1" thickBot="1">
      <c r="A12" s="304" t="s">
        <v>9</v>
      </c>
      <c r="B12" s="305"/>
      <c r="C12" s="335" t="s">
        <v>144</v>
      </c>
      <c r="D12" s="336"/>
      <c r="E12" s="336"/>
      <c r="F12" s="336"/>
      <c r="G12" s="336"/>
      <c r="H12" s="336"/>
      <c r="I12" s="336"/>
      <c r="J12" s="336"/>
      <c r="K12" s="336"/>
      <c r="L12" s="336"/>
      <c r="M12" s="337"/>
      <c r="O12" s="96" t="s">
        <v>0</v>
      </c>
    </row>
    <row r="13" spans="1:15" ht="30" customHeight="1" thickBot="1">
      <c r="A13" s="304" t="s">
        <v>98</v>
      </c>
      <c r="B13" s="305"/>
      <c r="C13" s="335" t="s">
        <v>145</v>
      </c>
      <c r="D13" s="336"/>
      <c r="E13" s="336"/>
      <c r="F13" s="336"/>
      <c r="G13" s="336"/>
      <c r="H13" s="336"/>
      <c r="I13" s="336"/>
      <c r="J13" s="336"/>
      <c r="K13" s="336"/>
      <c r="L13" s="336"/>
      <c r="M13" s="337"/>
      <c r="O13" s="1" t="s">
        <v>122</v>
      </c>
    </row>
    <row r="14" spans="1:15" ht="30" customHeight="1" thickBot="1">
      <c r="A14" s="304" t="s">
        <v>109</v>
      </c>
      <c r="B14" s="305"/>
      <c r="C14" s="335" t="s">
        <v>114</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96" t="s">
        <v>24</v>
      </c>
    </row>
    <row r="16" spans="1:15" ht="13.5" thickBot="1">
      <c r="A16" s="2"/>
      <c r="B16" s="96"/>
      <c r="C16" s="96"/>
      <c r="D16" s="96"/>
      <c r="E16" s="96"/>
      <c r="F16" s="96"/>
      <c r="G16" s="96"/>
      <c r="H16" s="96"/>
      <c r="I16" s="96"/>
      <c r="J16" s="96"/>
      <c r="K16" s="96"/>
      <c r="L16" s="96"/>
      <c r="M16" s="37"/>
      <c r="O16" s="96"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96" t="s">
        <v>27</v>
      </c>
    </row>
    <row r="19" spans="1:15" ht="47.25" customHeight="1" thickBot="1">
      <c r="A19" s="362" t="s">
        <v>134</v>
      </c>
      <c r="B19" s="363"/>
      <c r="C19" s="283" t="s">
        <v>85</v>
      </c>
      <c r="D19" s="284"/>
      <c r="E19" s="4">
        <v>1</v>
      </c>
      <c r="F19" s="276" t="s">
        <v>146</v>
      </c>
      <c r="G19" s="366"/>
      <c r="H19" s="367"/>
      <c r="I19" s="95" t="s">
        <v>136</v>
      </c>
      <c r="J19" s="309" t="s">
        <v>148</v>
      </c>
      <c r="K19" s="310"/>
      <c r="L19" s="311"/>
      <c r="M19" s="7" t="s">
        <v>122</v>
      </c>
      <c r="O19" s="96" t="s">
        <v>28</v>
      </c>
    </row>
    <row r="20" spans="1:15" ht="47.25" customHeight="1" thickBot="1">
      <c r="A20" s="364"/>
      <c r="B20" s="365"/>
      <c r="C20" s="285"/>
      <c r="D20" s="286"/>
      <c r="E20" s="4">
        <v>2</v>
      </c>
      <c r="F20" s="276" t="s">
        <v>147</v>
      </c>
      <c r="G20" s="366"/>
      <c r="H20" s="367"/>
      <c r="I20" s="95" t="s">
        <v>136</v>
      </c>
      <c r="J20" s="309" t="s">
        <v>149</v>
      </c>
      <c r="K20" s="310"/>
      <c r="L20" s="311"/>
      <c r="M20" s="7" t="s">
        <v>122</v>
      </c>
      <c r="O20" s="96" t="s">
        <v>3</v>
      </c>
    </row>
    <row r="21" spans="1:40" ht="13.5" thickBot="1">
      <c r="A21" s="2"/>
      <c r="B21" s="96"/>
      <c r="C21" s="96"/>
      <c r="D21" s="96"/>
      <c r="E21" s="96"/>
      <c r="F21" s="96"/>
      <c r="G21" s="96"/>
      <c r="H21" s="96"/>
      <c r="I21" s="96"/>
      <c r="J21" s="96"/>
      <c r="K21" s="96"/>
      <c r="L21" s="96"/>
      <c r="M21" s="37"/>
      <c r="O21" s="21" t="s">
        <v>70</v>
      </c>
      <c r="AN21" s="1">
        <v>2002</v>
      </c>
    </row>
    <row r="22" spans="1:40" ht="45.75" customHeight="1" thickBot="1">
      <c r="A22" s="6" t="s">
        <v>22</v>
      </c>
      <c r="B22" s="94" t="s">
        <v>10</v>
      </c>
      <c r="C22" s="33" t="s">
        <v>73</v>
      </c>
      <c r="D22" s="94" t="s">
        <v>13</v>
      </c>
      <c r="E22" s="6" t="s">
        <v>23</v>
      </c>
      <c r="F22" s="40">
        <v>1</v>
      </c>
      <c r="G22" s="6" t="s">
        <v>140</v>
      </c>
      <c r="H22" s="77" t="s">
        <v>127</v>
      </c>
      <c r="I22" s="6" t="s">
        <v>106</v>
      </c>
      <c r="J22" s="77" t="s">
        <v>127</v>
      </c>
      <c r="K22" s="6" t="s">
        <v>107</v>
      </c>
      <c r="L22" s="368" t="s">
        <v>127</v>
      </c>
      <c r="M22" s="369"/>
      <c r="O22" s="78"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108</v>
      </c>
      <c r="M23" s="315"/>
      <c r="O23" s="78" t="s">
        <v>49</v>
      </c>
    </row>
    <row r="24" spans="1:15" ht="30" customHeight="1" thickBot="1">
      <c r="A24" s="297"/>
      <c r="B24" s="334"/>
      <c r="C24" s="297"/>
      <c r="D24" s="334"/>
      <c r="E24" s="313"/>
      <c r="F24" s="41" t="s">
        <v>117</v>
      </c>
      <c r="G24" s="77" t="s">
        <v>127</v>
      </c>
      <c r="H24" s="77" t="s">
        <v>127</v>
      </c>
      <c r="I24" s="77" t="s">
        <v>127</v>
      </c>
      <c r="J24" s="77" t="s">
        <v>127</v>
      </c>
      <c r="K24" s="77" t="s">
        <v>127</v>
      </c>
      <c r="L24" s="77" t="s">
        <v>127</v>
      </c>
      <c r="M24" s="77" t="s">
        <v>127</v>
      </c>
      <c r="O24" s="78" t="s">
        <v>61</v>
      </c>
    </row>
    <row r="25" spans="1:15" ht="30" customHeight="1" thickBot="1">
      <c r="A25" s="48"/>
      <c r="B25" s="45"/>
      <c r="C25" s="44"/>
      <c r="D25" s="44"/>
      <c r="E25" s="297"/>
      <c r="F25" s="46" t="s">
        <v>118</v>
      </c>
      <c r="G25" s="77" t="s">
        <v>127</v>
      </c>
      <c r="H25" s="77" t="s">
        <v>127</v>
      </c>
      <c r="I25" s="77" t="s">
        <v>127</v>
      </c>
      <c r="J25" s="77" t="s">
        <v>127</v>
      </c>
      <c r="K25" s="77" t="s">
        <v>127</v>
      </c>
      <c r="L25" s="77" t="s">
        <v>127</v>
      </c>
      <c r="M25" s="77" t="s">
        <v>127</v>
      </c>
      <c r="O25" s="79" t="s">
        <v>62</v>
      </c>
    </row>
    <row r="26" spans="1:40" ht="13.5" thickBot="1">
      <c r="A26" s="2"/>
      <c r="B26" s="96"/>
      <c r="C26" s="96"/>
      <c r="D26" s="96"/>
      <c r="E26" s="96"/>
      <c r="F26" s="96"/>
      <c r="G26" s="96"/>
      <c r="H26" s="96"/>
      <c r="I26" s="96"/>
      <c r="J26" s="96"/>
      <c r="K26" s="96"/>
      <c r="L26" s="96"/>
      <c r="M26" s="37"/>
      <c r="O26" s="78" t="s">
        <v>50</v>
      </c>
      <c r="AN26" s="1" t="e">
        <f>#REF!+1</f>
        <v>#REF!</v>
      </c>
    </row>
    <row r="27" spans="1:40" ht="24.75" customHeight="1" thickBot="1">
      <c r="A27" s="298" t="s">
        <v>94</v>
      </c>
      <c r="B27" s="299"/>
      <c r="C27" s="300"/>
      <c r="D27" s="319" t="s">
        <v>77</v>
      </c>
      <c r="E27" s="320"/>
      <c r="F27" s="60">
        <v>0.8</v>
      </c>
      <c r="G27" s="25" t="s">
        <v>87</v>
      </c>
      <c r="H27" s="61">
        <v>1</v>
      </c>
      <c r="I27" s="357" t="s">
        <v>88</v>
      </c>
      <c r="J27" s="358"/>
      <c r="K27" s="23"/>
      <c r="L27" s="359"/>
      <c r="M27" s="284"/>
      <c r="O27" s="78" t="s">
        <v>51</v>
      </c>
      <c r="AN27" s="1" t="e">
        <f>AN26+1</f>
        <v>#REF!</v>
      </c>
    </row>
    <row r="28" spans="1:40" ht="24.75" customHeight="1" thickBot="1">
      <c r="A28" s="316"/>
      <c r="B28" s="317"/>
      <c r="C28" s="318"/>
      <c r="D28" s="321" t="s">
        <v>78</v>
      </c>
      <c r="E28" s="322"/>
      <c r="F28" s="62">
        <v>0.6</v>
      </c>
      <c r="G28" s="26" t="s">
        <v>87</v>
      </c>
      <c r="H28" s="99">
        <v>0.799</v>
      </c>
      <c r="I28" s="64"/>
      <c r="J28" s="65"/>
      <c r="K28" s="65"/>
      <c r="L28" s="312"/>
      <c r="M28" s="360"/>
      <c r="O28" s="78" t="s">
        <v>52</v>
      </c>
      <c r="AN28" s="1" t="e">
        <f>#REF!+1</f>
        <v>#REF!</v>
      </c>
    </row>
    <row r="29" spans="1:40" ht="24.75" customHeight="1" thickBot="1">
      <c r="A29" s="301"/>
      <c r="B29" s="302"/>
      <c r="C29" s="303"/>
      <c r="D29" s="329" t="s">
        <v>79</v>
      </c>
      <c r="E29" s="330"/>
      <c r="F29" s="97">
        <v>0</v>
      </c>
      <c r="G29" s="27" t="s">
        <v>87</v>
      </c>
      <c r="H29" s="100">
        <v>0.599</v>
      </c>
      <c r="I29" s="67"/>
      <c r="J29" s="68"/>
      <c r="K29" s="68"/>
      <c r="L29" s="361"/>
      <c r="M29" s="286"/>
      <c r="O29" s="104" t="s">
        <v>142</v>
      </c>
      <c r="AN29" s="1" t="e">
        <f>#REF!+1</f>
        <v>#REF!</v>
      </c>
    </row>
    <row r="30" spans="1:40" ht="13.5" thickBot="1">
      <c r="A30" s="2"/>
      <c r="B30" s="96"/>
      <c r="C30" s="96"/>
      <c r="D30" s="96"/>
      <c r="E30" s="96"/>
      <c r="F30" s="96"/>
      <c r="G30" s="96"/>
      <c r="H30" s="96"/>
      <c r="I30" s="96"/>
      <c r="J30" s="96"/>
      <c r="K30" s="96"/>
      <c r="L30" s="96"/>
      <c r="M30" s="37"/>
      <c r="O30" s="78" t="s">
        <v>64</v>
      </c>
      <c r="AN30" s="1" t="e">
        <f>#REF!+1</f>
        <v>#REF!</v>
      </c>
    </row>
    <row r="31" spans="1:40" ht="13.5" customHeight="1" thickBot="1">
      <c r="A31" s="293" t="s">
        <v>30</v>
      </c>
      <c r="B31" s="294"/>
      <c r="C31" s="294"/>
      <c r="D31" s="294"/>
      <c r="E31" s="294"/>
      <c r="F31" s="294"/>
      <c r="G31" s="294"/>
      <c r="H31" s="294"/>
      <c r="I31" s="294"/>
      <c r="J31" s="294"/>
      <c r="K31" s="294"/>
      <c r="L31" s="294"/>
      <c r="M31" s="295"/>
      <c r="O31" s="78" t="s">
        <v>54</v>
      </c>
      <c r="AN31" s="1" t="e">
        <f>AN30+1</f>
        <v>#REF!</v>
      </c>
    </row>
    <row r="32" spans="1:40" ht="36.75" customHeight="1" thickBot="1">
      <c r="A32" s="2"/>
      <c r="B32" s="96"/>
      <c r="C32" s="96"/>
      <c r="D32" s="96"/>
      <c r="E32" s="96"/>
      <c r="F32" s="96"/>
      <c r="G32" s="96"/>
      <c r="H32" s="96"/>
      <c r="I32" s="96"/>
      <c r="J32" s="96"/>
      <c r="K32" s="96"/>
      <c r="L32" s="96"/>
      <c r="M32" s="37"/>
      <c r="O32" s="78" t="s">
        <v>55</v>
      </c>
      <c r="AN32" s="1" t="e">
        <f>AN31+1</f>
        <v>#REF!</v>
      </c>
    </row>
    <row r="33" spans="1:38" ht="81.75" customHeight="1" thickBot="1">
      <c r="A33" s="92"/>
      <c r="B33" s="84" t="s">
        <v>31</v>
      </c>
      <c r="C33" s="85" t="s">
        <v>32</v>
      </c>
      <c r="D33" s="85" t="str">
        <f>F19</f>
        <v>Número de actividades realizadas </v>
      </c>
      <c r="E33" s="85" t="str">
        <f>F20</f>
        <v>Número de actividades programadas en el PBI</v>
      </c>
      <c r="F33" s="86" t="s">
        <v>89</v>
      </c>
      <c r="G33" s="87" t="s">
        <v>93</v>
      </c>
      <c r="J33" s="96"/>
      <c r="K33" s="96"/>
      <c r="L33" s="96"/>
      <c r="M33" s="93"/>
      <c r="O33" s="78" t="s">
        <v>53</v>
      </c>
      <c r="AI33"/>
      <c r="AL33" s="1"/>
    </row>
    <row r="34" spans="1:38" ht="27" customHeight="1">
      <c r="A34" s="92"/>
      <c r="B34" s="32" t="s">
        <v>33</v>
      </c>
      <c r="C34" s="42">
        <v>1</v>
      </c>
      <c r="D34" s="69">
        <v>5</v>
      </c>
      <c r="E34" s="69">
        <v>5</v>
      </c>
      <c r="F34" s="70">
        <f>D34/E34</f>
        <v>1</v>
      </c>
      <c r="G34" s="47">
        <f>+F34</f>
        <v>1</v>
      </c>
      <c r="J34" s="96"/>
      <c r="K34" s="96"/>
      <c r="L34" s="96"/>
      <c r="M34" s="93"/>
      <c r="O34" s="78" t="s">
        <v>65</v>
      </c>
      <c r="AI34"/>
      <c r="AL34" s="1"/>
    </row>
    <row r="35" spans="1:38" ht="27" customHeight="1">
      <c r="A35" s="92"/>
      <c r="B35" s="29" t="s">
        <v>34</v>
      </c>
      <c r="C35" s="80">
        <v>1</v>
      </c>
      <c r="D35" s="88">
        <v>3</v>
      </c>
      <c r="E35" s="8">
        <v>3</v>
      </c>
      <c r="F35" s="83">
        <f>D35/E35</f>
        <v>1</v>
      </c>
      <c r="G35" s="89">
        <f>+F35</f>
        <v>1</v>
      </c>
      <c r="J35" s="96"/>
      <c r="K35" s="96"/>
      <c r="L35" s="96"/>
      <c r="M35" s="93"/>
      <c r="O35" s="78" t="s">
        <v>66</v>
      </c>
      <c r="AI35"/>
      <c r="AL35" s="1"/>
    </row>
    <row r="36" spans="1:38" ht="27" customHeight="1">
      <c r="A36" s="92"/>
      <c r="B36" s="29" t="s">
        <v>35</v>
      </c>
      <c r="C36" s="80">
        <v>1</v>
      </c>
      <c r="D36" s="88">
        <v>3</v>
      </c>
      <c r="E36" s="8">
        <v>3</v>
      </c>
      <c r="F36" s="83">
        <f>D36/E36</f>
        <v>1</v>
      </c>
      <c r="G36" s="89">
        <f>+F36</f>
        <v>1</v>
      </c>
      <c r="J36" s="96"/>
      <c r="K36" s="96"/>
      <c r="L36" s="96"/>
      <c r="M36" s="93"/>
      <c r="O36" s="21" t="s">
        <v>69</v>
      </c>
      <c r="AI36"/>
      <c r="AL36" s="1"/>
    </row>
    <row r="37" spans="1:38" ht="27" customHeight="1" thickBot="1">
      <c r="A37" s="92"/>
      <c r="B37" s="30" t="s">
        <v>36</v>
      </c>
      <c r="C37" s="82">
        <v>1</v>
      </c>
      <c r="D37" s="31">
        <v>8</v>
      </c>
      <c r="E37" s="31">
        <v>8</v>
      </c>
      <c r="F37" s="90">
        <f>D37/E37</f>
        <v>1</v>
      </c>
      <c r="G37" s="91">
        <f>+F37</f>
        <v>1</v>
      </c>
      <c r="J37" s="96"/>
      <c r="K37" s="96"/>
      <c r="L37" s="96"/>
      <c r="M37" s="93"/>
      <c r="O37" s="9" t="s">
        <v>67</v>
      </c>
      <c r="AI37"/>
      <c r="AL37" s="1"/>
    </row>
    <row r="38" spans="1:16" ht="12.75">
      <c r="A38" s="2"/>
      <c r="B38" s="96"/>
      <c r="C38" s="96"/>
      <c r="D38" s="96"/>
      <c r="E38" s="96"/>
      <c r="F38" s="96"/>
      <c r="G38" s="96"/>
      <c r="H38" s="96"/>
      <c r="I38" s="96"/>
      <c r="J38" s="96"/>
      <c r="K38" s="96"/>
      <c r="L38" s="96"/>
      <c r="M38" s="37"/>
      <c r="N38" s="96"/>
      <c r="O38" s="9" t="s">
        <v>68</v>
      </c>
      <c r="P38" s="96"/>
    </row>
    <row r="39" spans="1:40" ht="12.75">
      <c r="A39" s="2"/>
      <c r="B39" s="96"/>
      <c r="C39" s="96"/>
      <c r="D39" s="96"/>
      <c r="E39" s="96"/>
      <c r="F39" s="96"/>
      <c r="G39" s="96"/>
      <c r="H39" s="96"/>
      <c r="I39" s="96"/>
      <c r="J39" s="96"/>
      <c r="K39" s="96"/>
      <c r="L39" s="96"/>
      <c r="M39" s="37"/>
      <c r="O39" s="9" t="s">
        <v>56</v>
      </c>
      <c r="AN39" s="1" t="e">
        <f>#REF!+1</f>
        <v>#REF!</v>
      </c>
    </row>
    <row r="40" spans="1:15" ht="12.75">
      <c r="A40" s="2"/>
      <c r="B40" s="96"/>
      <c r="C40" s="96"/>
      <c r="D40" s="96"/>
      <c r="E40" s="96"/>
      <c r="F40" s="96"/>
      <c r="G40" s="96"/>
      <c r="H40" s="96"/>
      <c r="I40" s="96"/>
      <c r="J40" s="96"/>
      <c r="K40" s="96"/>
      <c r="L40" s="96"/>
      <c r="M40" s="37"/>
      <c r="O40" s="9" t="s">
        <v>46</v>
      </c>
    </row>
    <row r="41" spans="1:15" ht="12.75">
      <c r="A41" s="2"/>
      <c r="B41" s="96"/>
      <c r="C41" s="96"/>
      <c r="D41" s="96"/>
      <c r="E41" s="96"/>
      <c r="F41" s="96"/>
      <c r="G41" s="96"/>
      <c r="H41" s="96"/>
      <c r="I41" s="96"/>
      <c r="J41" s="96"/>
      <c r="K41" s="96"/>
      <c r="L41" s="96"/>
      <c r="M41" s="37"/>
      <c r="O41" s="96" t="s">
        <v>47</v>
      </c>
    </row>
    <row r="42" spans="1:15" ht="12.75">
      <c r="A42" s="2"/>
      <c r="B42" s="96"/>
      <c r="C42" s="96"/>
      <c r="D42" s="96"/>
      <c r="E42" s="96"/>
      <c r="F42" s="96"/>
      <c r="G42" s="96"/>
      <c r="H42" s="96"/>
      <c r="I42" s="96"/>
      <c r="J42" s="96"/>
      <c r="K42" s="96"/>
      <c r="L42" s="96"/>
      <c r="M42" s="37"/>
      <c r="O42" s="96" t="s">
        <v>81</v>
      </c>
    </row>
    <row r="43" spans="1:15" ht="12.75">
      <c r="A43" s="2"/>
      <c r="B43" s="96"/>
      <c r="C43" s="96"/>
      <c r="D43" s="96"/>
      <c r="E43" s="96"/>
      <c r="F43" s="96"/>
      <c r="G43" s="96"/>
      <c r="H43" s="96"/>
      <c r="I43" s="96"/>
      <c r="J43" s="96"/>
      <c r="K43" s="96"/>
      <c r="L43" s="96"/>
      <c r="M43" s="37"/>
      <c r="O43" s="21" t="s">
        <v>84</v>
      </c>
    </row>
    <row r="44" spans="1:15" ht="13.5" thickBot="1">
      <c r="A44" s="2"/>
      <c r="B44" s="96"/>
      <c r="C44" s="96"/>
      <c r="D44" s="96"/>
      <c r="E44" s="96"/>
      <c r="F44" s="96"/>
      <c r="G44" s="96"/>
      <c r="H44" s="96"/>
      <c r="I44" s="96"/>
      <c r="J44" s="96"/>
      <c r="K44" s="96"/>
      <c r="L44" s="96"/>
      <c r="M44" s="37"/>
      <c r="O44" s="96" t="s">
        <v>86</v>
      </c>
    </row>
    <row r="45" spans="1:40" ht="13.5" customHeight="1" thickBot="1">
      <c r="A45" s="293" t="s">
        <v>37</v>
      </c>
      <c r="B45" s="294"/>
      <c r="C45" s="294"/>
      <c r="D45" s="294"/>
      <c r="E45" s="294"/>
      <c r="F45" s="294"/>
      <c r="G45" s="294"/>
      <c r="H45" s="294"/>
      <c r="I45" s="294"/>
      <c r="J45" s="294"/>
      <c r="K45" s="294"/>
      <c r="L45" s="294"/>
      <c r="M45" s="295"/>
      <c r="O45" s="96" t="s">
        <v>112</v>
      </c>
      <c r="AN45" s="1" t="e">
        <f>#REF!+1</f>
        <v>#REF!</v>
      </c>
    </row>
    <row r="46" spans="1:40" ht="13.5" thickBot="1">
      <c r="A46" s="2"/>
      <c r="B46" s="96"/>
      <c r="C46" s="96"/>
      <c r="D46" s="96"/>
      <c r="E46" s="96"/>
      <c r="F46" s="96"/>
      <c r="G46" s="96"/>
      <c r="H46" s="96"/>
      <c r="I46" s="96"/>
      <c r="J46" s="96"/>
      <c r="K46" s="96"/>
      <c r="L46" s="96"/>
      <c r="M46" s="37"/>
      <c r="O46" s="96" t="s">
        <v>113</v>
      </c>
      <c r="AN46" s="1" t="e">
        <f aca="true" t="shared" si="0" ref="AN46:AN56">AN45+1</f>
        <v>#REF!</v>
      </c>
    </row>
    <row r="47" spans="1:40" ht="25.5" customHeight="1" thickBot="1">
      <c r="A47" s="296" t="s">
        <v>38</v>
      </c>
      <c r="B47" s="298" t="s">
        <v>39</v>
      </c>
      <c r="C47" s="299"/>
      <c r="D47" s="299"/>
      <c r="E47" s="300"/>
      <c r="F47" s="304" t="s">
        <v>90</v>
      </c>
      <c r="G47" s="305"/>
      <c r="H47" s="298" t="s">
        <v>40</v>
      </c>
      <c r="I47" s="299"/>
      <c r="J47" s="299"/>
      <c r="K47" s="299"/>
      <c r="L47" s="299"/>
      <c r="M47" s="300"/>
      <c r="O47" s="1" t="s">
        <v>126</v>
      </c>
      <c r="AN47" s="1" t="e">
        <f t="shared" si="0"/>
        <v>#REF!</v>
      </c>
    </row>
    <row r="48" spans="1:15" ht="25.5" customHeight="1" thickBot="1">
      <c r="A48" s="297"/>
      <c r="B48" s="301"/>
      <c r="C48" s="302"/>
      <c r="D48" s="302"/>
      <c r="E48" s="303"/>
      <c r="F48" s="6" t="s">
        <v>91</v>
      </c>
      <c r="G48" s="34" t="s">
        <v>92</v>
      </c>
      <c r="H48" s="301"/>
      <c r="I48" s="302"/>
      <c r="J48" s="302"/>
      <c r="K48" s="302"/>
      <c r="L48" s="302"/>
      <c r="M48" s="303"/>
      <c r="O48" s="1" t="s">
        <v>114</v>
      </c>
    </row>
    <row r="49" spans="1:40" ht="150" customHeight="1" thickBot="1">
      <c r="A49" s="10" t="s">
        <v>33</v>
      </c>
      <c r="B49" s="306" t="s">
        <v>272</v>
      </c>
      <c r="C49" s="307"/>
      <c r="D49" s="307"/>
      <c r="E49" s="308"/>
      <c r="F49" s="28"/>
      <c r="G49" s="81" t="s">
        <v>273</v>
      </c>
      <c r="H49" s="290"/>
      <c r="I49" s="291"/>
      <c r="J49" s="291"/>
      <c r="K49" s="291"/>
      <c r="L49" s="291"/>
      <c r="M49" s="292"/>
      <c r="AN49" s="1" t="e">
        <f>AN47+1</f>
        <v>#REF!</v>
      </c>
    </row>
    <row r="50" spans="1:40" ht="63.75" customHeight="1" thickBot="1">
      <c r="A50" s="10" t="s">
        <v>34</v>
      </c>
      <c r="B50" s="306" t="s">
        <v>292</v>
      </c>
      <c r="C50" s="307"/>
      <c r="D50" s="307"/>
      <c r="E50" s="308"/>
      <c r="F50" s="28"/>
      <c r="G50" s="81" t="s">
        <v>273</v>
      </c>
      <c r="H50" s="290"/>
      <c r="I50" s="291"/>
      <c r="J50" s="291"/>
      <c r="K50" s="291"/>
      <c r="L50" s="291"/>
      <c r="M50" s="292"/>
      <c r="AN50" s="1" t="e">
        <f t="shared" si="0"/>
        <v>#REF!</v>
      </c>
    </row>
    <row r="51" spans="1:40" ht="135" customHeight="1" thickBot="1">
      <c r="A51" s="10" t="s">
        <v>41</v>
      </c>
      <c r="B51" s="306" t="s">
        <v>298</v>
      </c>
      <c r="C51" s="307"/>
      <c r="D51" s="307"/>
      <c r="E51" s="308"/>
      <c r="F51" s="28"/>
      <c r="G51" s="81" t="s">
        <v>273</v>
      </c>
      <c r="H51" s="290"/>
      <c r="I51" s="291"/>
      <c r="J51" s="291"/>
      <c r="K51" s="291"/>
      <c r="L51" s="291"/>
      <c r="M51" s="292"/>
      <c r="AN51" s="1" t="e">
        <f>#REF!+1</f>
        <v>#REF!</v>
      </c>
    </row>
    <row r="52" spans="1:40" ht="168.75" customHeight="1" thickBot="1">
      <c r="A52" s="10" t="s">
        <v>36</v>
      </c>
      <c r="B52" s="306" t="s">
        <v>313</v>
      </c>
      <c r="C52" s="307"/>
      <c r="D52" s="307"/>
      <c r="E52" s="308"/>
      <c r="F52" s="28"/>
      <c r="G52" s="81" t="s">
        <v>273</v>
      </c>
      <c r="H52" s="290"/>
      <c r="I52" s="291"/>
      <c r="J52" s="291"/>
      <c r="K52" s="291"/>
      <c r="L52" s="291"/>
      <c r="M52" s="292"/>
      <c r="AN52" s="1" t="e">
        <f t="shared" si="0"/>
        <v>#REF!</v>
      </c>
    </row>
    <row r="53" spans="1:40" ht="30.75" customHeight="1" thickBot="1">
      <c r="A53" s="10" t="s">
        <v>42</v>
      </c>
      <c r="B53" s="355" t="s">
        <v>314</v>
      </c>
      <c r="C53" s="356"/>
      <c r="D53" s="356"/>
      <c r="E53" s="356"/>
      <c r="F53" s="28"/>
      <c r="G53" s="28"/>
      <c r="H53" s="290"/>
      <c r="I53" s="291"/>
      <c r="J53" s="291"/>
      <c r="K53" s="291"/>
      <c r="L53" s="291"/>
      <c r="M53" s="292"/>
      <c r="AN53" s="1" t="e">
        <f>#REF!+1</f>
        <v>#REF!</v>
      </c>
    </row>
    <row r="54" spans="1:40" ht="24.75" customHeight="1">
      <c r="A54" s="96"/>
      <c r="B54" s="354"/>
      <c r="C54" s="354"/>
      <c r="D54" s="354"/>
      <c r="E54" s="354"/>
      <c r="F54" s="354"/>
      <c r="G54" s="354"/>
      <c r="H54" s="354"/>
      <c r="I54" s="354"/>
      <c r="J54" s="354"/>
      <c r="K54" s="354"/>
      <c r="L54" s="354"/>
      <c r="M54" s="354"/>
      <c r="AN54" s="1" t="e">
        <f t="shared" si="0"/>
        <v>#REF!</v>
      </c>
    </row>
    <row r="55" spans="1:40" ht="24.75" customHeight="1" hidden="1">
      <c r="A55" s="96"/>
      <c r="B55" s="354"/>
      <c r="C55" s="354"/>
      <c r="D55" s="354"/>
      <c r="E55" s="354"/>
      <c r="F55" s="354"/>
      <c r="G55" s="354"/>
      <c r="H55" s="354"/>
      <c r="I55" s="354"/>
      <c r="J55" s="354"/>
      <c r="K55" s="354"/>
      <c r="L55" s="354"/>
      <c r="M55" s="354"/>
      <c r="AN55" s="1" t="e">
        <f t="shared" si="0"/>
        <v>#REF!</v>
      </c>
    </row>
    <row r="56" spans="1:40" ht="24.75" customHeight="1" hidden="1">
      <c r="A56" s="96"/>
      <c r="B56" s="354"/>
      <c r="C56" s="354"/>
      <c r="D56" s="354"/>
      <c r="E56" s="354"/>
      <c r="F56" s="354"/>
      <c r="G56" s="354"/>
      <c r="H56" s="354"/>
      <c r="I56" s="354"/>
      <c r="J56" s="354"/>
      <c r="K56" s="354"/>
      <c r="L56" s="354"/>
      <c r="M56" s="354"/>
      <c r="AN56" s="1" t="e">
        <f t="shared" si="0"/>
        <v>#REF!</v>
      </c>
    </row>
    <row r="57" spans="1:13" ht="24.75" customHeight="1" hidden="1">
      <c r="A57" s="96"/>
      <c r="B57" s="354"/>
      <c r="C57" s="354"/>
      <c r="D57" s="354"/>
      <c r="E57" s="354"/>
      <c r="F57" s="354"/>
      <c r="G57" s="354"/>
      <c r="H57" s="354"/>
      <c r="I57" s="354"/>
      <c r="J57" s="354"/>
      <c r="K57" s="354"/>
      <c r="L57" s="354"/>
      <c r="M57" s="354"/>
    </row>
    <row r="58" spans="1:13" ht="24.75" customHeight="1" hidden="1">
      <c r="A58" s="96"/>
      <c r="B58" s="354"/>
      <c r="C58" s="354"/>
      <c r="D58" s="354"/>
      <c r="E58" s="354"/>
      <c r="F58" s="354"/>
      <c r="G58" s="354"/>
      <c r="H58" s="354"/>
      <c r="I58" s="354"/>
      <c r="J58" s="354"/>
      <c r="K58" s="354"/>
      <c r="L58" s="354"/>
      <c r="M58" s="354"/>
    </row>
    <row r="59" spans="1:13" ht="12.75" hidden="1">
      <c r="A59" s="96"/>
      <c r="B59" s="96"/>
      <c r="C59" s="96"/>
      <c r="D59" s="96"/>
      <c r="E59" s="96"/>
      <c r="F59" s="96"/>
      <c r="G59" s="96"/>
      <c r="H59" s="96"/>
      <c r="I59" s="96"/>
      <c r="J59" s="96"/>
      <c r="K59" s="96"/>
      <c r="L59" s="96"/>
      <c r="M59" s="96"/>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96"/>
      <c r="C74" s="96"/>
      <c r="D74" s="96"/>
      <c r="E74" s="96"/>
      <c r="F74" s="312"/>
      <c r="G74" s="312"/>
      <c r="H74" s="312"/>
      <c r="I74" s="11" t="s">
        <v>43</v>
      </c>
      <c r="K74" s="12"/>
    </row>
    <row r="75" spans="2:11" ht="15" hidden="1">
      <c r="B75" s="96"/>
      <c r="C75" s="96"/>
      <c r="D75" s="96"/>
      <c r="E75" s="96"/>
      <c r="F75" s="312"/>
      <c r="G75" s="312"/>
      <c r="H75" s="312"/>
      <c r="I75" s="11" t="s">
        <v>44</v>
      </c>
      <c r="K75" s="12"/>
    </row>
    <row r="76" spans="2:11" ht="15" hidden="1">
      <c r="B76" s="96"/>
      <c r="C76" s="96"/>
      <c r="D76" s="96"/>
      <c r="E76" s="96"/>
      <c r="F76" s="312"/>
      <c r="G76" s="312"/>
      <c r="H76" s="312"/>
      <c r="I76" s="11" t="s">
        <v>45</v>
      </c>
      <c r="K76" s="12"/>
    </row>
    <row r="77" spans="2:11" ht="15" hidden="1">
      <c r="B77" s="96"/>
      <c r="C77" s="96"/>
      <c r="D77" s="96"/>
      <c r="E77" s="96"/>
      <c r="F77" s="312"/>
      <c r="G77" s="312"/>
      <c r="H77" s="312"/>
      <c r="K77" s="12"/>
    </row>
    <row r="78" spans="2:11" ht="15" hidden="1">
      <c r="B78" s="96"/>
      <c r="C78" s="96"/>
      <c r="D78" s="96"/>
      <c r="E78" s="96"/>
      <c r="F78" s="312"/>
      <c r="G78" s="312"/>
      <c r="H78" s="312"/>
      <c r="K78" s="12"/>
    </row>
    <row r="79" spans="2:11" ht="15" hidden="1">
      <c r="B79" s="96"/>
      <c r="C79" s="96"/>
      <c r="D79" s="96"/>
      <c r="E79" s="96"/>
      <c r="K79" s="12"/>
    </row>
    <row r="80" spans="2:11" ht="15" hidden="1">
      <c r="B80" s="96"/>
      <c r="C80" s="96"/>
      <c r="D80" s="96"/>
      <c r="E80" s="96"/>
      <c r="K80" s="12"/>
    </row>
    <row r="81" spans="2:11" ht="15" hidden="1">
      <c r="B81" s="96"/>
      <c r="C81" s="96"/>
      <c r="D81" s="96"/>
      <c r="E81" s="96"/>
      <c r="K81" s="12"/>
    </row>
    <row r="82" spans="2:11" ht="15" hidden="1">
      <c r="B82" s="96"/>
      <c r="C82" s="96"/>
      <c r="D82" s="96"/>
      <c r="E82" s="96"/>
      <c r="K82" s="12"/>
    </row>
    <row r="83" spans="2:11" ht="15" hidden="1">
      <c r="B83" s="96"/>
      <c r="C83" s="96"/>
      <c r="D83" s="96"/>
      <c r="E83" s="96"/>
      <c r="K83" s="12"/>
    </row>
    <row r="84" spans="2:11" ht="15" hidden="1">
      <c r="B84" s="96"/>
      <c r="C84" s="96"/>
      <c r="D84" s="96"/>
      <c r="E84" s="96"/>
      <c r="K84" s="12"/>
    </row>
    <row r="85" spans="2:11" ht="15" hidden="1">
      <c r="B85" s="96"/>
      <c r="C85" s="96"/>
      <c r="D85" s="96"/>
      <c r="E85" s="96"/>
      <c r="K85" s="12"/>
    </row>
    <row r="86" spans="2:11" ht="15" hidden="1">
      <c r="B86" s="96"/>
      <c r="C86" s="96"/>
      <c r="D86" s="96"/>
      <c r="E86" s="96"/>
      <c r="K86" s="12"/>
    </row>
    <row r="87" spans="2:11" ht="15" hidden="1">
      <c r="B87" s="96"/>
      <c r="C87" s="96"/>
      <c r="D87" s="96"/>
      <c r="E87" s="96"/>
      <c r="K87" s="12"/>
    </row>
    <row r="88" spans="2:11" ht="15" hidden="1">
      <c r="B88" s="96"/>
      <c r="C88" s="96"/>
      <c r="D88" s="96"/>
      <c r="E88" s="96"/>
      <c r="K88" s="12"/>
    </row>
    <row r="89" spans="2:11" ht="15" hidden="1">
      <c r="B89" s="96"/>
      <c r="C89" s="96"/>
      <c r="D89" s="96"/>
      <c r="E89" s="96"/>
      <c r="K89" s="12"/>
    </row>
    <row r="90" spans="2:11" ht="15" hidden="1">
      <c r="B90" s="96"/>
      <c r="C90" s="96"/>
      <c r="D90" s="96"/>
      <c r="E90" s="96"/>
      <c r="K90" s="12"/>
    </row>
    <row r="91" spans="2:11" ht="15" hidden="1">
      <c r="B91" s="96"/>
      <c r="C91" s="96"/>
      <c r="D91" s="96"/>
      <c r="E91" s="96"/>
      <c r="K91" s="12"/>
    </row>
    <row r="92" spans="2:11" ht="15" hidden="1">
      <c r="B92" s="96"/>
      <c r="C92" s="96"/>
      <c r="D92" s="96"/>
      <c r="E92" s="96"/>
      <c r="K92" s="12"/>
    </row>
    <row r="93" spans="2:11" ht="15" hidden="1">
      <c r="B93" s="96"/>
      <c r="C93" s="96"/>
      <c r="D93" s="96"/>
      <c r="E93" s="96"/>
      <c r="K93" s="12"/>
    </row>
    <row r="94" spans="2:11" ht="15" hidden="1">
      <c r="B94" s="96"/>
      <c r="C94" s="96"/>
      <c r="D94" s="96"/>
      <c r="E94" s="96"/>
      <c r="K94" s="12"/>
    </row>
    <row r="95" spans="2:11" ht="15" hidden="1">
      <c r="B95" s="96"/>
      <c r="C95" s="96"/>
      <c r="D95" s="96"/>
      <c r="E95" s="96"/>
      <c r="K95" s="12"/>
    </row>
    <row r="96" spans="2:11" ht="15" hidden="1">
      <c r="B96" s="96"/>
      <c r="C96" s="96"/>
      <c r="D96" s="96"/>
      <c r="E96" s="96"/>
      <c r="K96" s="12"/>
    </row>
    <row r="97" spans="2:11" ht="15" hidden="1">
      <c r="B97" s="96"/>
      <c r="C97" s="96"/>
      <c r="D97" s="96"/>
      <c r="E97" s="96"/>
      <c r="K97" s="12"/>
    </row>
    <row r="98" spans="2:11" ht="15" hidden="1">
      <c r="B98" s="96"/>
      <c r="C98" s="96"/>
      <c r="D98" s="96"/>
      <c r="E98" s="96"/>
      <c r="K98" s="12"/>
    </row>
    <row r="99" spans="2:11" ht="15" hidden="1">
      <c r="B99" s="96"/>
      <c r="C99" s="96"/>
      <c r="D99" s="96"/>
      <c r="E99" s="96"/>
      <c r="K99" s="12"/>
    </row>
    <row r="100" spans="2:11" ht="15" hidden="1">
      <c r="B100" s="96"/>
      <c r="C100" s="96"/>
      <c r="D100" s="96"/>
      <c r="E100" s="96"/>
      <c r="K100" s="12"/>
    </row>
    <row r="101" spans="2:11" ht="15" hidden="1">
      <c r="B101" s="96"/>
      <c r="C101" s="96"/>
      <c r="D101" s="96"/>
      <c r="E101" s="96"/>
      <c r="K101" s="12"/>
    </row>
    <row r="102" spans="2:11" ht="15" hidden="1">
      <c r="B102" s="96"/>
      <c r="C102" s="96"/>
      <c r="D102" s="96"/>
      <c r="E102" s="96"/>
      <c r="K102" s="12"/>
    </row>
    <row r="103" spans="2:11" ht="15" hidden="1">
      <c r="B103" s="96"/>
      <c r="C103" s="96"/>
      <c r="D103" s="96"/>
      <c r="E103" s="96"/>
      <c r="K103" s="12"/>
    </row>
    <row r="104" spans="2:11" ht="15" hidden="1">
      <c r="B104" s="96"/>
      <c r="C104" s="96"/>
      <c r="D104" s="96"/>
      <c r="E104" s="96"/>
      <c r="K104" s="12"/>
    </row>
    <row r="105" spans="2:11" ht="15" hidden="1">
      <c r="B105" s="96"/>
      <c r="C105" s="96"/>
      <c r="D105" s="96"/>
      <c r="E105" s="96"/>
      <c r="K105" s="12"/>
    </row>
    <row r="106" spans="2:11" ht="15" hidden="1">
      <c r="B106" s="96"/>
      <c r="C106" s="96"/>
      <c r="D106" s="96"/>
      <c r="E106" s="96"/>
      <c r="K106" s="12"/>
    </row>
    <row r="107" spans="2:11" ht="15" hidden="1">
      <c r="B107" s="96"/>
      <c r="C107" s="96"/>
      <c r="D107" s="96"/>
      <c r="E107" s="96"/>
      <c r="K107" s="12"/>
    </row>
    <row r="108" spans="2:11" ht="15" hidden="1">
      <c r="B108" s="96"/>
      <c r="C108" s="96"/>
      <c r="D108" s="96"/>
      <c r="E108" s="96"/>
      <c r="K108" s="12"/>
    </row>
    <row r="109" spans="2:11" ht="15" hidden="1">
      <c r="B109" s="96"/>
      <c r="C109" s="96"/>
      <c r="D109" s="96"/>
      <c r="E109" s="96"/>
      <c r="K109" s="12"/>
    </row>
    <row r="110" spans="2:11" ht="15" hidden="1">
      <c r="B110" s="96"/>
      <c r="C110" s="96"/>
      <c r="D110" s="96"/>
      <c r="E110" s="96"/>
      <c r="K110" s="12"/>
    </row>
    <row r="111" spans="2:11" ht="15" hidden="1">
      <c r="B111" s="96"/>
      <c r="C111" s="96"/>
      <c r="D111" s="96"/>
      <c r="E111" s="96"/>
      <c r="K111" s="12"/>
    </row>
    <row r="112" spans="2:5" ht="12.75" hidden="1">
      <c r="B112" s="96"/>
      <c r="C112" s="96"/>
      <c r="D112" s="96"/>
      <c r="E112" s="96"/>
    </row>
    <row r="113" spans="2:5" ht="12.75" hidden="1">
      <c r="B113" s="96"/>
      <c r="C113" s="96"/>
      <c r="D113" s="96"/>
      <c r="E113" s="96"/>
    </row>
    <row r="114" spans="2:5" ht="12.75" hidden="1">
      <c r="B114" s="96"/>
      <c r="C114" s="96"/>
      <c r="D114" s="96"/>
      <c r="E114" s="96"/>
    </row>
    <row r="115" spans="2:5" ht="12.75" hidden="1">
      <c r="B115" s="96"/>
      <c r="C115" s="96"/>
      <c r="D115" s="96"/>
      <c r="E115" s="96"/>
    </row>
    <row r="116" spans="2:5" ht="12.75" hidden="1">
      <c r="B116" s="96"/>
      <c r="C116" s="96"/>
      <c r="D116" s="96"/>
      <c r="E116" s="96"/>
    </row>
    <row r="117" spans="2:5" ht="12.75" hidden="1">
      <c r="B117" s="96"/>
      <c r="C117" s="96"/>
      <c r="D117" s="96"/>
      <c r="E117" s="96"/>
    </row>
    <row r="118" spans="2:5" ht="12.75" hidden="1">
      <c r="B118" s="96"/>
      <c r="C118" s="96"/>
      <c r="D118" s="96"/>
      <c r="E118" s="96"/>
    </row>
    <row r="119" spans="2:5" ht="12.75" hidden="1">
      <c r="B119" s="96"/>
      <c r="C119" s="96"/>
      <c r="D119" s="96"/>
      <c r="E119" s="96"/>
    </row>
    <row r="120" spans="2:5" ht="12.75" hidden="1">
      <c r="B120" s="96"/>
      <c r="C120" s="96"/>
      <c r="D120" s="96"/>
      <c r="E120" s="96"/>
    </row>
    <row r="121" spans="2:5" ht="12.75" hidden="1">
      <c r="B121" s="96"/>
      <c r="C121" s="96"/>
      <c r="D121" s="96"/>
      <c r="E121" s="96"/>
    </row>
    <row r="122" spans="2:5" ht="12.75" hidden="1">
      <c r="B122" s="96"/>
      <c r="C122" s="96"/>
      <c r="D122" s="96"/>
      <c r="E122" s="96"/>
    </row>
    <row r="123" spans="2:5" ht="12.75" hidden="1">
      <c r="B123" s="96"/>
      <c r="C123" s="96"/>
      <c r="D123" s="96"/>
      <c r="E123" s="96"/>
    </row>
    <row r="124" spans="2:5" ht="12.75" hidden="1">
      <c r="B124" s="96"/>
      <c r="C124" s="96"/>
      <c r="D124" s="96"/>
      <c r="E124" s="96"/>
    </row>
    <row r="125" spans="2:5" ht="12.75" hidden="1">
      <c r="B125" s="96"/>
      <c r="C125" s="96"/>
      <c r="D125" s="96"/>
      <c r="E125" s="96"/>
    </row>
    <row r="126" spans="2:5" ht="12.75" hidden="1">
      <c r="B126" s="96"/>
      <c r="C126" s="96"/>
      <c r="D126" s="96"/>
      <c r="E126" s="96"/>
    </row>
    <row r="127" spans="2:5" ht="12.75" hidden="1">
      <c r="B127" s="96"/>
      <c r="C127" s="96"/>
      <c r="D127" s="96"/>
      <c r="E127" s="96"/>
    </row>
    <row r="128" spans="2:5" ht="12.75" hidden="1">
      <c r="B128" s="96"/>
      <c r="C128" s="96"/>
      <c r="D128" s="96"/>
      <c r="E128" s="96"/>
    </row>
    <row r="129" spans="2:5" ht="12.75" hidden="1">
      <c r="B129" s="96"/>
      <c r="C129" s="96"/>
      <c r="D129" s="96"/>
      <c r="E129" s="96"/>
    </row>
    <row r="130" spans="2:5" ht="12.75" hidden="1">
      <c r="B130" s="96"/>
      <c r="C130" s="96"/>
      <c r="D130" s="96"/>
      <c r="E130" s="96"/>
    </row>
    <row r="131" spans="2:5" ht="12.75" hidden="1">
      <c r="B131" s="96"/>
      <c r="C131" s="96"/>
      <c r="D131" s="96"/>
      <c r="E131" s="96"/>
    </row>
    <row r="132" spans="2:5" ht="12.75" hidden="1">
      <c r="B132" s="96"/>
      <c r="C132" s="96"/>
      <c r="D132" s="96"/>
      <c r="E132" s="96"/>
    </row>
    <row r="133" spans="2:5" ht="12.75" hidden="1">
      <c r="B133" s="96"/>
      <c r="C133" s="96"/>
      <c r="D133" s="96"/>
      <c r="E133" s="96"/>
    </row>
    <row r="134" spans="2:5" ht="12.75" hidden="1">
      <c r="B134" s="96"/>
      <c r="C134" s="96"/>
      <c r="D134" s="96"/>
      <c r="E134" s="96"/>
    </row>
    <row r="135" spans="2:5" ht="12.75" hidden="1">
      <c r="B135" s="96"/>
      <c r="C135" s="96"/>
      <c r="D135" s="96"/>
      <c r="E135" s="96"/>
    </row>
    <row r="136" spans="2:5" ht="12.75" hidden="1">
      <c r="B136" s="96"/>
      <c r="C136" s="96"/>
      <c r="D136" s="96"/>
      <c r="E136" s="96"/>
    </row>
    <row r="137" spans="2:5" ht="12.75" hidden="1">
      <c r="B137" s="96"/>
      <c r="C137" s="96"/>
      <c r="D137" s="96"/>
      <c r="E137" s="96"/>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L23:M23"/>
    <mergeCell ref="J20:L20"/>
    <mergeCell ref="L22:M22"/>
    <mergeCell ref="A17:B18"/>
    <mergeCell ref="C17:D18"/>
    <mergeCell ref="E17:M17"/>
    <mergeCell ref="F18:H18"/>
    <mergeCell ref="J18:L18"/>
    <mergeCell ref="A19:B20"/>
    <mergeCell ref="C19:D20"/>
    <mergeCell ref="F19:H19"/>
    <mergeCell ref="J19:L19"/>
    <mergeCell ref="F20:H20"/>
    <mergeCell ref="A23:A24"/>
    <mergeCell ref="B23:B24"/>
    <mergeCell ref="C23:C24"/>
    <mergeCell ref="D23:D24"/>
    <mergeCell ref="E23:E25"/>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B58:I58"/>
    <mergeCell ref="B52:E52"/>
    <mergeCell ref="H52:M52"/>
    <mergeCell ref="B53:E53"/>
    <mergeCell ref="H53:M53"/>
    <mergeCell ref="B54:I54"/>
    <mergeCell ref="J54:M54"/>
    <mergeCell ref="J58:M58"/>
    <mergeCell ref="B55:I55"/>
    <mergeCell ref="J55:M55"/>
    <mergeCell ref="F74:H75"/>
    <mergeCell ref="F76:H76"/>
    <mergeCell ref="F77:H78"/>
    <mergeCell ref="B56:I56"/>
    <mergeCell ref="J56:M56"/>
    <mergeCell ref="B57:I57"/>
    <mergeCell ref="J57:M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'GTH-02 Eje Plan Bienestar'!#REF!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D23 B25">
      <formula1>$O$11:$O$16</formula1>
    </dataValidation>
    <dataValidation type="list" allowBlank="1" showInputMessage="1" showErrorMessage="1" sqref="L7:M7">
      <formula1>$O$18:$O$20</formula1>
    </dataValidation>
    <dataValidation type="list" allowBlank="1" showInputMessage="1" showErrorMessage="1" sqref="C19">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N135"/>
  <sheetViews>
    <sheetView showGridLines="0" view="pageBreakPreview" zoomScale="87" zoomScaleNormal="80" zoomScaleSheetLayoutView="87" zoomScalePageLayoutView="0" workbookViewId="0" topLeftCell="A26">
      <selection activeCell="B50" sqref="B50:E50"/>
    </sheetView>
  </sheetViews>
  <sheetFormatPr defaultColWidth="11.421875" defaultRowHeight="12.75" customHeight="1" zeroHeight="1"/>
  <cols>
    <col min="1" max="1" width="17.421875" style="1" customWidth="1"/>
    <col min="2" max="5" width="24.42187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76" t="s">
        <v>6</v>
      </c>
    </row>
    <row r="4" spans="1:15" ht="14.25" customHeight="1" thickBot="1">
      <c r="A4" s="13"/>
      <c r="B4" s="14"/>
      <c r="C4" s="15"/>
      <c r="D4" s="15"/>
      <c r="E4" s="15"/>
      <c r="F4" s="15"/>
      <c r="G4" s="15"/>
      <c r="H4" s="15"/>
      <c r="I4" s="15"/>
      <c r="J4" s="15"/>
      <c r="K4" s="16"/>
      <c r="L4" s="16"/>
      <c r="M4" s="17"/>
      <c r="O4" s="76" t="s">
        <v>8</v>
      </c>
    </row>
    <row r="5" spans="1:15" ht="13.5" thickBot="1">
      <c r="A5" s="293" t="s">
        <v>60</v>
      </c>
      <c r="B5" s="294"/>
      <c r="C5" s="294"/>
      <c r="D5" s="294"/>
      <c r="E5" s="294"/>
      <c r="F5" s="294"/>
      <c r="G5" s="294"/>
      <c r="H5" s="294"/>
      <c r="I5" s="294"/>
      <c r="J5" s="294"/>
      <c r="K5" s="294"/>
      <c r="L5" s="294"/>
      <c r="M5" s="295"/>
      <c r="O5" s="76"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76" t="s">
        <v>13</v>
      </c>
    </row>
    <row r="8" spans="1:15" ht="38.25" customHeight="1" thickBot="1">
      <c r="A8" s="304" t="s">
        <v>4</v>
      </c>
      <c r="B8" s="305"/>
      <c r="C8" s="335" t="s">
        <v>150</v>
      </c>
      <c r="D8" s="336"/>
      <c r="E8" s="336"/>
      <c r="F8" s="336"/>
      <c r="G8" s="336"/>
      <c r="H8" s="336"/>
      <c r="I8" s="336"/>
      <c r="J8" s="336"/>
      <c r="K8" s="336"/>
      <c r="L8" s="336"/>
      <c r="M8" s="337"/>
      <c r="O8" s="76" t="s">
        <v>18</v>
      </c>
    </row>
    <row r="9" spans="1:16" ht="30" customHeight="1" thickBot="1">
      <c r="A9" s="304" t="s">
        <v>5</v>
      </c>
      <c r="B9" s="305"/>
      <c r="C9" s="376" t="s">
        <v>68</v>
      </c>
      <c r="D9" s="377"/>
      <c r="E9" s="377"/>
      <c r="F9" s="377"/>
      <c r="G9" s="377"/>
      <c r="H9" s="377"/>
      <c r="I9" s="377"/>
      <c r="J9" s="377"/>
      <c r="K9" s="377"/>
      <c r="L9" s="377"/>
      <c r="M9" s="378"/>
      <c r="O9" s="76" t="s">
        <v>20</v>
      </c>
      <c r="P9" s="18"/>
    </row>
    <row r="10" spans="1:15" ht="13.5" thickBot="1">
      <c r="A10" s="2"/>
      <c r="B10" s="76"/>
      <c r="C10" s="76"/>
      <c r="D10" s="76"/>
      <c r="E10" s="76"/>
      <c r="F10" s="76"/>
      <c r="G10" s="76"/>
      <c r="H10" s="76"/>
      <c r="I10" s="76"/>
      <c r="J10" s="76"/>
      <c r="K10" s="76"/>
      <c r="L10" s="76"/>
      <c r="M10" s="37"/>
      <c r="O10" s="21" t="s">
        <v>74</v>
      </c>
    </row>
    <row r="11" spans="1:15" ht="30" customHeight="1" thickBot="1">
      <c r="A11" s="304" t="s">
        <v>7</v>
      </c>
      <c r="B11" s="305"/>
      <c r="C11" s="342" t="s">
        <v>196</v>
      </c>
      <c r="D11" s="343"/>
      <c r="E11" s="343"/>
      <c r="F11" s="343"/>
      <c r="G11" s="343"/>
      <c r="H11" s="343"/>
      <c r="I11" s="343"/>
      <c r="J11" s="370"/>
      <c r="K11" s="98" t="s">
        <v>82</v>
      </c>
      <c r="L11" s="371" t="s">
        <v>125</v>
      </c>
      <c r="M11" s="372"/>
      <c r="O11" s="76" t="s">
        <v>21</v>
      </c>
    </row>
    <row r="12" spans="1:15" ht="30" customHeight="1" thickBot="1">
      <c r="A12" s="304" t="s">
        <v>9</v>
      </c>
      <c r="B12" s="305"/>
      <c r="C12" s="335" t="s">
        <v>132</v>
      </c>
      <c r="D12" s="336"/>
      <c r="E12" s="336"/>
      <c r="F12" s="336"/>
      <c r="G12" s="336"/>
      <c r="H12" s="336"/>
      <c r="I12" s="336"/>
      <c r="J12" s="336"/>
      <c r="K12" s="336"/>
      <c r="L12" s="336"/>
      <c r="M12" s="337"/>
      <c r="O12" s="76" t="s">
        <v>0</v>
      </c>
    </row>
    <row r="13" spans="1:15" ht="30" customHeight="1" thickBot="1">
      <c r="A13" s="304" t="s">
        <v>98</v>
      </c>
      <c r="B13" s="305"/>
      <c r="C13" s="335" t="s">
        <v>133</v>
      </c>
      <c r="D13" s="336"/>
      <c r="E13" s="336"/>
      <c r="F13" s="336"/>
      <c r="G13" s="336"/>
      <c r="H13" s="336"/>
      <c r="I13" s="336"/>
      <c r="J13" s="336"/>
      <c r="K13" s="336"/>
      <c r="L13" s="336"/>
      <c r="M13" s="337"/>
      <c r="O13" s="1" t="s">
        <v>122</v>
      </c>
    </row>
    <row r="14" spans="1:15" ht="30" customHeight="1" thickBot="1">
      <c r="A14" s="304" t="s">
        <v>109</v>
      </c>
      <c r="B14" s="305"/>
      <c r="C14" s="335" t="s">
        <v>114</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76" t="s">
        <v>24</v>
      </c>
    </row>
    <row r="16" spans="1:15" ht="13.5" thickBot="1">
      <c r="A16" s="2"/>
      <c r="B16" s="76"/>
      <c r="C16" s="76"/>
      <c r="D16" s="76"/>
      <c r="E16" s="76"/>
      <c r="F16" s="76"/>
      <c r="G16" s="76"/>
      <c r="H16" s="76"/>
      <c r="I16" s="76"/>
      <c r="J16" s="76"/>
      <c r="K16" s="76"/>
      <c r="L16" s="76"/>
      <c r="M16" s="37"/>
      <c r="O16" s="76"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95</v>
      </c>
      <c r="K18" s="338"/>
      <c r="L18" s="305"/>
      <c r="M18" s="6" t="s">
        <v>17</v>
      </c>
      <c r="O18" s="76" t="s">
        <v>27</v>
      </c>
    </row>
    <row r="19" spans="1:15" ht="39.75" customHeight="1" thickBot="1">
      <c r="A19" s="362" t="s">
        <v>134</v>
      </c>
      <c r="B19" s="363"/>
      <c r="C19" s="283" t="s">
        <v>85</v>
      </c>
      <c r="D19" s="284"/>
      <c r="E19" s="4">
        <v>1</v>
      </c>
      <c r="F19" s="276" t="s">
        <v>135</v>
      </c>
      <c r="G19" s="366"/>
      <c r="H19" s="367"/>
      <c r="I19" s="75" t="s">
        <v>136</v>
      </c>
      <c r="J19" s="309" t="s">
        <v>137</v>
      </c>
      <c r="K19" s="310"/>
      <c r="L19" s="311"/>
      <c r="M19" s="7" t="s">
        <v>122</v>
      </c>
      <c r="O19" s="76" t="s">
        <v>28</v>
      </c>
    </row>
    <row r="20" spans="1:15" ht="39.75" customHeight="1" thickBot="1">
      <c r="A20" s="364"/>
      <c r="B20" s="365"/>
      <c r="C20" s="285"/>
      <c r="D20" s="286"/>
      <c r="E20" s="4">
        <v>2</v>
      </c>
      <c r="F20" s="276" t="s">
        <v>197</v>
      </c>
      <c r="G20" s="366"/>
      <c r="H20" s="367"/>
      <c r="I20" s="75" t="s">
        <v>136</v>
      </c>
      <c r="J20" s="309" t="s">
        <v>138</v>
      </c>
      <c r="K20" s="310"/>
      <c r="L20" s="311"/>
      <c r="M20" s="7" t="s">
        <v>122</v>
      </c>
      <c r="O20" s="76" t="s">
        <v>3</v>
      </c>
    </row>
    <row r="21" spans="1:40" ht="13.5" thickBot="1">
      <c r="A21" s="2"/>
      <c r="B21" s="76"/>
      <c r="C21" s="76"/>
      <c r="D21" s="76"/>
      <c r="E21" s="76"/>
      <c r="F21" s="76"/>
      <c r="G21" s="76"/>
      <c r="H21" s="76"/>
      <c r="I21" s="76"/>
      <c r="J21" s="76"/>
      <c r="K21" s="76"/>
      <c r="L21" s="76"/>
      <c r="M21" s="37"/>
      <c r="O21" s="21" t="s">
        <v>70</v>
      </c>
      <c r="AN21" s="1">
        <v>2002</v>
      </c>
    </row>
    <row r="22" spans="1:40" ht="45.75" customHeight="1" thickBot="1">
      <c r="A22" s="6" t="s">
        <v>22</v>
      </c>
      <c r="B22" s="74" t="s">
        <v>10</v>
      </c>
      <c r="C22" s="33" t="s">
        <v>73</v>
      </c>
      <c r="D22" s="74" t="s">
        <v>13</v>
      </c>
      <c r="E22" s="6" t="s">
        <v>23</v>
      </c>
      <c r="F22" s="40">
        <v>1</v>
      </c>
      <c r="G22" s="6" t="s">
        <v>96</v>
      </c>
      <c r="H22" s="77" t="s">
        <v>127</v>
      </c>
      <c r="I22" s="6" t="s">
        <v>106</v>
      </c>
      <c r="J22" s="77" t="s">
        <v>127</v>
      </c>
      <c r="K22" s="6" t="s">
        <v>107</v>
      </c>
      <c r="L22" s="368" t="s">
        <v>127</v>
      </c>
      <c r="M22" s="369"/>
      <c r="O22" s="78"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108</v>
      </c>
      <c r="M23" s="315"/>
      <c r="O23" s="78" t="s">
        <v>49</v>
      </c>
    </row>
    <row r="24" spans="1:15" ht="30" customHeight="1" thickBot="1">
      <c r="A24" s="297"/>
      <c r="B24" s="334"/>
      <c r="C24" s="297"/>
      <c r="D24" s="334"/>
      <c r="E24" s="313"/>
      <c r="F24" s="41" t="s">
        <v>117</v>
      </c>
      <c r="G24" s="77" t="s">
        <v>127</v>
      </c>
      <c r="H24" s="77" t="s">
        <v>127</v>
      </c>
      <c r="I24" s="77" t="s">
        <v>127</v>
      </c>
      <c r="J24" s="77" t="s">
        <v>127</v>
      </c>
      <c r="K24" s="77" t="s">
        <v>127</v>
      </c>
      <c r="L24" s="77" t="s">
        <v>127</v>
      </c>
      <c r="M24" s="77" t="s">
        <v>127</v>
      </c>
      <c r="O24" s="78" t="s">
        <v>61</v>
      </c>
    </row>
    <row r="25" spans="1:15" ht="30" customHeight="1" thickBot="1">
      <c r="A25" s="48"/>
      <c r="B25" s="45"/>
      <c r="C25" s="44"/>
      <c r="D25" s="44"/>
      <c r="E25" s="297"/>
      <c r="F25" s="46" t="s">
        <v>118</v>
      </c>
      <c r="G25" s="77" t="s">
        <v>127</v>
      </c>
      <c r="H25" s="77" t="s">
        <v>127</v>
      </c>
      <c r="I25" s="77" t="s">
        <v>127</v>
      </c>
      <c r="J25" s="77" t="s">
        <v>127</v>
      </c>
      <c r="K25" s="77" t="s">
        <v>127</v>
      </c>
      <c r="L25" s="77" t="s">
        <v>127</v>
      </c>
      <c r="M25" s="77" t="s">
        <v>127</v>
      </c>
      <c r="O25" s="79" t="s">
        <v>62</v>
      </c>
    </row>
    <row r="26" spans="1:40" ht="13.5" thickBot="1">
      <c r="A26" s="2"/>
      <c r="B26" s="76"/>
      <c r="C26" s="76"/>
      <c r="D26" s="76"/>
      <c r="E26" s="76"/>
      <c r="F26" s="76"/>
      <c r="G26" s="76"/>
      <c r="H26" s="76"/>
      <c r="I26" s="76"/>
      <c r="J26" s="76"/>
      <c r="K26" s="76"/>
      <c r="L26" s="76"/>
      <c r="M26" s="37"/>
      <c r="O26" s="78" t="s">
        <v>50</v>
      </c>
      <c r="AN26" s="1" t="e">
        <f>#REF!+1</f>
        <v>#REF!</v>
      </c>
    </row>
    <row r="27" spans="1:40" ht="24.75" customHeight="1" thickBot="1">
      <c r="A27" s="298" t="s">
        <v>94</v>
      </c>
      <c r="B27" s="299"/>
      <c r="C27" s="300"/>
      <c r="D27" s="319" t="s">
        <v>77</v>
      </c>
      <c r="E27" s="320"/>
      <c r="F27" s="60">
        <v>0.8</v>
      </c>
      <c r="G27" s="25" t="s">
        <v>87</v>
      </c>
      <c r="H27" s="61">
        <v>1</v>
      </c>
      <c r="I27" s="357" t="s">
        <v>88</v>
      </c>
      <c r="J27" s="358"/>
      <c r="K27" s="23"/>
      <c r="L27" s="359"/>
      <c r="M27" s="284"/>
      <c r="O27" s="78" t="s">
        <v>51</v>
      </c>
      <c r="AN27" s="1" t="e">
        <f>AN26+1</f>
        <v>#REF!</v>
      </c>
    </row>
    <row r="28" spans="1:40" ht="24.75" customHeight="1" thickBot="1">
      <c r="A28" s="316"/>
      <c r="B28" s="317"/>
      <c r="C28" s="318"/>
      <c r="D28" s="321" t="s">
        <v>78</v>
      </c>
      <c r="E28" s="322"/>
      <c r="F28" s="62">
        <v>0.6</v>
      </c>
      <c r="G28" s="26" t="s">
        <v>87</v>
      </c>
      <c r="H28" s="99">
        <v>0.799</v>
      </c>
      <c r="I28" s="64"/>
      <c r="J28" s="65"/>
      <c r="K28" s="65"/>
      <c r="L28" s="312"/>
      <c r="M28" s="360"/>
      <c r="O28" s="78" t="s">
        <v>52</v>
      </c>
      <c r="AN28" s="1" t="e">
        <f>#REF!+1</f>
        <v>#REF!</v>
      </c>
    </row>
    <row r="29" spans="1:40" ht="24.75" customHeight="1" thickBot="1">
      <c r="A29" s="301"/>
      <c r="B29" s="302"/>
      <c r="C29" s="303"/>
      <c r="D29" s="329" t="s">
        <v>79</v>
      </c>
      <c r="E29" s="330"/>
      <c r="F29" s="97">
        <v>0</v>
      </c>
      <c r="G29" s="27" t="s">
        <v>87</v>
      </c>
      <c r="H29" s="100">
        <v>0.599</v>
      </c>
      <c r="I29" s="67"/>
      <c r="J29" s="68"/>
      <c r="K29" s="68"/>
      <c r="L29" s="361"/>
      <c r="M29" s="286"/>
      <c r="O29" s="78" t="s">
        <v>63</v>
      </c>
      <c r="AN29" s="1" t="e">
        <f>#REF!+1</f>
        <v>#REF!</v>
      </c>
    </row>
    <row r="30" spans="1:40" ht="13.5" thickBot="1">
      <c r="A30" s="2"/>
      <c r="B30" s="76"/>
      <c r="C30" s="76"/>
      <c r="D30" s="76"/>
      <c r="E30" s="76"/>
      <c r="F30" s="76"/>
      <c r="G30" s="76"/>
      <c r="H30" s="76"/>
      <c r="I30" s="76"/>
      <c r="J30" s="76"/>
      <c r="K30" s="76"/>
      <c r="L30" s="76"/>
      <c r="M30" s="37"/>
      <c r="O30" s="78" t="s">
        <v>64</v>
      </c>
      <c r="AN30" s="1" t="e">
        <f>#REF!+1</f>
        <v>#REF!</v>
      </c>
    </row>
    <row r="31" spans="1:40" ht="13.5" customHeight="1" thickBot="1">
      <c r="A31" s="293" t="s">
        <v>30</v>
      </c>
      <c r="B31" s="294"/>
      <c r="C31" s="294"/>
      <c r="D31" s="294"/>
      <c r="E31" s="294"/>
      <c r="F31" s="294"/>
      <c r="G31" s="294"/>
      <c r="H31" s="294"/>
      <c r="I31" s="294"/>
      <c r="J31" s="294"/>
      <c r="K31" s="294"/>
      <c r="L31" s="294"/>
      <c r="M31" s="295"/>
      <c r="O31" s="78" t="s">
        <v>54</v>
      </c>
      <c r="AN31" s="1" t="e">
        <f>AN30+1</f>
        <v>#REF!</v>
      </c>
    </row>
    <row r="32" spans="1:40" ht="40.5" customHeight="1" thickBot="1">
      <c r="A32" s="2"/>
      <c r="B32" s="76"/>
      <c r="C32" s="76"/>
      <c r="D32" s="76"/>
      <c r="E32" s="76"/>
      <c r="F32" s="76"/>
      <c r="G32" s="76"/>
      <c r="H32" s="76"/>
      <c r="I32" s="76"/>
      <c r="J32" s="76"/>
      <c r="K32" s="76"/>
      <c r="L32" s="76"/>
      <c r="M32" s="37"/>
      <c r="O32" s="78" t="s">
        <v>55</v>
      </c>
      <c r="AN32" s="1" t="e">
        <f>AN31+1</f>
        <v>#REF!</v>
      </c>
    </row>
    <row r="33" spans="1:38" ht="81.75" customHeight="1" thickBot="1">
      <c r="A33" s="72"/>
      <c r="B33" s="84" t="s">
        <v>31</v>
      </c>
      <c r="C33" s="85" t="s">
        <v>32</v>
      </c>
      <c r="D33" s="85" t="str">
        <f>F19</f>
        <v>Número de capacitaciones realizadas </v>
      </c>
      <c r="E33" s="85" t="str">
        <f>F20</f>
        <v>Número de capacitaciones programadas de acuerdo al PIC</v>
      </c>
      <c r="F33" s="86" t="s">
        <v>89</v>
      </c>
      <c r="G33" s="87" t="s">
        <v>93</v>
      </c>
      <c r="J33" s="76"/>
      <c r="K33" s="76"/>
      <c r="L33" s="76"/>
      <c r="M33" s="73"/>
      <c r="O33" s="78" t="s">
        <v>53</v>
      </c>
      <c r="AI33"/>
      <c r="AL33" s="1"/>
    </row>
    <row r="34" spans="1:38" ht="27" customHeight="1">
      <c r="A34" s="72"/>
      <c r="B34" s="32" t="s">
        <v>33</v>
      </c>
      <c r="C34" s="42">
        <v>1</v>
      </c>
      <c r="D34" s="69">
        <v>3</v>
      </c>
      <c r="E34" s="69">
        <v>3</v>
      </c>
      <c r="F34" s="70">
        <f>D34/E34</f>
        <v>1</v>
      </c>
      <c r="G34" s="47">
        <v>1</v>
      </c>
      <c r="J34" s="76"/>
      <c r="K34" s="76"/>
      <c r="L34" s="76"/>
      <c r="M34" s="73"/>
      <c r="O34" s="78" t="s">
        <v>65</v>
      </c>
      <c r="AI34"/>
      <c r="AL34" s="1"/>
    </row>
    <row r="35" spans="1:38" ht="27" customHeight="1">
      <c r="A35" s="72"/>
      <c r="B35" s="29" t="s">
        <v>34</v>
      </c>
      <c r="C35" s="80">
        <v>1</v>
      </c>
      <c r="D35" s="88">
        <v>10</v>
      </c>
      <c r="E35" s="8">
        <v>10</v>
      </c>
      <c r="F35" s="83">
        <f>D35/E35</f>
        <v>1</v>
      </c>
      <c r="G35" s="89">
        <v>1</v>
      </c>
      <c r="J35" s="76"/>
      <c r="K35" s="76"/>
      <c r="L35" s="76"/>
      <c r="M35" s="73"/>
      <c r="O35" s="78" t="s">
        <v>66</v>
      </c>
      <c r="AI35"/>
      <c r="AL35" s="1"/>
    </row>
    <row r="36" spans="1:38" ht="27" customHeight="1">
      <c r="A36" s="72"/>
      <c r="B36" s="29" t="s">
        <v>35</v>
      </c>
      <c r="C36" s="80">
        <v>1</v>
      </c>
      <c r="D36" s="88">
        <v>35</v>
      </c>
      <c r="E36" s="8">
        <v>35</v>
      </c>
      <c r="F36" s="83">
        <f>D36/E36</f>
        <v>1</v>
      </c>
      <c r="G36" s="89">
        <v>1</v>
      </c>
      <c r="J36" s="76"/>
      <c r="K36" s="76"/>
      <c r="L36" s="76"/>
      <c r="M36" s="73"/>
      <c r="O36" s="21" t="s">
        <v>69</v>
      </c>
      <c r="AI36"/>
      <c r="AL36" s="1"/>
    </row>
    <row r="37" spans="1:38" ht="27" customHeight="1" thickBot="1">
      <c r="A37" s="72"/>
      <c r="B37" s="30" t="s">
        <v>36</v>
      </c>
      <c r="C37" s="82">
        <v>1</v>
      </c>
      <c r="D37" s="31">
        <v>20</v>
      </c>
      <c r="E37" s="31">
        <v>20</v>
      </c>
      <c r="F37" s="90">
        <f>D37/E37</f>
        <v>1</v>
      </c>
      <c r="G37" s="91">
        <v>1</v>
      </c>
      <c r="J37" s="76"/>
      <c r="K37" s="76"/>
      <c r="L37" s="76"/>
      <c r="M37" s="73"/>
      <c r="O37" s="9" t="s">
        <v>67</v>
      </c>
      <c r="AI37"/>
      <c r="AL37" s="1"/>
    </row>
    <row r="38" spans="1:16" ht="12.75">
      <c r="A38" s="2"/>
      <c r="B38" s="76"/>
      <c r="C38" s="76"/>
      <c r="D38" s="76"/>
      <c r="E38" s="76"/>
      <c r="F38" s="76"/>
      <c r="G38" s="76"/>
      <c r="H38" s="76"/>
      <c r="I38" s="76"/>
      <c r="J38" s="76"/>
      <c r="K38" s="76"/>
      <c r="L38" s="76"/>
      <c r="M38" s="37"/>
      <c r="N38" s="76"/>
      <c r="O38" s="9" t="s">
        <v>68</v>
      </c>
      <c r="P38" s="76"/>
    </row>
    <row r="39" spans="1:40" ht="12.75">
      <c r="A39" s="2"/>
      <c r="B39" s="76"/>
      <c r="C39" s="76"/>
      <c r="D39" s="76"/>
      <c r="E39" s="76"/>
      <c r="F39" s="76"/>
      <c r="G39" s="76"/>
      <c r="H39" s="76"/>
      <c r="I39" s="76"/>
      <c r="J39" s="76"/>
      <c r="K39" s="76"/>
      <c r="L39" s="76"/>
      <c r="M39" s="37"/>
      <c r="O39" s="9" t="s">
        <v>56</v>
      </c>
      <c r="AN39" s="1" t="e">
        <f>#REF!+1</f>
        <v>#REF!</v>
      </c>
    </row>
    <row r="40" spans="1:15" ht="12.75">
      <c r="A40" s="2"/>
      <c r="B40" s="76"/>
      <c r="C40" s="76"/>
      <c r="D40" s="76"/>
      <c r="E40" s="76"/>
      <c r="F40" s="76"/>
      <c r="G40" s="76"/>
      <c r="H40" s="76"/>
      <c r="I40" s="76"/>
      <c r="J40" s="76"/>
      <c r="K40" s="76"/>
      <c r="L40" s="76"/>
      <c r="M40" s="37"/>
      <c r="O40" s="9" t="s">
        <v>46</v>
      </c>
    </row>
    <row r="41" spans="1:15" ht="12.75">
      <c r="A41" s="2"/>
      <c r="B41" s="76"/>
      <c r="C41" s="76"/>
      <c r="D41" s="76"/>
      <c r="E41" s="76"/>
      <c r="F41" s="76"/>
      <c r="G41" s="76"/>
      <c r="H41" s="76"/>
      <c r="I41" s="76"/>
      <c r="J41" s="76"/>
      <c r="K41" s="76"/>
      <c r="L41" s="76"/>
      <c r="M41" s="37"/>
      <c r="O41" s="76" t="s">
        <v>47</v>
      </c>
    </row>
    <row r="42" spans="1:15" ht="13.5" thickBot="1">
      <c r="A42" s="2"/>
      <c r="B42" s="76"/>
      <c r="C42" s="76"/>
      <c r="D42" s="76"/>
      <c r="E42" s="76"/>
      <c r="F42" s="76"/>
      <c r="G42" s="76"/>
      <c r="H42" s="76"/>
      <c r="I42" s="76"/>
      <c r="J42" s="76"/>
      <c r="K42" s="76"/>
      <c r="L42" s="76"/>
      <c r="M42" s="37"/>
      <c r="O42" s="76" t="s">
        <v>81</v>
      </c>
    </row>
    <row r="43" spans="1:40" ht="13.5" customHeight="1" thickBot="1">
      <c r="A43" s="293" t="s">
        <v>37</v>
      </c>
      <c r="B43" s="294"/>
      <c r="C43" s="294"/>
      <c r="D43" s="294"/>
      <c r="E43" s="294"/>
      <c r="F43" s="294"/>
      <c r="G43" s="294"/>
      <c r="H43" s="294"/>
      <c r="I43" s="294"/>
      <c r="J43" s="294"/>
      <c r="K43" s="294"/>
      <c r="L43" s="294"/>
      <c r="M43" s="295"/>
      <c r="O43" s="76" t="s">
        <v>112</v>
      </c>
      <c r="AN43" s="1" t="e">
        <f>#REF!+1</f>
        <v>#REF!</v>
      </c>
    </row>
    <row r="44" spans="1:40" ht="13.5" thickBot="1">
      <c r="A44" s="2"/>
      <c r="B44" s="76"/>
      <c r="C44" s="76"/>
      <c r="D44" s="76"/>
      <c r="E44" s="76"/>
      <c r="F44" s="76"/>
      <c r="G44" s="76"/>
      <c r="H44" s="76"/>
      <c r="I44" s="76"/>
      <c r="J44" s="76"/>
      <c r="K44" s="76"/>
      <c r="L44" s="76"/>
      <c r="M44" s="37"/>
      <c r="O44" s="76"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125.25" customHeight="1" thickBot="1">
      <c r="A47" s="10" t="s">
        <v>33</v>
      </c>
      <c r="B47" s="306" t="s">
        <v>274</v>
      </c>
      <c r="C47" s="307"/>
      <c r="D47" s="307"/>
      <c r="E47" s="308"/>
      <c r="F47" s="28"/>
      <c r="G47" s="81" t="s">
        <v>273</v>
      </c>
      <c r="H47" s="290"/>
      <c r="I47" s="291"/>
      <c r="J47" s="291"/>
      <c r="K47" s="291"/>
      <c r="L47" s="291"/>
      <c r="M47" s="292"/>
      <c r="AN47" s="1" t="e">
        <f>AN45+1</f>
        <v>#REF!</v>
      </c>
    </row>
    <row r="48" spans="1:40" ht="153.75" customHeight="1" thickBot="1">
      <c r="A48" s="10" t="s">
        <v>34</v>
      </c>
      <c r="B48" s="306" t="s">
        <v>293</v>
      </c>
      <c r="C48" s="307"/>
      <c r="D48" s="307"/>
      <c r="E48" s="308"/>
      <c r="F48" s="28"/>
      <c r="G48" s="81" t="s">
        <v>273</v>
      </c>
      <c r="H48" s="290"/>
      <c r="I48" s="291"/>
      <c r="J48" s="291"/>
      <c r="K48" s="291"/>
      <c r="L48" s="291"/>
      <c r="M48" s="292"/>
      <c r="AN48" s="1" t="e">
        <f t="shared" si="0"/>
        <v>#REF!</v>
      </c>
    </row>
    <row r="49" spans="1:40" ht="409.5" customHeight="1" thickBot="1">
      <c r="A49" s="10" t="s">
        <v>41</v>
      </c>
      <c r="B49" s="379" t="s">
        <v>297</v>
      </c>
      <c r="C49" s="380"/>
      <c r="D49" s="380"/>
      <c r="E49" s="381"/>
      <c r="F49" s="28"/>
      <c r="G49" s="81" t="s">
        <v>273</v>
      </c>
      <c r="H49" s="290"/>
      <c r="I49" s="291"/>
      <c r="J49" s="291"/>
      <c r="K49" s="291"/>
      <c r="L49" s="291"/>
      <c r="M49" s="292"/>
      <c r="AN49" s="1" t="e">
        <f>#REF!+1</f>
        <v>#REF!</v>
      </c>
    </row>
    <row r="50" spans="1:40" ht="254.25" customHeight="1" thickBot="1">
      <c r="A50" s="10" t="s">
        <v>36</v>
      </c>
      <c r="B50" s="382" t="s">
        <v>316</v>
      </c>
      <c r="C50" s="383"/>
      <c r="D50" s="383"/>
      <c r="E50" s="384"/>
      <c r="F50" s="28"/>
      <c r="G50" s="81" t="s">
        <v>273</v>
      </c>
      <c r="H50" s="290"/>
      <c r="I50" s="291"/>
      <c r="J50" s="291"/>
      <c r="K50" s="291"/>
      <c r="L50" s="291"/>
      <c r="M50" s="292"/>
      <c r="AN50" s="1" t="e">
        <f t="shared" si="0"/>
        <v>#REF!</v>
      </c>
    </row>
    <row r="51" spans="1:40" ht="30.75" customHeight="1" thickBot="1">
      <c r="A51" s="10" t="s">
        <v>42</v>
      </c>
      <c r="B51" s="385" t="s">
        <v>315</v>
      </c>
      <c r="C51" s="386"/>
      <c r="D51" s="386"/>
      <c r="E51" s="386"/>
      <c r="F51" s="28"/>
      <c r="G51" s="28"/>
      <c r="H51" s="290"/>
      <c r="I51" s="291"/>
      <c r="J51" s="291"/>
      <c r="K51" s="291"/>
      <c r="L51" s="291"/>
      <c r="M51" s="292"/>
      <c r="AN51" s="1" t="e">
        <f>#REF!+1</f>
        <v>#REF!</v>
      </c>
    </row>
    <row r="52" spans="1:40" ht="24.75" customHeight="1">
      <c r="A52" s="76"/>
      <c r="B52" s="354"/>
      <c r="C52" s="354"/>
      <c r="D52" s="354"/>
      <c r="E52" s="354"/>
      <c r="F52" s="354"/>
      <c r="G52" s="354"/>
      <c r="H52" s="354"/>
      <c r="I52" s="354"/>
      <c r="J52" s="354"/>
      <c r="K52" s="354"/>
      <c r="L52" s="354"/>
      <c r="M52" s="354"/>
      <c r="AN52" s="1" t="e">
        <f t="shared" si="0"/>
        <v>#REF!</v>
      </c>
    </row>
    <row r="53" spans="1:40" ht="24.75" customHeight="1" hidden="1">
      <c r="A53" s="76"/>
      <c r="B53" s="354"/>
      <c r="C53" s="354"/>
      <c r="D53" s="354"/>
      <c r="E53" s="354"/>
      <c r="F53" s="354"/>
      <c r="G53" s="354"/>
      <c r="H53" s="354"/>
      <c r="I53" s="354"/>
      <c r="J53" s="354"/>
      <c r="K53" s="354"/>
      <c r="L53" s="354"/>
      <c r="M53" s="354"/>
      <c r="AN53" s="1" t="e">
        <f t="shared" si="0"/>
        <v>#REF!</v>
      </c>
    </row>
    <row r="54" spans="1:40" ht="24.75" customHeight="1" hidden="1">
      <c r="A54" s="76"/>
      <c r="B54" s="354"/>
      <c r="C54" s="354"/>
      <c r="D54" s="354"/>
      <c r="E54" s="354"/>
      <c r="F54" s="354"/>
      <c r="G54" s="354"/>
      <c r="H54" s="354"/>
      <c r="I54" s="354"/>
      <c r="J54" s="354"/>
      <c r="K54" s="354"/>
      <c r="L54" s="354"/>
      <c r="M54" s="354"/>
      <c r="AN54" s="1" t="e">
        <f t="shared" si="0"/>
        <v>#REF!</v>
      </c>
    </row>
    <row r="55" spans="1:13" ht="24.75" customHeight="1" hidden="1">
      <c r="A55" s="76"/>
      <c r="B55" s="354"/>
      <c r="C55" s="354"/>
      <c r="D55" s="354"/>
      <c r="E55" s="354"/>
      <c r="F55" s="354"/>
      <c r="G55" s="354"/>
      <c r="H55" s="354"/>
      <c r="I55" s="354"/>
      <c r="J55" s="354"/>
      <c r="K55" s="354"/>
      <c r="L55" s="354"/>
      <c r="M55" s="354"/>
    </row>
    <row r="56" spans="1:13" ht="24.75" customHeight="1" hidden="1">
      <c r="A56" s="76"/>
      <c r="B56" s="354"/>
      <c r="C56" s="354"/>
      <c r="D56" s="354"/>
      <c r="E56" s="354"/>
      <c r="F56" s="354"/>
      <c r="G56" s="354"/>
      <c r="H56" s="354"/>
      <c r="I56" s="354"/>
      <c r="J56" s="354"/>
      <c r="K56" s="354"/>
      <c r="L56" s="354"/>
      <c r="M56" s="354"/>
    </row>
    <row r="57" spans="1:13" ht="12.75" hidden="1">
      <c r="A57" s="76"/>
      <c r="B57" s="76"/>
      <c r="C57" s="76"/>
      <c r="D57" s="76"/>
      <c r="E57" s="76"/>
      <c r="F57" s="76"/>
      <c r="G57" s="76"/>
      <c r="H57" s="76"/>
      <c r="I57" s="76"/>
      <c r="J57" s="76"/>
      <c r="K57" s="76"/>
      <c r="L57" s="76"/>
      <c r="M57" s="76"/>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76"/>
      <c r="C72" s="76"/>
      <c r="D72" s="76"/>
      <c r="E72" s="76"/>
      <c r="F72" s="312"/>
      <c r="G72" s="312"/>
      <c r="H72" s="312"/>
      <c r="I72" s="11" t="s">
        <v>43</v>
      </c>
      <c r="K72" s="12"/>
    </row>
    <row r="73" spans="2:11" ht="15" hidden="1">
      <c r="B73" s="76"/>
      <c r="C73" s="76"/>
      <c r="D73" s="76"/>
      <c r="E73" s="76"/>
      <c r="F73" s="312"/>
      <c r="G73" s="312"/>
      <c r="H73" s="312"/>
      <c r="I73" s="11" t="s">
        <v>44</v>
      </c>
      <c r="K73" s="12"/>
    </row>
    <row r="74" spans="2:11" ht="15" hidden="1">
      <c r="B74" s="76"/>
      <c r="C74" s="76"/>
      <c r="D74" s="76"/>
      <c r="E74" s="76"/>
      <c r="F74" s="312"/>
      <c r="G74" s="312"/>
      <c r="H74" s="312"/>
      <c r="I74" s="11" t="s">
        <v>45</v>
      </c>
      <c r="K74" s="12"/>
    </row>
    <row r="75" spans="2:11" ht="15" hidden="1">
      <c r="B75" s="76"/>
      <c r="C75" s="76"/>
      <c r="D75" s="76"/>
      <c r="E75" s="76"/>
      <c r="F75" s="312"/>
      <c r="G75" s="312"/>
      <c r="H75" s="312"/>
      <c r="K75" s="12"/>
    </row>
    <row r="76" spans="2:11" ht="15" hidden="1">
      <c r="B76" s="76"/>
      <c r="C76" s="76"/>
      <c r="D76" s="76"/>
      <c r="E76" s="76"/>
      <c r="F76" s="312"/>
      <c r="G76" s="312"/>
      <c r="H76" s="312"/>
      <c r="K76" s="12"/>
    </row>
    <row r="77" spans="2:11" ht="15" hidden="1">
      <c r="B77" s="76"/>
      <c r="C77" s="76"/>
      <c r="D77" s="76"/>
      <c r="E77" s="76"/>
      <c r="K77" s="12"/>
    </row>
    <row r="78" spans="2:11" ht="15" hidden="1">
      <c r="B78" s="76"/>
      <c r="C78" s="76"/>
      <c r="D78" s="76"/>
      <c r="E78" s="76"/>
      <c r="K78" s="12"/>
    </row>
    <row r="79" spans="2:11" ht="15" hidden="1">
      <c r="B79" s="76"/>
      <c r="C79" s="76"/>
      <c r="D79" s="76"/>
      <c r="E79" s="76"/>
      <c r="K79" s="12"/>
    </row>
    <row r="80" spans="2:11" ht="15" hidden="1">
      <c r="B80" s="76"/>
      <c r="C80" s="76"/>
      <c r="D80" s="76"/>
      <c r="E80" s="76"/>
      <c r="K80" s="12"/>
    </row>
    <row r="81" spans="2:11" ht="15" hidden="1">
      <c r="B81" s="76"/>
      <c r="C81" s="76"/>
      <c r="D81" s="76"/>
      <c r="E81" s="76"/>
      <c r="K81" s="12"/>
    </row>
    <row r="82" spans="2:11" ht="15" hidden="1">
      <c r="B82" s="76"/>
      <c r="C82" s="76"/>
      <c r="D82" s="76"/>
      <c r="E82" s="76"/>
      <c r="K82" s="12"/>
    </row>
    <row r="83" spans="2:11" ht="15" hidden="1">
      <c r="B83" s="76"/>
      <c r="C83" s="76"/>
      <c r="D83" s="76"/>
      <c r="E83" s="76"/>
      <c r="K83" s="12"/>
    </row>
    <row r="84" spans="2:11" ht="15" hidden="1">
      <c r="B84" s="76"/>
      <c r="C84" s="76"/>
      <c r="D84" s="76"/>
      <c r="E84" s="76"/>
      <c r="K84" s="12"/>
    </row>
    <row r="85" spans="2:11" ht="15" hidden="1">
      <c r="B85" s="76"/>
      <c r="C85" s="76"/>
      <c r="D85" s="76"/>
      <c r="E85" s="76"/>
      <c r="K85" s="12"/>
    </row>
    <row r="86" spans="2:11" ht="15" hidden="1">
      <c r="B86" s="76"/>
      <c r="C86" s="76"/>
      <c r="D86" s="76"/>
      <c r="E86" s="76"/>
      <c r="K86" s="12"/>
    </row>
    <row r="87" spans="2:11" ht="15" hidden="1">
      <c r="B87" s="76"/>
      <c r="C87" s="76"/>
      <c r="D87" s="76"/>
      <c r="E87" s="76"/>
      <c r="K87" s="12"/>
    </row>
    <row r="88" spans="2:11" ht="15" hidden="1">
      <c r="B88" s="76"/>
      <c r="C88" s="76"/>
      <c r="D88" s="76"/>
      <c r="E88" s="76"/>
      <c r="K88" s="12"/>
    </row>
    <row r="89" spans="2:11" ht="15" hidden="1">
      <c r="B89" s="76"/>
      <c r="C89" s="76"/>
      <c r="D89" s="76"/>
      <c r="E89" s="76"/>
      <c r="K89" s="12"/>
    </row>
    <row r="90" spans="2:11" ht="15" hidden="1">
      <c r="B90" s="76"/>
      <c r="C90" s="76"/>
      <c r="D90" s="76"/>
      <c r="E90" s="76"/>
      <c r="K90" s="12"/>
    </row>
    <row r="91" spans="2:11" ht="15" hidden="1">
      <c r="B91" s="76"/>
      <c r="C91" s="76"/>
      <c r="D91" s="76"/>
      <c r="E91" s="76"/>
      <c r="K91" s="12"/>
    </row>
    <row r="92" spans="2:11" ht="15" hidden="1">
      <c r="B92" s="76"/>
      <c r="C92" s="76"/>
      <c r="D92" s="76"/>
      <c r="E92" s="76"/>
      <c r="K92" s="12"/>
    </row>
    <row r="93" spans="2:11" ht="15" hidden="1">
      <c r="B93" s="76"/>
      <c r="C93" s="76"/>
      <c r="D93" s="76"/>
      <c r="E93" s="76"/>
      <c r="K93" s="12"/>
    </row>
    <row r="94" spans="2:11" ht="15" hidden="1">
      <c r="B94" s="76"/>
      <c r="C94" s="76"/>
      <c r="D94" s="76"/>
      <c r="E94" s="76"/>
      <c r="K94" s="12"/>
    </row>
    <row r="95" spans="2:11" ht="15" hidden="1">
      <c r="B95" s="76"/>
      <c r="C95" s="76"/>
      <c r="D95" s="76"/>
      <c r="E95" s="76"/>
      <c r="K95" s="12"/>
    </row>
    <row r="96" spans="2:11" ht="15" hidden="1">
      <c r="B96" s="76"/>
      <c r="C96" s="76"/>
      <c r="D96" s="76"/>
      <c r="E96" s="76"/>
      <c r="K96" s="12"/>
    </row>
    <row r="97" spans="2:11" ht="15" hidden="1">
      <c r="B97" s="76"/>
      <c r="C97" s="76"/>
      <c r="D97" s="76"/>
      <c r="E97" s="76"/>
      <c r="K97" s="12"/>
    </row>
    <row r="98" spans="2:11" ht="15" hidden="1">
      <c r="B98" s="76"/>
      <c r="C98" s="76"/>
      <c r="D98" s="76"/>
      <c r="E98" s="76"/>
      <c r="K98" s="12"/>
    </row>
    <row r="99" spans="2:11" ht="15" hidden="1">
      <c r="B99" s="76"/>
      <c r="C99" s="76"/>
      <c r="D99" s="76"/>
      <c r="E99" s="76"/>
      <c r="K99" s="12"/>
    </row>
    <row r="100" spans="2:11" ht="15" hidden="1">
      <c r="B100" s="76"/>
      <c r="C100" s="76"/>
      <c r="D100" s="76"/>
      <c r="E100" s="76"/>
      <c r="K100" s="12"/>
    </row>
    <row r="101" spans="2:11" ht="15" hidden="1">
      <c r="B101" s="76"/>
      <c r="C101" s="76"/>
      <c r="D101" s="76"/>
      <c r="E101" s="76"/>
      <c r="K101" s="12"/>
    </row>
    <row r="102" spans="2:11" ht="15" hidden="1">
      <c r="B102" s="76"/>
      <c r="C102" s="76"/>
      <c r="D102" s="76"/>
      <c r="E102" s="76"/>
      <c r="K102" s="12"/>
    </row>
    <row r="103" spans="2:11" ht="15" hidden="1">
      <c r="B103" s="76"/>
      <c r="C103" s="76"/>
      <c r="D103" s="76"/>
      <c r="E103" s="76"/>
      <c r="K103" s="12"/>
    </row>
    <row r="104" spans="2:11" ht="15" hidden="1">
      <c r="B104" s="76"/>
      <c r="C104" s="76"/>
      <c r="D104" s="76"/>
      <c r="E104" s="76"/>
      <c r="K104" s="12"/>
    </row>
    <row r="105" spans="2:11" ht="15" hidden="1">
      <c r="B105" s="76"/>
      <c r="C105" s="76"/>
      <c r="D105" s="76"/>
      <c r="E105" s="76"/>
      <c r="K105" s="12"/>
    </row>
    <row r="106" spans="2:11" ht="15" hidden="1">
      <c r="B106" s="76"/>
      <c r="C106" s="76"/>
      <c r="D106" s="76"/>
      <c r="E106" s="76"/>
      <c r="K106" s="12"/>
    </row>
    <row r="107" spans="2:11" ht="15" hidden="1">
      <c r="B107" s="76"/>
      <c r="C107" s="76"/>
      <c r="D107" s="76"/>
      <c r="E107" s="76"/>
      <c r="K107" s="12"/>
    </row>
    <row r="108" spans="2:11" ht="15" hidden="1">
      <c r="B108" s="76"/>
      <c r="C108" s="76"/>
      <c r="D108" s="76"/>
      <c r="E108" s="76"/>
      <c r="K108" s="12"/>
    </row>
    <row r="109" spans="2:11" ht="15" hidden="1">
      <c r="B109" s="76"/>
      <c r="C109" s="76"/>
      <c r="D109" s="76"/>
      <c r="E109" s="76"/>
      <c r="K109" s="12"/>
    </row>
    <row r="110" spans="2:5" ht="12.75" hidden="1">
      <c r="B110" s="76"/>
      <c r="C110" s="76"/>
      <c r="D110" s="76"/>
      <c r="E110" s="76"/>
    </row>
    <row r="111" spans="2:5" ht="12.75" hidden="1">
      <c r="B111" s="76"/>
      <c r="C111" s="76"/>
      <c r="D111" s="76"/>
      <c r="E111" s="76"/>
    </row>
    <row r="112" spans="2:5" ht="12.75" hidden="1">
      <c r="B112" s="76"/>
      <c r="C112" s="76"/>
      <c r="D112" s="76"/>
      <c r="E112" s="76"/>
    </row>
    <row r="113" spans="2:5" ht="12.75" hidden="1">
      <c r="B113" s="76"/>
      <c r="C113" s="76"/>
      <c r="D113" s="76"/>
      <c r="E113" s="76"/>
    </row>
    <row r="114" spans="2:5" ht="12.75" hidden="1">
      <c r="B114" s="76"/>
      <c r="C114" s="76"/>
      <c r="D114" s="76"/>
      <c r="E114" s="76"/>
    </row>
    <row r="115" spans="2:5" ht="12.75" hidden="1">
      <c r="B115" s="76"/>
      <c r="C115" s="76"/>
      <c r="D115" s="76"/>
      <c r="E115" s="76"/>
    </row>
    <row r="116" spans="2:5" ht="12.75" hidden="1">
      <c r="B116" s="76"/>
      <c r="C116" s="76"/>
      <c r="D116" s="76"/>
      <c r="E116" s="76"/>
    </row>
    <row r="117" spans="2:5" ht="12.75" hidden="1">
      <c r="B117" s="76"/>
      <c r="C117" s="76"/>
      <c r="D117" s="76"/>
      <c r="E117" s="76"/>
    </row>
    <row r="118" spans="2:5" ht="12.75" hidden="1">
      <c r="B118" s="76"/>
      <c r="C118" s="76"/>
      <c r="D118" s="76"/>
      <c r="E118" s="76"/>
    </row>
    <row r="119" spans="2:5" ht="12.75" hidden="1">
      <c r="B119" s="76"/>
      <c r="C119" s="76"/>
      <c r="D119" s="76"/>
      <c r="E119" s="76"/>
    </row>
    <row r="120" spans="2:5" ht="12.75" hidden="1">
      <c r="B120" s="76"/>
      <c r="C120" s="76"/>
      <c r="D120" s="76"/>
      <c r="E120" s="76"/>
    </row>
    <row r="121" spans="2:5" ht="12.75" hidden="1">
      <c r="B121" s="76"/>
      <c r="C121" s="76"/>
      <c r="D121" s="76"/>
      <c r="E121" s="76"/>
    </row>
    <row r="122" spans="2:5" ht="12.75" hidden="1">
      <c r="B122" s="76"/>
      <c r="C122" s="76"/>
      <c r="D122" s="76"/>
      <c r="E122" s="76"/>
    </row>
    <row r="123" spans="2:5" ht="12.75" hidden="1">
      <c r="B123" s="76"/>
      <c r="C123" s="76"/>
      <c r="D123" s="76"/>
      <c r="E123" s="76"/>
    </row>
    <row r="124" spans="2:5" ht="12.75" hidden="1">
      <c r="B124" s="76"/>
      <c r="C124" s="76"/>
      <c r="D124" s="76"/>
      <c r="E124" s="76"/>
    </row>
    <row r="125" spans="2:5" ht="12.75" hidden="1">
      <c r="B125" s="76"/>
      <c r="C125" s="76"/>
      <c r="D125" s="76"/>
      <c r="E125" s="76"/>
    </row>
    <row r="126" spans="2:5" ht="12.75" hidden="1">
      <c r="B126" s="76"/>
      <c r="C126" s="76"/>
      <c r="D126" s="76"/>
      <c r="E126" s="76"/>
    </row>
    <row r="127" spans="2:5" ht="12.75" hidden="1">
      <c r="B127" s="76"/>
      <c r="C127" s="76"/>
      <c r="D127" s="76"/>
      <c r="E127" s="76"/>
    </row>
    <row r="128" spans="2:5" ht="12.75" hidden="1">
      <c r="B128" s="76"/>
      <c r="C128" s="76"/>
      <c r="D128" s="76"/>
      <c r="E128" s="76"/>
    </row>
    <row r="129" spans="2:5" ht="12.75" hidden="1">
      <c r="B129" s="76"/>
      <c r="C129" s="76"/>
      <c r="D129" s="76"/>
      <c r="E129" s="76"/>
    </row>
    <row r="130" spans="2:5" ht="12.75" hidden="1">
      <c r="B130" s="76"/>
      <c r="C130" s="76"/>
      <c r="D130" s="76"/>
      <c r="E130" s="76"/>
    </row>
    <row r="131" spans="2:5" ht="12.75" hidden="1">
      <c r="B131" s="76"/>
      <c r="C131" s="76"/>
      <c r="D131" s="76"/>
      <c r="E131" s="76"/>
    </row>
    <row r="132" spans="2:5" ht="12.75" hidden="1">
      <c r="B132" s="76"/>
      <c r="C132" s="76"/>
      <c r="D132" s="76"/>
      <c r="E132" s="76"/>
    </row>
    <row r="133" spans="2:5" ht="12.75" hidden="1">
      <c r="B133" s="76"/>
      <c r="C133" s="76"/>
      <c r="D133" s="76"/>
      <c r="E133" s="76"/>
    </row>
    <row r="134" spans="2:5" ht="12.75" hidden="1">
      <c r="B134" s="76"/>
      <c r="C134" s="76"/>
      <c r="D134" s="76"/>
      <c r="E134" s="76"/>
    </row>
    <row r="135" spans="2:5" ht="12.75" hidden="1">
      <c r="B135" s="76"/>
      <c r="C135" s="76"/>
      <c r="D135" s="76"/>
      <c r="E135" s="76"/>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B56:I56"/>
    <mergeCell ref="J56:M56"/>
    <mergeCell ref="F72:H73"/>
    <mergeCell ref="F74:H74"/>
    <mergeCell ref="F75:H76"/>
    <mergeCell ref="B53:I53"/>
    <mergeCell ref="J53:M53"/>
    <mergeCell ref="B54:I54"/>
    <mergeCell ref="J54:M54"/>
    <mergeCell ref="B55:I55"/>
    <mergeCell ref="J55:M55"/>
    <mergeCell ref="B50:E50"/>
    <mergeCell ref="H50:M50"/>
    <mergeCell ref="B51:E51"/>
    <mergeCell ref="H51:M51"/>
    <mergeCell ref="B52:I52"/>
    <mergeCell ref="J52:M52"/>
    <mergeCell ref="B47:E47"/>
    <mergeCell ref="H47:M47"/>
    <mergeCell ref="B48:E48"/>
    <mergeCell ref="H48:M48"/>
    <mergeCell ref="B49:E49"/>
    <mergeCell ref="H49:M49"/>
    <mergeCell ref="A31:M31"/>
    <mergeCell ref="A43:M43"/>
    <mergeCell ref="A45:A46"/>
    <mergeCell ref="B45:E46"/>
    <mergeCell ref="F45:G45"/>
    <mergeCell ref="H45:M46"/>
    <mergeCell ref="A27:C29"/>
    <mergeCell ref="D27:E27"/>
    <mergeCell ref="I27:J27"/>
    <mergeCell ref="L27:M29"/>
    <mergeCell ref="D28:E28"/>
    <mergeCell ref="D29:E29"/>
    <mergeCell ref="L23:M23"/>
    <mergeCell ref="J20:L20"/>
    <mergeCell ref="L22:M22"/>
    <mergeCell ref="A23:A24"/>
    <mergeCell ref="B23:B24"/>
    <mergeCell ref="C23:C24"/>
    <mergeCell ref="D23:D24"/>
    <mergeCell ref="E23:E25"/>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'GTH-03 Eje Plan Capac'!#REF!</formula>
      <formula>$M$27</formula>
    </cfRule>
  </conditionalFormatting>
  <dataValidations count="8">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C9:M9">
      <formula1>$O$37:$O$40</formula1>
    </dataValidation>
    <dataValidation type="list" allowBlank="1" showInputMessage="1" showErrorMessage="1" sqref="C14:M14">
      <formula1>$O$43:$O$46</formula1>
    </dataValidation>
    <dataValidation type="list" allowBlank="1" showInputMessage="1" showErrorMessage="1" sqref="C7:H7">
      <formula1>$O$22:$O$35</formula1>
    </dataValidation>
    <dataValidation type="list" allowBlank="1" showInputMessage="1" showErrorMessage="1" sqref="C19">
      <formula1>'GTH-03 Eje Plan Capac'!#REF!</formula1>
    </dataValidation>
    <dataValidation type="list" allowBlank="1" showInputMessage="1" showErrorMessage="1" sqref="L7:M7">
      <formula1>$O$18:$O$20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4.xml><?xml version="1.0" encoding="utf-8"?>
<worksheet xmlns="http://schemas.openxmlformats.org/spreadsheetml/2006/main" xmlns:r="http://schemas.openxmlformats.org/officeDocument/2006/relationships">
  <dimension ref="A1:AN137"/>
  <sheetViews>
    <sheetView showGridLines="0" view="pageBreakPreview" zoomScale="69" zoomScaleNormal="80" zoomScaleSheetLayoutView="69" zoomScalePageLayoutView="0" workbookViewId="0" topLeftCell="A24">
      <selection activeCell="E41" sqref="E41"/>
    </sheetView>
  </sheetViews>
  <sheetFormatPr defaultColWidth="11.421875" defaultRowHeight="0" customHeight="1" zeroHeight="1"/>
  <cols>
    <col min="1" max="1" width="17.421875" style="1" customWidth="1"/>
    <col min="2" max="2" width="22.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4.2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27" customHeight="1" thickBot="1">
      <c r="A11" s="304" t="s">
        <v>7</v>
      </c>
      <c r="B11" s="305"/>
      <c r="C11" s="342" t="s">
        <v>246</v>
      </c>
      <c r="D11" s="343"/>
      <c r="E11" s="343"/>
      <c r="F11" s="343"/>
      <c r="G11" s="343"/>
      <c r="H11" s="343"/>
      <c r="I11" s="343"/>
      <c r="J11" s="343"/>
      <c r="K11" s="24" t="s">
        <v>82</v>
      </c>
      <c r="L11" s="344" t="s">
        <v>226</v>
      </c>
      <c r="M11" s="345"/>
      <c r="O11" s="143" t="s">
        <v>21</v>
      </c>
    </row>
    <row r="12" spans="1:15" ht="27" customHeight="1" thickBot="1">
      <c r="A12" s="304" t="s">
        <v>9</v>
      </c>
      <c r="B12" s="305"/>
      <c r="C12" s="335" t="s">
        <v>227</v>
      </c>
      <c r="D12" s="336"/>
      <c r="E12" s="336"/>
      <c r="F12" s="336"/>
      <c r="G12" s="336"/>
      <c r="H12" s="336"/>
      <c r="I12" s="336"/>
      <c r="J12" s="336"/>
      <c r="K12" s="336"/>
      <c r="L12" s="336"/>
      <c r="M12" s="337"/>
      <c r="O12" s="143" t="s">
        <v>0</v>
      </c>
    </row>
    <row r="13" spans="1:15" ht="27" customHeight="1" thickBot="1">
      <c r="A13" s="304" t="s">
        <v>98</v>
      </c>
      <c r="B13" s="305"/>
      <c r="C13" s="335" t="s">
        <v>156</v>
      </c>
      <c r="D13" s="336"/>
      <c r="E13" s="336"/>
      <c r="F13" s="336"/>
      <c r="G13" s="336"/>
      <c r="H13" s="336"/>
      <c r="I13" s="336"/>
      <c r="J13" s="336"/>
      <c r="K13" s="336"/>
      <c r="L13" s="336"/>
      <c r="M13" s="337"/>
      <c r="O13" s="1" t="s">
        <v>122</v>
      </c>
    </row>
    <row r="14" spans="1:15" ht="27" customHeight="1" thickBot="1">
      <c r="A14" s="304" t="s">
        <v>109</v>
      </c>
      <c r="B14" s="305"/>
      <c r="C14" s="335" t="s">
        <v>126</v>
      </c>
      <c r="D14" s="336"/>
      <c r="E14" s="336"/>
      <c r="F14" s="336"/>
      <c r="G14" s="336"/>
      <c r="H14" s="336"/>
      <c r="I14" s="336"/>
      <c r="J14" s="336"/>
      <c r="K14" s="336"/>
      <c r="L14" s="336"/>
      <c r="M14" s="337"/>
      <c r="O14" s="1" t="s">
        <v>123</v>
      </c>
    </row>
    <row r="15" spans="1:15" ht="27"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161</v>
      </c>
      <c r="B19" s="363"/>
      <c r="C19" s="283" t="s">
        <v>85</v>
      </c>
      <c r="D19" s="284"/>
      <c r="E19" s="4">
        <v>1</v>
      </c>
      <c r="F19" s="276" t="s">
        <v>157</v>
      </c>
      <c r="G19" s="366"/>
      <c r="H19" s="367"/>
      <c r="I19" s="150" t="s">
        <v>97</v>
      </c>
      <c r="J19" s="309" t="s">
        <v>159</v>
      </c>
      <c r="K19" s="310"/>
      <c r="L19" s="311"/>
      <c r="M19" s="7" t="s">
        <v>21</v>
      </c>
      <c r="O19" s="143" t="s">
        <v>28</v>
      </c>
    </row>
    <row r="20" spans="1:15" ht="30" customHeight="1" thickBot="1">
      <c r="A20" s="364"/>
      <c r="B20" s="365"/>
      <c r="C20" s="285"/>
      <c r="D20" s="286"/>
      <c r="E20" s="4">
        <v>2</v>
      </c>
      <c r="F20" s="276" t="s">
        <v>158</v>
      </c>
      <c r="G20" s="366"/>
      <c r="H20" s="367"/>
      <c r="I20" s="150" t="s">
        <v>97</v>
      </c>
      <c r="J20" s="309" t="s">
        <v>160</v>
      </c>
      <c r="K20" s="310"/>
      <c r="L20" s="311"/>
      <c r="M20" s="7" t="s">
        <v>21</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v>1</v>
      </c>
      <c r="I22" s="6" t="s">
        <v>106</v>
      </c>
      <c r="J22" s="103">
        <v>2018</v>
      </c>
      <c r="K22" s="6" t="s">
        <v>107</v>
      </c>
      <c r="L22" s="331" t="s">
        <v>162</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60">
        <v>0.9</v>
      </c>
      <c r="G27" s="25" t="s">
        <v>87</v>
      </c>
      <c r="H27" s="61">
        <v>1</v>
      </c>
      <c r="I27" s="357" t="s">
        <v>88</v>
      </c>
      <c r="J27" s="358"/>
      <c r="K27" s="23"/>
      <c r="L27" s="51"/>
      <c r="M27" s="101"/>
      <c r="O27" s="20" t="s">
        <v>62</v>
      </c>
      <c r="AN27" s="1" t="e">
        <f>AN26+1</f>
        <v>#REF!</v>
      </c>
    </row>
    <row r="28" spans="1:40" ht="24.75" customHeight="1" thickBot="1">
      <c r="A28" s="316"/>
      <c r="B28" s="317"/>
      <c r="C28" s="318"/>
      <c r="D28" s="321" t="s">
        <v>78</v>
      </c>
      <c r="E28" s="322"/>
      <c r="F28" s="62">
        <v>0.7</v>
      </c>
      <c r="G28" s="26" t="s">
        <v>87</v>
      </c>
      <c r="H28" s="63">
        <v>0.89</v>
      </c>
      <c r="I28" s="393" t="s">
        <v>155</v>
      </c>
      <c r="J28" s="394"/>
      <c r="K28" s="394"/>
      <c r="L28" s="394"/>
      <c r="M28" s="395"/>
      <c r="O28" s="20" t="s">
        <v>51</v>
      </c>
      <c r="AN28" s="1" t="e">
        <f>#REF!+1</f>
        <v>#REF!</v>
      </c>
    </row>
    <row r="29" spans="1:40" ht="24.75" customHeight="1" thickBot="1">
      <c r="A29" s="301"/>
      <c r="B29" s="302"/>
      <c r="C29" s="303"/>
      <c r="D29" s="329" t="s">
        <v>79</v>
      </c>
      <c r="E29" s="330"/>
      <c r="F29" s="138">
        <v>0</v>
      </c>
      <c r="G29" s="27" t="s">
        <v>87</v>
      </c>
      <c r="H29" s="66">
        <v>0.69</v>
      </c>
      <c r="I29" s="396"/>
      <c r="J29" s="397"/>
      <c r="K29" s="397"/>
      <c r="L29" s="397"/>
      <c r="M29" s="398"/>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13.5" thickBot="1">
      <c r="A32" s="2"/>
      <c r="B32" s="143"/>
      <c r="C32" s="143"/>
      <c r="D32" s="143"/>
      <c r="E32" s="143"/>
      <c r="F32" s="143"/>
      <c r="G32" s="143"/>
      <c r="H32" s="143"/>
      <c r="I32" s="143"/>
      <c r="J32" s="143"/>
      <c r="K32" s="143"/>
      <c r="L32" s="143"/>
      <c r="M32" s="37"/>
      <c r="O32" s="20" t="s">
        <v>54</v>
      </c>
      <c r="AN32" s="1" t="e">
        <f>AN31+1</f>
        <v>#REF!</v>
      </c>
    </row>
    <row r="33" spans="1:38" ht="83.25" customHeight="1" thickBot="1">
      <c r="A33" s="151"/>
      <c r="B33" s="184" t="s">
        <v>31</v>
      </c>
      <c r="C33" s="171" t="s">
        <v>32</v>
      </c>
      <c r="D33" s="171" t="str">
        <f>F19</f>
        <v>N° de actividades del plan de trabajo anual ejecutadas</v>
      </c>
      <c r="E33" s="171" t="str">
        <f>F20</f>
        <v>N° de actividades del plan de trabajo anual programadas en el periodo</v>
      </c>
      <c r="F33" s="170" t="s">
        <v>89</v>
      </c>
      <c r="G33" s="169" t="s">
        <v>93</v>
      </c>
      <c r="J33" s="143"/>
      <c r="K33" s="143"/>
      <c r="L33" s="143"/>
      <c r="M33" s="149"/>
      <c r="O33" s="20" t="s">
        <v>55</v>
      </c>
      <c r="AI33"/>
      <c r="AL33" s="1"/>
    </row>
    <row r="34" spans="1:38" ht="27" customHeight="1">
      <c r="A34" s="151"/>
      <c r="B34" s="168" t="s">
        <v>33</v>
      </c>
      <c r="C34" s="167">
        <v>0.25</v>
      </c>
      <c r="D34" s="224">
        <v>16</v>
      </c>
      <c r="E34" s="224">
        <v>18</v>
      </c>
      <c r="F34" s="178">
        <f>(D34*25%)/E34</f>
        <v>0.2222222222222222</v>
      </c>
      <c r="G34" s="164">
        <v>0.22</v>
      </c>
      <c r="J34" s="143"/>
      <c r="K34" s="143"/>
      <c r="L34" s="143"/>
      <c r="M34" s="149"/>
      <c r="O34" s="20" t="s">
        <v>53</v>
      </c>
      <c r="AI34"/>
      <c r="AL34" s="1"/>
    </row>
    <row r="35" spans="1:38" ht="27" customHeight="1">
      <c r="A35" s="151"/>
      <c r="B35" s="163" t="s">
        <v>34</v>
      </c>
      <c r="C35" s="180">
        <v>0.25</v>
      </c>
      <c r="D35" s="179">
        <v>17</v>
      </c>
      <c r="E35" s="179">
        <v>15</v>
      </c>
      <c r="F35" s="178">
        <f>(D35*25%)/E35</f>
        <v>0.2833333333333333</v>
      </c>
      <c r="G35" s="174">
        <f>G34+F35</f>
        <v>0.5033333333333333</v>
      </c>
      <c r="J35" s="143"/>
      <c r="K35" s="143"/>
      <c r="L35" s="143"/>
      <c r="M35" s="149"/>
      <c r="O35" s="20" t="s">
        <v>66</v>
      </c>
      <c r="AI35"/>
      <c r="AL35" s="1"/>
    </row>
    <row r="36" spans="1:38" ht="27" customHeight="1">
      <c r="A36" s="151"/>
      <c r="B36" s="163" t="s">
        <v>35</v>
      </c>
      <c r="C36" s="180">
        <v>0.25</v>
      </c>
      <c r="D36" s="179">
        <v>18</v>
      </c>
      <c r="E36" s="179">
        <v>18</v>
      </c>
      <c r="F36" s="178">
        <f>(D36*25%)/E36</f>
        <v>0.25</v>
      </c>
      <c r="G36" s="174">
        <f>+G35+F36</f>
        <v>0.7533333333333333</v>
      </c>
      <c r="J36" s="143"/>
      <c r="K36" s="143"/>
      <c r="L36" s="143"/>
      <c r="M36" s="149"/>
      <c r="O36" s="21" t="s">
        <v>69</v>
      </c>
      <c r="AI36"/>
      <c r="AL36" s="1"/>
    </row>
    <row r="37" spans="1:38" ht="27" customHeight="1" thickBot="1">
      <c r="A37" s="151"/>
      <c r="B37" s="158" t="s">
        <v>36</v>
      </c>
      <c r="C37" s="177">
        <v>0.25</v>
      </c>
      <c r="D37" s="176">
        <v>19</v>
      </c>
      <c r="E37" s="176">
        <v>19</v>
      </c>
      <c r="F37" s="175">
        <f>(D37*25%)/E37</f>
        <v>0.25</v>
      </c>
      <c r="G37" s="251">
        <f>G36+F37</f>
        <v>1.0033333333333334</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47</v>
      </c>
    </row>
    <row r="42" spans="1:15" ht="12.75">
      <c r="A42" s="2"/>
      <c r="B42" s="143"/>
      <c r="C42" s="143"/>
      <c r="D42" s="143"/>
      <c r="E42" s="143"/>
      <c r="F42" s="143"/>
      <c r="G42" s="143"/>
      <c r="H42" s="143"/>
      <c r="I42" s="143"/>
      <c r="J42" s="143"/>
      <c r="K42" s="143"/>
      <c r="L42" s="143"/>
      <c r="M42" s="37"/>
      <c r="O42" s="143" t="s">
        <v>81</v>
      </c>
    </row>
    <row r="43" spans="1:15" ht="12.75">
      <c r="A43" s="2"/>
      <c r="B43" s="143"/>
      <c r="C43" s="143"/>
      <c r="D43" s="143"/>
      <c r="E43" s="143"/>
      <c r="F43" s="143"/>
      <c r="G43" s="143"/>
      <c r="H43" s="143"/>
      <c r="I43" s="143"/>
      <c r="J43" s="143"/>
      <c r="K43" s="143"/>
      <c r="L43" s="143"/>
      <c r="M43" s="37"/>
      <c r="O43" s="21" t="s">
        <v>84</v>
      </c>
    </row>
    <row r="44" spans="1:15" ht="13.5" thickBot="1">
      <c r="A44" s="2"/>
      <c r="B44" s="143"/>
      <c r="C44" s="143"/>
      <c r="D44" s="143"/>
      <c r="E44" s="143"/>
      <c r="F44" s="143"/>
      <c r="G44" s="143"/>
      <c r="H44" s="143"/>
      <c r="I44" s="143"/>
      <c r="J44" s="143"/>
      <c r="K44" s="143"/>
      <c r="L44" s="143"/>
      <c r="M44" s="37"/>
      <c r="O44" s="143" t="s">
        <v>86</v>
      </c>
    </row>
    <row r="45" spans="1:40" ht="13.5" customHeight="1" thickBot="1">
      <c r="A45" s="293" t="s">
        <v>37</v>
      </c>
      <c r="B45" s="294"/>
      <c r="C45" s="294"/>
      <c r="D45" s="294"/>
      <c r="E45" s="294"/>
      <c r="F45" s="294"/>
      <c r="G45" s="294"/>
      <c r="H45" s="294"/>
      <c r="I45" s="294"/>
      <c r="J45" s="294"/>
      <c r="K45" s="294"/>
      <c r="L45" s="294"/>
      <c r="M45" s="295"/>
      <c r="O45" s="143" t="s">
        <v>112</v>
      </c>
      <c r="AN45" s="1" t="e">
        <f>#REF!+1</f>
        <v>#REF!</v>
      </c>
    </row>
    <row r="46" spans="1:40" ht="13.5" thickBot="1">
      <c r="A46" s="2"/>
      <c r="B46" s="143"/>
      <c r="C46" s="143"/>
      <c r="D46" s="143"/>
      <c r="E46" s="143"/>
      <c r="F46" s="143"/>
      <c r="G46" s="143"/>
      <c r="H46" s="143"/>
      <c r="I46" s="143"/>
      <c r="J46" s="143"/>
      <c r="K46" s="143"/>
      <c r="L46" s="143"/>
      <c r="M46" s="37"/>
      <c r="O46" s="143" t="s">
        <v>113</v>
      </c>
      <c r="AN46" s="1" t="e">
        <f>AN45+1</f>
        <v>#REF!</v>
      </c>
    </row>
    <row r="47" spans="1:40" ht="25.5" customHeight="1" thickBot="1">
      <c r="A47" s="296" t="s">
        <v>38</v>
      </c>
      <c r="B47" s="298" t="s">
        <v>39</v>
      </c>
      <c r="C47" s="299"/>
      <c r="D47" s="299"/>
      <c r="E47" s="300"/>
      <c r="F47" s="304" t="s">
        <v>90</v>
      </c>
      <c r="G47" s="305"/>
      <c r="H47" s="298" t="s">
        <v>40</v>
      </c>
      <c r="I47" s="299"/>
      <c r="J47" s="299"/>
      <c r="K47" s="299"/>
      <c r="L47" s="299"/>
      <c r="M47" s="300"/>
      <c r="O47" s="1" t="s">
        <v>126</v>
      </c>
      <c r="AN47" s="1" t="e">
        <f>AN46+1</f>
        <v>#REF!</v>
      </c>
    </row>
    <row r="48" spans="1:15" ht="25.5" customHeight="1" thickBot="1">
      <c r="A48" s="297"/>
      <c r="B48" s="301"/>
      <c r="C48" s="302"/>
      <c r="D48" s="302"/>
      <c r="E48" s="303"/>
      <c r="F48" s="6" t="s">
        <v>91</v>
      </c>
      <c r="G48" s="34" t="s">
        <v>92</v>
      </c>
      <c r="H48" s="301"/>
      <c r="I48" s="302"/>
      <c r="J48" s="302"/>
      <c r="K48" s="302"/>
      <c r="L48" s="302"/>
      <c r="M48" s="303"/>
      <c r="O48" s="1" t="s">
        <v>114</v>
      </c>
    </row>
    <row r="49" spans="1:40" ht="188.25" customHeight="1" thickBot="1">
      <c r="A49" s="10" t="s">
        <v>33</v>
      </c>
      <c r="B49" s="389" t="s">
        <v>275</v>
      </c>
      <c r="C49" s="390"/>
      <c r="D49" s="390"/>
      <c r="E49" s="390"/>
      <c r="F49" s="144"/>
      <c r="G49" s="144" t="s">
        <v>290</v>
      </c>
      <c r="H49" s="287" t="s">
        <v>291</v>
      </c>
      <c r="I49" s="387"/>
      <c r="J49" s="387"/>
      <c r="K49" s="387"/>
      <c r="L49" s="387"/>
      <c r="M49" s="388"/>
      <c r="AN49" s="1" t="e">
        <f>AN47+1</f>
        <v>#REF!</v>
      </c>
    </row>
    <row r="50" spans="1:40" ht="234" customHeight="1" thickBot="1">
      <c r="A50" s="10" t="s">
        <v>34</v>
      </c>
      <c r="B50" s="391" t="s">
        <v>294</v>
      </c>
      <c r="C50" s="392"/>
      <c r="D50" s="392"/>
      <c r="E50" s="392"/>
      <c r="F50" s="28"/>
      <c r="G50" s="144" t="s">
        <v>290</v>
      </c>
      <c r="H50" s="290"/>
      <c r="I50" s="291"/>
      <c r="J50" s="291"/>
      <c r="K50" s="291"/>
      <c r="L50" s="291"/>
      <c r="M50" s="292"/>
      <c r="AN50" s="1" t="e">
        <f>AN49+1</f>
        <v>#REF!</v>
      </c>
    </row>
    <row r="51" spans="1:40" ht="268.5" customHeight="1" thickBot="1">
      <c r="A51" s="10" t="s">
        <v>41</v>
      </c>
      <c r="B51" s="287" t="s">
        <v>299</v>
      </c>
      <c r="C51" s="288"/>
      <c r="D51" s="288"/>
      <c r="E51" s="289"/>
      <c r="F51" s="28"/>
      <c r="G51" s="144" t="s">
        <v>273</v>
      </c>
      <c r="H51" s="290"/>
      <c r="I51" s="291"/>
      <c r="J51" s="291"/>
      <c r="K51" s="291"/>
      <c r="L51" s="291"/>
      <c r="M51" s="292"/>
      <c r="AN51" s="1" t="e">
        <f>#REF!+1</f>
        <v>#REF!</v>
      </c>
    </row>
    <row r="52" spans="1:40" ht="228" customHeight="1" thickBot="1">
      <c r="A52" s="10" t="s">
        <v>36</v>
      </c>
      <c r="B52" s="287" t="s">
        <v>320</v>
      </c>
      <c r="C52" s="387"/>
      <c r="D52" s="387"/>
      <c r="E52" s="388"/>
      <c r="F52" s="28"/>
      <c r="G52" s="144" t="s">
        <v>273</v>
      </c>
      <c r="H52" s="290"/>
      <c r="I52" s="291"/>
      <c r="J52" s="291"/>
      <c r="K52" s="291"/>
      <c r="L52" s="291"/>
      <c r="M52" s="292"/>
      <c r="AN52" s="1" t="e">
        <f>AN51+1</f>
        <v>#REF!</v>
      </c>
    </row>
    <row r="53" spans="1:40" ht="57.75" customHeight="1" thickBot="1">
      <c r="A53" s="10" t="s">
        <v>42</v>
      </c>
      <c r="B53" s="287" t="s">
        <v>319</v>
      </c>
      <c r="C53" s="288"/>
      <c r="D53" s="288"/>
      <c r="E53" s="289"/>
      <c r="F53" s="28"/>
      <c r="G53" s="144"/>
      <c r="H53" s="290"/>
      <c r="I53" s="291"/>
      <c r="J53" s="291"/>
      <c r="K53" s="291"/>
      <c r="L53" s="291"/>
      <c r="M53" s="292"/>
      <c r="AN53" s="1" t="e">
        <f>#REF!+1</f>
        <v>#REF!</v>
      </c>
    </row>
    <row r="54" spans="1:40" ht="24.75" customHeight="1">
      <c r="A54" s="143"/>
      <c r="B54" s="354"/>
      <c r="C54" s="354"/>
      <c r="D54" s="354"/>
      <c r="E54" s="354"/>
      <c r="F54" s="354"/>
      <c r="G54" s="354"/>
      <c r="H54" s="354"/>
      <c r="I54" s="354"/>
      <c r="J54" s="354"/>
      <c r="K54" s="354"/>
      <c r="L54" s="354"/>
      <c r="M54" s="354"/>
      <c r="AN54" s="1" t="e">
        <f>AN53+1</f>
        <v>#REF!</v>
      </c>
    </row>
    <row r="55" spans="1:40" ht="24.75" customHeight="1" hidden="1">
      <c r="A55" s="143"/>
      <c r="B55" s="354"/>
      <c r="C55" s="354"/>
      <c r="D55" s="354"/>
      <c r="E55" s="354"/>
      <c r="F55" s="354"/>
      <c r="G55" s="354"/>
      <c r="H55" s="354"/>
      <c r="I55" s="354"/>
      <c r="J55" s="354"/>
      <c r="K55" s="354"/>
      <c r="L55" s="354"/>
      <c r="M55" s="354"/>
      <c r="AN55" s="1" t="e">
        <f>AN54+1</f>
        <v>#REF!</v>
      </c>
    </row>
    <row r="56" spans="1:40" ht="24.75" customHeight="1" hidden="1">
      <c r="A56" s="143"/>
      <c r="B56" s="354"/>
      <c r="C56" s="354"/>
      <c r="D56" s="354"/>
      <c r="E56" s="354"/>
      <c r="F56" s="354"/>
      <c r="G56" s="354"/>
      <c r="H56" s="354"/>
      <c r="I56" s="354"/>
      <c r="J56" s="354"/>
      <c r="K56" s="354"/>
      <c r="L56" s="354"/>
      <c r="M56" s="354"/>
      <c r="AN56" s="1" t="e">
        <f>AN55+1</f>
        <v>#REF!</v>
      </c>
    </row>
    <row r="57" spans="1:13" ht="24.75" customHeight="1" hidden="1">
      <c r="A57" s="143"/>
      <c r="B57" s="354"/>
      <c r="C57" s="354"/>
      <c r="D57" s="354"/>
      <c r="E57" s="354"/>
      <c r="F57" s="354"/>
      <c r="G57" s="354"/>
      <c r="H57" s="354"/>
      <c r="I57" s="354"/>
      <c r="J57" s="354"/>
      <c r="K57" s="354"/>
      <c r="L57" s="354"/>
      <c r="M57" s="354"/>
    </row>
    <row r="58" spans="1:13" ht="24.75" customHeight="1" hidden="1">
      <c r="A58" s="143"/>
      <c r="B58" s="354"/>
      <c r="C58" s="354"/>
      <c r="D58" s="354"/>
      <c r="E58" s="354"/>
      <c r="F58" s="354"/>
      <c r="G58" s="354"/>
      <c r="H58" s="354"/>
      <c r="I58" s="354"/>
      <c r="J58" s="354"/>
      <c r="K58" s="354"/>
      <c r="L58" s="354"/>
      <c r="M58" s="354"/>
    </row>
    <row r="59" spans="1:13" ht="12.75" hidden="1">
      <c r="A59" s="143"/>
      <c r="B59" s="143"/>
      <c r="C59" s="143"/>
      <c r="D59" s="143"/>
      <c r="E59" s="143"/>
      <c r="F59" s="143"/>
      <c r="G59" s="143"/>
      <c r="H59" s="143"/>
      <c r="I59" s="143"/>
      <c r="J59" s="143"/>
      <c r="K59" s="143"/>
      <c r="L59" s="143"/>
      <c r="M59" s="143"/>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143"/>
      <c r="C74" s="143"/>
      <c r="D74" s="143"/>
      <c r="E74" s="143"/>
      <c r="F74" s="312"/>
      <c r="G74" s="312"/>
      <c r="H74" s="312"/>
      <c r="I74" s="11" t="s">
        <v>43</v>
      </c>
      <c r="K74" s="12"/>
    </row>
    <row r="75" spans="2:11" ht="15" hidden="1">
      <c r="B75" s="143"/>
      <c r="C75" s="143"/>
      <c r="D75" s="143"/>
      <c r="E75" s="143"/>
      <c r="F75" s="312"/>
      <c r="G75" s="312"/>
      <c r="H75" s="312"/>
      <c r="I75" s="11" t="s">
        <v>44</v>
      </c>
      <c r="K75" s="12"/>
    </row>
    <row r="76" spans="2:11" ht="15" hidden="1">
      <c r="B76" s="143"/>
      <c r="C76" s="143"/>
      <c r="D76" s="143"/>
      <c r="E76" s="143"/>
      <c r="F76" s="312"/>
      <c r="G76" s="312"/>
      <c r="H76" s="312"/>
      <c r="I76" s="11" t="s">
        <v>45</v>
      </c>
      <c r="K76" s="12"/>
    </row>
    <row r="77" spans="2:11" ht="15" hidden="1">
      <c r="B77" s="143"/>
      <c r="C77" s="143"/>
      <c r="D77" s="143"/>
      <c r="E77" s="143"/>
      <c r="F77" s="312"/>
      <c r="G77" s="312"/>
      <c r="H77" s="312"/>
      <c r="K77" s="12"/>
    </row>
    <row r="78" spans="2:11" ht="15" hidden="1">
      <c r="B78" s="143"/>
      <c r="C78" s="143"/>
      <c r="D78" s="143"/>
      <c r="E78" s="143"/>
      <c r="F78" s="312"/>
      <c r="G78" s="312"/>
      <c r="H78" s="312"/>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19:H19"/>
    <mergeCell ref="J19:L19"/>
    <mergeCell ref="F20:H20"/>
    <mergeCell ref="A27:C29"/>
    <mergeCell ref="D27:E27"/>
    <mergeCell ref="I27:J27"/>
    <mergeCell ref="D28:E28"/>
    <mergeCell ref="D29:E29"/>
    <mergeCell ref="I28:M29"/>
    <mergeCell ref="L23:M23"/>
    <mergeCell ref="J20:L20"/>
    <mergeCell ref="L22:M22"/>
    <mergeCell ref="A23:A24"/>
    <mergeCell ref="B23:B24"/>
    <mergeCell ref="C23:C24"/>
    <mergeCell ref="D23:D24"/>
    <mergeCell ref="E23:E25"/>
    <mergeCell ref="A19:B20"/>
    <mergeCell ref="C19:D20"/>
    <mergeCell ref="A31:M31"/>
    <mergeCell ref="A45:M45"/>
    <mergeCell ref="A47:A48"/>
    <mergeCell ref="B47:E48"/>
    <mergeCell ref="F47:G47"/>
    <mergeCell ref="H47:M48"/>
    <mergeCell ref="B49:E49"/>
    <mergeCell ref="H49:M49"/>
    <mergeCell ref="B50:E50"/>
    <mergeCell ref="H50:M50"/>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'GTH-04 Eje_Plan_SG-SST'!#REF!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D20">
      <formula1>$O$44:$O$44</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5.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44">
      <selection activeCell="N14" sqref="N14"/>
    </sheetView>
  </sheetViews>
  <sheetFormatPr defaultColWidth="11.421875" defaultRowHeight="12.75" customHeight="1" zeroHeight="1"/>
  <cols>
    <col min="1" max="1" width="17.421875" style="1" customWidth="1"/>
    <col min="2" max="2" width="20.28125" style="1" customWidth="1"/>
    <col min="3" max="3" width="16.28125" style="1" customWidth="1"/>
    <col min="4" max="4" width="16.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2.25" customHeight="1" thickBot="1">
      <c r="A11" s="304" t="s">
        <v>7</v>
      </c>
      <c r="B11" s="305"/>
      <c r="C11" s="342" t="s">
        <v>256</v>
      </c>
      <c r="D11" s="343"/>
      <c r="E11" s="343"/>
      <c r="F11" s="343"/>
      <c r="G11" s="343"/>
      <c r="H11" s="343"/>
      <c r="I11" s="343"/>
      <c r="J11" s="343"/>
      <c r="K11" s="24" t="s">
        <v>82</v>
      </c>
      <c r="L11" s="344" t="s">
        <v>237</v>
      </c>
      <c r="M11" s="345"/>
      <c r="O11" s="143" t="s">
        <v>21</v>
      </c>
    </row>
    <row r="12" spans="1:15" ht="38.25" customHeight="1" thickBot="1">
      <c r="A12" s="304" t="s">
        <v>9</v>
      </c>
      <c r="B12" s="305"/>
      <c r="C12" s="335" t="s">
        <v>251</v>
      </c>
      <c r="D12" s="336"/>
      <c r="E12" s="336"/>
      <c r="F12" s="336"/>
      <c r="G12" s="336"/>
      <c r="H12" s="336"/>
      <c r="I12" s="336"/>
      <c r="J12" s="336"/>
      <c r="K12" s="336"/>
      <c r="L12" s="336"/>
      <c r="M12" s="337"/>
      <c r="O12" s="143" t="s">
        <v>0</v>
      </c>
    </row>
    <row r="13" spans="1:15" ht="32.25" customHeight="1" thickBot="1">
      <c r="A13" s="304" t="s">
        <v>98</v>
      </c>
      <c r="B13" s="305"/>
      <c r="C13" s="335" t="s">
        <v>152</v>
      </c>
      <c r="D13" s="336"/>
      <c r="E13" s="336"/>
      <c r="F13" s="336"/>
      <c r="G13" s="336"/>
      <c r="H13" s="336"/>
      <c r="I13" s="336"/>
      <c r="J13" s="336"/>
      <c r="K13" s="336"/>
      <c r="L13" s="336"/>
      <c r="M13" s="337"/>
      <c r="O13" s="1" t="s">
        <v>122</v>
      </c>
    </row>
    <row r="14" spans="1:15" ht="32.25"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255</v>
      </c>
      <c r="B19" s="363"/>
      <c r="C19" s="283" t="s">
        <v>85</v>
      </c>
      <c r="D19" s="284"/>
      <c r="E19" s="4">
        <v>1</v>
      </c>
      <c r="F19" s="276" t="s">
        <v>252</v>
      </c>
      <c r="G19" s="366"/>
      <c r="H19" s="367"/>
      <c r="I19" s="150" t="s">
        <v>97</v>
      </c>
      <c r="J19" s="309" t="s">
        <v>254</v>
      </c>
      <c r="K19" s="310"/>
      <c r="L19" s="311"/>
      <c r="M19" s="7" t="s">
        <v>122</v>
      </c>
      <c r="O19" s="143" t="s">
        <v>28</v>
      </c>
    </row>
    <row r="20" spans="1:15" ht="43.5" customHeight="1" thickBot="1">
      <c r="A20" s="364"/>
      <c r="B20" s="365"/>
      <c r="C20" s="285"/>
      <c r="D20" s="286"/>
      <c r="E20" s="4">
        <v>2</v>
      </c>
      <c r="F20" s="276" t="s">
        <v>253</v>
      </c>
      <c r="G20" s="366"/>
      <c r="H20" s="367"/>
      <c r="I20" s="150" t="s">
        <v>97</v>
      </c>
      <c r="J20" s="309" t="s">
        <v>254</v>
      </c>
      <c r="K20" s="310"/>
      <c r="L20" s="311"/>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0.75" customHeight="1" thickBot="1">
      <c r="A27" s="298" t="s">
        <v>94</v>
      </c>
      <c r="B27" s="299"/>
      <c r="C27" s="300"/>
      <c r="D27" s="319" t="s">
        <v>77</v>
      </c>
      <c r="E27" s="320"/>
      <c r="F27" s="402">
        <v>1</v>
      </c>
      <c r="G27" s="403"/>
      <c r="H27" s="404"/>
      <c r="I27" s="357" t="s">
        <v>88</v>
      </c>
      <c r="J27" s="358"/>
      <c r="K27" s="23"/>
      <c r="L27" s="51"/>
      <c r="M27" s="101"/>
      <c r="O27" s="20" t="s">
        <v>62</v>
      </c>
      <c r="AN27" s="1" t="e">
        <f>AN26+1</f>
        <v>#REF!</v>
      </c>
    </row>
    <row r="28" spans="1:40" ht="30.75" customHeight="1" thickBot="1">
      <c r="A28" s="316"/>
      <c r="B28" s="317"/>
      <c r="C28" s="318"/>
      <c r="D28" s="321" t="s">
        <v>78</v>
      </c>
      <c r="E28" s="322"/>
      <c r="F28" s="62">
        <v>0.95</v>
      </c>
      <c r="G28" s="26" t="s">
        <v>87</v>
      </c>
      <c r="H28" s="63">
        <v>0.99</v>
      </c>
      <c r="I28" s="405" t="s">
        <v>257</v>
      </c>
      <c r="J28" s="406"/>
      <c r="K28" s="406"/>
      <c r="L28" s="406"/>
      <c r="M28" s="407"/>
      <c r="O28" s="20" t="s">
        <v>51</v>
      </c>
      <c r="AN28" s="1" t="e">
        <f>#REF!+1</f>
        <v>#REF!</v>
      </c>
    </row>
    <row r="29" spans="1:40" ht="30.75" customHeight="1" thickBot="1">
      <c r="A29" s="301"/>
      <c r="B29" s="302"/>
      <c r="C29" s="303"/>
      <c r="D29" s="329" t="s">
        <v>79</v>
      </c>
      <c r="E29" s="330"/>
      <c r="F29" s="138">
        <v>0</v>
      </c>
      <c r="G29" s="27" t="s">
        <v>87</v>
      </c>
      <c r="H29" s="66">
        <v>0.94</v>
      </c>
      <c r="I29" s="408"/>
      <c r="J29" s="409"/>
      <c r="K29" s="409"/>
      <c r="L29" s="409"/>
      <c r="M29" s="410"/>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2.25" customHeight="1" thickBot="1">
      <c r="A32" s="2"/>
      <c r="B32" s="143"/>
      <c r="C32" s="143"/>
      <c r="D32" s="143"/>
      <c r="E32" s="143"/>
      <c r="F32" s="143"/>
      <c r="G32" s="143"/>
      <c r="H32" s="143"/>
      <c r="I32" s="143"/>
      <c r="J32" s="143"/>
      <c r="K32" s="143"/>
      <c r="L32" s="143"/>
      <c r="M32" s="37"/>
      <c r="O32" s="20" t="s">
        <v>54</v>
      </c>
      <c r="AN32" s="1" t="e">
        <f>AN31+1</f>
        <v>#REF!</v>
      </c>
    </row>
    <row r="33" spans="1:38" ht="117" customHeight="1" thickBot="1">
      <c r="A33" s="151"/>
      <c r="B33" s="185" t="s">
        <v>31</v>
      </c>
      <c r="C33" s="186" t="s">
        <v>32</v>
      </c>
      <c r="D33" s="186" t="str">
        <f>F19</f>
        <v>N° de incidentes, accidentes y enfermedades laborales que se reportaron oportunamente al responsable de SST en el periodo</v>
      </c>
      <c r="E33" s="186" t="str">
        <f>F20</f>
        <v>N°  total de incidentes, accidentes y enfermedades laborales ocurridos en el periodo.</v>
      </c>
      <c r="F33" s="187" t="s">
        <v>89</v>
      </c>
      <c r="G33" s="188" t="s">
        <v>93</v>
      </c>
      <c r="J33" s="143"/>
      <c r="K33" s="143"/>
      <c r="L33" s="143"/>
      <c r="M33" s="149"/>
      <c r="O33" s="20" t="s">
        <v>55</v>
      </c>
      <c r="AI33"/>
      <c r="AL33" s="1"/>
    </row>
    <row r="34" spans="1:38" ht="27" customHeight="1">
      <c r="A34" s="151"/>
      <c r="B34" s="168" t="s">
        <v>33</v>
      </c>
      <c r="C34" s="167">
        <v>1</v>
      </c>
      <c r="D34" s="189">
        <v>0</v>
      </c>
      <c r="E34" s="189">
        <v>0</v>
      </c>
      <c r="F34" s="190">
        <v>1</v>
      </c>
      <c r="G34" s="164">
        <f>F34</f>
        <v>1</v>
      </c>
      <c r="J34" s="143"/>
      <c r="K34" s="143"/>
      <c r="L34" s="143"/>
      <c r="M34" s="149"/>
      <c r="O34" s="20" t="s">
        <v>53</v>
      </c>
      <c r="AI34"/>
      <c r="AL34" s="1"/>
    </row>
    <row r="35" spans="1:38" ht="27" customHeight="1">
      <c r="A35" s="151"/>
      <c r="B35" s="163" t="s">
        <v>34</v>
      </c>
      <c r="C35" s="180">
        <v>1</v>
      </c>
      <c r="D35" s="191">
        <v>0</v>
      </c>
      <c r="E35" s="191">
        <v>0</v>
      </c>
      <c r="F35" s="178">
        <v>1</v>
      </c>
      <c r="G35" s="174">
        <f>F35</f>
        <v>1</v>
      </c>
      <c r="J35" s="143"/>
      <c r="K35" s="143"/>
      <c r="L35" s="143"/>
      <c r="M35" s="149"/>
      <c r="O35" s="20"/>
      <c r="AI35"/>
      <c r="AL35" s="1"/>
    </row>
    <row r="36" spans="1:38" ht="27" customHeight="1">
      <c r="A36" s="151"/>
      <c r="B36" s="163" t="s">
        <v>35</v>
      </c>
      <c r="C36" s="180">
        <v>1</v>
      </c>
      <c r="D36" s="191">
        <v>0</v>
      </c>
      <c r="E36" s="191">
        <v>1</v>
      </c>
      <c r="F36" s="178">
        <f>(D36/E36)</f>
        <v>0</v>
      </c>
      <c r="G36" s="174">
        <f>F36</f>
        <v>0</v>
      </c>
      <c r="J36" s="143"/>
      <c r="K36" s="143"/>
      <c r="L36" s="143"/>
      <c r="M36" s="149"/>
      <c r="O36" s="20"/>
      <c r="AI36"/>
      <c r="AL36" s="1"/>
    </row>
    <row r="37" spans="1:38" ht="27" customHeight="1" thickBot="1">
      <c r="A37" s="151"/>
      <c r="B37" s="158" t="s">
        <v>36</v>
      </c>
      <c r="C37" s="177">
        <v>1</v>
      </c>
      <c r="D37" s="192">
        <v>0</v>
      </c>
      <c r="E37" s="193">
        <v>0</v>
      </c>
      <c r="F37" s="175">
        <v>1</v>
      </c>
      <c r="G37" s="194">
        <f>F37</f>
        <v>1</v>
      </c>
      <c r="J37" s="143"/>
      <c r="K37" s="143"/>
      <c r="L37" s="143"/>
      <c r="M37" s="149"/>
      <c r="O37" s="20" t="s">
        <v>66</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86</v>
      </c>
    </row>
    <row r="42" spans="1:40" ht="16.5" customHeight="1" thickBot="1">
      <c r="A42" s="2"/>
      <c r="B42" s="143"/>
      <c r="C42" s="143"/>
      <c r="D42" s="143"/>
      <c r="E42" s="143"/>
      <c r="F42" s="143"/>
      <c r="G42" s="143"/>
      <c r="H42" s="143"/>
      <c r="I42" s="143"/>
      <c r="J42" s="143"/>
      <c r="K42" s="143"/>
      <c r="L42" s="143"/>
      <c r="M42" s="37"/>
      <c r="O42" s="21" t="s">
        <v>110</v>
      </c>
      <c r="AN42" s="1" t="e">
        <f>#REF!+1</f>
        <v>#REF!</v>
      </c>
    </row>
    <row r="43" spans="1:40" ht="13.5" customHeight="1" thickBot="1">
      <c r="A43" s="293" t="s">
        <v>37</v>
      </c>
      <c r="B43" s="294"/>
      <c r="C43" s="294"/>
      <c r="D43" s="294"/>
      <c r="E43" s="294"/>
      <c r="F43" s="294"/>
      <c r="G43" s="294"/>
      <c r="H43" s="294"/>
      <c r="I43" s="294"/>
      <c r="J43" s="294"/>
      <c r="K43" s="294"/>
      <c r="L43" s="294"/>
      <c r="M43" s="295"/>
      <c r="O43" s="143" t="s">
        <v>112</v>
      </c>
      <c r="AN43" s="1" t="e">
        <f>#REF!+1</f>
        <v>#REF!</v>
      </c>
    </row>
    <row r="44" spans="1:40" ht="13.5" thickBot="1">
      <c r="A44" s="2"/>
      <c r="B44" s="143"/>
      <c r="C44" s="143"/>
      <c r="D44" s="143"/>
      <c r="E44" s="143"/>
      <c r="F44" s="143"/>
      <c r="G44" s="143"/>
      <c r="H44" s="143"/>
      <c r="I44" s="143"/>
      <c r="J44" s="143"/>
      <c r="K44" s="143"/>
      <c r="L44" s="143"/>
      <c r="M44" s="37"/>
      <c r="O44" s="143"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48.75" customHeight="1" thickBot="1">
      <c r="A47" s="10" t="s">
        <v>33</v>
      </c>
      <c r="B47" s="306" t="s">
        <v>277</v>
      </c>
      <c r="C47" s="307"/>
      <c r="D47" s="307"/>
      <c r="E47" s="308"/>
      <c r="F47" s="28"/>
      <c r="G47" s="81" t="s">
        <v>273</v>
      </c>
      <c r="H47" s="290"/>
      <c r="I47" s="291"/>
      <c r="J47" s="291"/>
      <c r="K47" s="291"/>
      <c r="L47" s="291"/>
      <c r="M47" s="292"/>
      <c r="AN47" s="1" t="e">
        <f>AN45+1</f>
        <v>#REF!</v>
      </c>
    </row>
    <row r="48" spans="1:40" ht="86.25" customHeight="1" thickBot="1">
      <c r="A48" s="10" t="s">
        <v>34</v>
      </c>
      <c r="B48" s="287" t="s">
        <v>295</v>
      </c>
      <c r="C48" s="288"/>
      <c r="D48" s="288"/>
      <c r="E48" s="289"/>
      <c r="F48" s="28"/>
      <c r="G48" s="81" t="s">
        <v>273</v>
      </c>
      <c r="H48" s="290"/>
      <c r="I48" s="291"/>
      <c r="J48" s="291"/>
      <c r="K48" s="291"/>
      <c r="L48" s="291"/>
      <c r="M48" s="292"/>
      <c r="AN48" s="1" t="e">
        <f>AN47+1</f>
        <v>#REF!</v>
      </c>
    </row>
    <row r="49" spans="1:40" ht="189.75" customHeight="1" thickBot="1">
      <c r="A49" s="10" t="s">
        <v>41</v>
      </c>
      <c r="B49" s="287" t="s">
        <v>300</v>
      </c>
      <c r="C49" s="288"/>
      <c r="D49" s="288"/>
      <c r="E49" s="289"/>
      <c r="F49" s="81" t="s">
        <v>273</v>
      </c>
      <c r="G49" s="81"/>
      <c r="H49" s="287" t="s">
        <v>301</v>
      </c>
      <c r="I49" s="387"/>
      <c r="J49" s="387"/>
      <c r="K49" s="387"/>
      <c r="L49" s="387"/>
      <c r="M49" s="388"/>
      <c r="AN49" s="1" t="e">
        <f>#REF!+1</f>
        <v>#REF!</v>
      </c>
    </row>
    <row r="50" spans="1:40" ht="48.75" customHeight="1" thickBot="1">
      <c r="A50" s="10" t="s">
        <v>36</v>
      </c>
      <c r="B50" s="306" t="s">
        <v>321</v>
      </c>
      <c r="C50" s="307"/>
      <c r="D50" s="307"/>
      <c r="E50" s="308"/>
      <c r="F50" s="28"/>
      <c r="G50" s="81" t="s">
        <v>273</v>
      </c>
      <c r="H50" s="290"/>
      <c r="I50" s="291"/>
      <c r="J50" s="291"/>
      <c r="K50" s="291"/>
      <c r="L50" s="291"/>
      <c r="M50" s="292"/>
      <c r="AN50" s="1" t="e">
        <f>AN49+1</f>
        <v>#REF!</v>
      </c>
    </row>
    <row r="51" spans="1:40" ht="50.25" customHeight="1" thickBot="1">
      <c r="A51" s="10" t="s">
        <v>42</v>
      </c>
      <c r="B51" s="287"/>
      <c r="C51" s="288"/>
      <c r="D51" s="288"/>
      <c r="E51" s="289"/>
      <c r="F51" s="28"/>
      <c r="G51" s="144"/>
      <c r="H51" s="290"/>
      <c r="I51" s="291"/>
      <c r="J51" s="291"/>
      <c r="K51" s="291"/>
      <c r="L51" s="291"/>
      <c r="M51" s="292"/>
      <c r="AN51" s="1" t="e">
        <f>#REF!+1</f>
        <v>#REF!</v>
      </c>
    </row>
    <row r="52" spans="1:40" ht="24.75" customHeight="1">
      <c r="A52" s="143"/>
      <c r="B52" s="354"/>
      <c r="C52" s="354"/>
      <c r="D52" s="354"/>
      <c r="E52" s="354"/>
      <c r="F52" s="354"/>
      <c r="G52" s="354"/>
      <c r="H52" s="354"/>
      <c r="I52" s="354"/>
      <c r="J52" s="354"/>
      <c r="K52" s="354"/>
      <c r="L52" s="354"/>
      <c r="M52" s="354"/>
      <c r="AN52" s="1" t="e">
        <f t="shared" si="0"/>
        <v>#REF!</v>
      </c>
    </row>
    <row r="53" spans="1:40" ht="24.75" customHeight="1" hidden="1">
      <c r="A53" s="143"/>
      <c r="B53" s="354"/>
      <c r="C53" s="354"/>
      <c r="D53" s="354"/>
      <c r="E53" s="354"/>
      <c r="F53" s="354"/>
      <c r="G53" s="354"/>
      <c r="H53" s="354"/>
      <c r="I53" s="354"/>
      <c r="J53" s="354"/>
      <c r="K53" s="354"/>
      <c r="L53" s="354"/>
      <c r="M53" s="354"/>
      <c r="AN53" s="1" t="e">
        <f t="shared" si="0"/>
        <v>#REF!</v>
      </c>
    </row>
    <row r="54" spans="1:40" ht="24.75" customHeight="1" hidden="1">
      <c r="A54" s="143"/>
      <c r="B54" s="354"/>
      <c r="C54" s="354"/>
      <c r="D54" s="354"/>
      <c r="E54" s="354"/>
      <c r="F54" s="354"/>
      <c r="G54" s="354"/>
      <c r="H54" s="354"/>
      <c r="I54" s="354"/>
      <c r="J54" s="354"/>
      <c r="K54" s="354"/>
      <c r="L54" s="354"/>
      <c r="M54" s="354"/>
      <c r="AN54" s="1" t="e">
        <f t="shared" si="0"/>
        <v>#REF!</v>
      </c>
    </row>
    <row r="55" spans="1:13" ht="24.75" customHeight="1" hidden="1">
      <c r="A55" s="143"/>
      <c r="B55" s="354"/>
      <c r="C55" s="354"/>
      <c r="D55" s="354"/>
      <c r="E55" s="354"/>
      <c r="F55" s="354"/>
      <c r="G55" s="354"/>
      <c r="H55" s="354"/>
      <c r="I55" s="354"/>
      <c r="J55" s="354"/>
      <c r="K55" s="354"/>
      <c r="L55" s="354"/>
      <c r="M55" s="354"/>
    </row>
    <row r="56" spans="1:13" ht="24.75" customHeight="1" hidden="1">
      <c r="A56" s="143"/>
      <c r="B56" s="354"/>
      <c r="C56" s="354"/>
      <c r="D56" s="354"/>
      <c r="E56" s="354"/>
      <c r="F56" s="354"/>
      <c r="G56" s="354"/>
      <c r="H56" s="354"/>
      <c r="I56" s="354"/>
      <c r="J56" s="354"/>
      <c r="K56" s="354"/>
      <c r="L56" s="354"/>
      <c r="M56" s="354"/>
    </row>
    <row r="57" spans="1:13" ht="12.75" hidden="1">
      <c r="A57" s="143"/>
      <c r="B57" s="143"/>
      <c r="C57" s="143"/>
      <c r="D57" s="143"/>
      <c r="E57" s="143"/>
      <c r="F57" s="143"/>
      <c r="G57" s="143"/>
      <c r="H57" s="143"/>
      <c r="I57" s="143"/>
      <c r="J57" s="143"/>
      <c r="K57" s="143"/>
      <c r="L57" s="143"/>
      <c r="M57" s="143"/>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143"/>
      <c r="C72" s="143"/>
      <c r="D72" s="143"/>
      <c r="E72" s="143"/>
      <c r="F72" s="312"/>
      <c r="G72" s="312"/>
      <c r="H72" s="312"/>
      <c r="I72" s="11" t="s">
        <v>43</v>
      </c>
      <c r="K72" s="12"/>
    </row>
    <row r="73" spans="2:11" ht="15" hidden="1">
      <c r="B73" s="143"/>
      <c r="C73" s="143"/>
      <c r="D73" s="143"/>
      <c r="E73" s="143"/>
      <c r="F73" s="312"/>
      <c r="G73" s="312"/>
      <c r="H73" s="312"/>
      <c r="I73" s="11" t="s">
        <v>44</v>
      </c>
      <c r="K73" s="12"/>
    </row>
    <row r="74" spans="2:11" ht="15" hidden="1">
      <c r="B74" s="143"/>
      <c r="C74" s="143"/>
      <c r="D74" s="143"/>
      <c r="E74" s="143"/>
      <c r="F74" s="312"/>
      <c r="G74" s="312"/>
      <c r="H74" s="312"/>
      <c r="I74" s="11" t="s">
        <v>45</v>
      </c>
      <c r="K74" s="12"/>
    </row>
    <row r="75" spans="2:11" ht="15" hidden="1">
      <c r="B75" s="143"/>
      <c r="C75" s="143"/>
      <c r="D75" s="143"/>
      <c r="E75" s="143"/>
      <c r="F75" s="312"/>
      <c r="G75" s="312"/>
      <c r="H75" s="312"/>
      <c r="K75" s="12"/>
    </row>
    <row r="76" spans="2:11" ht="15" hidden="1">
      <c r="B76" s="143"/>
      <c r="C76" s="143"/>
      <c r="D76" s="143"/>
      <c r="E76" s="143"/>
      <c r="F76" s="312"/>
      <c r="G76" s="312"/>
      <c r="H76" s="312"/>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'GTH-05 Reporte_AT_EL'!#REF!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33"/>
  <sheetViews>
    <sheetView showGridLines="0" view="pageBreakPreview" zoomScale="80" zoomScaleNormal="80" zoomScaleSheetLayoutView="80" zoomScalePageLayoutView="0" workbookViewId="0" topLeftCell="A29">
      <selection activeCell="H46" sqref="H46:M4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2.25" customHeight="1" thickBot="1">
      <c r="A11" s="304" t="s">
        <v>7</v>
      </c>
      <c r="B11" s="305"/>
      <c r="C11" s="342" t="s">
        <v>263</v>
      </c>
      <c r="D11" s="343"/>
      <c r="E11" s="343"/>
      <c r="F11" s="343"/>
      <c r="G11" s="343"/>
      <c r="H11" s="343"/>
      <c r="I11" s="343"/>
      <c r="J11" s="343"/>
      <c r="K11" s="24" t="s">
        <v>82</v>
      </c>
      <c r="L11" s="344" t="s">
        <v>238</v>
      </c>
      <c r="M11" s="345"/>
      <c r="O11" s="143" t="s">
        <v>21</v>
      </c>
    </row>
    <row r="12" spans="1:15" ht="38.25" customHeight="1" thickBot="1">
      <c r="A12" s="304" t="s">
        <v>9</v>
      </c>
      <c r="B12" s="305"/>
      <c r="C12" s="335" t="s">
        <v>262</v>
      </c>
      <c r="D12" s="336"/>
      <c r="E12" s="336"/>
      <c r="F12" s="336"/>
      <c r="G12" s="336"/>
      <c r="H12" s="336"/>
      <c r="I12" s="336"/>
      <c r="J12" s="336"/>
      <c r="K12" s="336"/>
      <c r="L12" s="336"/>
      <c r="M12" s="337"/>
      <c r="O12" s="143" t="s">
        <v>0</v>
      </c>
    </row>
    <row r="13" spans="1:15" ht="32.25" customHeight="1" thickBot="1">
      <c r="A13" s="304" t="s">
        <v>98</v>
      </c>
      <c r="B13" s="305"/>
      <c r="C13" s="335" t="s">
        <v>264</v>
      </c>
      <c r="D13" s="336"/>
      <c r="E13" s="336"/>
      <c r="F13" s="336"/>
      <c r="G13" s="336"/>
      <c r="H13" s="336"/>
      <c r="I13" s="336"/>
      <c r="J13" s="336"/>
      <c r="K13" s="336"/>
      <c r="L13" s="336"/>
      <c r="M13" s="337"/>
      <c r="O13" s="1" t="s">
        <v>122</v>
      </c>
    </row>
    <row r="14" spans="1:15" ht="32.25"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260</v>
      </c>
      <c r="B19" s="363"/>
      <c r="C19" s="283" t="s">
        <v>85</v>
      </c>
      <c r="D19" s="284"/>
      <c r="E19" s="4">
        <v>1</v>
      </c>
      <c r="F19" s="276" t="s">
        <v>258</v>
      </c>
      <c r="G19" s="366"/>
      <c r="H19" s="367"/>
      <c r="I19" s="150" t="s">
        <v>97</v>
      </c>
      <c r="J19" s="309" t="s">
        <v>131</v>
      </c>
      <c r="K19" s="310"/>
      <c r="L19" s="311"/>
      <c r="M19" s="7" t="s">
        <v>122</v>
      </c>
      <c r="O19" s="143" t="s">
        <v>28</v>
      </c>
    </row>
    <row r="20" spans="1:15" ht="43.5" customHeight="1" thickBot="1">
      <c r="A20" s="364"/>
      <c r="B20" s="365"/>
      <c r="C20" s="285"/>
      <c r="D20" s="286"/>
      <c r="E20" s="4">
        <v>2</v>
      </c>
      <c r="F20" s="276" t="s">
        <v>259</v>
      </c>
      <c r="G20" s="366"/>
      <c r="H20" s="367"/>
      <c r="I20" s="150" t="s">
        <v>97</v>
      </c>
      <c r="J20" s="309" t="s">
        <v>154</v>
      </c>
      <c r="K20" s="310"/>
      <c r="L20" s="311"/>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0.75" customHeight="1" thickBot="1">
      <c r="A27" s="298" t="s">
        <v>94</v>
      </c>
      <c r="B27" s="299"/>
      <c r="C27" s="300"/>
      <c r="D27" s="319" t="s">
        <v>77</v>
      </c>
      <c r="E27" s="320"/>
      <c r="F27" s="402">
        <v>1</v>
      </c>
      <c r="G27" s="403"/>
      <c r="H27" s="404"/>
      <c r="I27" s="357" t="s">
        <v>88</v>
      </c>
      <c r="J27" s="358"/>
      <c r="K27" s="23"/>
      <c r="L27" s="51"/>
      <c r="M27" s="101"/>
      <c r="O27" s="20" t="s">
        <v>62</v>
      </c>
      <c r="AN27" s="1" t="e">
        <f>AN26+1</f>
        <v>#REF!</v>
      </c>
    </row>
    <row r="28" spans="1:40" ht="30.75" customHeight="1" thickBot="1">
      <c r="A28" s="316"/>
      <c r="B28" s="317"/>
      <c r="C28" s="318"/>
      <c r="D28" s="321" t="s">
        <v>78</v>
      </c>
      <c r="E28" s="322"/>
      <c r="F28" s="62">
        <v>0.95</v>
      </c>
      <c r="G28" s="26" t="s">
        <v>87</v>
      </c>
      <c r="H28" s="63">
        <v>0.99</v>
      </c>
      <c r="I28" s="405" t="s">
        <v>261</v>
      </c>
      <c r="J28" s="406"/>
      <c r="K28" s="406"/>
      <c r="L28" s="406"/>
      <c r="M28" s="407"/>
      <c r="O28" s="20" t="s">
        <v>51</v>
      </c>
      <c r="AN28" s="1" t="e">
        <f>#REF!+1</f>
        <v>#REF!</v>
      </c>
    </row>
    <row r="29" spans="1:40" ht="30.75" customHeight="1" thickBot="1">
      <c r="A29" s="301"/>
      <c r="B29" s="302"/>
      <c r="C29" s="303"/>
      <c r="D29" s="329" t="s">
        <v>79</v>
      </c>
      <c r="E29" s="330"/>
      <c r="F29" s="138">
        <v>0</v>
      </c>
      <c r="G29" s="27" t="s">
        <v>87</v>
      </c>
      <c r="H29" s="66">
        <v>0.94</v>
      </c>
      <c r="I29" s="408"/>
      <c r="J29" s="409"/>
      <c r="K29" s="409"/>
      <c r="L29" s="409"/>
      <c r="M29" s="410"/>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8.25" customHeight="1" thickBot="1">
      <c r="A32" s="2"/>
      <c r="B32" s="143"/>
      <c r="C32" s="143"/>
      <c r="D32" s="143"/>
      <c r="E32" s="143"/>
      <c r="F32" s="143"/>
      <c r="G32" s="143"/>
      <c r="H32" s="143"/>
      <c r="I32" s="143"/>
      <c r="J32" s="143"/>
      <c r="K32" s="143"/>
      <c r="L32" s="143"/>
      <c r="M32" s="37"/>
      <c r="O32" s="20" t="s">
        <v>54</v>
      </c>
      <c r="AN32" s="1" t="e">
        <f>AN31+1</f>
        <v>#REF!</v>
      </c>
    </row>
    <row r="33" spans="1:38" ht="111.75" customHeight="1" thickBot="1">
      <c r="A33" s="151"/>
      <c r="B33" s="185" t="s">
        <v>31</v>
      </c>
      <c r="C33" s="186" t="s">
        <v>32</v>
      </c>
      <c r="D33" s="186" t="str">
        <f>F19</f>
        <v>N° de incidentes, accidentes y enfermedades laborales investigados oportunamente en el periodo</v>
      </c>
      <c r="E33" s="186" t="str">
        <f>F20</f>
        <v>N° total de incidentes, accidentes y enfermedades laborales reportados en el periodo.</v>
      </c>
      <c r="F33" s="187" t="s">
        <v>89</v>
      </c>
      <c r="G33" s="188" t="s">
        <v>93</v>
      </c>
      <c r="J33" s="143"/>
      <c r="K33" s="143"/>
      <c r="L33" s="143"/>
      <c r="M33" s="149"/>
      <c r="O33" s="20" t="s">
        <v>55</v>
      </c>
      <c r="AI33"/>
      <c r="AL33" s="1"/>
    </row>
    <row r="34" spans="1:38" ht="27" customHeight="1">
      <c r="A34" s="151"/>
      <c r="B34" s="168" t="s">
        <v>33</v>
      </c>
      <c r="C34" s="167">
        <v>1</v>
      </c>
      <c r="D34" s="189">
        <v>0</v>
      </c>
      <c r="E34" s="189">
        <v>0</v>
      </c>
      <c r="F34" s="190">
        <v>1</v>
      </c>
      <c r="G34" s="164">
        <f>F34</f>
        <v>1</v>
      </c>
      <c r="J34" s="143"/>
      <c r="K34" s="143"/>
      <c r="L34" s="143"/>
      <c r="M34" s="149"/>
      <c r="O34" s="20" t="s">
        <v>53</v>
      </c>
      <c r="AI34"/>
      <c r="AL34" s="1"/>
    </row>
    <row r="35" spans="1:38" ht="27" customHeight="1">
      <c r="A35" s="151"/>
      <c r="B35" s="163" t="s">
        <v>34</v>
      </c>
      <c r="C35" s="180">
        <v>1</v>
      </c>
      <c r="D35" s="191">
        <v>0</v>
      </c>
      <c r="E35" s="191">
        <v>0</v>
      </c>
      <c r="F35" s="178">
        <v>1</v>
      </c>
      <c r="G35" s="174">
        <f>F35</f>
        <v>1</v>
      </c>
      <c r="J35" s="143"/>
      <c r="K35" s="143"/>
      <c r="L35" s="143"/>
      <c r="M35" s="149"/>
      <c r="O35" s="20"/>
      <c r="AI35"/>
      <c r="AL35" s="1"/>
    </row>
    <row r="36" spans="1:38" ht="27" customHeight="1">
      <c r="A36" s="151"/>
      <c r="B36" s="163" t="s">
        <v>35</v>
      </c>
      <c r="C36" s="180">
        <v>1</v>
      </c>
      <c r="D36" s="191">
        <v>0</v>
      </c>
      <c r="E36" s="191">
        <v>0</v>
      </c>
      <c r="F36" s="178">
        <v>1</v>
      </c>
      <c r="G36" s="174">
        <f>F36</f>
        <v>1</v>
      </c>
      <c r="J36" s="143"/>
      <c r="K36" s="143"/>
      <c r="L36" s="143"/>
      <c r="M36" s="149"/>
      <c r="O36" s="20"/>
      <c r="AI36"/>
      <c r="AL36" s="1"/>
    </row>
    <row r="37" spans="1:38" ht="27" customHeight="1" thickBot="1">
      <c r="A37" s="151"/>
      <c r="B37" s="158" t="s">
        <v>36</v>
      </c>
      <c r="C37" s="177">
        <v>1</v>
      </c>
      <c r="D37" s="192">
        <v>1</v>
      </c>
      <c r="E37" s="193">
        <v>1</v>
      </c>
      <c r="F37" s="175">
        <f>(D37/E37)</f>
        <v>1</v>
      </c>
      <c r="G37" s="194">
        <f>F37</f>
        <v>1</v>
      </c>
      <c r="J37" s="143"/>
      <c r="K37" s="143"/>
      <c r="L37" s="143"/>
      <c r="M37" s="149"/>
      <c r="O37" s="20" t="s">
        <v>66</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40" ht="16.5" customHeight="1" thickBot="1">
      <c r="A40" s="2"/>
      <c r="B40" s="143"/>
      <c r="C40" s="143"/>
      <c r="D40" s="143"/>
      <c r="E40" s="143"/>
      <c r="F40" s="143"/>
      <c r="G40" s="143"/>
      <c r="H40" s="143"/>
      <c r="I40" s="143"/>
      <c r="J40" s="143"/>
      <c r="K40" s="143"/>
      <c r="L40" s="143"/>
      <c r="M40" s="37"/>
      <c r="O40" s="21" t="s">
        <v>110</v>
      </c>
      <c r="AN40" s="1" t="e">
        <f>#REF!+1</f>
        <v>#REF!</v>
      </c>
    </row>
    <row r="41" spans="1:40" ht="13.5" customHeight="1" thickBot="1">
      <c r="A41" s="293" t="s">
        <v>37</v>
      </c>
      <c r="B41" s="294"/>
      <c r="C41" s="294"/>
      <c r="D41" s="294"/>
      <c r="E41" s="294"/>
      <c r="F41" s="294"/>
      <c r="G41" s="294"/>
      <c r="H41" s="294"/>
      <c r="I41" s="294"/>
      <c r="J41" s="294"/>
      <c r="K41" s="294"/>
      <c r="L41" s="294"/>
      <c r="M41" s="295"/>
      <c r="O41" s="143" t="s">
        <v>112</v>
      </c>
      <c r="AN41" s="1" t="e">
        <f>#REF!+1</f>
        <v>#REF!</v>
      </c>
    </row>
    <row r="42" spans="1:40" ht="13.5" thickBot="1">
      <c r="A42" s="2"/>
      <c r="B42" s="143"/>
      <c r="C42" s="143"/>
      <c r="D42" s="143"/>
      <c r="E42" s="143"/>
      <c r="F42" s="143"/>
      <c r="G42" s="143"/>
      <c r="H42" s="143"/>
      <c r="I42" s="143"/>
      <c r="J42" s="143"/>
      <c r="K42" s="143"/>
      <c r="L42" s="143"/>
      <c r="M42" s="37"/>
      <c r="O42" s="143" t="s">
        <v>113</v>
      </c>
      <c r="AN42" s="1" t="e">
        <f>AN41+1</f>
        <v>#REF!</v>
      </c>
    </row>
    <row r="43" spans="1:40" ht="25.5" customHeight="1" thickBot="1">
      <c r="A43" s="296" t="s">
        <v>38</v>
      </c>
      <c r="B43" s="298" t="s">
        <v>39</v>
      </c>
      <c r="C43" s="299"/>
      <c r="D43" s="299"/>
      <c r="E43" s="300"/>
      <c r="F43" s="304" t="s">
        <v>90</v>
      </c>
      <c r="G43" s="305"/>
      <c r="H43" s="298" t="s">
        <v>40</v>
      </c>
      <c r="I43" s="299"/>
      <c r="J43" s="299"/>
      <c r="K43" s="299"/>
      <c r="L43" s="299"/>
      <c r="M43" s="300"/>
      <c r="O43" s="1" t="s">
        <v>126</v>
      </c>
      <c r="AN43" s="1" t="e">
        <f>AN42+1</f>
        <v>#REF!</v>
      </c>
    </row>
    <row r="44" spans="1:15" ht="25.5" customHeight="1" thickBot="1">
      <c r="A44" s="297"/>
      <c r="B44" s="301"/>
      <c r="C44" s="302"/>
      <c r="D44" s="302"/>
      <c r="E44" s="303"/>
      <c r="F44" s="6" t="s">
        <v>91</v>
      </c>
      <c r="G44" s="34" t="s">
        <v>92</v>
      </c>
      <c r="H44" s="301"/>
      <c r="I44" s="302"/>
      <c r="J44" s="302"/>
      <c r="K44" s="302"/>
      <c r="L44" s="302"/>
      <c r="M44" s="303"/>
      <c r="O44" s="1" t="s">
        <v>114</v>
      </c>
    </row>
    <row r="45" spans="1:40" ht="67.5" customHeight="1" thickBot="1">
      <c r="A45" s="10" t="s">
        <v>33</v>
      </c>
      <c r="B45" s="306" t="s">
        <v>276</v>
      </c>
      <c r="C45" s="307"/>
      <c r="D45" s="307"/>
      <c r="E45" s="308"/>
      <c r="F45" s="28"/>
      <c r="G45" s="81" t="s">
        <v>273</v>
      </c>
      <c r="H45" s="290"/>
      <c r="I45" s="291"/>
      <c r="J45" s="291"/>
      <c r="K45" s="291"/>
      <c r="L45" s="291"/>
      <c r="M45" s="292"/>
      <c r="AN45" s="1" t="e">
        <f>AN43+1</f>
        <v>#REF!</v>
      </c>
    </row>
    <row r="46" spans="1:40" ht="95.25" customHeight="1" thickBot="1">
      <c r="A46" s="10" t="s">
        <v>34</v>
      </c>
      <c r="B46" s="287" t="s">
        <v>295</v>
      </c>
      <c r="C46" s="288"/>
      <c r="D46" s="288"/>
      <c r="E46" s="289"/>
      <c r="F46" s="28"/>
      <c r="G46" s="81" t="s">
        <v>290</v>
      </c>
      <c r="H46" s="290"/>
      <c r="I46" s="291"/>
      <c r="J46" s="291"/>
      <c r="K46" s="291"/>
      <c r="L46" s="291"/>
      <c r="M46" s="292"/>
      <c r="AN46" s="1" t="e">
        <f>AN45+1</f>
        <v>#REF!</v>
      </c>
    </row>
    <row r="47" spans="1:40" ht="84.75" customHeight="1" thickBot="1">
      <c r="A47" s="10" t="s">
        <v>41</v>
      </c>
      <c r="B47" s="306" t="s">
        <v>302</v>
      </c>
      <c r="C47" s="307"/>
      <c r="D47" s="307"/>
      <c r="E47" s="308"/>
      <c r="F47" s="28"/>
      <c r="G47" s="81" t="s">
        <v>273</v>
      </c>
      <c r="H47" s="290"/>
      <c r="I47" s="291"/>
      <c r="J47" s="291"/>
      <c r="K47" s="291"/>
      <c r="L47" s="291"/>
      <c r="M47" s="292"/>
      <c r="AN47" s="1" t="e">
        <f>#REF!+1</f>
        <v>#REF!</v>
      </c>
    </row>
    <row r="48" spans="1:40" ht="99" customHeight="1" thickBot="1">
      <c r="A48" s="10" t="s">
        <v>36</v>
      </c>
      <c r="B48" s="306" t="s">
        <v>322</v>
      </c>
      <c r="C48" s="307"/>
      <c r="D48" s="307"/>
      <c r="E48" s="308"/>
      <c r="F48" s="28"/>
      <c r="G48" s="81"/>
      <c r="H48" s="290"/>
      <c r="I48" s="291"/>
      <c r="J48" s="291"/>
      <c r="K48" s="291"/>
      <c r="L48" s="291"/>
      <c r="M48" s="292"/>
      <c r="AN48" s="1" t="e">
        <f>AN47+1</f>
        <v>#REF!</v>
      </c>
    </row>
    <row r="49" spans="1:40" ht="50.25" customHeight="1" thickBot="1">
      <c r="A49" s="10" t="s">
        <v>42</v>
      </c>
      <c r="B49" s="287"/>
      <c r="C49" s="288"/>
      <c r="D49" s="288"/>
      <c r="E49" s="289"/>
      <c r="F49" s="28"/>
      <c r="G49" s="144"/>
      <c r="H49" s="290"/>
      <c r="I49" s="291"/>
      <c r="J49" s="291"/>
      <c r="K49" s="291"/>
      <c r="L49" s="291"/>
      <c r="M49" s="292"/>
      <c r="AN49" s="1" t="e">
        <f>#REF!+1</f>
        <v>#REF!</v>
      </c>
    </row>
    <row r="50" spans="1:40" ht="24.75" customHeight="1">
      <c r="A50" s="143"/>
      <c r="B50" s="354"/>
      <c r="C50" s="354"/>
      <c r="D50" s="354"/>
      <c r="E50" s="354"/>
      <c r="F50" s="354"/>
      <c r="G50" s="354"/>
      <c r="H50" s="354"/>
      <c r="I50" s="354"/>
      <c r="J50" s="354"/>
      <c r="K50" s="354"/>
      <c r="L50" s="354"/>
      <c r="M50" s="354"/>
      <c r="AN50" s="1" t="e">
        <f>AN49+1</f>
        <v>#REF!</v>
      </c>
    </row>
    <row r="51" spans="1:40" ht="24.75" customHeight="1" hidden="1">
      <c r="A51" s="143"/>
      <c r="B51" s="354"/>
      <c r="C51" s="354"/>
      <c r="D51" s="354"/>
      <c r="E51" s="354"/>
      <c r="F51" s="354"/>
      <c r="G51" s="354"/>
      <c r="H51" s="354"/>
      <c r="I51" s="354"/>
      <c r="J51" s="354"/>
      <c r="K51" s="354"/>
      <c r="L51" s="354"/>
      <c r="M51" s="354"/>
      <c r="AN51" s="1" t="e">
        <f>AN50+1</f>
        <v>#REF!</v>
      </c>
    </row>
    <row r="52" spans="1:40" ht="24.75" customHeight="1" hidden="1">
      <c r="A52" s="143"/>
      <c r="B52" s="354"/>
      <c r="C52" s="354"/>
      <c r="D52" s="354"/>
      <c r="E52" s="354"/>
      <c r="F52" s="354"/>
      <c r="G52" s="354"/>
      <c r="H52" s="354"/>
      <c r="I52" s="354"/>
      <c r="J52" s="354"/>
      <c r="K52" s="354"/>
      <c r="L52" s="354"/>
      <c r="M52" s="354"/>
      <c r="AN52" s="1" t="e">
        <f>AN51+1</f>
        <v>#REF!</v>
      </c>
    </row>
    <row r="53" spans="1:13" ht="24.75" customHeight="1" hidden="1">
      <c r="A53" s="143"/>
      <c r="B53" s="354"/>
      <c r="C53" s="354"/>
      <c r="D53" s="354"/>
      <c r="E53" s="354"/>
      <c r="F53" s="354"/>
      <c r="G53" s="354"/>
      <c r="H53" s="354"/>
      <c r="I53" s="354"/>
      <c r="J53" s="354"/>
      <c r="K53" s="354"/>
      <c r="L53" s="354"/>
      <c r="M53" s="354"/>
    </row>
    <row r="54" spans="1:13" ht="24.75" customHeight="1" hidden="1">
      <c r="A54" s="143"/>
      <c r="B54" s="354"/>
      <c r="C54" s="354"/>
      <c r="D54" s="354"/>
      <c r="E54" s="354"/>
      <c r="F54" s="354"/>
      <c r="G54" s="354"/>
      <c r="H54" s="354"/>
      <c r="I54" s="354"/>
      <c r="J54" s="354"/>
      <c r="K54" s="354"/>
      <c r="L54" s="354"/>
      <c r="M54" s="354"/>
    </row>
    <row r="55" spans="1:13" ht="12.75" hidden="1">
      <c r="A55" s="143"/>
      <c r="B55" s="143"/>
      <c r="C55" s="143"/>
      <c r="D55" s="143"/>
      <c r="E55" s="143"/>
      <c r="F55" s="143"/>
      <c r="G55" s="143"/>
      <c r="H55" s="143"/>
      <c r="I55" s="143"/>
      <c r="J55" s="143"/>
      <c r="K55" s="143"/>
      <c r="L55" s="143"/>
      <c r="M55" s="143"/>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1" ht="15" hidden="1">
      <c r="B70" s="143"/>
      <c r="C70" s="143"/>
      <c r="D70" s="143"/>
      <c r="E70" s="143"/>
      <c r="F70" s="312"/>
      <c r="G70" s="312"/>
      <c r="H70" s="312"/>
      <c r="I70" s="11" t="s">
        <v>43</v>
      </c>
      <c r="K70" s="12"/>
    </row>
    <row r="71" spans="2:11" ht="15" hidden="1">
      <c r="B71" s="143"/>
      <c r="C71" s="143"/>
      <c r="D71" s="143"/>
      <c r="E71" s="143"/>
      <c r="F71" s="312"/>
      <c r="G71" s="312"/>
      <c r="H71" s="312"/>
      <c r="I71" s="11" t="s">
        <v>44</v>
      </c>
      <c r="K71" s="12"/>
    </row>
    <row r="72" spans="2:11" ht="15" hidden="1">
      <c r="B72" s="143"/>
      <c r="C72" s="143"/>
      <c r="D72" s="143"/>
      <c r="E72" s="143"/>
      <c r="F72" s="312"/>
      <c r="G72" s="312"/>
      <c r="H72" s="312"/>
      <c r="I72" s="11" t="s">
        <v>45</v>
      </c>
      <c r="K72" s="12"/>
    </row>
    <row r="73" spans="2:11" ht="15" hidden="1">
      <c r="B73" s="143"/>
      <c r="C73" s="143"/>
      <c r="D73" s="143"/>
      <c r="E73" s="143"/>
      <c r="F73" s="312"/>
      <c r="G73" s="312"/>
      <c r="H73" s="312"/>
      <c r="K73" s="12"/>
    </row>
    <row r="74" spans="2:11" ht="15" hidden="1">
      <c r="B74" s="143"/>
      <c r="C74" s="143"/>
      <c r="D74" s="143"/>
      <c r="E74" s="143"/>
      <c r="F74" s="312"/>
      <c r="G74" s="312"/>
      <c r="H74" s="312"/>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ht="12.75"/>
    <row r="135" ht="12.75"/>
    <row r="136" ht="12.75"/>
    <row r="137" ht="12.75"/>
    <row r="138" ht="12.75"/>
    <row r="139" ht="12.75"/>
    <row r="140" ht="12.75"/>
    <row r="141" ht="12.75"/>
    <row r="142" ht="12.75"/>
    <row r="143" ht="12.75"/>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B48:E48"/>
    <mergeCell ref="H48:M48"/>
    <mergeCell ref="B45:E45"/>
    <mergeCell ref="H45:M45"/>
    <mergeCell ref="B46:E46"/>
    <mergeCell ref="H46:M46"/>
    <mergeCell ref="B47:E47"/>
    <mergeCell ref="H47:M4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C19:D20"/>
    <mergeCell ref="A15:B15"/>
    <mergeCell ref="C15:M15"/>
    <mergeCell ref="A17:B18"/>
    <mergeCell ref="C17:D18"/>
    <mergeCell ref="E17:M17"/>
    <mergeCell ref="F18:H18"/>
    <mergeCell ref="J18:L18"/>
    <mergeCell ref="F19:H19"/>
    <mergeCell ref="J19:L19"/>
    <mergeCell ref="F20:H20"/>
    <mergeCell ref="A27:C29"/>
    <mergeCell ref="D27:E27"/>
    <mergeCell ref="I27:J27"/>
    <mergeCell ref="D28:E28"/>
    <mergeCell ref="D29:E29"/>
    <mergeCell ref="I28:M29"/>
    <mergeCell ref="F27:H27"/>
    <mergeCell ref="L23:M23"/>
    <mergeCell ref="J20:L20"/>
    <mergeCell ref="L22:M22"/>
    <mergeCell ref="A23:A24"/>
    <mergeCell ref="B23:B24"/>
    <mergeCell ref="C23:C24"/>
    <mergeCell ref="D23:D24"/>
    <mergeCell ref="E23:E25"/>
    <mergeCell ref="A19:B20"/>
    <mergeCell ref="A31:M31"/>
    <mergeCell ref="A41:M41"/>
    <mergeCell ref="A43:A44"/>
    <mergeCell ref="B43:E44"/>
    <mergeCell ref="F43:G43"/>
    <mergeCell ref="H43:M44"/>
    <mergeCell ref="B49:E49"/>
    <mergeCell ref="H49:M49"/>
    <mergeCell ref="B50:I50"/>
    <mergeCell ref="J50:M50"/>
    <mergeCell ref="B51:I51"/>
    <mergeCell ref="J51:M51"/>
    <mergeCell ref="F70:H71"/>
    <mergeCell ref="F72:H72"/>
    <mergeCell ref="F73:H74"/>
    <mergeCell ref="B52:I52"/>
    <mergeCell ref="J52:M52"/>
    <mergeCell ref="B53:I53"/>
    <mergeCell ref="J53:M53"/>
    <mergeCell ref="B54:I54"/>
    <mergeCell ref="J54:M54"/>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'GTH-06 Investigación_AT_EL_'!#REF!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9:D20">
      <formula1>'GTH-06 Investigación_AT_EL_'!#REF!</formula1>
    </dataValidation>
    <dataValidation type="list" allowBlank="1" showInputMessage="1" showErrorMessage="1" sqref="C14:M14">
      <formula1>$O$41:$O$44</formula1>
    </dataValidation>
    <dataValidation type="list" allowBlank="1" showInputMessage="1" showErrorMessage="1" sqref="C7:H7">
      <formula1>$O$22:$O$37</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71"/>
  <sheetViews>
    <sheetView showGridLines="0" view="pageBreakPreview" zoomScale="80" zoomScaleNormal="80" zoomScaleSheetLayoutView="80" zoomScalePageLayoutView="0" workbookViewId="0" topLeftCell="A28">
      <selection activeCell="K177" sqref="K177"/>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17.7109375" style="1" customWidth="1"/>
    <col min="6" max="6" width="17.7109375" style="111" customWidth="1"/>
    <col min="7"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0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106"/>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07"/>
      <c r="G10" s="143"/>
      <c r="H10" s="143"/>
      <c r="I10" s="143"/>
      <c r="J10" s="143"/>
      <c r="K10" s="143"/>
      <c r="L10" s="143"/>
      <c r="M10" s="37"/>
      <c r="O10" s="21" t="s">
        <v>74</v>
      </c>
    </row>
    <row r="11" spans="1:15" ht="30.75" customHeight="1" thickBot="1">
      <c r="A11" s="304" t="s">
        <v>7</v>
      </c>
      <c r="B11" s="305"/>
      <c r="C11" s="342" t="s">
        <v>188</v>
      </c>
      <c r="D11" s="343"/>
      <c r="E11" s="343"/>
      <c r="F11" s="343"/>
      <c r="G11" s="343"/>
      <c r="H11" s="343"/>
      <c r="I11" s="343"/>
      <c r="J11" s="343"/>
      <c r="K11" s="24" t="s">
        <v>82</v>
      </c>
      <c r="L11" s="344" t="s">
        <v>239</v>
      </c>
      <c r="M11" s="345"/>
      <c r="O11" s="143" t="s">
        <v>21</v>
      </c>
    </row>
    <row r="12" spans="1:15" ht="33" customHeight="1" thickBot="1">
      <c r="A12" s="304" t="s">
        <v>9</v>
      </c>
      <c r="B12" s="305"/>
      <c r="C12" s="335" t="s">
        <v>229</v>
      </c>
      <c r="D12" s="336"/>
      <c r="E12" s="336"/>
      <c r="F12" s="336"/>
      <c r="G12" s="336"/>
      <c r="H12" s="336"/>
      <c r="I12" s="336"/>
      <c r="J12" s="336"/>
      <c r="K12" s="336"/>
      <c r="L12" s="336"/>
      <c r="M12" s="337"/>
      <c r="O12" s="143" t="s">
        <v>0</v>
      </c>
    </row>
    <row r="13" spans="1:15" ht="30.75" customHeight="1" thickBot="1">
      <c r="A13" s="304" t="s">
        <v>98</v>
      </c>
      <c r="B13" s="305"/>
      <c r="C13" s="335" t="s">
        <v>164</v>
      </c>
      <c r="D13" s="336"/>
      <c r="E13" s="336"/>
      <c r="F13" s="336"/>
      <c r="G13" s="336"/>
      <c r="H13" s="336"/>
      <c r="I13" s="336"/>
      <c r="J13" s="336"/>
      <c r="K13" s="336"/>
      <c r="L13" s="336"/>
      <c r="M13" s="337"/>
      <c r="O13" s="1" t="s">
        <v>122</v>
      </c>
    </row>
    <row r="14" spans="1:15" ht="30.75" customHeight="1" thickBot="1">
      <c r="A14" s="304" t="s">
        <v>109</v>
      </c>
      <c r="B14" s="305"/>
      <c r="C14" s="335" t="s">
        <v>126</v>
      </c>
      <c r="D14" s="336"/>
      <c r="E14" s="336"/>
      <c r="F14" s="336"/>
      <c r="G14" s="336"/>
      <c r="H14" s="336"/>
      <c r="I14" s="336"/>
      <c r="J14" s="336"/>
      <c r="K14" s="336"/>
      <c r="L14" s="336"/>
      <c r="M14" s="337"/>
      <c r="O14" s="1" t="s">
        <v>123</v>
      </c>
    </row>
    <row r="15" spans="1:15" ht="30.75"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07"/>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265</v>
      </c>
      <c r="B19" s="363"/>
      <c r="C19" s="283" t="s">
        <v>97</v>
      </c>
      <c r="D19" s="284"/>
      <c r="E19" s="4">
        <v>1</v>
      </c>
      <c r="F19" s="276" t="s">
        <v>165</v>
      </c>
      <c r="G19" s="366"/>
      <c r="H19" s="367"/>
      <c r="I19" s="150" t="s">
        <v>97</v>
      </c>
      <c r="J19" s="309" t="s">
        <v>194</v>
      </c>
      <c r="K19" s="310"/>
      <c r="L19" s="311"/>
      <c r="M19" s="7" t="s">
        <v>21</v>
      </c>
      <c r="O19" s="143" t="s">
        <v>28</v>
      </c>
    </row>
    <row r="20" spans="1:15" ht="51.75" customHeight="1" thickBot="1">
      <c r="A20" s="411"/>
      <c r="B20" s="412"/>
      <c r="C20" s="413"/>
      <c r="D20" s="360"/>
      <c r="E20" s="4">
        <v>2</v>
      </c>
      <c r="F20" s="276" t="s">
        <v>181</v>
      </c>
      <c r="G20" s="366"/>
      <c r="H20" s="367"/>
      <c r="I20" s="150" t="s">
        <v>97</v>
      </c>
      <c r="J20" s="309" t="s">
        <v>283</v>
      </c>
      <c r="K20" s="310"/>
      <c r="L20" s="311"/>
      <c r="M20" s="7" t="s">
        <v>21</v>
      </c>
      <c r="O20" s="143" t="s">
        <v>3</v>
      </c>
    </row>
    <row r="21" spans="1:15" ht="64.5" customHeight="1" thickBot="1">
      <c r="A21" s="364"/>
      <c r="B21" s="365"/>
      <c r="C21" s="285"/>
      <c r="D21" s="286"/>
      <c r="E21" s="4">
        <v>3</v>
      </c>
      <c r="F21" s="276" t="s">
        <v>10</v>
      </c>
      <c r="G21" s="366"/>
      <c r="H21" s="367"/>
      <c r="I21" s="150" t="s">
        <v>97</v>
      </c>
      <c r="J21" s="309" t="s">
        <v>250</v>
      </c>
      <c r="K21" s="310"/>
      <c r="L21" s="311"/>
      <c r="M21" s="7"/>
      <c r="O21" s="143" t="s">
        <v>29</v>
      </c>
    </row>
    <row r="22" spans="1:40" ht="13.5" thickBot="1">
      <c r="A22" s="2"/>
      <c r="B22" s="143"/>
      <c r="C22" s="143"/>
      <c r="D22" s="143"/>
      <c r="E22" s="143"/>
      <c r="F22" s="107"/>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71">
        <v>0</v>
      </c>
      <c r="G23" s="33" t="s">
        <v>140</v>
      </c>
      <c r="H23" s="49" t="s">
        <v>127</v>
      </c>
      <c r="I23" s="6" t="s">
        <v>106</v>
      </c>
      <c r="J23" s="103" t="s">
        <v>127</v>
      </c>
      <c r="K23" s="6" t="s">
        <v>107</v>
      </c>
      <c r="L23" s="331" t="s">
        <v>127</v>
      </c>
      <c r="M23" s="332"/>
      <c r="O23" s="20" t="s">
        <v>48</v>
      </c>
      <c r="AN23" s="1">
        <f>AN22+1</f>
        <v>2003</v>
      </c>
    </row>
    <row r="24" spans="1:15" ht="16.5" customHeight="1" thickBot="1">
      <c r="A24" s="296" t="s">
        <v>26</v>
      </c>
      <c r="B24" s="333" t="s">
        <v>21</v>
      </c>
      <c r="C24" s="296" t="s">
        <v>129</v>
      </c>
      <c r="D24" s="333" t="s">
        <v>21</v>
      </c>
      <c r="E24" s="296" t="s">
        <v>116</v>
      </c>
      <c r="F24" s="108" t="s">
        <v>119</v>
      </c>
      <c r="G24" s="141">
        <v>2016</v>
      </c>
      <c r="H24" s="39">
        <v>2017</v>
      </c>
      <c r="I24" s="39">
        <v>2018</v>
      </c>
      <c r="J24" s="39">
        <v>2019</v>
      </c>
      <c r="K24" s="39">
        <v>2020</v>
      </c>
      <c r="L24" s="314" t="s">
        <v>141</v>
      </c>
      <c r="M24" s="315"/>
      <c r="O24" s="20" t="s">
        <v>49</v>
      </c>
    </row>
    <row r="25" spans="1:15" ht="30" customHeight="1" thickBot="1">
      <c r="A25" s="297"/>
      <c r="B25" s="334"/>
      <c r="C25" s="297"/>
      <c r="D25" s="334"/>
      <c r="E25" s="313"/>
      <c r="F25" s="109"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110"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07"/>
      <c r="G27" s="143"/>
      <c r="H27" s="143"/>
      <c r="I27" s="143"/>
      <c r="J27" s="143"/>
      <c r="K27" s="143"/>
      <c r="L27" s="143"/>
      <c r="M27" s="37"/>
      <c r="O27" s="20"/>
      <c r="AN27" s="1" t="e">
        <f>#REF!+1</f>
        <v>#REF!</v>
      </c>
    </row>
    <row r="28" spans="1:40" ht="24.75" customHeight="1" thickBot="1">
      <c r="A28" s="298" t="s">
        <v>94</v>
      </c>
      <c r="B28" s="299"/>
      <c r="C28" s="300"/>
      <c r="D28" s="319" t="s">
        <v>77</v>
      </c>
      <c r="E28" s="320"/>
      <c r="F28" s="145">
        <v>0</v>
      </c>
      <c r="G28" s="25" t="s">
        <v>87</v>
      </c>
      <c r="H28" s="146">
        <v>0</v>
      </c>
      <c r="I28" s="357" t="s">
        <v>88</v>
      </c>
      <c r="J28" s="358"/>
      <c r="K28" s="23"/>
      <c r="L28" s="51"/>
      <c r="M28" s="101"/>
      <c r="O28" s="20" t="s">
        <v>62</v>
      </c>
      <c r="AN28" s="1" t="e">
        <f>AN27+1</f>
        <v>#REF!</v>
      </c>
    </row>
    <row r="29" spans="1:40" ht="24.75" customHeight="1" thickBot="1">
      <c r="A29" s="316"/>
      <c r="B29" s="317"/>
      <c r="C29" s="318"/>
      <c r="D29" s="321" t="s">
        <v>78</v>
      </c>
      <c r="E29" s="322"/>
      <c r="F29" s="147" t="s">
        <v>182</v>
      </c>
      <c r="G29" s="26" t="s">
        <v>87</v>
      </c>
      <c r="H29" s="148">
        <v>2</v>
      </c>
      <c r="I29" s="393" t="s">
        <v>179</v>
      </c>
      <c r="J29" s="394"/>
      <c r="K29" s="394"/>
      <c r="L29" s="394"/>
      <c r="M29" s="395"/>
      <c r="O29" s="20" t="s">
        <v>51</v>
      </c>
      <c r="AN29" s="1" t="e">
        <f>#REF!+1</f>
        <v>#REF!</v>
      </c>
    </row>
    <row r="30" spans="1:40" ht="24.75" customHeight="1" thickBot="1">
      <c r="A30" s="301"/>
      <c r="B30" s="302"/>
      <c r="C30" s="303"/>
      <c r="D30" s="329" t="s">
        <v>79</v>
      </c>
      <c r="E30" s="330"/>
      <c r="F30" s="138" t="s">
        <v>271</v>
      </c>
      <c r="G30" s="27" t="s">
        <v>87</v>
      </c>
      <c r="H30" s="139">
        <v>100</v>
      </c>
      <c r="I30" s="396"/>
      <c r="J30" s="397"/>
      <c r="K30" s="397"/>
      <c r="L30" s="397"/>
      <c r="M30" s="398"/>
      <c r="O30" s="20" t="s">
        <v>52</v>
      </c>
      <c r="AN30" s="1" t="e">
        <f>#REF!+1</f>
        <v>#REF!</v>
      </c>
    </row>
    <row r="31" spans="1:40" ht="13.5" thickBot="1">
      <c r="A31" s="2"/>
      <c r="B31" s="143"/>
      <c r="C31" s="143"/>
      <c r="D31" s="143"/>
      <c r="E31" s="143"/>
      <c r="F31" s="107"/>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13.5" thickBot="1">
      <c r="A33" s="2"/>
      <c r="B33" s="143"/>
      <c r="C33" s="143"/>
      <c r="D33" s="143"/>
      <c r="E33" s="143"/>
      <c r="F33" s="107"/>
      <c r="G33" s="143"/>
      <c r="H33" s="143"/>
      <c r="I33" s="143"/>
      <c r="J33" s="143"/>
      <c r="K33" s="143"/>
      <c r="L33" s="143"/>
      <c r="M33" s="37"/>
      <c r="O33" s="20" t="s">
        <v>54</v>
      </c>
      <c r="AN33" s="1" t="e">
        <f>AN32+1</f>
        <v>#REF!</v>
      </c>
    </row>
    <row r="34" spans="3:15" ht="60" customHeight="1" thickBot="1">
      <c r="C34" s="185" t="s">
        <v>31</v>
      </c>
      <c r="D34" s="186" t="s">
        <v>32</v>
      </c>
      <c r="E34" s="186" t="str">
        <f>F19</f>
        <v>N° Total de AT en el mes</v>
      </c>
      <c r="F34" s="195" t="str">
        <f>F20</f>
        <v>N° de trabajadores en el mes</v>
      </c>
      <c r="G34" s="173" t="str">
        <f>F21</f>
        <v>Constante</v>
      </c>
      <c r="H34" s="196" t="s">
        <v>89</v>
      </c>
      <c r="I34" s="188" t="s">
        <v>93</v>
      </c>
      <c r="J34" s="143"/>
      <c r="K34" s="143"/>
      <c r="L34" s="143"/>
      <c r="M34" s="37"/>
      <c r="O34" s="20"/>
    </row>
    <row r="35" spans="3:15" ht="26.25" customHeight="1">
      <c r="C35" s="197" t="s">
        <v>33</v>
      </c>
      <c r="D35" s="198">
        <v>0</v>
      </c>
      <c r="E35" s="189">
        <v>0</v>
      </c>
      <c r="F35" s="189">
        <v>64</v>
      </c>
      <c r="G35" s="182">
        <v>100</v>
      </c>
      <c r="H35" s="199">
        <f>(E35/F35)*100</f>
        <v>0</v>
      </c>
      <c r="I35" s="200">
        <f>H35</f>
        <v>0</v>
      </c>
      <c r="J35" s="143"/>
      <c r="K35" s="143"/>
      <c r="L35" s="143"/>
      <c r="M35" s="37"/>
      <c r="O35" s="20"/>
    </row>
    <row r="36" spans="3:15" ht="26.25" customHeight="1">
      <c r="C36" s="201" t="s">
        <v>34</v>
      </c>
      <c r="D36" s="202">
        <v>0</v>
      </c>
      <c r="E36" s="202">
        <v>0</v>
      </c>
      <c r="F36" s="203">
        <v>86</v>
      </c>
      <c r="G36" s="179">
        <v>100</v>
      </c>
      <c r="H36" s="204">
        <f>(E36/F36)*100</f>
        <v>0</v>
      </c>
      <c r="I36" s="205">
        <f>H36</f>
        <v>0</v>
      </c>
      <c r="J36" s="143"/>
      <c r="K36" s="143"/>
      <c r="L36" s="143"/>
      <c r="M36" s="37"/>
      <c r="O36" s="20"/>
    </row>
    <row r="37" spans="3:15" ht="26.25" customHeight="1">
      <c r="C37" s="201" t="s">
        <v>35</v>
      </c>
      <c r="D37" s="202">
        <v>0</v>
      </c>
      <c r="E37" s="202">
        <v>1</v>
      </c>
      <c r="F37" s="203">
        <v>95</v>
      </c>
      <c r="G37" s="179">
        <v>100</v>
      </c>
      <c r="H37" s="204">
        <f>(E37/F37)*100</f>
        <v>1.0526315789473684</v>
      </c>
      <c r="I37" s="205">
        <f>H37</f>
        <v>1.0526315789473684</v>
      </c>
      <c r="J37" s="143"/>
      <c r="K37" s="143"/>
      <c r="L37" s="143"/>
      <c r="M37" s="37"/>
      <c r="O37" s="20"/>
    </row>
    <row r="38" spans="3:15" ht="26.25" customHeight="1" thickBot="1">
      <c r="C38" s="206" t="s">
        <v>36</v>
      </c>
      <c r="D38" s="192">
        <v>0</v>
      </c>
      <c r="E38" s="193">
        <v>0</v>
      </c>
      <c r="F38" s="193">
        <v>83</v>
      </c>
      <c r="G38" s="176">
        <v>100</v>
      </c>
      <c r="H38" s="207">
        <f>(E38/F38)*100</f>
        <v>0</v>
      </c>
      <c r="I38" s="208">
        <f>H38</f>
        <v>0</v>
      </c>
      <c r="J38" s="143"/>
      <c r="K38" s="143"/>
      <c r="L38" s="143"/>
      <c r="M38" s="37"/>
      <c r="O38" s="20"/>
    </row>
    <row r="39" spans="3:15" ht="12.75">
      <c r="C39" s="3"/>
      <c r="D39" s="143"/>
      <c r="E39" s="143"/>
      <c r="F39" s="143"/>
      <c r="G39" s="143"/>
      <c r="H39" s="107"/>
      <c r="I39" s="143"/>
      <c r="J39" s="143"/>
      <c r="K39" s="143"/>
      <c r="L39" s="143"/>
      <c r="M39" s="37"/>
      <c r="O39" s="20"/>
    </row>
    <row r="40" spans="3:15" ht="13.5" thickBot="1">
      <c r="C40" s="3"/>
      <c r="D40" s="143"/>
      <c r="E40" s="143"/>
      <c r="F40" s="143"/>
      <c r="G40" s="143"/>
      <c r="H40" s="107"/>
      <c r="I40" s="143"/>
      <c r="J40" s="143"/>
      <c r="K40" s="143"/>
      <c r="L40" s="143"/>
      <c r="M40" s="37"/>
      <c r="O40" s="20"/>
    </row>
    <row r="41" spans="3:38" ht="71.25" customHeight="1" thickBot="1">
      <c r="C41" s="173" t="s">
        <v>31</v>
      </c>
      <c r="D41" s="172" t="s">
        <v>32</v>
      </c>
      <c r="E41" s="171" t="str">
        <f>F19</f>
        <v>N° Total de AT en el mes</v>
      </c>
      <c r="F41" s="171" t="str">
        <f>F20</f>
        <v>N° de trabajadores en el mes</v>
      </c>
      <c r="G41" s="171" t="str">
        <f>F21</f>
        <v>Constante</v>
      </c>
      <c r="H41" s="170" t="s">
        <v>89</v>
      </c>
      <c r="I41" s="169" t="s">
        <v>93</v>
      </c>
      <c r="O41" s="20" t="s">
        <v>55</v>
      </c>
      <c r="AI41"/>
      <c r="AL41" s="1"/>
    </row>
    <row r="42" spans="3:38" ht="27" customHeight="1">
      <c r="C42" s="183" t="s">
        <v>167</v>
      </c>
      <c r="D42" s="209">
        <v>0</v>
      </c>
      <c r="E42" s="210">
        <v>0</v>
      </c>
      <c r="F42" s="210">
        <f>37+19</f>
        <v>56</v>
      </c>
      <c r="G42" s="182">
        <v>100</v>
      </c>
      <c r="H42" s="211">
        <v>0</v>
      </c>
      <c r="I42" s="212">
        <f aca="true" t="shared" si="0" ref="I42:I53">H42</f>
        <v>0</v>
      </c>
      <c r="O42" s="20" t="s">
        <v>53</v>
      </c>
      <c r="AI42"/>
      <c r="AL42" s="1"/>
    </row>
    <row r="43" spans="3:38" ht="27" customHeight="1">
      <c r="C43" s="163" t="s">
        <v>168</v>
      </c>
      <c r="D43" s="202">
        <v>0</v>
      </c>
      <c r="E43" s="191">
        <v>0</v>
      </c>
      <c r="F43" s="191">
        <f>37+28</f>
        <v>65</v>
      </c>
      <c r="G43" s="179">
        <v>100</v>
      </c>
      <c r="H43" s="213">
        <f aca="true" t="shared" si="1" ref="H43:H53">(E43/F43)*G43</f>
        <v>0</v>
      </c>
      <c r="I43" s="214">
        <f t="shared" si="0"/>
        <v>0</v>
      </c>
      <c r="O43" s="20"/>
      <c r="AI43"/>
      <c r="AL43" s="1"/>
    </row>
    <row r="44" spans="3:38" ht="27" customHeight="1">
      <c r="C44" s="163" t="s">
        <v>169</v>
      </c>
      <c r="D44" s="202">
        <v>0</v>
      </c>
      <c r="E44" s="191">
        <v>0</v>
      </c>
      <c r="F44" s="191">
        <f>37+34</f>
        <v>71</v>
      </c>
      <c r="G44" s="179">
        <v>100</v>
      </c>
      <c r="H44" s="213">
        <f t="shared" si="1"/>
        <v>0</v>
      </c>
      <c r="I44" s="214">
        <f t="shared" si="0"/>
        <v>0</v>
      </c>
      <c r="O44" s="20"/>
      <c r="AI44"/>
      <c r="AL44" s="1"/>
    </row>
    <row r="45" spans="3:38" ht="27" customHeight="1">
      <c r="C45" s="163" t="s">
        <v>170</v>
      </c>
      <c r="D45" s="202">
        <v>0</v>
      </c>
      <c r="E45" s="191">
        <v>0</v>
      </c>
      <c r="F45" s="191">
        <v>77</v>
      </c>
      <c r="G45" s="179">
        <v>100</v>
      </c>
      <c r="H45" s="213">
        <f t="shared" si="1"/>
        <v>0</v>
      </c>
      <c r="I45" s="214">
        <f t="shared" si="0"/>
        <v>0</v>
      </c>
      <c r="O45" s="20"/>
      <c r="AI45"/>
      <c r="AL45" s="1"/>
    </row>
    <row r="46" spans="3:38" ht="27" customHeight="1">
      <c r="C46" s="163" t="s">
        <v>171</v>
      </c>
      <c r="D46" s="202">
        <v>0</v>
      </c>
      <c r="E46" s="191">
        <v>0</v>
      </c>
      <c r="F46" s="191">
        <v>85</v>
      </c>
      <c r="G46" s="179">
        <v>100</v>
      </c>
      <c r="H46" s="213">
        <f t="shared" si="1"/>
        <v>0</v>
      </c>
      <c r="I46" s="214">
        <f t="shared" si="0"/>
        <v>0</v>
      </c>
      <c r="J46" s="143"/>
      <c r="K46" s="143"/>
      <c r="L46" s="143"/>
      <c r="M46" s="149"/>
      <c r="O46" s="20"/>
      <c r="AI46"/>
      <c r="AL46" s="1"/>
    </row>
    <row r="47" spans="3:38" ht="27" customHeight="1">
      <c r="C47" s="163" t="s">
        <v>172</v>
      </c>
      <c r="D47" s="202">
        <v>0</v>
      </c>
      <c r="E47" s="191">
        <v>0</v>
      </c>
      <c r="F47" s="191">
        <v>96</v>
      </c>
      <c r="G47" s="179">
        <v>100</v>
      </c>
      <c r="H47" s="213">
        <f t="shared" si="1"/>
        <v>0</v>
      </c>
      <c r="I47" s="214">
        <f t="shared" si="0"/>
        <v>0</v>
      </c>
      <c r="J47" s="143"/>
      <c r="K47" s="143"/>
      <c r="L47" s="143"/>
      <c r="M47" s="149"/>
      <c r="O47" s="20"/>
      <c r="AI47"/>
      <c r="AL47" s="1"/>
    </row>
    <row r="48" spans="3:38" ht="27" customHeight="1">
      <c r="C48" s="163" t="s">
        <v>173</v>
      </c>
      <c r="D48" s="202">
        <v>0</v>
      </c>
      <c r="E48" s="191">
        <v>0</v>
      </c>
      <c r="F48" s="191">
        <f>59+37</f>
        <v>96</v>
      </c>
      <c r="G48" s="179">
        <v>100</v>
      </c>
      <c r="H48" s="213">
        <f t="shared" si="1"/>
        <v>0</v>
      </c>
      <c r="I48" s="214">
        <f t="shared" si="0"/>
        <v>0</v>
      </c>
      <c r="J48" s="143"/>
      <c r="K48" s="143"/>
      <c r="L48" s="143"/>
      <c r="M48" s="149"/>
      <c r="O48" s="20"/>
      <c r="AI48"/>
      <c r="AL48" s="1"/>
    </row>
    <row r="49" spans="3:38" ht="27" customHeight="1">
      <c r="C49" s="163" t="s">
        <v>174</v>
      </c>
      <c r="D49" s="202">
        <v>0</v>
      </c>
      <c r="E49" s="191">
        <v>0</v>
      </c>
      <c r="F49" s="191">
        <f>58+37</f>
        <v>95</v>
      </c>
      <c r="G49" s="179">
        <v>100</v>
      </c>
      <c r="H49" s="213">
        <f t="shared" si="1"/>
        <v>0</v>
      </c>
      <c r="I49" s="214">
        <f t="shared" si="0"/>
        <v>0</v>
      </c>
      <c r="J49" s="143"/>
      <c r="K49" s="143"/>
      <c r="L49" s="143"/>
      <c r="M49" s="149"/>
      <c r="O49" s="20"/>
      <c r="AI49"/>
      <c r="AL49" s="1"/>
    </row>
    <row r="50" spans="3:38" ht="27" customHeight="1">
      <c r="C50" s="163" t="s">
        <v>175</v>
      </c>
      <c r="D50" s="202">
        <v>0</v>
      </c>
      <c r="E50" s="202">
        <v>1</v>
      </c>
      <c r="F50" s="203">
        <v>94</v>
      </c>
      <c r="G50" s="179">
        <v>100</v>
      </c>
      <c r="H50" s="213">
        <f t="shared" si="1"/>
        <v>1.0638297872340425</v>
      </c>
      <c r="I50" s="214">
        <f t="shared" si="0"/>
        <v>1.0638297872340425</v>
      </c>
      <c r="J50" s="143"/>
      <c r="K50" s="143" t="s">
        <v>128</v>
      </c>
      <c r="L50" s="143"/>
      <c r="M50" s="149"/>
      <c r="O50" s="20" t="s">
        <v>66</v>
      </c>
      <c r="AI50"/>
      <c r="AL50" s="1"/>
    </row>
    <row r="51" spans="3:38" ht="27" customHeight="1">
      <c r="C51" s="163" t="s">
        <v>176</v>
      </c>
      <c r="D51" s="202">
        <v>0</v>
      </c>
      <c r="E51" s="202">
        <v>0</v>
      </c>
      <c r="F51" s="203">
        <f>53+37</f>
        <v>90</v>
      </c>
      <c r="G51" s="179">
        <v>100</v>
      </c>
      <c r="H51" s="213">
        <f t="shared" si="1"/>
        <v>0</v>
      </c>
      <c r="I51" s="214">
        <f t="shared" si="0"/>
        <v>0</v>
      </c>
      <c r="J51" s="143"/>
      <c r="K51" s="143"/>
      <c r="L51" s="143"/>
      <c r="M51" s="149"/>
      <c r="O51" s="21" t="s">
        <v>69</v>
      </c>
      <c r="AI51"/>
      <c r="AL51" s="1"/>
    </row>
    <row r="52" spans="3:38" ht="27" customHeight="1">
      <c r="C52" s="163" t="s">
        <v>177</v>
      </c>
      <c r="D52" s="202">
        <v>0</v>
      </c>
      <c r="E52" s="202">
        <v>0</v>
      </c>
      <c r="F52" s="203">
        <f>46+37</f>
        <v>83</v>
      </c>
      <c r="G52" s="179">
        <v>100</v>
      </c>
      <c r="H52" s="213">
        <f t="shared" si="1"/>
        <v>0</v>
      </c>
      <c r="I52" s="214">
        <f t="shared" si="0"/>
        <v>0</v>
      </c>
      <c r="J52" s="143"/>
      <c r="K52" s="143"/>
      <c r="L52" s="143"/>
      <c r="M52" s="149"/>
      <c r="O52" s="21"/>
      <c r="AI52"/>
      <c r="AL52" s="1"/>
    </row>
    <row r="53" spans="3:38" ht="27" customHeight="1" thickBot="1">
      <c r="C53" s="158" t="s">
        <v>178</v>
      </c>
      <c r="D53" s="192">
        <v>0</v>
      </c>
      <c r="E53" s="192">
        <v>0</v>
      </c>
      <c r="F53" s="193">
        <f>40+37</f>
        <v>77</v>
      </c>
      <c r="G53" s="176">
        <v>100</v>
      </c>
      <c r="H53" s="215">
        <f t="shared" si="1"/>
        <v>0</v>
      </c>
      <c r="I53" s="216">
        <f t="shared" si="0"/>
        <v>0</v>
      </c>
      <c r="J53" s="143"/>
      <c r="K53" s="143"/>
      <c r="L53" s="143"/>
      <c r="M53" s="149"/>
      <c r="O53" s="9" t="s">
        <v>67</v>
      </c>
      <c r="AI53"/>
      <c r="AL53" s="1"/>
    </row>
    <row r="54" spans="1:16" ht="12.75">
      <c r="A54" s="2"/>
      <c r="B54" s="143"/>
      <c r="C54" s="143"/>
      <c r="D54" s="143"/>
      <c r="E54" s="143"/>
      <c r="F54" s="107"/>
      <c r="G54" s="143"/>
      <c r="H54" s="143"/>
      <c r="I54" s="143"/>
      <c r="J54" s="143"/>
      <c r="K54" s="143"/>
      <c r="L54" s="143"/>
      <c r="M54" s="37"/>
      <c r="N54" s="143"/>
      <c r="O54" s="9" t="s">
        <v>68</v>
      </c>
      <c r="P54" s="143"/>
    </row>
    <row r="55" spans="1:40" ht="22.5" customHeight="1" thickBot="1">
      <c r="A55" s="2"/>
      <c r="B55" s="143"/>
      <c r="C55" s="143"/>
      <c r="D55" s="143"/>
      <c r="E55" s="143"/>
      <c r="F55" s="107"/>
      <c r="G55" s="143"/>
      <c r="H55" s="143"/>
      <c r="I55" s="143"/>
      <c r="J55" s="143"/>
      <c r="K55" s="143"/>
      <c r="L55" s="143"/>
      <c r="M55" s="37"/>
      <c r="O55" s="9" t="s">
        <v>56</v>
      </c>
      <c r="AN55" s="1" t="e">
        <f>#REF!+1</f>
        <v>#REF!</v>
      </c>
    </row>
    <row r="56" spans="1:15" ht="22.5" customHeight="1" hidden="1">
      <c r="A56" s="2"/>
      <c r="B56" s="143"/>
      <c r="C56" s="143"/>
      <c r="D56" s="143"/>
      <c r="E56" s="143"/>
      <c r="F56" s="107"/>
      <c r="G56" s="143"/>
      <c r="H56" s="143"/>
      <c r="I56" s="143"/>
      <c r="J56" s="143"/>
      <c r="K56" s="143"/>
      <c r="L56" s="143"/>
      <c r="M56" s="37"/>
      <c r="O56" s="9" t="s">
        <v>46</v>
      </c>
    </row>
    <row r="57" spans="1:15" ht="22.5" customHeight="1" hidden="1">
      <c r="A57" s="2"/>
      <c r="B57" s="143"/>
      <c r="C57" s="143"/>
      <c r="D57" s="143"/>
      <c r="E57" s="143"/>
      <c r="F57" s="107"/>
      <c r="G57" s="143"/>
      <c r="H57" s="143"/>
      <c r="I57" s="143"/>
      <c r="J57" s="143"/>
      <c r="K57" s="143"/>
      <c r="L57" s="143"/>
      <c r="M57" s="37"/>
      <c r="O57" s="143" t="s">
        <v>47</v>
      </c>
    </row>
    <row r="58" spans="1:15" ht="22.5" customHeight="1" hidden="1">
      <c r="A58" s="2"/>
      <c r="B58" s="143"/>
      <c r="C58" s="143"/>
      <c r="D58" s="143"/>
      <c r="E58" s="143"/>
      <c r="F58" s="107"/>
      <c r="G58" s="143"/>
      <c r="H58" s="143"/>
      <c r="I58" s="143"/>
      <c r="J58" s="143"/>
      <c r="K58" s="143"/>
      <c r="L58" s="143"/>
      <c r="M58" s="37"/>
      <c r="O58" s="143" t="s">
        <v>81</v>
      </c>
    </row>
    <row r="59" spans="1:15" ht="22.5" customHeight="1" hidden="1">
      <c r="A59" s="2"/>
      <c r="B59" s="143"/>
      <c r="C59" s="143"/>
      <c r="D59" s="143"/>
      <c r="E59" s="143"/>
      <c r="F59" s="107"/>
      <c r="G59" s="143"/>
      <c r="H59" s="143"/>
      <c r="I59" s="143"/>
      <c r="J59" s="143"/>
      <c r="K59" s="143"/>
      <c r="L59" s="143"/>
      <c r="M59" s="37"/>
      <c r="O59" s="21" t="s">
        <v>84</v>
      </c>
    </row>
    <row r="60" spans="1:15" ht="22.5" customHeight="1" hidden="1">
      <c r="A60" s="2"/>
      <c r="B60" s="143"/>
      <c r="C60" s="143"/>
      <c r="D60" s="143"/>
      <c r="E60" s="143"/>
      <c r="F60" s="107"/>
      <c r="G60" s="143"/>
      <c r="H60" s="143"/>
      <c r="I60" s="143"/>
      <c r="J60" s="143"/>
      <c r="K60" s="143"/>
      <c r="L60" s="143"/>
      <c r="M60" s="37"/>
      <c r="O60" s="143" t="s">
        <v>86</v>
      </c>
    </row>
    <row r="61" spans="1:15" ht="22.5" customHeight="1" hidden="1">
      <c r="A61" s="2"/>
      <c r="B61" s="143"/>
      <c r="C61" s="143"/>
      <c r="D61" s="143"/>
      <c r="E61" s="143"/>
      <c r="F61" s="107"/>
      <c r="G61" s="143"/>
      <c r="H61" s="143"/>
      <c r="I61" s="143"/>
      <c r="J61" s="143"/>
      <c r="K61" s="143"/>
      <c r="L61" s="143"/>
      <c r="M61" s="37"/>
      <c r="O61" s="143" t="s">
        <v>97</v>
      </c>
    </row>
    <row r="62" spans="1:15" ht="22.5" customHeight="1" hidden="1">
      <c r="A62" s="2"/>
      <c r="B62" s="143"/>
      <c r="C62" s="143"/>
      <c r="D62" s="143"/>
      <c r="E62" s="143"/>
      <c r="F62" s="107"/>
      <c r="G62" s="143"/>
      <c r="H62" s="143"/>
      <c r="I62" s="143"/>
      <c r="J62" s="143"/>
      <c r="K62" s="143"/>
      <c r="L62" s="143"/>
      <c r="M62" s="37"/>
      <c r="O62" s="143" t="s">
        <v>85</v>
      </c>
    </row>
    <row r="63" spans="1:15" ht="22.5" customHeight="1" hidden="1">
      <c r="A63" s="2"/>
      <c r="B63" s="143"/>
      <c r="C63" s="143"/>
      <c r="D63" s="143"/>
      <c r="E63" s="143"/>
      <c r="F63" s="107"/>
      <c r="G63" s="143"/>
      <c r="H63" s="143"/>
      <c r="I63" s="143"/>
      <c r="J63" s="143"/>
      <c r="K63" s="143"/>
      <c r="L63" s="143"/>
      <c r="M63" s="37"/>
      <c r="O63" s="143" t="s">
        <v>99</v>
      </c>
    </row>
    <row r="64" spans="1:40" ht="22.5" customHeight="1" hidden="1">
      <c r="A64" s="2"/>
      <c r="B64" s="143"/>
      <c r="C64" s="143"/>
      <c r="D64" s="143"/>
      <c r="E64" s="143"/>
      <c r="F64" s="107"/>
      <c r="G64" s="143"/>
      <c r="H64" s="143"/>
      <c r="I64" s="143"/>
      <c r="J64" s="143"/>
      <c r="K64" s="143"/>
      <c r="L64" s="143"/>
      <c r="M64" s="37"/>
      <c r="O64" s="143" t="s">
        <v>100</v>
      </c>
      <c r="AN64" s="1" t="e">
        <f>AN55+1</f>
        <v>#REF!</v>
      </c>
    </row>
    <row r="65" spans="1:40" ht="22.5" customHeight="1" hidden="1">
      <c r="A65" s="2"/>
      <c r="B65" s="143"/>
      <c r="C65" s="143"/>
      <c r="D65" s="143"/>
      <c r="E65" s="143"/>
      <c r="F65" s="107"/>
      <c r="G65" s="143"/>
      <c r="H65" s="143"/>
      <c r="I65" s="143"/>
      <c r="J65" s="143"/>
      <c r="K65" s="143"/>
      <c r="L65" s="143"/>
      <c r="M65" s="37"/>
      <c r="O65" s="143" t="s">
        <v>101</v>
      </c>
      <c r="AN65" s="1" t="e">
        <f aca="true" t="shared" si="2" ref="AN65:AN70">AN64+1</f>
        <v>#REF!</v>
      </c>
    </row>
    <row r="66" spans="1:40" ht="22.5" customHeight="1" hidden="1">
      <c r="A66" s="2"/>
      <c r="B66" s="143"/>
      <c r="C66" s="143"/>
      <c r="D66" s="143"/>
      <c r="E66" s="143"/>
      <c r="F66" s="107"/>
      <c r="G66" s="143"/>
      <c r="H66" s="143"/>
      <c r="I66" s="143"/>
      <c r="J66" s="143"/>
      <c r="K66" s="143"/>
      <c r="L66" s="143"/>
      <c r="M66" s="37"/>
      <c r="O66" s="143" t="s">
        <v>102</v>
      </c>
      <c r="AN66" s="1" t="e">
        <f t="shared" si="2"/>
        <v>#REF!</v>
      </c>
    </row>
    <row r="67" spans="1:40" ht="22.5" customHeight="1" hidden="1">
      <c r="A67" s="2"/>
      <c r="B67" s="143"/>
      <c r="C67" s="143"/>
      <c r="D67" s="143"/>
      <c r="E67" s="143"/>
      <c r="F67" s="107"/>
      <c r="G67" s="143"/>
      <c r="H67" s="143"/>
      <c r="I67" s="143"/>
      <c r="J67" s="143"/>
      <c r="K67" s="143"/>
      <c r="L67" s="143"/>
      <c r="M67" s="37"/>
      <c r="O67" s="143" t="s">
        <v>143</v>
      </c>
      <c r="AN67" s="1" t="e">
        <f t="shared" si="2"/>
        <v>#REF!</v>
      </c>
    </row>
    <row r="68" spans="1:40" ht="22.5" customHeight="1" hidden="1">
      <c r="A68" s="2"/>
      <c r="B68" s="143"/>
      <c r="C68" s="143"/>
      <c r="D68" s="143"/>
      <c r="E68" s="143"/>
      <c r="F68" s="107"/>
      <c r="G68" s="143"/>
      <c r="H68" s="143"/>
      <c r="I68" s="143"/>
      <c r="J68" s="143"/>
      <c r="K68" s="143"/>
      <c r="L68" s="143"/>
      <c r="M68" s="37"/>
      <c r="O68" s="143" t="s">
        <v>105</v>
      </c>
      <c r="AN68" s="1" t="e">
        <f t="shared" si="2"/>
        <v>#REF!</v>
      </c>
    </row>
    <row r="69" spans="1:40" ht="22.5" customHeight="1" hidden="1">
      <c r="A69" s="2"/>
      <c r="B69" s="143"/>
      <c r="C69" s="143"/>
      <c r="D69" s="143"/>
      <c r="E69" s="143"/>
      <c r="F69" s="107"/>
      <c r="G69" s="143"/>
      <c r="H69" s="143"/>
      <c r="I69" s="143"/>
      <c r="J69" s="143"/>
      <c r="K69" s="143"/>
      <c r="L69" s="143"/>
      <c r="M69" s="37"/>
      <c r="O69" s="143" t="s">
        <v>104</v>
      </c>
      <c r="AN69" s="1" t="e">
        <f t="shared" si="2"/>
        <v>#REF!</v>
      </c>
    </row>
    <row r="70" spans="1:40" ht="22.5" customHeight="1" hidden="1" thickBot="1">
      <c r="A70" s="2"/>
      <c r="B70" s="143"/>
      <c r="C70" s="143"/>
      <c r="D70" s="143"/>
      <c r="E70" s="143"/>
      <c r="F70" s="107"/>
      <c r="G70" s="143"/>
      <c r="H70" s="143"/>
      <c r="I70" s="143"/>
      <c r="J70" s="143"/>
      <c r="K70" s="143"/>
      <c r="L70" s="143"/>
      <c r="M70" s="37"/>
      <c r="O70" s="21" t="s">
        <v>110</v>
      </c>
      <c r="AN70" s="1" t="e">
        <f t="shared" si="2"/>
        <v>#REF!</v>
      </c>
    </row>
    <row r="71" spans="1:40" ht="13.5" customHeight="1" thickBot="1">
      <c r="A71" s="293" t="s">
        <v>37</v>
      </c>
      <c r="B71" s="294"/>
      <c r="C71" s="294"/>
      <c r="D71" s="294"/>
      <c r="E71" s="294"/>
      <c r="F71" s="294"/>
      <c r="G71" s="294"/>
      <c r="H71" s="294"/>
      <c r="I71" s="294"/>
      <c r="J71" s="294"/>
      <c r="K71" s="294"/>
      <c r="L71" s="294"/>
      <c r="M71" s="295"/>
      <c r="O71" s="143" t="s">
        <v>112</v>
      </c>
      <c r="AN71" s="1" t="e">
        <f>#REF!+1</f>
        <v>#REF!</v>
      </c>
    </row>
    <row r="72" spans="1:40" ht="13.5" thickBot="1">
      <c r="A72" s="2"/>
      <c r="B72" s="143"/>
      <c r="C72" s="143"/>
      <c r="D72" s="143"/>
      <c r="E72" s="143"/>
      <c r="F72" s="107"/>
      <c r="G72" s="143"/>
      <c r="H72" s="143"/>
      <c r="I72" s="143"/>
      <c r="J72" s="143"/>
      <c r="K72" s="143"/>
      <c r="L72" s="143"/>
      <c r="M72" s="37"/>
      <c r="O72" s="143" t="s">
        <v>113</v>
      </c>
      <c r="AN72" s="1" t="e">
        <f>AN71+1</f>
        <v>#REF!</v>
      </c>
    </row>
    <row r="73" spans="1:40" ht="25.5" customHeight="1" thickBot="1">
      <c r="A73" s="296" t="s">
        <v>38</v>
      </c>
      <c r="B73" s="298" t="s">
        <v>39</v>
      </c>
      <c r="C73" s="299"/>
      <c r="D73" s="299"/>
      <c r="E73" s="300"/>
      <c r="F73" s="304" t="s">
        <v>90</v>
      </c>
      <c r="G73" s="305"/>
      <c r="H73" s="299"/>
      <c r="I73" s="299"/>
      <c r="J73" s="299"/>
      <c r="K73" s="299"/>
      <c r="L73" s="299"/>
      <c r="M73" s="300"/>
      <c r="O73" s="1" t="s">
        <v>126</v>
      </c>
      <c r="AN73" s="1" t="e">
        <f>AN72+1</f>
        <v>#REF!</v>
      </c>
    </row>
    <row r="74" spans="1:15" ht="25.5" customHeight="1" thickBot="1">
      <c r="A74" s="297"/>
      <c r="B74" s="301"/>
      <c r="C74" s="302"/>
      <c r="D74" s="302"/>
      <c r="E74" s="303"/>
      <c r="F74" s="6" t="s">
        <v>91</v>
      </c>
      <c r="G74" s="34" t="s">
        <v>92</v>
      </c>
      <c r="H74" s="302"/>
      <c r="I74" s="302"/>
      <c r="J74" s="302"/>
      <c r="K74" s="302"/>
      <c r="L74" s="302"/>
      <c r="M74" s="303"/>
      <c r="O74" s="1" t="s">
        <v>114</v>
      </c>
    </row>
    <row r="75" spans="1:40" ht="33" customHeight="1" thickBot="1">
      <c r="A75" s="10" t="s">
        <v>167</v>
      </c>
      <c r="B75" s="389" t="s">
        <v>278</v>
      </c>
      <c r="C75" s="390"/>
      <c r="D75" s="390"/>
      <c r="E75" s="390"/>
      <c r="F75" s="28"/>
      <c r="G75" s="144" t="s">
        <v>273</v>
      </c>
      <c r="H75" s="291"/>
      <c r="I75" s="291"/>
      <c r="J75" s="291"/>
      <c r="K75" s="291"/>
      <c r="L75" s="291"/>
      <c r="M75" s="292"/>
      <c r="AN75" s="1" t="e">
        <f>AN73+1</f>
        <v>#REF!</v>
      </c>
    </row>
    <row r="76" spans="1:13" ht="33" customHeight="1" thickBot="1">
      <c r="A76" s="10" t="s">
        <v>168</v>
      </c>
      <c r="B76" s="389" t="s">
        <v>278</v>
      </c>
      <c r="C76" s="390"/>
      <c r="D76" s="390"/>
      <c r="E76" s="390"/>
      <c r="F76" s="28"/>
      <c r="G76" s="144" t="s">
        <v>273</v>
      </c>
      <c r="H76" s="291"/>
      <c r="I76" s="291"/>
      <c r="J76" s="291"/>
      <c r="K76" s="291"/>
      <c r="L76" s="291"/>
      <c r="M76" s="292"/>
    </row>
    <row r="77" spans="1:13" ht="33" customHeight="1" thickBot="1">
      <c r="A77" s="10" t="s">
        <v>169</v>
      </c>
      <c r="B77" s="389" t="s">
        <v>278</v>
      </c>
      <c r="C77" s="390"/>
      <c r="D77" s="390"/>
      <c r="E77" s="390"/>
      <c r="F77" s="28"/>
      <c r="G77" s="144" t="s">
        <v>273</v>
      </c>
      <c r="H77" s="291"/>
      <c r="I77" s="291"/>
      <c r="J77" s="291"/>
      <c r="K77" s="291"/>
      <c r="L77" s="291"/>
      <c r="M77" s="292"/>
    </row>
    <row r="78" spans="1:13" ht="33" customHeight="1" thickBot="1">
      <c r="A78" s="10" t="s">
        <v>170</v>
      </c>
      <c r="B78" s="389" t="s">
        <v>278</v>
      </c>
      <c r="C78" s="390"/>
      <c r="D78" s="390"/>
      <c r="E78" s="390"/>
      <c r="F78" s="28"/>
      <c r="G78" s="144" t="s">
        <v>273</v>
      </c>
      <c r="H78" s="291"/>
      <c r="I78" s="291"/>
      <c r="J78" s="291"/>
      <c r="K78" s="291"/>
      <c r="L78" s="291"/>
      <c r="M78" s="292"/>
    </row>
    <row r="79" spans="1:13" ht="33" customHeight="1" thickBot="1">
      <c r="A79" s="10" t="s">
        <v>171</v>
      </c>
      <c r="B79" s="389" t="s">
        <v>278</v>
      </c>
      <c r="C79" s="390"/>
      <c r="D79" s="390"/>
      <c r="E79" s="390"/>
      <c r="F79" s="28"/>
      <c r="G79" s="144" t="s">
        <v>273</v>
      </c>
      <c r="H79" s="291"/>
      <c r="I79" s="291"/>
      <c r="J79" s="291"/>
      <c r="K79" s="291"/>
      <c r="L79" s="291"/>
      <c r="M79" s="292"/>
    </row>
    <row r="80" spans="1:13" ht="33" customHeight="1" thickBot="1">
      <c r="A80" s="10" t="s">
        <v>172</v>
      </c>
      <c r="B80" s="389" t="s">
        <v>278</v>
      </c>
      <c r="C80" s="390"/>
      <c r="D80" s="390"/>
      <c r="E80" s="390"/>
      <c r="F80" s="28"/>
      <c r="G80" s="144" t="s">
        <v>273</v>
      </c>
      <c r="H80" s="291"/>
      <c r="I80" s="291"/>
      <c r="J80" s="291"/>
      <c r="K80" s="291"/>
      <c r="L80" s="291"/>
      <c r="M80" s="292"/>
    </row>
    <row r="81" spans="1:13" ht="33" customHeight="1" thickBot="1">
      <c r="A81" s="10" t="s">
        <v>173</v>
      </c>
      <c r="B81" s="389" t="s">
        <v>278</v>
      </c>
      <c r="C81" s="390"/>
      <c r="D81" s="390"/>
      <c r="E81" s="390"/>
      <c r="F81" s="28"/>
      <c r="G81" s="144" t="s">
        <v>273</v>
      </c>
      <c r="H81" s="291"/>
      <c r="I81" s="291"/>
      <c r="J81" s="291"/>
      <c r="K81" s="291"/>
      <c r="L81" s="291"/>
      <c r="M81" s="292"/>
    </row>
    <row r="82" spans="1:13" ht="33" customHeight="1" thickBot="1">
      <c r="A82" s="10" t="s">
        <v>174</v>
      </c>
      <c r="B82" s="389" t="s">
        <v>278</v>
      </c>
      <c r="C82" s="390"/>
      <c r="D82" s="390"/>
      <c r="E82" s="390"/>
      <c r="F82" s="28"/>
      <c r="G82" s="144" t="s">
        <v>273</v>
      </c>
      <c r="H82" s="291"/>
      <c r="I82" s="291"/>
      <c r="J82" s="291"/>
      <c r="K82" s="291"/>
      <c r="L82" s="291"/>
      <c r="M82" s="292"/>
    </row>
    <row r="83" spans="1:13" ht="33" customHeight="1" thickBot="1">
      <c r="A83" s="10" t="s">
        <v>175</v>
      </c>
      <c r="B83" s="389" t="s">
        <v>305</v>
      </c>
      <c r="C83" s="390"/>
      <c r="D83" s="390"/>
      <c r="E83" s="390"/>
      <c r="F83" s="28"/>
      <c r="G83" s="144" t="s">
        <v>273</v>
      </c>
      <c r="H83" s="287" t="s">
        <v>301</v>
      </c>
      <c r="I83" s="387"/>
      <c r="J83" s="387"/>
      <c r="K83" s="387"/>
      <c r="L83" s="387"/>
      <c r="M83" s="388"/>
    </row>
    <row r="84" spans="1:40" ht="33" customHeight="1" thickBot="1">
      <c r="A84" s="10" t="s">
        <v>176</v>
      </c>
      <c r="B84" s="389" t="s">
        <v>278</v>
      </c>
      <c r="C84" s="390"/>
      <c r="D84" s="390"/>
      <c r="E84" s="390"/>
      <c r="F84" s="28"/>
      <c r="G84" s="144" t="s">
        <v>273</v>
      </c>
      <c r="H84" s="291"/>
      <c r="I84" s="291"/>
      <c r="J84" s="291"/>
      <c r="K84" s="291"/>
      <c r="L84" s="291"/>
      <c r="M84" s="292"/>
      <c r="AN84" s="1" t="e">
        <f>AN75+1</f>
        <v>#REF!</v>
      </c>
    </row>
    <row r="85" spans="1:40" ht="33" customHeight="1" thickBot="1">
      <c r="A85" s="10" t="s">
        <v>177</v>
      </c>
      <c r="B85" s="389" t="s">
        <v>278</v>
      </c>
      <c r="C85" s="390"/>
      <c r="D85" s="390"/>
      <c r="E85" s="390"/>
      <c r="F85" s="28"/>
      <c r="G85" s="144" t="s">
        <v>273</v>
      </c>
      <c r="H85" s="291"/>
      <c r="I85" s="291"/>
      <c r="J85" s="291"/>
      <c r="K85" s="291"/>
      <c r="L85" s="291"/>
      <c r="M85" s="292"/>
      <c r="AN85" s="1" t="e">
        <f>#REF!+1</f>
        <v>#REF!</v>
      </c>
    </row>
    <row r="86" spans="1:40" ht="33" customHeight="1" thickBot="1">
      <c r="A86" s="10" t="s">
        <v>178</v>
      </c>
      <c r="B86" s="306" t="s">
        <v>321</v>
      </c>
      <c r="C86" s="307"/>
      <c r="D86" s="307"/>
      <c r="E86" s="308"/>
      <c r="F86" s="28"/>
      <c r="G86" s="144" t="s">
        <v>273</v>
      </c>
      <c r="H86" s="291"/>
      <c r="I86" s="291"/>
      <c r="J86" s="291"/>
      <c r="K86" s="291"/>
      <c r="L86" s="291"/>
      <c r="M86" s="292"/>
      <c r="AN86" s="1" t="e">
        <f>AN85+1</f>
        <v>#REF!</v>
      </c>
    </row>
    <row r="87" spans="1:40" ht="50.25" customHeight="1" thickBot="1">
      <c r="A87" s="10" t="s">
        <v>42</v>
      </c>
      <c r="B87" s="355"/>
      <c r="C87" s="356"/>
      <c r="D87" s="356"/>
      <c r="E87" s="356"/>
      <c r="F87" s="28"/>
      <c r="G87" s="144"/>
      <c r="H87" s="291"/>
      <c r="I87" s="291"/>
      <c r="J87" s="291"/>
      <c r="K87" s="291"/>
      <c r="L87" s="291"/>
      <c r="M87" s="292"/>
      <c r="AN87" s="1" t="e">
        <f>#REF!+1</f>
        <v>#REF!</v>
      </c>
    </row>
    <row r="88" spans="1:40" ht="24.75" customHeight="1">
      <c r="A88" s="143"/>
      <c r="B88" s="354"/>
      <c r="C88" s="354"/>
      <c r="D88" s="354"/>
      <c r="E88" s="354"/>
      <c r="F88" s="354"/>
      <c r="G88" s="354"/>
      <c r="H88" s="354"/>
      <c r="I88" s="354"/>
      <c r="J88" s="354"/>
      <c r="K88" s="354"/>
      <c r="L88" s="354"/>
      <c r="M88" s="354"/>
      <c r="AN88" s="1" t="e">
        <f>AN87+1</f>
        <v>#REF!</v>
      </c>
    </row>
    <row r="89" spans="1:40" ht="24.75" customHeight="1" hidden="1">
      <c r="A89" s="143"/>
      <c r="B89" s="354"/>
      <c r="C89" s="354"/>
      <c r="D89" s="354"/>
      <c r="E89" s="354"/>
      <c r="F89" s="354"/>
      <c r="G89" s="354"/>
      <c r="H89" s="354"/>
      <c r="I89" s="354"/>
      <c r="J89" s="354"/>
      <c r="K89" s="354"/>
      <c r="L89" s="354"/>
      <c r="M89" s="354"/>
      <c r="AN89" s="1" t="e">
        <f>AN88+1</f>
        <v>#REF!</v>
      </c>
    </row>
    <row r="90" spans="1:40" ht="24.75" customHeight="1" hidden="1">
      <c r="A90" s="143"/>
      <c r="B90" s="354"/>
      <c r="C90" s="354"/>
      <c r="D90" s="354"/>
      <c r="E90" s="354"/>
      <c r="F90" s="354"/>
      <c r="G90" s="354"/>
      <c r="H90" s="354"/>
      <c r="I90" s="354"/>
      <c r="J90" s="354"/>
      <c r="K90" s="354"/>
      <c r="L90" s="354"/>
      <c r="M90" s="354"/>
      <c r="AN90" s="1" t="e">
        <f>AN89+1</f>
        <v>#REF!</v>
      </c>
    </row>
    <row r="91" spans="1:13" ht="24.75" customHeight="1" hidden="1">
      <c r="A91" s="143"/>
      <c r="B91" s="354"/>
      <c r="C91" s="354"/>
      <c r="D91" s="354"/>
      <c r="E91" s="354"/>
      <c r="F91" s="354"/>
      <c r="G91" s="354"/>
      <c r="H91" s="354"/>
      <c r="I91" s="354"/>
      <c r="J91" s="354"/>
      <c r="K91" s="354"/>
      <c r="L91" s="354"/>
      <c r="M91" s="354"/>
    </row>
    <row r="92" spans="1:13" ht="24.75" customHeight="1" hidden="1">
      <c r="A92" s="143"/>
      <c r="B92" s="354"/>
      <c r="C92" s="354"/>
      <c r="D92" s="354"/>
      <c r="E92" s="354"/>
      <c r="F92" s="354"/>
      <c r="G92" s="354"/>
      <c r="H92" s="354"/>
      <c r="I92" s="354"/>
      <c r="J92" s="354"/>
      <c r="K92" s="354"/>
      <c r="L92" s="354"/>
      <c r="M92" s="354"/>
    </row>
    <row r="93" spans="1:13" ht="12.75" hidden="1">
      <c r="A93" s="143"/>
      <c r="B93" s="143"/>
      <c r="C93" s="143"/>
      <c r="D93" s="143"/>
      <c r="E93" s="143"/>
      <c r="F93" s="107"/>
      <c r="G93" s="143"/>
      <c r="H93" s="143"/>
      <c r="I93" s="143"/>
      <c r="J93" s="143"/>
      <c r="K93" s="143"/>
      <c r="L93" s="143"/>
      <c r="M93" s="143"/>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2:11" ht="15" hidden="1">
      <c r="B108" s="143"/>
      <c r="C108" s="143"/>
      <c r="D108" s="143"/>
      <c r="E108" s="143"/>
      <c r="F108" s="312"/>
      <c r="G108" s="312"/>
      <c r="H108" s="312"/>
      <c r="I108" s="11" t="s">
        <v>43</v>
      </c>
      <c r="K108" s="12"/>
    </row>
    <row r="109" spans="2:11" ht="15" hidden="1">
      <c r="B109" s="143"/>
      <c r="C109" s="143"/>
      <c r="D109" s="143"/>
      <c r="E109" s="143"/>
      <c r="F109" s="312"/>
      <c r="G109" s="312"/>
      <c r="H109" s="312"/>
      <c r="I109" s="11" t="s">
        <v>44</v>
      </c>
      <c r="K109" s="12"/>
    </row>
    <row r="110" spans="2:11" ht="15" hidden="1">
      <c r="B110" s="143"/>
      <c r="C110" s="143"/>
      <c r="D110" s="143"/>
      <c r="E110" s="143"/>
      <c r="F110" s="312"/>
      <c r="G110" s="312"/>
      <c r="H110" s="312"/>
      <c r="I110" s="11" t="s">
        <v>45</v>
      </c>
      <c r="K110" s="12"/>
    </row>
    <row r="111" spans="2:11" ht="15" hidden="1">
      <c r="B111" s="143"/>
      <c r="C111" s="143"/>
      <c r="D111" s="143"/>
      <c r="E111" s="143"/>
      <c r="F111" s="312"/>
      <c r="G111" s="312"/>
      <c r="H111" s="312"/>
      <c r="K111" s="12"/>
    </row>
    <row r="112" spans="2:11" ht="15" hidden="1">
      <c r="B112" s="143"/>
      <c r="C112" s="143"/>
      <c r="D112" s="143"/>
      <c r="E112" s="143"/>
      <c r="F112" s="312"/>
      <c r="G112" s="312"/>
      <c r="H112" s="312"/>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11" ht="15" hidden="1">
      <c r="B133" s="143"/>
      <c r="C133" s="143"/>
      <c r="D133" s="143"/>
      <c r="E133" s="143"/>
      <c r="K133" s="12"/>
    </row>
    <row r="134" spans="2:11" ht="15" hidden="1">
      <c r="B134" s="143"/>
      <c r="C134" s="143"/>
      <c r="D134" s="143"/>
      <c r="E134" s="143"/>
      <c r="K134" s="12"/>
    </row>
    <row r="135" spans="2:11" ht="15" hidden="1">
      <c r="B135" s="143"/>
      <c r="C135" s="143"/>
      <c r="D135" s="143"/>
      <c r="E135" s="143"/>
      <c r="K135" s="12"/>
    </row>
    <row r="136" spans="2:11" ht="15" hidden="1">
      <c r="B136" s="143"/>
      <c r="C136" s="143"/>
      <c r="D136" s="143"/>
      <c r="E136" s="143"/>
      <c r="K136" s="12"/>
    </row>
    <row r="137" spans="2:11" ht="15" hidden="1">
      <c r="B137" s="143"/>
      <c r="C137" s="143"/>
      <c r="D137" s="143"/>
      <c r="E137" s="143"/>
      <c r="K137" s="12"/>
    </row>
    <row r="138" spans="2:11" ht="15" hidden="1">
      <c r="B138" s="143"/>
      <c r="C138" s="143"/>
      <c r="D138" s="143"/>
      <c r="E138" s="143"/>
      <c r="K138" s="12"/>
    </row>
    <row r="139" spans="2:11" ht="15" hidden="1">
      <c r="B139" s="143"/>
      <c r="C139" s="143"/>
      <c r="D139" s="143"/>
      <c r="E139" s="143"/>
      <c r="K139" s="12"/>
    </row>
    <row r="140" spans="2:11" ht="15" hidden="1">
      <c r="B140" s="143"/>
      <c r="C140" s="143"/>
      <c r="D140" s="143"/>
      <c r="E140" s="143"/>
      <c r="K140" s="12"/>
    </row>
    <row r="141" spans="2:11" ht="15" hidden="1">
      <c r="B141" s="143"/>
      <c r="C141" s="143"/>
      <c r="D141" s="143"/>
      <c r="E141" s="143"/>
      <c r="K141" s="12"/>
    </row>
    <row r="142" spans="2:11" ht="15" hidden="1">
      <c r="B142" s="143"/>
      <c r="C142" s="143"/>
      <c r="D142" s="143"/>
      <c r="E142" s="143"/>
      <c r="K142" s="12"/>
    </row>
    <row r="143" spans="2:11" ht="15" hidden="1">
      <c r="B143" s="143"/>
      <c r="C143" s="143"/>
      <c r="D143" s="143"/>
      <c r="E143" s="143"/>
      <c r="K143" s="12"/>
    </row>
    <row r="144" spans="2:11" ht="15" hidden="1">
      <c r="B144" s="143"/>
      <c r="C144" s="143"/>
      <c r="D144" s="143"/>
      <c r="E144" s="143"/>
      <c r="K144" s="12"/>
    </row>
    <row r="145" spans="2:11" ht="15" hidden="1">
      <c r="B145" s="143"/>
      <c r="C145" s="143"/>
      <c r="D145" s="143"/>
      <c r="E145" s="143"/>
      <c r="K145" s="12"/>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spans="2:5" ht="12.75" hidden="1">
      <c r="B159" s="143"/>
      <c r="C159" s="143"/>
      <c r="D159" s="143"/>
      <c r="E159" s="143"/>
    </row>
    <row r="160" spans="2:5" ht="12.75" hidden="1">
      <c r="B160" s="143"/>
      <c r="C160" s="143"/>
      <c r="D160" s="143"/>
      <c r="E160" s="143"/>
    </row>
    <row r="161" spans="2:5" ht="12.75" hidden="1">
      <c r="B161" s="143"/>
      <c r="C161" s="143"/>
      <c r="D161" s="143"/>
      <c r="E161" s="143"/>
    </row>
    <row r="162" spans="2:5" ht="12.75" hidden="1">
      <c r="B162" s="143"/>
      <c r="C162" s="143"/>
      <c r="D162" s="143"/>
      <c r="E162" s="143"/>
    </row>
    <row r="163" spans="2:5" ht="12.75" hidden="1">
      <c r="B163" s="143"/>
      <c r="C163" s="143"/>
      <c r="D163" s="143"/>
      <c r="E163" s="143"/>
    </row>
    <row r="164" spans="2:5" ht="12.75" hidden="1">
      <c r="B164" s="143"/>
      <c r="C164" s="143"/>
      <c r="D164" s="143"/>
      <c r="E164" s="143"/>
    </row>
    <row r="165" spans="2:5" ht="12.75" hidden="1">
      <c r="B165" s="143"/>
      <c r="C165" s="143"/>
      <c r="D165" s="143"/>
      <c r="E165" s="143"/>
    </row>
    <row r="166" spans="2:5" ht="12.75" hidden="1">
      <c r="B166" s="143"/>
      <c r="C166" s="143"/>
      <c r="D166" s="143"/>
      <c r="E166" s="143"/>
    </row>
    <row r="167" spans="2:5" ht="12.75" hidden="1">
      <c r="B167" s="143"/>
      <c r="C167" s="143"/>
      <c r="D167" s="143"/>
      <c r="E167" s="143"/>
    </row>
    <row r="168" spans="2:5" ht="12.75" hidden="1">
      <c r="B168" s="143"/>
      <c r="C168" s="143"/>
      <c r="D168" s="143"/>
      <c r="E168" s="143"/>
    </row>
    <row r="169" spans="2:5" ht="12.75" hidden="1">
      <c r="B169" s="143"/>
      <c r="C169" s="143"/>
      <c r="D169" s="143"/>
      <c r="E169" s="143"/>
    </row>
    <row r="170" spans="2:5" ht="12.75" hidden="1">
      <c r="B170" s="143"/>
      <c r="C170" s="143"/>
      <c r="D170" s="143"/>
      <c r="E170" s="143"/>
    </row>
    <row r="171" spans="2:5" ht="12.75" hidden="1">
      <c r="B171" s="143"/>
      <c r="C171" s="143"/>
      <c r="D171" s="143"/>
      <c r="E171" s="143"/>
    </row>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mergeCells count="96">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A32:M32"/>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B85:E85"/>
    <mergeCell ref="H85:M85"/>
    <mergeCell ref="B86:E86"/>
    <mergeCell ref="H86:M86"/>
    <mergeCell ref="B87:E87"/>
    <mergeCell ref="H87:M87"/>
    <mergeCell ref="B88:I88"/>
    <mergeCell ref="J88:M88"/>
    <mergeCell ref="B89:I89"/>
    <mergeCell ref="J89:M89"/>
    <mergeCell ref="F108:H109"/>
    <mergeCell ref="F110:H110"/>
    <mergeCell ref="F111:H112"/>
    <mergeCell ref="B90:I90"/>
    <mergeCell ref="J90:M90"/>
    <mergeCell ref="B91:I91"/>
    <mergeCell ref="J91:M91"/>
    <mergeCell ref="B92:I92"/>
    <mergeCell ref="J92:M92"/>
  </mergeCells>
  <conditionalFormatting sqref="H42:I53">
    <cfRule type="cellIs" priority="1" dxfId="2" operator="between">
      <formula>$L$30</formula>
      <formula>$M$30</formula>
    </cfRule>
    <cfRule type="cellIs" priority="2" dxfId="1" operator="between">
      <formula>$L$29</formula>
      <formula>$M$29</formula>
    </cfRule>
    <cfRule type="cellIs" priority="3" dxfId="0" operator="between">
      <formula>'GTH-07 Frecuencia_AT'!#REF!</formula>
      <formula>$M$28</formula>
    </cfRule>
  </conditionalFormatting>
  <conditionalFormatting sqref="H38">
    <cfRule type="cellIs" priority="4" dxfId="2" operator="between">
      <formula>$K$30</formula>
      <formula>$L$30</formula>
    </cfRule>
    <cfRule type="cellIs" priority="5" dxfId="1" operator="between">
      <formula>$K$29</formula>
      <formula>$L$29</formula>
    </cfRule>
    <cfRule type="cellIs" priority="6" dxfId="0" operator="between">
      <formula>'GTH-07 Frecuencia_AT'!#REF!</formula>
      <formula>$L$28</formula>
    </cfRule>
  </conditionalFormatting>
  <conditionalFormatting sqref="H35:I38">
    <cfRule type="cellIs" priority="7" dxfId="2" operator="between">
      <formula>$K$29</formula>
      <formula>$L$29</formula>
    </cfRule>
    <cfRule type="cellIs" priority="8" dxfId="1" operator="between">
      <formula>$K$28</formula>
      <formula>$L$28</formula>
    </cfRule>
    <cfRule type="cellIs" priority="9" dxfId="0" operator="between">
      <formula>'GTH-07 Frecuencia_AT'!#REF!</formula>
      <formula>$L$27</formula>
    </cfRule>
  </conditionalFormatting>
  <dataValidations count="8">
    <dataValidation type="list" allowBlank="1" showInputMessage="1" showErrorMessage="1" sqref="C9:M9">
      <formula1>$O$53:$O$56</formula1>
    </dataValidation>
    <dataValidation type="list" allowBlank="1" showInputMessage="1" showErrorMessage="1" sqref="C14:M14">
      <formula1>$O$71:$O$74</formula1>
    </dataValidation>
    <dataValidation type="list" allowBlank="1" showInputMessage="1" showErrorMessage="1" sqref="C7:H7">
      <formula1>$O$23:$O$50</formula1>
    </dataValidation>
    <dataValidation type="list" allowBlank="1" showInputMessage="1" showErrorMessage="1" sqref="C19:D21">
      <formula1>$O$60:$O$69</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L7:M7">
      <formula1>$O$18:$O$21</formula1>
    </dataValidation>
    <dataValidation type="list" allowBlank="1" showInputMessage="1" showErrorMessage="1" sqref="M19:M21 B24 B26 D24">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8.xml><?xml version="1.0" encoding="utf-8"?>
<worksheet xmlns="http://schemas.openxmlformats.org/spreadsheetml/2006/main" xmlns:r="http://schemas.openxmlformats.org/officeDocument/2006/relationships">
  <dimension ref="A1:AN163"/>
  <sheetViews>
    <sheetView showGridLines="0" view="pageBreakPreview" zoomScale="80" zoomScaleNormal="80" zoomScaleSheetLayoutView="80" zoomScalePageLayoutView="0" workbookViewId="0" topLeftCell="A40">
      <selection activeCell="A87" sqref="A87"/>
    </sheetView>
  </sheetViews>
  <sheetFormatPr defaultColWidth="11.421875" defaultRowHeight="12.75" customHeight="1" zeroHeight="1"/>
  <cols>
    <col min="1" max="1" width="17.421875" style="1" customWidth="1"/>
    <col min="2" max="2" width="18.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180</v>
      </c>
      <c r="D11" s="343"/>
      <c r="E11" s="343"/>
      <c r="F11" s="343"/>
      <c r="G11" s="343"/>
      <c r="H11" s="343"/>
      <c r="I11" s="343"/>
      <c r="J11" s="343"/>
      <c r="K11" s="24" t="s">
        <v>82</v>
      </c>
      <c r="L11" s="344" t="s">
        <v>240</v>
      </c>
      <c r="M11" s="345"/>
      <c r="O11" s="143" t="s">
        <v>21</v>
      </c>
    </row>
    <row r="12" spans="1:15" ht="39.75" customHeight="1" thickBot="1">
      <c r="A12" s="304" t="s">
        <v>9</v>
      </c>
      <c r="B12" s="305"/>
      <c r="C12" s="335" t="s">
        <v>231</v>
      </c>
      <c r="D12" s="336"/>
      <c r="E12" s="336"/>
      <c r="F12" s="336"/>
      <c r="G12" s="336"/>
      <c r="H12" s="336"/>
      <c r="I12" s="336"/>
      <c r="J12" s="336"/>
      <c r="K12" s="336"/>
      <c r="L12" s="336"/>
      <c r="M12" s="337"/>
      <c r="O12" s="143" t="s">
        <v>0</v>
      </c>
    </row>
    <row r="13" spans="1:15" ht="27.75" customHeight="1" thickBot="1">
      <c r="A13" s="304" t="s">
        <v>98</v>
      </c>
      <c r="B13" s="305"/>
      <c r="C13" s="335" t="s">
        <v>230</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183</v>
      </c>
      <c r="B19" s="363"/>
      <c r="C19" s="283" t="s">
        <v>101</v>
      </c>
      <c r="D19" s="284"/>
      <c r="E19" s="4">
        <v>1</v>
      </c>
      <c r="F19" s="276" t="s">
        <v>184</v>
      </c>
      <c r="G19" s="366"/>
      <c r="H19" s="367"/>
      <c r="I19" s="150" t="s">
        <v>97</v>
      </c>
      <c r="J19" s="309" t="s">
        <v>185</v>
      </c>
      <c r="K19" s="310"/>
      <c r="L19" s="311"/>
      <c r="M19" s="7" t="s">
        <v>21</v>
      </c>
      <c r="O19" s="143" t="s">
        <v>28</v>
      </c>
    </row>
    <row r="20" spans="1:15" ht="66" customHeight="1" thickBot="1">
      <c r="A20" s="411"/>
      <c r="B20" s="412"/>
      <c r="C20" s="413"/>
      <c r="D20" s="360"/>
      <c r="E20" s="4">
        <v>2</v>
      </c>
      <c r="F20" s="276" t="s">
        <v>186</v>
      </c>
      <c r="G20" s="366"/>
      <c r="H20" s="367"/>
      <c r="I20" s="150" t="s">
        <v>97</v>
      </c>
      <c r="J20" s="309" t="s">
        <v>187</v>
      </c>
      <c r="K20" s="310"/>
      <c r="L20" s="311"/>
      <c r="M20" s="7" t="s">
        <v>21</v>
      </c>
      <c r="O20" s="143" t="s">
        <v>3</v>
      </c>
    </row>
    <row r="21" spans="1:15" ht="33.75" customHeight="1" thickBot="1">
      <c r="A21" s="411"/>
      <c r="B21" s="412"/>
      <c r="C21" s="413"/>
      <c r="D21" s="360"/>
      <c r="E21" s="4">
        <v>3</v>
      </c>
      <c r="F21" s="276" t="s">
        <v>181</v>
      </c>
      <c r="G21" s="366"/>
      <c r="H21" s="367"/>
      <c r="I21" s="150" t="s">
        <v>97</v>
      </c>
      <c r="J21" s="309" t="s">
        <v>166</v>
      </c>
      <c r="K21" s="310"/>
      <c r="L21" s="311"/>
      <c r="M21" s="7" t="s">
        <v>21</v>
      </c>
      <c r="O21" s="143"/>
    </row>
    <row r="22" spans="1:15" ht="59.25" customHeight="1" thickBot="1">
      <c r="A22" s="364"/>
      <c r="B22" s="365"/>
      <c r="C22" s="285"/>
      <c r="D22" s="286"/>
      <c r="E22" s="4">
        <v>4</v>
      </c>
      <c r="F22" s="276" t="s">
        <v>10</v>
      </c>
      <c r="G22" s="366"/>
      <c r="H22" s="367"/>
      <c r="I22" s="150" t="s">
        <v>97</v>
      </c>
      <c r="J22" s="309" t="s">
        <v>250</v>
      </c>
      <c r="K22" s="310"/>
      <c r="L22" s="311"/>
      <c r="M22" s="7"/>
      <c r="O22" s="143" t="s">
        <v>29</v>
      </c>
    </row>
    <row r="23" spans="1:40" ht="13.5" thickBot="1">
      <c r="A23" s="2"/>
      <c r="B23" s="143"/>
      <c r="C23" s="143"/>
      <c r="D23" s="143"/>
      <c r="E23" s="143"/>
      <c r="F23" s="143"/>
      <c r="G23" s="143"/>
      <c r="H23" s="143"/>
      <c r="I23" s="143"/>
      <c r="J23" s="143"/>
      <c r="K23" s="143"/>
      <c r="L23" s="143"/>
      <c r="M23" s="37"/>
      <c r="O23" s="21" t="s">
        <v>70</v>
      </c>
      <c r="AN23" s="1">
        <v>2002</v>
      </c>
    </row>
    <row r="24" spans="1:40" ht="45.75" customHeight="1" thickBot="1">
      <c r="A24" s="6" t="s">
        <v>22</v>
      </c>
      <c r="B24" s="142" t="s">
        <v>8</v>
      </c>
      <c r="C24" s="33" t="s">
        <v>73</v>
      </c>
      <c r="D24" s="142" t="s">
        <v>20</v>
      </c>
      <c r="E24" s="6" t="s">
        <v>23</v>
      </c>
      <c r="F24" s="71">
        <v>0</v>
      </c>
      <c r="G24" s="6" t="s">
        <v>140</v>
      </c>
      <c r="H24" s="49" t="s">
        <v>127</v>
      </c>
      <c r="I24" s="6" t="s">
        <v>106</v>
      </c>
      <c r="J24" s="49" t="s">
        <v>127</v>
      </c>
      <c r="K24" s="6" t="s">
        <v>107</v>
      </c>
      <c r="L24" s="331" t="s">
        <v>127</v>
      </c>
      <c r="M24" s="332"/>
      <c r="O24" s="20" t="s">
        <v>48</v>
      </c>
      <c r="AN24" s="1">
        <f>AN23+1</f>
        <v>2003</v>
      </c>
    </row>
    <row r="25" spans="1:15" ht="16.5" customHeight="1" thickBot="1">
      <c r="A25" s="296" t="s">
        <v>26</v>
      </c>
      <c r="B25" s="333" t="s">
        <v>21</v>
      </c>
      <c r="C25" s="296" t="s">
        <v>75</v>
      </c>
      <c r="D25" s="333" t="s">
        <v>21</v>
      </c>
      <c r="E25" s="296" t="s">
        <v>116</v>
      </c>
      <c r="F25" s="43" t="s">
        <v>119</v>
      </c>
      <c r="G25" s="39">
        <v>2016</v>
      </c>
      <c r="H25" s="39">
        <v>2017</v>
      </c>
      <c r="I25" s="39">
        <v>2018</v>
      </c>
      <c r="J25" s="39">
        <v>2019</v>
      </c>
      <c r="K25" s="39">
        <v>2020</v>
      </c>
      <c r="L25" s="314" t="s">
        <v>141</v>
      </c>
      <c r="M25" s="315"/>
      <c r="O25" s="20" t="s">
        <v>49</v>
      </c>
    </row>
    <row r="26" spans="1:15" ht="30" customHeight="1" thickBot="1">
      <c r="A26" s="297"/>
      <c r="B26" s="334"/>
      <c r="C26" s="297"/>
      <c r="D26" s="334"/>
      <c r="E26" s="313"/>
      <c r="F26" s="41" t="s">
        <v>117</v>
      </c>
      <c r="G26" s="49" t="s">
        <v>127</v>
      </c>
      <c r="H26" s="49" t="s">
        <v>127</v>
      </c>
      <c r="I26" s="49" t="s">
        <v>127</v>
      </c>
      <c r="J26" s="49" t="s">
        <v>127</v>
      </c>
      <c r="K26" s="49" t="s">
        <v>127</v>
      </c>
      <c r="L26" s="49" t="s">
        <v>127</v>
      </c>
      <c r="M26" s="49" t="s">
        <v>127</v>
      </c>
      <c r="O26" s="20" t="s">
        <v>61</v>
      </c>
    </row>
    <row r="27" spans="1:15" ht="30" customHeight="1" thickBot="1">
      <c r="A27" s="48"/>
      <c r="B27" s="45"/>
      <c r="C27" s="44"/>
      <c r="D27" s="44"/>
      <c r="E27" s="297"/>
      <c r="F27" s="46" t="s">
        <v>118</v>
      </c>
      <c r="G27" s="49" t="s">
        <v>127</v>
      </c>
      <c r="H27" s="49" t="s">
        <v>127</v>
      </c>
      <c r="I27" s="49" t="s">
        <v>127</v>
      </c>
      <c r="J27" s="49" t="s">
        <v>127</v>
      </c>
      <c r="K27" s="49" t="s">
        <v>127</v>
      </c>
      <c r="L27" s="49" t="s">
        <v>127</v>
      </c>
      <c r="M27" s="49" t="s">
        <v>127</v>
      </c>
      <c r="O27" s="20"/>
    </row>
    <row r="28" spans="1:40" ht="13.5" thickBot="1">
      <c r="A28" s="2"/>
      <c r="B28" s="143"/>
      <c r="C28" s="143"/>
      <c r="D28" s="143"/>
      <c r="E28" s="143"/>
      <c r="F28" s="143"/>
      <c r="G28" s="143"/>
      <c r="H28" s="143"/>
      <c r="I28" s="143"/>
      <c r="J28" s="143"/>
      <c r="K28" s="143"/>
      <c r="L28" s="143"/>
      <c r="M28" s="37"/>
      <c r="O28" s="20"/>
      <c r="AN28" s="1" t="e">
        <f>#REF!+1</f>
        <v>#REF!</v>
      </c>
    </row>
    <row r="29" spans="1:40" ht="24.75" customHeight="1" thickBot="1">
      <c r="A29" s="298" t="s">
        <v>94</v>
      </c>
      <c r="B29" s="299"/>
      <c r="C29" s="300"/>
      <c r="D29" s="319" t="s">
        <v>77</v>
      </c>
      <c r="E29" s="320"/>
      <c r="F29" s="145">
        <v>0</v>
      </c>
      <c r="G29" s="25" t="s">
        <v>87</v>
      </c>
      <c r="H29" s="146">
        <v>0</v>
      </c>
      <c r="I29" s="357" t="s">
        <v>88</v>
      </c>
      <c r="J29" s="358"/>
      <c r="K29" s="23"/>
      <c r="L29" s="51"/>
      <c r="M29" s="101"/>
      <c r="O29" s="20" t="s">
        <v>62</v>
      </c>
      <c r="AN29" s="1" t="e">
        <f>AN28+1</f>
        <v>#REF!</v>
      </c>
    </row>
    <row r="30" spans="1:40" ht="24.75" customHeight="1" thickBot="1">
      <c r="A30" s="316"/>
      <c r="B30" s="317"/>
      <c r="C30" s="318"/>
      <c r="D30" s="321" t="s">
        <v>78</v>
      </c>
      <c r="E30" s="322"/>
      <c r="F30" s="147">
        <v>1</v>
      </c>
      <c r="G30" s="26" t="s">
        <v>87</v>
      </c>
      <c r="H30" s="148">
        <v>2</v>
      </c>
      <c r="I30" s="393" t="s">
        <v>179</v>
      </c>
      <c r="J30" s="394"/>
      <c r="K30" s="394"/>
      <c r="L30" s="394"/>
      <c r="M30" s="395"/>
      <c r="O30" s="20" t="s">
        <v>51</v>
      </c>
      <c r="AN30" s="1" t="e">
        <f>#REF!+1</f>
        <v>#REF!</v>
      </c>
    </row>
    <row r="31" spans="1:40" ht="24.75" customHeight="1" thickBot="1">
      <c r="A31" s="301"/>
      <c r="B31" s="302"/>
      <c r="C31" s="303"/>
      <c r="D31" s="329" t="s">
        <v>79</v>
      </c>
      <c r="E31" s="330"/>
      <c r="F31" s="138">
        <v>2.1</v>
      </c>
      <c r="G31" s="27" t="s">
        <v>87</v>
      </c>
      <c r="H31" s="139">
        <v>100</v>
      </c>
      <c r="I31" s="396"/>
      <c r="J31" s="397"/>
      <c r="K31" s="397"/>
      <c r="L31" s="397"/>
      <c r="M31" s="398"/>
      <c r="O31" s="20" t="s">
        <v>52</v>
      </c>
      <c r="AN31" s="1" t="e">
        <f>#REF!+1</f>
        <v>#REF!</v>
      </c>
    </row>
    <row r="32" spans="1:40" ht="13.5" thickBot="1">
      <c r="A32" s="2"/>
      <c r="B32" s="143"/>
      <c r="C32" s="143"/>
      <c r="D32" s="143"/>
      <c r="E32" s="143"/>
      <c r="F32" s="143"/>
      <c r="G32" s="143"/>
      <c r="H32" s="143"/>
      <c r="I32" s="143"/>
      <c r="J32" s="143"/>
      <c r="K32" s="143"/>
      <c r="L32" s="143"/>
      <c r="M32" s="37"/>
      <c r="O32" s="20" t="s">
        <v>142</v>
      </c>
      <c r="AN32" s="1" t="e">
        <f>#REF!+1</f>
        <v>#REF!</v>
      </c>
    </row>
    <row r="33" spans="1:40" ht="13.5" customHeight="1" thickBot="1">
      <c r="A33" s="293" t="s">
        <v>30</v>
      </c>
      <c r="B33" s="294"/>
      <c r="C33" s="294"/>
      <c r="D33" s="294"/>
      <c r="E33" s="294"/>
      <c r="F33" s="294"/>
      <c r="G33" s="294"/>
      <c r="H33" s="294"/>
      <c r="I33" s="294"/>
      <c r="J33" s="294"/>
      <c r="K33" s="294"/>
      <c r="L33" s="294"/>
      <c r="M33" s="295"/>
      <c r="O33" s="20" t="s">
        <v>64</v>
      </c>
      <c r="AN33" s="1" t="e">
        <f>AN32+1</f>
        <v>#REF!</v>
      </c>
    </row>
    <row r="34" spans="1:40" ht="13.5" thickBot="1">
      <c r="A34" s="2"/>
      <c r="B34" s="143"/>
      <c r="C34" s="143"/>
      <c r="D34" s="143"/>
      <c r="E34" s="143"/>
      <c r="F34" s="143"/>
      <c r="G34" s="143"/>
      <c r="H34" s="143"/>
      <c r="I34" s="143"/>
      <c r="J34" s="143"/>
      <c r="K34" s="143"/>
      <c r="L34" s="143"/>
      <c r="M34" s="37"/>
      <c r="O34" s="20" t="s">
        <v>54</v>
      </c>
      <c r="AN34" s="1" t="e">
        <f>AN33+1</f>
        <v>#REF!</v>
      </c>
    </row>
    <row r="35" spans="3:38" ht="78" customHeight="1" thickBot="1">
      <c r="C35" s="217" t="s">
        <v>31</v>
      </c>
      <c r="D35" s="218" t="s">
        <v>32</v>
      </c>
      <c r="E35" s="219" t="str">
        <f>F19</f>
        <v>N° de días de incapacidad por AT en el mes</v>
      </c>
      <c r="F35" s="186" t="str">
        <f>F20</f>
        <v>N° de días cargados en el mes</v>
      </c>
      <c r="G35" s="186" t="str">
        <f>F21</f>
        <v>N° de trabajadores en el mes</v>
      </c>
      <c r="H35" s="195" t="str">
        <f>F22</f>
        <v>Constante</v>
      </c>
      <c r="I35" s="220" t="s">
        <v>89</v>
      </c>
      <c r="J35" s="221" t="s">
        <v>93</v>
      </c>
      <c r="K35" s="143"/>
      <c r="L35" s="143"/>
      <c r="M35" s="149"/>
      <c r="O35" s="21"/>
      <c r="AI35"/>
      <c r="AL35" s="1"/>
    </row>
    <row r="36" spans="3:38" ht="36.75" customHeight="1">
      <c r="C36" s="197" t="s">
        <v>33</v>
      </c>
      <c r="D36" s="222">
        <v>0</v>
      </c>
      <c r="E36" s="223">
        <v>0</v>
      </c>
      <c r="F36" s="189">
        <v>0</v>
      </c>
      <c r="G36" s="224">
        <v>64</v>
      </c>
      <c r="H36" s="225">
        <v>100</v>
      </c>
      <c r="I36" s="199">
        <f>((E36+F36)/G36)*H36</f>
        <v>0</v>
      </c>
      <c r="J36" s="200">
        <f>I36</f>
        <v>0</v>
      </c>
      <c r="K36" s="143"/>
      <c r="L36" s="143"/>
      <c r="M36" s="149"/>
      <c r="O36" s="21"/>
      <c r="AI36"/>
      <c r="AL36" s="1"/>
    </row>
    <row r="37" spans="3:38" ht="36.75" customHeight="1">
      <c r="C37" s="201" t="s">
        <v>34</v>
      </c>
      <c r="D37" s="226">
        <v>0</v>
      </c>
      <c r="E37" s="227">
        <v>0</v>
      </c>
      <c r="F37" s="210">
        <v>0</v>
      </c>
      <c r="G37" s="182">
        <v>86</v>
      </c>
      <c r="H37" s="179">
        <v>100</v>
      </c>
      <c r="I37" s="204">
        <f>((E37+F37)/G37)*H37</f>
        <v>0</v>
      </c>
      <c r="J37" s="228">
        <f>I37</f>
        <v>0</v>
      </c>
      <c r="K37" s="143"/>
      <c r="L37" s="143"/>
      <c r="M37" s="149"/>
      <c r="O37" s="21"/>
      <c r="AI37"/>
      <c r="AL37" s="1"/>
    </row>
    <row r="38" spans="3:38" ht="36.75" customHeight="1">
      <c r="C38" s="201" t="s">
        <v>35</v>
      </c>
      <c r="D38" s="226">
        <v>0</v>
      </c>
      <c r="E38" s="227">
        <v>0</v>
      </c>
      <c r="F38" s="210">
        <v>0</v>
      </c>
      <c r="G38" s="182">
        <v>95</v>
      </c>
      <c r="H38" s="179">
        <v>100</v>
      </c>
      <c r="I38" s="204">
        <f>((E38+F38)/G38)*H38</f>
        <v>0</v>
      </c>
      <c r="J38" s="228">
        <f>I38</f>
        <v>0</v>
      </c>
      <c r="K38" s="143"/>
      <c r="L38" s="143"/>
      <c r="M38" s="149"/>
      <c r="O38" s="21"/>
      <c r="AI38"/>
      <c r="AL38" s="1"/>
    </row>
    <row r="39" spans="3:16" ht="36.75" customHeight="1" thickBot="1">
      <c r="C39" s="206" t="s">
        <v>36</v>
      </c>
      <c r="D39" s="229">
        <v>0</v>
      </c>
      <c r="E39" s="230">
        <v>0</v>
      </c>
      <c r="F39" s="193">
        <v>0</v>
      </c>
      <c r="G39" s="193">
        <v>83</v>
      </c>
      <c r="H39" s="176">
        <v>100</v>
      </c>
      <c r="I39" s="207">
        <f>((E39+F39)/G39)*H39</f>
        <v>0</v>
      </c>
      <c r="J39" s="208">
        <f>I39</f>
        <v>0</v>
      </c>
      <c r="K39" s="143"/>
      <c r="L39" s="143"/>
      <c r="M39" s="37"/>
      <c r="N39" s="143"/>
      <c r="O39" s="9" t="s">
        <v>68</v>
      </c>
      <c r="P39" s="143"/>
    </row>
    <row r="40" spans="3:16" ht="22.5" customHeight="1" thickBot="1">
      <c r="C40" s="231"/>
      <c r="D40" s="232"/>
      <c r="E40" s="233"/>
      <c r="F40" s="234"/>
      <c r="G40" s="235"/>
      <c r="H40" s="235"/>
      <c r="I40" s="236"/>
      <c r="J40" s="236"/>
      <c r="K40" s="143"/>
      <c r="L40" s="143"/>
      <c r="M40" s="3"/>
      <c r="N40" s="143"/>
      <c r="O40" s="9"/>
      <c r="P40" s="143"/>
    </row>
    <row r="41" spans="3:38" ht="71.25" customHeight="1" thickBot="1">
      <c r="C41" s="237" t="s">
        <v>31</v>
      </c>
      <c r="D41" s="173" t="s">
        <v>32</v>
      </c>
      <c r="E41" s="172" t="str">
        <f>F19</f>
        <v>N° de días de incapacidad por AT en el mes</v>
      </c>
      <c r="F41" s="171" t="str">
        <f>F20</f>
        <v>N° de días cargados en el mes</v>
      </c>
      <c r="G41" s="171" t="str">
        <f>F21</f>
        <v>N° de trabajadores en el mes</v>
      </c>
      <c r="H41" s="238" t="str">
        <f>F22</f>
        <v>Constante</v>
      </c>
      <c r="I41" s="239" t="s">
        <v>89</v>
      </c>
      <c r="J41" s="240" t="s">
        <v>93</v>
      </c>
      <c r="K41" s="241"/>
      <c r="L41" s="242"/>
      <c r="M41" s="242"/>
      <c r="O41" s="20" t="s">
        <v>55</v>
      </c>
      <c r="AI41"/>
      <c r="AL41" s="1"/>
    </row>
    <row r="42" spans="3:38" ht="27" customHeight="1">
      <c r="C42" s="168" t="s">
        <v>167</v>
      </c>
      <c r="D42" s="222">
        <v>0</v>
      </c>
      <c r="E42" s="223">
        <v>0</v>
      </c>
      <c r="F42" s="189">
        <v>0</v>
      </c>
      <c r="G42" s="210">
        <f>37+19</f>
        <v>56</v>
      </c>
      <c r="H42" s="225">
        <v>100</v>
      </c>
      <c r="I42" s="243">
        <v>0</v>
      </c>
      <c r="J42" s="244">
        <f>I42</f>
        <v>0</v>
      </c>
      <c r="K42" s="245"/>
      <c r="L42" s="129"/>
      <c r="M42" s="129"/>
      <c r="O42" s="20" t="s">
        <v>53</v>
      </c>
      <c r="AI42"/>
      <c r="AL42" s="1"/>
    </row>
    <row r="43" spans="3:38" ht="27" customHeight="1">
      <c r="C43" s="163" t="s">
        <v>168</v>
      </c>
      <c r="D43" s="226">
        <v>0</v>
      </c>
      <c r="E43" s="227">
        <v>0</v>
      </c>
      <c r="F43" s="210">
        <v>0</v>
      </c>
      <c r="G43" s="191">
        <f>37+28</f>
        <v>65</v>
      </c>
      <c r="H43" s="179">
        <v>100</v>
      </c>
      <c r="I43" s="213">
        <f aca="true" t="shared" si="0" ref="I43:I53">((E43+F43)/G43)*H43</f>
        <v>0</v>
      </c>
      <c r="J43" s="214">
        <f aca="true" t="shared" si="1" ref="J43:J53">I43</f>
        <v>0</v>
      </c>
      <c r="K43" s="245"/>
      <c r="L43" s="129"/>
      <c r="M43" s="129"/>
      <c r="O43" s="20"/>
      <c r="AI43"/>
      <c r="AL43" s="1"/>
    </row>
    <row r="44" spans="3:38" ht="27" customHeight="1">
      <c r="C44" s="163" t="s">
        <v>169</v>
      </c>
      <c r="D44" s="226">
        <v>0</v>
      </c>
      <c r="E44" s="227">
        <v>0</v>
      </c>
      <c r="F44" s="210">
        <v>0</v>
      </c>
      <c r="G44" s="191">
        <f>37+34</f>
        <v>71</v>
      </c>
      <c r="H44" s="179">
        <v>100</v>
      </c>
      <c r="I44" s="213">
        <f t="shared" si="0"/>
        <v>0</v>
      </c>
      <c r="J44" s="214">
        <f t="shared" si="1"/>
        <v>0</v>
      </c>
      <c r="K44" s="245"/>
      <c r="L44" s="129"/>
      <c r="M44" s="129"/>
      <c r="O44" s="20"/>
      <c r="AI44"/>
      <c r="AL44" s="1"/>
    </row>
    <row r="45" spans="3:38" ht="27" customHeight="1">
      <c r="C45" s="163" t="s">
        <v>170</v>
      </c>
      <c r="D45" s="226">
        <v>0</v>
      </c>
      <c r="E45" s="227">
        <v>0</v>
      </c>
      <c r="F45" s="210">
        <v>0</v>
      </c>
      <c r="G45" s="182">
        <v>77</v>
      </c>
      <c r="H45" s="179">
        <v>100</v>
      </c>
      <c r="I45" s="213">
        <f t="shared" si="0"/>
        <v>0</v>
      </c>
      <c r="J45" s="214">
        <f t="shared" si="1"/>
        <v>0</v>
      </c>
      <c r="K45" s="245"/>
      <c r="L45" s="129"/>
      <c r="M45" s="129"/>
      <c r="O45" s="20"/>
      <c r="AI45"/>
      <c r="AL45" s="1"/>
    </row>
    <row r="46" spans="3:38" ht="27" customHeight="1">
      <c r="C46" s="163" t="s">
        <v>171</v>
      </c>
      <c r="D46" s="226">
        <v>0</v>
      </c>
      <c r="E46" s="227">
        <v>0</v>
      </c>
      <c r="F46" s="210">
        <v>0</v>
      </c>
      <c r="G46" s="182">
        <v>85</v>
      </c>
      <c r="H46" s="179">
        <v>100</v>
      </c>
      <c r="I46" s="213">
        <f t="shared" si="0"/>
        <v>0</v>
      </c>
      <c r="J46" s="214">
        <f t="shared" si="1"/>
        <v>0</v>
      </c>
      <c r="K46" s="143"/>
      <c r="L46" s="143"/>
      <c r="M46" s="149"/>
      <c r="O46" s="20"/>
      <c r="AI46"/>
      <c r="AL46" s="1"/>
    </row>
    <row r="47" spans="3:38" ht="27" customHeight="1">
      <c r="C47" s="163" t="s">
        <v>172</v>
      </c>
      <c r="D47" s="226">
        <v>0</v>
      </c>
      <c r="E47" s="227">
        <v>0</v>
      </c>
      <c r="F47" s="210">
        <v>0</v>
      </c>
      <c r="G47" s="182">
        <v>96</v>
      </c>
      <c r="H47" s="179">
        <v>100</v>
      </c>
      <c r="I47" s="213">
        <f t="shared" si="0"/>
        <v>0</v>
      </c>
      <c r="J47" s="214">
        <f t="shared" si="1"/>
        <v>0</v>
      </c>
      <c r="K47" s="143"/>
      <c r="L47" s="143"/>
      <c r="M47" s="149"/>
      <c r="O47" s="20"/>
      <c r="AI47"/>
      <c r="AL47" s="1"/>
    </row>
    <row r="48" spans="3:38" ht="27" customHeight="1">
      <c r="C48" s="163" t="s">
        <v>173</v>
      </c>
      <c r="D48" s="226">
        <v>0</v>
      </c>
      <c r="E48" s="227">
        <v>0</v>
      </c>
      <c r="F48" s="191">
        <v>0</v>
      </c>
      <c r="G48" s="191">
        <f>59+37</f>
        <v>96</v>
      </c>
      <c r="H48" s="179">
        <v>100</v>
      </c>
      <c r="I48" s="213">
        <f t="shared" si="0"/>
        <v>0</v>
      </c>
      <c r="J48" s="214">
        <f t="shared" si="1"/>
        <v>0</v>
      </c>
      <c r="K48" s="143"/>
      <c r="L48" s="143"/>
      <c r="M48" s="149"/>
      <c r="O48" s="20"/>
      <c r="AI48"/>
      <c r="AL48" s="1"/>
    </row>
    <row r="49" spans="3:38" ht="27" customHeight="1">
      <c r="C49" s="163" t="s">
        <v>174</v>
      </c>
      <c r="D49" s="226">
        <v>0</v>
      </c>
      <c r="E49" s="227">
        <v>0</v>
      </c>
      <c r="F49" s="191">
        <v>0</v>
      </c>
      <c r="G49" s="191">
        <f>58+37</f>
        <v>95</v>
      </c>
      <c r="H49" s="179">
        <v>100</v>
      </c>
      <c r="I49" s="213">
        <f t="shared" si="0"/>
        <v>0</v>
      </c>
      <c r="J49" s="214">
        <f t="shared" si="1"/>
        <v>0</v>
      </c>
      <c r="K49" s="143"/>
      <c r="L49" s="143"/>
      <c r="M49" s="149"/>
      <c r="O49" s="20"/>
      <c r="AI49"/>
      <c r="AL49" s="1"/>
    </row>
    <row r="50" spans="3:38" ht="27" customHeight="1">
      <c r="C50" s="163" t="s">
        <v>175</v>
      </c>
      <c r="D50" s="226">
        <v>0</v>
      </c>
      <c r="E50" s="227">
        <v>0</v>
      </c>
      <c r="F50" s="202">
        <v>0</v>
      </c>
      <c r="G50" s="203">
        <v>94</v>
      </c>
      <c r="H50" s="179">
        <v>100</v>
      </c>
      <c r="I50" s="213">
        <f t="shared" si="0"/>
        <v>0</v>
      </c>
      <c r="J50" s="214">
        <f t="shared" si="1"/>
        <v>0</v>
      </c>
      <c r="K50" s="143"/>
      <c r="L50" s="143"/>
      <c r="M50" s="149"/>
      <c r="O50" s="20"/>
      <c r="AI50"/>
      <c r="AL50" s="1"/>
    </row>
    <row r="51" spans="3:38" ht="27" customHeight="1">
      <c r="C51" s="163" t="s">
        <v>176</v>
      </c>
      <c r="D51" s="226">
        <v>0</v>
      </c>
      <c r="E51" s="202">
        <v>0</v>
      </c>
      <c r="F51" s="202">
        <v>0</v>
      </c>
      <c r="G51" s="203">
        <f>53+37</f>
        <v>90</v>
      </c>
      <c r="H51" s="179">
        <v>100</v>
      </c>
      <c r="I51" s="213">
        <f t="shared" si="0"/>
        <v>0</v>
      </c>
      <c r="J51" s="214">
        <f t="shared" si="1"/>
        <v>0</v>
      </c>
      <c r="K51" s="143"/>
      <c r="L51" s="143"/>
      <c r="M51" s="149"/>
      <c r="O51" s="20"/>
      <c r="AI51"/>
      <c r="AL51" s="1"/>
    </row>
    <row r="52" spans="3:38" ht="27" customHeight="1">
      <c r="C52" s="163" t="s">
        <v>177</v>
      </c>
      <c r="D52" s="226">
        <v>0</v>
      </c>
      <c r="E52" s="202">
        <v>0</v>
      </c>
      <c r="F52" s="202">
        <v>0</v>
      </c>
      <c r="G52" s="203">
        <f>46+37</f>
        <v>83</v>
      </c>
      <c r="H52" s="179">
        <v>100</v>
      </c>
      <c r="I52" s="213">
        <f t="shared" si="0"/>
        <v>0</v>
      </c>
      <c r="J52" s="214">
        <f t="shared" si="1"/>
        <v>0</v>
      </c>
      <c r="K52" s="143"/>
      <c r="L52" s="143"/>
      <c r="M52" s="149"/>
      <c r="O52" s="20" t="s">
        <v>66</v>
      </c>
      <c r="AI52"/>
      <c r="AL52" s="1"/>
    </row>
    <row r="53" spans="3:38" ht="27" customHeight="1" thickBot="1">
      <c r="C53" s="158" t="s">
        <v>178</v>
      </c>
      <c r="D53" s="229">
        <v>0</v>
      </c>
      <c r="E53" s="192">
        <v>0</v>
      </c>
      <c r="F53" s="192">
        <v>0</v>
      </c>
      <c r="G53" s="193">
        <f>40+37</f>
        <v>77</v>
      </c>
      <c r="H53" s="176">
        <v>100</v>
      </c>
      <c r="I53" s="215">
        <f t="shared" si="0"/>
        <v>0</v>
      </c>
      <c r="J53" s="216">
        <f t="shared" si="1"/>
        <v>0</v>
      </c>
      <c r="K53" s="143"/>
      <c r="L53" s="143"/>
      <c r="M53" s="149"/>
      <c r="O53" s="21" t="s">
        <v>69</v>
      </c>
      <c r="AI53"/>
      <c r="AL53" s="1"/>
    </row>
    <row r="54" spans="1:38" ht="27" customHeight="1">
      <c r="A54" s="246"/>
      <c r="B54" s="232"/>
      <c r="C54" s="233"/>
      <c r="D54" s="247"/>
      <c r="E54" s="235"/>
      <c r="F54" s="235"/>
      <c r="G54" s="248"/>
      <c r="H54" s="249"/>
      <c r="J54" s="143"/>
      <c r="K54" s="143"/>
      <c r="L54" s="143"/>
      <c r="M54" s="149"/>
      <c r="O54" s="21"/>
      <c r="AI54"/>
      <c r="AL54" s="1"/>
    </row>
    <row r="55" spans="1:40" ht="12.75">
      <c r="A55" s="2"/>
      <c r="B55" s="143"/>
      <c r="C55" s="143"/>
      <c r="D55" s="143"/>
      <c r="E55" s="143"/>
      <c r="F55" s="143"/>
      <c r="G55" s="143"/>
      <c r="H55" s="143"/>
      <c r="I55" s="143"/>
      <c r="J55" s="143"/>
      <c r="K55" s="143"/>
      <c r="L55" s="143"/>
      <c r="M55" s="37"/>
      <c r="O55" s="9" t="s">
        <v>56</v>
      </c>
      <c r="AN55" s="1" t="e">
        <f>#REF!+1</f>
        <v>#REF!</v>
      </c>
    </row>
    <row r="56" spans="1:15" ht="12.75" hidden="1">
      <c r="A56" s="2"/>
      <c r="B56" s="143"/>
      <c r="C56" s="143"/>
      <c r="D56" s="143"/>
      <c r="E56" s="143"/>
      <c r="F56" s="143"/>
      <c r="G56" s="143"/>
      <c r="H56" s="143"/>
      <c r="I56" s="143"/>
      <c r="J56" s="143"/>
      <c r="K56" s="143"/>
      <c r="L56" s="143"/>
      <c r="M56" s="37"/>
      <c r="O56" s="9" t="s">
        <v>46</v>
      </c>
    </row>
    <row r="57" spans="1:15" ht="12.75" hidden="1">
      <c r="A57" s="2"/>
      <c r="B57" s="143"/>
      <c r="C57" s="143"/>
      <c r="D57" s="143"/>
      <c r="E57" s="143"/>
      <c r="F57" s="143"/>
      <c r="G57" s="143"/>
      <c r="H57" s="143"/>
      <c r="I57" s="143"/>
      <c r="J57" s="143"/>
      <c r="K57" s="143"/>
      <c r="L57" s="143"/>
      <c r="M57" s="37"/>
      <c r="O57" s="143" t="s">
        <v>47</v>
      </c>
    </row>
    <row r="58" spans="1:15" ht="12.75" hidden="1">
      <c r="A58" s="2"/>
      <c r="B58" s="143"/>
      <c r="C58" s="143"/>
      <c r="D58" s="143"/>
      <c r="E58" s="143"/>
      <c r="F58" s="143"/>
      <c r="G58" s="143"/>
      <c r="H58" s="143"/>
      <c r="I58" s="143"/>
      <c r="J58" s="143"/>
      <c r="K58" s="143"/>
      <c r="L58" s="143"/>
      <c r="M58" s="37"/>
      <c r="O58" s="143" t="s">
        <v>81</v>
      </c>
    </row>
    <row r="59" spans="1:15" ht="12.75" hidden="1">
      <c r="A59" s="2"/>
      <c r="B59" s="143"/>
      <c r="C59" s="143"/>
      <c r="D59" s="143"/>
      <c r="E59" s="143"/>
      <c r="F59" s="143"/>
      <c r="G59" s="143"/>
      <c r="H59" s="143"/>
      <c r="I59" s="143"/>
      <c r="J59" s="143"/>
      <c r="K59" s="143"/>
      <c r="L59" s="143"/>
      <c r="M59" s="37"/>
      <c r="O59" s="21" t="s">
        <v>84</v>
      </c>
    </row>
    <row r="60" spans="1:15" ht="12.75" hidden="1">
      <c r="A60" s="2"/>
      <c r="B60" s="143"/>
      <c r="C60" s="143"/>
      <c r="D60" s="143"/>
      <c r="E60" s="143"/>
      <c r="F60" s="143"/>
      <c r="G60" s="143"/>
      <c r="H60" s="143"/>
      <c r="I60" s="143"/>
      <c r="J60" s="143"/>
      <c r="K60" s="143"/>
      <c r="L60" s="143"/>
      <c r="M60" s="37"/>
      <c r="O60" s="143" t="s">
        <v>86</v>
      </c>
    </row>
    <row r="61" spans="1:15" ht="12.75" hidden="1">
      <c r="A61" s="2"/>
      <c r="B61" s="143"/>
      <c r="C61" s="143"/>
      <c r="D61" s="143"/>
      <c r="E61" s="143"/>
      <c r="F61" s="143"/>
      <c r="G61" s="143"/>
      <c r="H61" s="143"/>
      <c r="I61" s="143"/>
      <c r="J61" s="143"/>
      <c r="K61" s="143"/>
      <c r="L61" s="143"/>
      <c r="M61" s="37"/>
      <c r="O61" s="143" t="s">
        <v>97</v>
      </c>
    </row>
    <row r="62" spans="1:15" ht="12.75" hidden="1">
      <c r="A62" s="2"/>
      <c r="B62" s="143"/>
      <c r="C62" s="143"/>
      <c r="D62" s="143"/>
      <c r="E62" s="143"/>
      <c r="F62" s="143"/>
      <c r="G62" s="143"/>
      <c r="H62" s="143"/>
      <c r="I62" s="143"/>
      <c r="J62" s="143"/>
      <c r="K62" s="143"/>
      <c r="L62" s="143"/>
      <c r="M62" s="37"/>
      <c r="O62" s="143" t="s">
        <v>85</v>
      </c>
    </row>
    <row r="63" spans="1:15" ht="12.75" hidden="1">
      <c r="A63" s="2"/>
      <c r="B63" s="143"/>
      <c r="C63" s="143"/>
      <c r="D63" s="143"/>
      <c r="E63" s="143"/>
      <c r="F63" s="143"/>
      <c r="G63" s="143"/>
      <c r="H63" s="143"/>
      <c r="I63" s="143"/>
      <c r="J63" s="143"/>
      <c r="K63" s="143"/>
      <c r="L63" s="143"/>
      <c r="M63" s="37"/>
      <c r="O63" s="143" t="s">
        <v>99</v>
      </c>
    </row>
    <row r="64" spans="1:40" ht="28.5" customHeight="1" hidden="1">
      <c r="A64" s="2"/>
      <c r="B64" s="143"/>
      <c r="C64" s="143"/>
      <c r="D64" s="143"/>
      <c r="E64" s="143"/>
      <c r="F64" s="143"/>
      <c r="G64" s="143"/>
      <c r="H64" s="143"/>
      <c r="I64" s="143"/>
      <c r="J64" s="143"/>
      <c r="K64" s="143"/>
      <c r="L64" s="143"/>
      <c r="M64" s="37"/>
      <c r="O64" s="143" t="s">
        <v>100</v>
      </c>
      <c r="AN64" s="1" t="e">
        <f>AN55+1</f>
        <v>#REF!</v>
      </c>
    </row>
    <row r="65" spans="1:40" ht="19.5" customHeight="1" hidden="1">
      <c r="A65" s="2"/>
      <c r="B65" s="143"/>
      <c r="C65" s="143"/>
      <c r="D65" s="143"/>
      <c r="E65" s="143"/>
      <c r="F65" s="143"/>
      <c r="G65" s="143"/>
      <c r="H65" s="143"/>
      <c r="I65" s="143"/>
      <c r="J65" s="143"/>
      <c r="K65" s="143"/>
      <c r="L65" s="143"/>
      <c r="M65" s="37"/>
      <c r="O65" s="143" t="s">
        <v>101</v>
      </c>
      <c r="AN65" s="1" t="e">
        <f aca="true" t="shared" si="2" ref="AN65:AN73">AN64+1</f>
        <v>#REF!</v>
      </c>
    </row>
    <row r="66" spans="1:40" ht="12.75" hidden="1">
      <c r="A66" s="2"/>
      <c r="B66" s="143"/>
      <c r="C66" s="143"/>
      <c r="D66" s="143"/>
      <c r="E66" s="143"/>
      <c r="F66" s="143"/>
      <c r="G66" s="143"/>
      <c r="H66" s="143"/>
      <c r="I66" s="143"/>
      <c r="J66" s="143"/>
      <c r="K66" s="143"/>
      <c r="L66" s="143"/>
      <c r="M66" s="37"/>
      <c r="O66" s="143" t="s">
        <v>102</v>
      </c>
      <c r="AN66" s="1" t="e">
        <f t="shared" si="2"/>
        <v>#REF!</v>
      </c>
    </row>
    <row r="67" spans="1:40" ht="12.75" hidden="1">
      <c r="A67" s="2"/>
      <c r="B67" s="143"/>
      <c r="C67" s="143"/>
      <c r="D67" s="143"/>
      <c r="E67" s="143"/>
      <c r="F67" s="143"/>
      <c r="G67" s="143"/>
      <c r="H67" s="143"/>
      <c r="I67" s="143"/>
      <c r="J67" s="143"/>
      <c r="K67" s="143"/>
      <c r="L67" s="143"/>
      <c r="M67" s="37"/>
      <c r="O67" s="143" t="s">
        <v>143</v>
      </c>
      <c r="AN67" s="1" t="e">
        <f t="shared" si="2"/>
        <v>#REF!</v>
      </c>
    </row>
    <row r="68" spans="1:40" ht="12.75" hidden="1">
      <c r="A68" s="2"/>
      <c r="B68" s="143"/>
      <c r="C68" s="143"/>
      <c r="D68" s="143"/>
      <c r="E68" s="143"/>
      <c r="F68" s="143"/>
      <c r="G68" s="143"/>
      <c r="H68" s="143"/>
      <c r="I68" s="143"/>
      <c r="J68" s="143"/>
      <c r="K68" s="143"/>
      <c r="L68" s="143"/>
      <c r="M68" s="37"/>
      <c r="O68" s="143" t="s">
        <v>105</v>
      </c>
      <c r="AN68" s="1" t="e">
        <f t="shared" si="2"/>
        <v>#REF!</v>
      </c>
    </row>
    <row r="69" spans="1:40" ht="12.75" hidden="1">
      <c r="A69" s="2"/>
      <c r="B69" s="143"/>
      <c r="C69" s="143"/>
      <c r="D69" s="143"/>
      <c r="E69" s="143"/>
      <c r="F69" s="143"/>
      <c r="G69" s="143"/>
      <c r="H69" s="143"/>
      <c r="I69" s="143"/>
      <c r="J69" s="143"/>
      <c r="K69" s="143"/>
      <c r="L69" s="143"/>
      <c r="M69" s="37"/>
      <c r="O69" s="143" t="s">
        <v>104</v>
      </c>
      <c r="AN69" s="1" t="e">
        <f t="shared" si="2"/>
        <v>#REF!</v>
      </c>
    </row>
    <row r="70" spans="1:40" ht="16.5" customHeight="1" thickBot="1">
      <c r="A70" s="2"/>
      <c r="B70" s="143"/>
      <c r="C70" s="143"/>
      <c r="D70" s="143"/>
      <c r="E70" s="143"/>
      <c r="F70" s="143"/>
      <c r="G70" s="143"/>
      <c r="H70" s="143"/>
      <c r="I70" s="143"/>
      <c r="J70" s="143"/>
      <c r="K70" s="143"/>
      <c r="L70" s="143"/>
      <c r="M70" s="37"/>
      <c r="O70" s="21" t="s">
        <v>110</v>
      </c>
      <c r="AN70" s="1" t="e">
        <f t="shared" si="2"/>
        <v>#REF!</v>
      </c>
    </row>
    <row r="71" spans="1:40" ht="13.5" customHeight="1" thickBot="1">
      <c r="A71" s="293" t="s">
        <v>37</v>
      </c>
      <c r="B71" s="294"/>
      <c r="C71" s="294"/>
      <c r="D71" s="294"/>
      <c r="E71" s="294"/>
      <c r="F71" s="294"/>
      <c r="G71" s="294"/>
      <c r="H71" s="294"/>
      <c r="I71" s="294"/>
      <c r="J71" s="294"/>
      <c r="K71" s="294"/>
      <c r="L71" s="294"/>
      <c r="M71" s="295"/>
      <c r="O71" s="143" t="s">
        <v>112</v>
      </c>
      <c r="AN71" s="1" t="e">
        <f>#REF!+1</f>
        <v>#REF!</v>
      </c>
    </row>
    <row r="72" spans="1:40" ht="13.5" thickBot="1">
      <c r="A72" s="2"/>
      <c r="B72" s="143"/>
      <c r="C72" s="143"/>
      <c r="D72" s="143"/>
      <c r="E72" s="143"/>
      <c r="F72" s="143"/>
      <c r="G72" s="143"/>
      <c r="H72" s="143"/>
      <c r="I72" s="143"/>
      <c r="J72" s="143"/>
      <c r="K72" s="143"/>
      <c r="L72" s="143"/>
      <c r="M72" s="37"/>
      <c r="O72" s="143" t="s">
        <v>113</v>
      </c>
      <c r="AN72" s="1" t="e">
        <f t="shared" si="2"/>
        <v>#REF!</v>
      </c>
    </row>
    <row r="73" spans="1:40" ht="25.5" customHeight="1" thickBot="1">
      <c r="A73" s="296" t="s">
        <v>38</v>
      </c>
      <c r="B73" s="298" t="s">
        <v>39</v>
      </c>
      <c r="C73" s="299"/>
      <c r="D73" s="299"/>
      <c r="E73" s="300"/>
      <c r="F73" s="304" t="s">
        <v>90</v>
      </c>
      <c r="G73" s="305"/>
      <c r="H73" s="298" t="s">
        <v>40</v>
      </c>
      <c r="I73" s="299"/>
      <c r="J73" s="299"/>
      <c r="K73" s="299"/>
      <c r="L73" s="299"/>
      <c r="M73" s="300"/>
      <c r="O73" s="1" t="s">
        <v>126</v>
      </c>
      <c r="AN73" s="1" t="e">
        <f t="shared" si="2"/>
        <v>#REF!</v>
      </c>
    </row>
    <row r="74" spans="1:15" ht="25.5" customHeight="1" thickBot="1">
      <c r="A74" s="297"/>
      <c r="B74" s="301"/>
      <c r="C74" s="302"/>
      <c r="D74" s="302"/>
      <c r="E74" s="303"/>
      <c r="F74" s="6" t="s">
        <v>91</v>
      </c>
      <c r="G74" s="34" t="s">
        <v>92</v>
      </c>
      <c r="H74" s="301"/>
      <c r="I74" s="302"/>
      <c r="J74" s="302"/>
      <c r="K74" s="302"/>
      <c r="L74" s="302"/>
      <c r="M74" s="303"/>
      <c r="O74" s="1" t="s">
        <v>114</v>
      </c>
    </row>
    <row r="75" spans="1:40" ht="51" customHeight="1" thickBot="1">
      <c r="A75" s="10" t="s">
        <v>167</v>
      </c>
      <c r="B75" s="389" t="s">
        <v>279</v>
      </c>
      <c r="C75" s="390"/>
      <c r="D75" s="390"/>
      <c r="E75" s="390"/>
      <c r="F75" s="28"/>
      <c r="G75" s="144" t="s">
        <v>273</v>
      </c>
      <c r="H75" s="290"/>
      <c r="I75" s="291"/>
      <c r="J75" s="291"/>
      <c r="K75" s="291"/>
      <c r="L75" s="291"/>
      <c r="M75" s="292"/>
      <c r="AN75" s="1" t="e">
        <f>AN73+1</f>
        <v>#REF!</v>
      </c>
    </row>
    <row r="76" spans="1:13" ht="51" customHeight="1" thickBot="1">
      <c r="A76" s="10" t="s">
        <v>168</v>
      </c>
      <c r="B76" s="389" t="s">
        <v>279</v>
      </c>
      <c r="C76" s="390"/>
      <c r="D76" s="390"/>
      <c r="E76" s="390"/>
      <c r="F76" s="28"/>
      <c r="G76" s="144" t="s">
        <v>273</v>
      </c>
      <c r="H76" s="290"/>
      <c r="I76" s="291"/>
      <c r="J76" s="291"/>
      <c r="K76" s="291"/>
      <c r="L76" s="291"/>
      <c r="M76" s="292"/>
    </row>
    <row r="77" spans="1:13" ht="51" customHeight="1" thickBot="1">
      <c r="A77" s="10" t="s">
        <v>169</v>
      </c>
      <c r="B77" s="389" t="s">
        <v>279</v>
      </c>
      <c r="C77" s="390"/>
      <c r="D77" s="390"/>
      <c r="E77" s="390"/>
      <c r="F77" s="28"/>
      <c r="G77" s="144" t="s">
        <v>273</v>
      </c>
      <c r="H77" s="290"/>
      <c r="I77" s="291"/>
      <c r="J77" s="291"/>
      <c r="K77" s="291"/>
      <c r="L77" s="291"/>
      <c r="M77" s="292"/>
    </row>
    <row r="78" spans="1:13" ht="51" customHeight="1" thickBot="1">
      <c r="A78" s="10" t="s">
        <v>170</v>
      </c>
      <c r="B78" s="389" t="s">
        <v>279</v>
      </c>
      <c r="C78" s="390"/>
      <c r="D78" s="390"/>
      <c r="E78" s="390"/>
      <c r="F78" s="28"/>
      <c r="G78" s="144" t="s">
        <v>273</v>
      </c>
      <c r="H78" s="290"/>
      <c r="I78" s="291"/>
      <c r="J78" s="291"/>
      <c r="K78" s="291"/>
      <c r="L78" s="291"/>
      <c r="M78" s="292"/>
    </row>
    <row r="79" spans="1:13" ht="51" customHeight="1" thickBot="1">
      <c r="A79" s="10" t="s">
        <v>171</v>
      </c>
      <c r="B79" s="389" t="s">
        <v>279</v>
      </c>
      <c r="C79" s="390"/>
      <c r="D79" s="390"/>
      <c r="E79" s="390"/>
      <c r="F79" s="28"/>
      <c r="G79" s="144" t="s">
        <v>273</v>
      </c>
      <c r="H79" s="290"/>
      <c r="I79" s="291"/>
      <c r="J79" s="291"/>
      <c r="K79" s="291"/>
      <c r="L79" s="291"/>
      <c r="M79" s="292"/>
    </row>
    <row r="80" spans="1:13" ht="51" customHeight="1" thickBot="1">
      <c r="A80" s="10" t="s">
        <v>172</v>
      </c>
      <c r="B80" s="389" t="s">
        <v>279</v>
      </c>
      <c r="C80" s="390"/>
      <c r="D80" s="390"/>
      <c r="E80" s="390"/>
      <c r="F80" s="28"/>
      <c r="G80" s="144" t="s">
        <v>273</v>
      </c>
      <c r="H80" s="290"/>
      <c r="I80" s="291"/>
      <c r="J80" s="291"/>
      <c r="K80" s="291"/>
      <c r="L80" s="291"/>
      <c r="M80" s="292"/>
    </row>
    <row r="81" spans="1:13" ht="51" customHeight="1" thickBot="1">
      <c r="A81" s="10" t="s">
        <v>173</v>
      </c>
      <c r="B81" s="389" t="s">
        <v>279</v>
      </c>
      <c r="C81" s="390"/>
      <c r="D81" s="390"/>
      <c r="E81" s="390"/>
      <c r="F81" s="28"/>
      <c r="G81" s="144" t="s">
        <v>273</v>
      </c>
      <c r="H81" s="290"/>
      <c r="I81" s="291"/>
      <c r="J81" s="291"/>
      <c r="K81" s="291"/>
      <c r="L81" s="291"/>
      <c r="M81" s="292"/>
    </row>
    <row r="82" spans="1:13" ht="51" customHeight="1" thickBot="1">
      <c r="A82" s="10" t="s">
        <v>174</v>
      </c>
      <c r="B82" s="389" t="s">
        <v>279</v>
      </c>
      <c r="C82" s="390"/>
      <c r="D82" s="390"/>
      <c r="E82" s="390"/>
      <c r="F82" s="28"/>
      <c r="G82" s="144" t="s">
        <v>273</v>
      </c>
      <c r="H82" s="290"/>
      <c r="I82" s="291"/>
      <c r="J82" s="291"/>
      <c r="K82" s="291"/>
      <c r="L82" s="291"/>
      <c r="M82" s="292"/>
    </row>
    <row r="83" spans="1:13" ht="51" customHeight="1" thickBot="1">
      <c r="A83" s="10" t="s">
        <v>175</v>
      </c>
      <c r="B83" s="389" t="s">
        <v>303</v>
      </c>
      <c r="C83" s="390"/>
      <c r="D83" s="390"/>
      <c r="E83" s="390"/>
      <c r="F83" s="28"/>
      <c r="G83" s="144" t="s">
        <v>273</v>
      </c>
      <c r="H83" s="290"/>
      <c r="I83" s="291"/>
      <c r="J83" s="291"/>
      <c r="K83" s="291"/>
      <c r="L83" s="291"/>
      <c r="M83" s="292"/>
    </row>
    <row r="84" spans="1:40" ht="50.25" customHeight="1" thickBot="1">
      <c r="A84" s="10" t="s">
        <v>176</v>
      </c>
      <c r="B84" s="389" t="s">
        <v>279</v>
      </c>
      <c r="C84" s="390"/>
      <c r="D84" s="390"/>
      <c r="E84" s="390"/>
      <c r="F84" s="28"/>
      <c r="G84" s="144" t="s">
        <v>273</v>
      </c>
      <c r="H84" s="290"/>
      <c r="I84" s="291"/>
      <c r="J84" s="291"/>
      <c r="K84" s="291"/>
      <c r="L84" s="291"/>
      <c r="M84" s="292"/>
      <c r="AN84" s="1" t="e">
        <f>AN75+1</f>
        <v>#REF!</v>
      </c>
    </row>
    <row r="85" spans="1:40" ht="50.25" customHeight="1" thickBot="1">
      <c r="A85" s="10" t="s">
        <v>177</v>
      </c>
      <c r="B85" s="389" t="s">
        <v>279</v>
      </c>
      <c r="C85" s="390"/>
      <c r="D85" s="390"/>
      <c r="E85" s="390"/>
      <c r="F85" s="28"/>
      <c r="G85" s="144" t="s">
        <v>273</v>
      </c>
      <c r="H85" s="290"/>
      <c r="I85" s="291"/>
      <c r="J85" s="291"/>
      <c r="K85" s="291"/>
      <c r="L85" s="291"/>
      <c r="M85" s="292"/>
      <c r="AN85" s="1" t="e">
        <f>#REF!+1</f>
        <v>#REF!</v>
      </c>
    </row>
    <row r="86" spans="1:40" ht="57" customHeight="1" thickBot="1">
      <c r="A86" s="10" t="s">
        <v>178</v>
      </c>
      <c r="B86" s="306" t="s">
        <v>321</v>
      </c>
      <c r="C86" s="307"/>
      <c r="D86" s="307"/>
      <c r="E86" s="308"/>
      <c r="F86" s="28"/>
      <c r="G86" s="144" t="s">
        <v>273</v>
      </c>
      <c r="H86" s="290"/>
      <c r="I86" s="291"/>
      <c r="J86" s="291"/>
      <c r="K86" s="291"/>
      <c r="L86" s="291"/>
      <c r="M86" s="292"/>
      <c r="AN86" s="1" t="e">
        <f>AN85+1</f>
        <v>#REF!</v>
      </c>
    </row>
    <row r="87" spans="1:40" ht="50.25" customHeight="1" thickBot="1">
      <c r="A87" s="10" t="s">
        <v>42</v>
      </c>
      <c r="B87" s="355"/>
      <c r="C87" s="356"/>
      <c r="D87" s="356"/>
      <c r="E87" s="356"/>
      <c r="F87" s="28"/>
      <c r="G87" s="144"/>
      <c r="H87" s="290"/>
      <c r="I87" s="291"/>
      <c r="J87" s="291"/>
      <c r="K87" s="291"/>
      <c r="L87" s="291"/>
      <c r="M87" s="292"/>
      <c r="AN87" s="1" t="e">
        <f>#REF!+1</f>
        <v>#REF!</v>
      </c>
    </row>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spans="2:11" ht="15" hidden="1">
      <c r="B100" s="143"/>
      <c r="C100" s="143"/>
      <c r="D100" s="143"/>
      <c r="E100" s="143"/>
      <c r="F100" s="312"/>
      <c r="G100" s="312"/>
      <c r="H100" s="312"/>
      <c r="I100" s="11" t="s">
        <v>43</v>
      </c>
      <c r="K100" s="12"/>
    </row>
    <row r="101" spans="2:11" ht="15" hidden="1">
      <c r="B101" s="143"/>
      <c r="C101" s="143"/>
      <c r="D101" s="143"/>
      <c r="E101" s="143"/>
      <c r="F101" s="312"/>
      <c r="G101" s="312"/>
      <c r="H101" s="312"/>
      <c r="I101" s="11" t="s">
        <v>44</v>
      </c>
      <c r="K101" s="12"/>
    </row>
    <row r="102" spans="2:11" ht="15" hidden="1">
      <c r="B102" s="143"/>
      <c r="C102" s="143"/>
      <c r="D102" s="143"/>
      <c r="E102" s="143"/>
      <c r="F102" s="312"/>
      <c r="G102" s="312"/>
      <c r="H102" s="312"/>
      <c r="I102" s="11" t="s">
        <v>45</v>
      </c>
      <c r="K102" s="12"/>
    </row>
    <row r="103" spans="2:11" ht="15" hidden="1">
      <c r="B103" s="143"/>
      <c r="C103" s="143"/>
      <c r="D103" s="143"/>
      <c r="E103" s="143"/>
      <c r="F103" s="312"/>
      <c r="G103" s="312"/>
      <c r="H103" s="312"/>
      <c r="K103" s="12"/>
    </row>
    <row r="104" spans="2:11" ht="15" hidden="1">
      <c r="B104" s="143"/>
      <c r="C104" s="143"/>
      <c r="D104" s="143"/>
      <c r="E104" s="143"/>
      <c r="F104" s="312"/>
      <c r="G104" s="312"/>
      <c r="H104" s="312"/>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11" ht="15" hidden="1">
      <c r="B133" s="143"/>
      <c r="C133" s="143"/>
      <c r="D133" s="143"/>
      <c r="E133" s="143"/>
      <c r="K133" s="12"/>
    </row>
    <row r="134" spans="2:11" ht="15" hidden="1">
      <c r="B134" s="143"/>
      <c r="C134" s="143"/>
      <c r="D134" s="143"/>
      <c r="E134" s="143"/>
      <c r="K134" s="12"/>
    </row>
    <row r="135" spans="2:11" ht="15" hidden="1">
      <c r="B135" s="143"/>
      <c r="C135" s="143"/>
      <c r="D135" s="143"/>
      <c r="E135" s="143"/>
      <c r="K135" s="12"/>
    </row>
    <row r="136" spans="2:11" ht="15" hidden="1">
      <c r="B136" s="143"/>
      <c r="C136" s="143"/>
      <c r="D136" s="143"/>
      <c r="E136" s="143"/>
      <c r="K136" s="12"/>
    </row>
    <row r="137" spans="2:11" ht="15" hidden="1">
      <c r="B137" s="143"/>
      <c r="C137" s="143"/>
      <c r="D137" s="143"/>
      <c r="E137" s="143"/>
      <c r="K137" s="12"/>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spans="2:5" ht="12.75" hidden="1">
      <c r="B159" s="143"/>
      <c r="C159" s="143"/>
      <c r="D159" s="143"/>
      <c r="E159" s="143"/>
    </row>
    <row r="160" spans="2:5" ht="12.75" hidden="1">
      <c r="B160" s="143"/>
      <c r="C160" s="143"/>
      <c r="D160" s="143"/>
      <c r="E160" s="143"/>
    </row>
    <row r="161" spans="2:5" ht="12.75" hidden="1">
      <c r="B161" s="143"/>
      <c r="C161" s="143"/>
      <c r="D161" s="143"/>
      <c r="E161" s="143"/>
    </row>
    <row r="162" spans="2:5" ht="12.75" hidden="1">
      <c r="B162" s="143"/>
      <c r="C162" s="143"/>
      <c r="D162" s="143"/>
      <c r="E162" s="143"/>
    </row>
    <row r="163" spans="2:5" ht="12.75" hidden="1">
      <c r="B163" s="143"/>
      <c r="C163" s="143"/>
      <c r="D163" s="143"/>
      <c r="E163" s="143"/>
    </row>
    <row r="164" ht="12.75"/>
    <row r="165" ht="12.75"/>
    <row r="166" ht="12.75"/>
    <row r="167" ht="12.75"/>
    <row r="168" ht="12.75"/>
    <row r="169" ht="12.75"/>
    <row r="170" ht="12.75"/>
    <row r="171" ht="12.75"/>
    <row r="172" ht="12.75"/>
    <row r="173" ht="12.75"/>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88">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D30:E30"/>
    <mergeCell ref="I30:M31"/>
    <mergeCell ref="D31:E31"/>
    <mergeCell ref="A33:M33"/>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F100:H101"/>
    <mergeCell ref="F102:H102"/>
    <mergeCell ref="F103:H104"/>
    <mergeCell ref="B85:E85"/>
    <mergeCell ref="H85:M85"/>
    <mergeCell ref="B86:E86"/>
    <mergeCell ref="H86:M86"/>
    <mergeCell ref="B87:E87"/>
    <mergeCell ref="H87:M87"/>
  </mergeCells>
  <conditionalFormatting sqref="I35:J40 G54:H54 I42:J53">
    <cfRule type="cellIs" priority="1" dxfId="2" operator="between">
      <formula>$L$31</formula>
      <formula>$M$31</formula>
    </cfRule>
    <cfRule type="cellIs" priority="2" dxfId="1" operator="between">
      <formula>$L$30</formula>
      <formula>$M$30</formula>
    </cfRule>
    <cfRule type="cellIs" priority="3" dxfId="0" operator="between">
      <formula>'GTH-08 Severidad_AT'!#REF!</formula>
      <formula>$M$29</formula>
    </cfRule>
  </conditionalFormatting>
  <dataValidations count="8">
    <dataValidation type="list" allowBlank="1" showInputMessage="1" showErrorMessage="1" sqref="C9:M9">
      <formula1>$O$39:$O$56</formula1>
    </dataValidation>
    <dataValidation type="list" allowBlank="1" showInputMessage="1" showErrorMessage="1" sqref="C14:M14">
      <formula1>$O$71:$O$74</formula1>
    </dataValidation>
    <dataValidation type="list" allowBlank="1" showInputMessage="1" showErrorMessage="1" sqref="C7:H7">
      <formula1>$O$24:$O$52</formula1>
    </dataValidation>
    <dataValidation type="list" allowBlank="1" showInputMessage="1" showErrorMessage="1" sqref="C19:D22">
      <formula1>$O$60:$O$69</formula1>
    </dataValidation>
    <dataValidation type="list" allowBlank="1" showInputMessage="1" showErrorMessage="1" sqref="L7:M7">
      <formula1>$O$18:$O$22</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M19:M21 B25 D25 B27">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70" max="12" man="1"/>
  </rowBreaks>
  <drawing r:id="rId1"/>
</worksheet>
</file>

<file path=xl/worksheets/sheet9.xml><?xml version="1.0" encoding="utf-8"?>
<worksheet xmlns="http://schemas.openxmlformats.org/spreadsheetml/2006/main" xmlns:r="http://schemas.openxmlformats.org/officeDocument/2006/relationships">
  <dimension ref="A1:AN128"/>
  <sheetViews>
    <sheetView showGridLines="0" view="pageBreakPreview" zoomScale="80" zoomScaleNormal="80" zoomScaleSheetLayoutView="80" zoomScalePageLayoutView="0" workbookViewId="0" topLeftCell="A31">
      <selection activeCell="B52" sqref="B52:E5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189</v>
      </c>
      <c r="D11" s="343"/>
      <c r="E11" s="343"/>
      <c r="F11" s="343"/>
      <c r="G11" s="343"/>
      <c r="H11" s="343"/>
      <c r="I11" s="343"/>
      <c r="J11" s="343"/>
      <c r="K11" s="24" t="s">
        <v>82</v>
      </c>
      <c r="L11" s="344" t="s">
        <v>241</v>
      </c>
      <c r="M11" s="345"/>
      <c r="O11" s="143" t="s">
        <v>21</v>
      </c>
    </row>
    <row r="12" spans="1:15" ht="30" customHeight="1" thickBot="1">
      <c r="A12" s="304" t="s">
        <v>9</v>
      </c>
      <c r="B12" s="305"/>
      <c r="C12" s="335" t="s">
        <v>232</v>
      </c>
      <c r="D12" s="336"/>
      <c r="E12" s="336"/>
      <c r="F12" s="336"/>
      <c r="G12" s="336"/>
      <c r="H12" s="336"/>
      <c r="I12" s="336"/>
      <c r="J12" s="336"/>
      <c r="K12" s="336"/>
      <c r="L12" s="336"/>
      <c r="M12" s="337"/>
      <c r="O12" s="143" t="s">
        <v>0</v>
      </c>
    </row>
    <row r="13" spans="1:15" ht="27.75" customHeight="1" thickBot="1">
      <c r="A13" s="304" t="s">
        <v>98</v>
      </c>
      <c r="B13" s="305"/>
      <c r="C13" s="335" t="s">
        <v>190</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8.25" customHeight="1" thickBot="1">
      <c r="A19" s="362" t="s">
        <v>191</v>
      </c>
      <c r="B19" s="363"/>
      <c r="C19" s="283" t="s">
        <v>85</v>
      </c>
      <c r="D19" s="284"/>
      <c r="E19" s="4">
        <v>1</v>
      </c>
      <c r="F19" s="276" t="s">
        <v>192</v>
      </c>
      <c r="G19" s="366"/>
      <c r="H19" s="367"/>
      <c r="I19" s="150" t="s">
        <v>97</v>
      </c>
      <c r="J19" s="309" t="s">
        <v>194</v>
      </c>
      <c r="K19" s="310"/>
      <c r="L19" s="311"/>
      <c r="M19" s="7" t="s">
        <v>21</v>
      </c>
      <c r="O19" s="143" t="s">
        <v>28</v>
      </c>
    </row>
    <row r="20" spans="1:15" ht="38.25" customHeight="1" thickBot="1">
      <c r="A20" s="364"/>
      <c r="B20" s="365"/>
      <c r="C20" s="285"/>
      <c r="D20" s="286"/>
      <c r="E20" s="4">
        <v>2</v>
      </c>
      <c r="F20" s="276" t="s">
        <v>193</v>
      </c>
      <c r="G20" s="366"/>
      <c r="H20" s="367"/>
      <c r="I20" s="150" t="s">
        <v>97</v>
      </c>
      <c r="J20" s="309" t="s">
        <v>194</v>
      </c>
      <c r="K20" s="310"/>
      <c r="L20" s="311"/>
      <c r="M20" s="7" t="s">
        <v>21</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8</v>
      </c>
      <c r="C22" s="33" t="s">
        <v>73</v>
      </c>
      <c r="D22" s="142" t="s">
        <v>20</v>
      </c>
      <c r="E22" s="6" t="s">
        <v>23</v>
      </c>
      <c r="F22" s="128">
        <v>0</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25</v>
      </c>
      <c r="C23" s="296" t="s">
        <v>75</v>
      </c>
      <c r="D23" s="333" t="s">
        <v>25</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4.5" customHeight="1" thickBot="1">
      <c r="A27" s="298" t="s">
        <v>94</v>
      </c>
      <c r="B27" s="299"/>
      <c r="C27" s="300"/>
      <c r="D27" s="319" t="s">
        <v>77</v>
      </c>
      <c r="E27" s="320"/>
      <c r="F27" s="145">
        <v>0</v>
      </c>
      <c r="G27" s="25" t="s">
        <v>87</v>
      </c>
      <c r="H27" s="146">
        <v>0</v>
      </c>
      <c r="I27" s="357" t="s">
        <v>88</v>
      </c>
      <c r="J27" s="358"/>
      <c r="K27" s="23"/>
      <c r="L27" s="51"/>
      <c r="M27" s="101"/>
      <c r="O27" s="20" t="s">
        <v>62</v>
      </c>
      <c r="AN27" s="1" t="e">
        <f>AN26+1</f>
        <v>#REF!</v>
      </c>
    </row>
    <row r="28" spans="1:40" ht="34.5" customHeight="1" thickBot="1">
      <c r="A28" s="316"/>
      <c r="B28" s="317"/>
      <c r="C28" s="318"/>
      <c r="D28" s="321" t="s">
        <v>78</v>
      </c>
      <c r="E28" s="322"/>
      <c r="F28" s="415" t="s">
        <v>127</v>
      </c>
      <c r="G28" s="416"/>
      <c r="H28" s="417"/>
      <c r="I28" s="393" t="s">
        <v>195</v>
      </c>
      <c r="J28" s="394"/>
      <c r="K28" s="394"/>
      <c r="L28" s="394"/>
      <c r="M28" s="395"/>
      <c r="O28" s="20" t="s">
        <v>51</v>
      </c>
      <c r="AN28" s="1" t="e">
        <f>#REF!+1</f>
        <v>#REF!</v>
      </c>
    </row>
    <row r="29" spans="1:40" ht="34.5" customHeight="1" thickBot="1">
      <c r="A29" s="301"/>
      <c r="B29" s="302"/>
      <c r="C29" s="303"/>
      <c r="D29" s="329" t="s">
        <v>79</v>
      </c>
      <c r="E29" s="330"/>
      <c r="F29" s="329" t="s">
        <v>127</v>
      </c>
      <c r="G29" s="414"/>
      <c r="H29" s="330"/>
      <c r="I29" s="396"/>
      <c r="J29" s="397"/>
      <c r="K29" s="397"/>
      <c r="L29" s="397"/>
      <c r="M29" s="398"/>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6" customHeight="1" thickBot="1">
      <c r="A32" s="2"/>
      <c r="B32" s="143"/>
      <c r="C32" s="143"/>
      <c r="D32" s="143"/>
      <c r="E32" s="143"/>
      <c r="F32" s="143"/>
      <c r="G32" s="143"/>
      <c r="H32" s="143"/>
      <c r="I32" s="143"/>
      <c r="J32" s="143"/>
      <c r="K32" s="143"/>
      <c r="L32" s="143"/>
      <c r="M32" s="37"/>
      <c r="O32" s="20" t="s">
        <v>54</v>
      </c>
      <c r="AN32" s="1" t="e">
        <f>AN31+1</f>
        <v>#REF!</v>
      </c>
    </row>
    <row r="33" spans="1:38" ht="71.25" customHeight="1" thickBot="1">
      <c r="A33" s="151"/>
      <c r="B33" s="185" t="s">
        <v>31</v>
      </c>
      <c r="C33" s="186" t="s">
        <v>32</v>
      </c>
      <c r="D33" s="186" t="str">
        <f>F19</f>
        <v>N° de AT mortales que se presentaron en el año</v>
      </c>
      <c r="E33" s="195" t="str">
        <f>F20</f>
        <v>Total de AT que se presentaron en el año</v>
      </c>
      <c r="F33" s="220" t="s">
        <v>89</v>
      </c>
      <c r="G33" s="221" t="s">
        <v>93</v>
      </c>
      <c r="J33" s="143"/>
      <c r="K33" s="143"/>
      <c r="L33" s="143"/>
      <c r="M33" s="149"/>
      <c r="O33" s="20" t="s">
        <v>55</v>
      </c>
      <c r="AI33"/>
      <c r="AL33" s="1"/>
    </row>
    <row r="34" spans="1:38" ht="27" customHeight="1">
      <c r="A34" s="151"/>
      <c r="B34" s="168" t="s">
        <v>33</v>
      </c>
      <c r="C34" s="167">
        <v>0</v>
      </c>
      <c r="D34" s="189">
        <v>0</v>
      </c>
      <c r="E34" s="189">
        <v>0</v>
      </c>
      <c r="F34" s="250" t="e">
        <f>D34/E34</f>
        <v>#DIV/0!</v>
      </c>
      <c r="G34" s="164" t="e">
        <f>F34</f>
        <v>#DIV/0!</v>
      </c>
      <c r="J34" s="143"/>
      <c r="K34" s="143"/>
      <c r="L34" s="143"/>
      <c r="M34" s="149"/>
      <c r="O34" s="78" t="s">
        <v>65</v>
      </c>
      <c r="AI34"/>
      <c r="AL34" s="1"/>
    </row>
    <row r="35" spans="1:38" ht="27" customHeight="1">
      <c r="A35" s="151"/>
      <c r="B35" s="163" t="s">
        <v>34</v>
      </c>
      <c r="C35" s="180">
        <v>0</v>
      </c>
      <c r="D35" s="202"/>
      <c r="E35" s="203"/>
      <c r="F35" s="178" t="e">
        <f>D35/E35</f>
        <v>#DIV/0!</v>
      </c>
      <c r="G35" s="174" t="e">
        <f>F35</f>
        <v>#DIV/0!</v>
      </c>
      <c r="J35" s="143"/>
      <c r="K35" s="143"/>
      <c r="L35" s="143"/>
      <c r="M35" s="149"/>
      <c r="O35" s="78" t="s">
        <v>66</v>
      </c>
      <c r="AI35"/>
      <c r="AL35" s="1"/>
    </row>
    <row r="36" spans="1:38" ht="27" customHeight="1">
      <c r="A36" s="151"/>
      <c r="B36" s="163" t="s">
        <v>35</v>
      </c>
      <c r="C36" s="180">
        <v>0</v>
      </c>
      <c r="D36" s="202"/>
      <c r="E36" s="203"/>
      <c r="F36" s="178" t="e">
        <f>D36/E36</f>
        <v>#DIV/0!</v>
      </c>
      <c r="G36" s="174" t="e">
        <f>F36</f>
        <v>#DIV/0!</v>
      </c>
      <c r="J36" s="143"/>
      <c r="K36" s="143"/>
      <c r="L36" s="143"/>
      <c r="M36" s="149"/>
      <c r="O36" s="21" t="s">
        <v>69</v>
      </c>
      <c r="AI36"/>
      <c r="AL36" s="1"/>
    </row>
    <row r="37" spans="1:38" ht="27" customHeight="1" thickBot="1">
      <c r="A37" s="151"/>
      <c r="B37" s="158" t="s">
        <v>36</v>
      </c>
      <c r="C37" s="177">
        <v>0</v>
      </c>
      <c r="D37" s="193">
        <v>0</v>
      </c>
      <c r="E37" s="193">
        <v>1</v>
      </c>
      <c r="F37" s="175">
        <f>D37/E37</f>
        <v>0</v>
      </c>
      <c r="G37" s="251">
        <f>F37</f>
        <v>0</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47</v>
      </c>
    </row>
    <row r="42" spans="1:15" ht="12.75">
      <c r="A42" s="2"/>
      <c r="B42" s="143"/>
      <c r="C42" s="143"/>
      <c r="D42" s="143"/>
      <c r="E42" s="143"/>
      <c r="F42" s="143"/>
      <c r="G42" s="143"/>
      <c r="H42" s="143"/>
      <c r="I42" s="143"/>
      <c r="J42" s="143"/>
      <c r="K42" s="143"/>
      <c r="L42" s="143"/>
      <c r="M42" s="37"/>
      <c r="O42" s="143" t="s">
        <v>81</v>
      </c>
    </row>
    <row r="43" spans="1:15" ht="13.5" thickBot="1">
      <c r="A43" s="2"/>
      <c r="B43" s="143"/>
      <c r="C43" s="143"/>
      <c r="D43" s="143"/>
      <c r="E43" s="143"/>
      <c r="F43" s="143"/>
      <c r="G43" s="143"/>
      <c r="H43" s="143"/>
      <c r="I43" s="143"/>
      <c r="J43" s="143"/>
      <c r="K43" s="143"/>
      <c r="L43" s="143"/>
      <c r="M43" s="37"/>
      <c r="O43" s="143" t="s">
        <v>97</v>
      </c>
    </row>
    <row r="44" spans="1:40" ht="13.5" customHeight="1" thickBot="1">
      <c r="A44" s="293" t="s">
        <v>37</v>
      </c>
      <c r="B44" s="294"/>
      <c r="C44" s="294"/>
      <c r="D44" s="294"/>
      <c r="E44" s="294"/>
      <c r="F44" s="294"/>
      <c r="G44" s="294"/>
      <c r="H44" s="294"/>
      <c r="I44" s="294"/>
      <c r="J44" s="294"/>
      <c r="K44" s="294"/>
      <c r="L44" s="294"/>
      <c r="M44" s="295"/>
      <c r="O44" s="143" t="s">
        <v>112</v>
      </c>
      <c r="AN44" s="1" t="e">
        <f>#REF!+1</f>
        <v>#REF!</v>
      </c>
    </row>
    <row r="45" spans="1:40" ht="13.5" thickBot="1">
      <c r="A45" s="2"/>
      <c r="B45" s="143"/>
      <c r="C45" s="143"/>
      <c r="D45" s="143"/>
      <c r="E45" s="143"/>
      <c r="F45" s="143"/>
      <c r="G45" s="143"/>
      <c r="H45" s="143"/>
      <c r="I45" s="143"/>
      <c r="J45" s="143"/>
      <c r="K45" s="143"/>
      <c r="L45" s="143"/>
      <c r="M45" s="37"/>
      <c r="O45" s="143" t="s">
        <v>113</v>
      </c>
      <c r="AN45" s="1" t="e">
        <f>AN44+1</f>
        <v>#REF!</v>
      </c>
    </row>
    <row r="46" spans="1:40" ht="31.5" customHeight="1" thickBot="1">
      <c r="A46" s="296" t="s">
        <v>38</v>
      </c>
      <c r="B46" s="298" t="s">
        <v>39</v>
      </c>
      <c r="C46" s="299"/>
      <c r="D46" s="299"/>
      <c r="E46" s="300"/>
      <c r="F46" s="304" t="s">
        <v>90</v>
      </c>
      <c r="G46" s="305"/>
      <c r="H46" s="298" t="s">
        <v>40</v>
      </c>
      <c r="I46" s="299"/>
      <c r="J46" s="299"/>
      <c r="K46" s="299"/>
      <c r="L46" s="299"/>
      <c r="M46" s="300"/>
      <c r="O46" s="1" t="s">
        <v>126</v>
      </c>
      <c r="AN46" s="1" t="e">
        <f>AN45+1</f>
        <v>#REF!</v>
      </c>
    </row>
    <row r="47" spans="1:15" ht="25.5" customHeight="1" thickBot="1">
      <c r="A47" s="297"/>
      <c r="B47" s="301"/>
      <c r="C47" s="302"/>
      <c r="D47" s="302"/>
      <c r="E47" s="303"/>
      <c r="F47" s="6" t="s">
        <v>91</v>
      </c>
      <c r="G47" s="34" t="s">
        <v>92</v>
      </c>
      <c r="H47" s="301"/>
      <c r="I47" s="302"/>
      <c r="J47" s="302"/>
      <c r="K47" s="302"/>
      <c r="L47" s="302"/>
      <c r="M47" s="303"/>
      <c r="O47" s="1" t="s">
        <v>114</v>
      </c>
    </row>
    <row r="48" spans="1:40" ht="67.5" customHeight="1" thickBot="1">
      <c r="A48" s="10" t="s">
        <v>33</v>
      </c>
      <c r="B48" s="306" t="s">
        <v>280</v>
      </c>
      <c r="C48" s="307"/>
      <c r="D48" s="307"/>
      <c r="E48" s="308"/>
      <c r="F48" s="28"/>
      <c r="G48" s="81"/>
      <c r="H48" s="290"/>
      <c r="I48" s="291"/>
      <c r="J48" s="291"/>
      <c r="K48" s="291"/>
      <c r="L48" s="291"/>
      <c r="M48" s="292"/>
      <c r="AN48" s="1" t="e">
        <f>AN46+1</f>
        <v>#REF!</v>
      </c>
    </row>
    <row r="49" spans="1:40" ht="95.25" customHeight="1" thickBot="1">
      <c r="A49" s="10" t="s">
        <v>34</v>
      </c>
      <c r="B49" s="306" t="s">
        <v>280</v>
      </c>
      <c r="C49" s="307"/>
      <c r="D49" s="307"/>
      <c r="E49" s="308"/>
      <c r="F49" s="28"/>
      <c r="G49" s="81"/>
      <c r="H49" s="290"/>
      <c r="I49" s="291"/>
      <c r="J49" s="291"/>
      <c r="K49" s="291"/>
      <c r="L49" s="291"/>
      <c r="M49" s="292"/>
      <c r="AN49" s="1" t="e">
        <f>AN48+1</f>
        <v>#REF!</v>
      </c>
    </row>
    <row r="50" spans="1:40" ht="84.75" customHeight="1" thickBot="1">
      <c r="A50" s="10" t="s">
        <v>41</v>
      </c>
      <c r="B50" s="306" t="s">
        <v>280</v>
      </c>
      <c r="C50" s="307"/>
      <c r="D50" s="307"/>
      <c r="E50" s="308"/>
      <c r="F50" s="28"/>
      <c r="G50" s="81"/>
      <c r="H50" s="290"/>
      <c r="I50" s="291"/>
      <c r="J50" s="291"/>
      <c r="K50" s="291"/>
      <c r="L50" s="291"/>
      <c r="M50" s="292"/>
      <c r="AN50" s="1" t="e">
        <f>#REF!+1</f>
        <v>#REF!</v>
      </c>
    </row>
    <row r="51" spans="1:40" ht="80.25" customHeight="1" thickBot="1">
      <c r="A51" s="10" t="s">
        <v>36</v>
      </c>
      <c r="B51" s="306" t="s">
        <v>323</v>
      </c>
      <c r="C51" s="307"/>
      <c r="D51" s="307"/>
      <c r="E51" s="308"/>
      <c r="F51" s="28"/>
      <c r="G51" s="81" t="s">
        <v>273</v>
      </c>
      <c r="H51" s="290"/>
      <c r="I51" s="291"/>
      <c r="J51" s="291"/>
      <c r="K51" s="291"/>
      <c r="L51" s="291"/>
      <c r="M51" s="292"/>
      <c r="AN51" s="1" t="e">
        <f>AN50+1</f>
        <v>#REF!</v>
      </c>
    </row>
    <row r="52" spans="1:40" ht="81" customHeight="1" thickBot="1">
      <c r="A52" s="10" t="s">
        <v>42</v>
      </c>
      <c r="B52" s="355"/>
      <c r="C52" s="356"/>
      <c r="D52" s="356"/>
      <c r="E52" s="356"/>
      <c r="F52" s="28"/>
      <c r="G52" s="144"/>
      <c r="H52" s="290"/>
      <c r="I52" s="291"/>
      <c r="J52" s="291"/>
      <c r="K52" s="291"/>
      <c r="L52" s="291"/>
      <c r="M52" s="292"/>
      <c r="AN52" s="1" t="e">
        <f>#REF!+1</f>
        <v>#REF!</v>
      </c>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spans="2:11" ht="15" hidden="1">
      <c r="B65" s="143"/>
      <c r="C65" s="143"/>
      <c r="D65" s="143"/>
      <c r="E65" s="143"/>
      <c r="F65" s="312"/>
      <c r="G65" s="312"/>
      <c r="H65" s="312"/>
      <c r="I65" s="11" t="s">
        <v>43</v>
      </c>
      <c r="K65" s="12"/>
    </row>
    <row r="66" spans="2:11" ht="15" hidden="1">
      <c r="B66" s="143"/>
      <c r="C66" s="143"/>
      <c r="D66" s="143"/>
      <c r="E66" s="143"/>
      <c r="F66" s="312"/>
      <c r="G66" s="312"/>
      <c r="H66" s="312"/>
      <c r="I66" s="11" t="s">
        <v>44</v>
      </c>
      <c r="K66" s="12"/>
    </row>
    <row r="67" spans="2:11" ht="15" hidden="1">
      <c r="B67" s="143"/>
      <c r="C67" s="143"/>
      <c r="D67" s="143"/>
      <c r="E67" s="143"/>
      <c r="F67" s="312"/>
      <c r="G67" s="312"/>
      <c r="H67" s="312"/>
      <c r="I67" s="11" t="s">
        <v>45</v>
      </c>
      <c r="K67" s="12"/>
    </row>
    <row r="68" spans="2:11" ht="15" hidden="1">
      <c r="B68" s="143"/>
      <c r="C68" s="143"/>
      <c r="D68" s="143"/>
      <c r="E68" s="143"/>
      <c r="F68" s="312"/>
      <c r="G68" s="312"/>
      <c r="H68" s="312"/>
      <c r="K68" s="12"/>
    </row>
    <row r="69" spans="2:11" ht="15" hidden="1">
      <c r="B69" s="143"/>
      <c r="C69" s="143"/>
      <c r="D69" s="143"/>
      <c r="E69" s="143"/>
      <c r="F69" s="312"/>
      <c r="G69" s="312"/>
      <c r="H69" s="312"/>
      <c r="K69" s="12"/>
    </row>
    <row r="70" spans="2:11" ht="15" hidden="1">
      <c r="B70" s="143"/>
      <c r="C70" s="143"/>
      <c r="D70" s="143"/>
      <c r="E70" s="143"/>
      <c r="K70" s="12"/>
    </row>
    <row r="71" spans="2:11" ht="15" hidden="1">
      <c r="B71" s="143"/>
      <c r="C71" s="143"/>
      <c r="D71" s="143"/>
      <c r="E71" s="143"/>
      <c r="K71" s="12"/>
    </row>
    <row r="72" spans="2:11" ht="15" hidden="1">
      <c r="B72" s="143"/>
      <c r="C72" s="143"/>
      <c r="D72" s="143"/>
      <c r="E72" s="143"/>
      <c r="K72" s="12"/>
    </row>
    <row r="73" spans="2:11" ht="15" hidden="1">
      <c r="B73" s="143"/>
      <c r="C73" s="143"/>
      <c r="D73" s="143"/>
      <c r="E73" s="143"/>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5" ht="12.75" hidden="1">
      <c r="B103" s="143"/>
      <c r="C103" s="143"/>
      <c r="D103" s="143"/>
      <c r="E103" s="143"/>
    </row>
    <row r="104" spans="2:5" ht="12.75" hidden="1">
      <c r="B104" s="143"/>
      <c r="C104" s="143"/>
      <c r="D104" s="143"/>
      <c r="E104" s="143"/>
    </row>
    <row r="105" spans="2:5" ht="12.75" hidden="1">
      <c r="B105" s="143"/>
      <c r="C105" s="143"/>
      <c r="D105" s="143"/>
      <c r="E105" s="143"/>
    </row>
    <row r="106" spans="2:5" ht="12.75" hidden="1">
      <c r="B106" s="143"/>
      <c r="C106" s="143"/>
      <c r="D106" s="143"/>
      <c r="E106" s="143"/>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37.5" customHeight="1">
      <c r="B128" s="143"/>
      <c r="C128" s="143"/>
      <c r="D128" s="143"/>
      <c r="E128" s="143"/>
    </row>
    <row r="129" ht="12.75"/>
    <row r="130" ht="12.75"/>
    <row r="131" ht="12.75"/>
    <row r="132" ht="12.75"/>
    <row r="133" ht="12.75"/>
    <row r="134" ht="12.75"/>
    <row r="135" ht="12.75"/>
    <row r="136" ht="12.75"/>
    <row r="137" ht="12.75"/>
    <row r="138" ht="12.75"/>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70">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D28:E28"/>
    <mergeCell ref="F28:H28"/>
    <mergeCell ref="I28:M29"/>
    <mergeCell ref="D29:E29"/>
    <mergeCell ref="F29:H29"/>
    <mergeCell ref="A31:M31"/>
    <mergeCell ref="A44:M44"/>
    <mergeCell ref="A46:A47"/>
    <mergeCell ref="B46:E47"/>
    <mergeCell ref="F46:G46"/>
    <mergeCell ref="H46:M47"/>
    <mergeCell ref="B48:E48"/>
    <mergeCell ref="H48:M48"/>
    <mergeCell ref="B49:E49"/>
    <mergeCell ref="H49:M49"/>
    <mergeCell ref="B50:E50"/>
    <mergeCell ref="H50:M50"/>
    <mergeCell ref="F68:H69"/>
    <mergeCell ref="B51:E51"/>
    <mergeCell ref="H51:M51"/>
    <mergeCell ref="B52:E52"/>
    <mergeCell ref="H52:M52"/>
    <mergeCell ref="F65:H66"/>
    <mergeCell ref="F67:H6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'GTH-09 AT_Mortales'!#REF!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$O$43:$O$43</formula1>
    </dataValidation>
    <dataValidation type="list" allowBlank="1" showInputMessage="1" showErrorMessage="1" sqref="C7:H7">
      <formula1>$O$22:$O$37</formula1>
    </dataValidation>
    <dataValidation type="list" allowBlank="1" showInputMessage="1" showErrorMessage="1" sqref="C14:M14">
      <formula1>$O$44:$O$47</formula1>
    </dataValidation>
    <dataValidation type="list" allowBlank="1" showInputMessage="1" showErrorMessage="1" sqref="C9:M9">
      <formula1>$O$38:$O$40</formula1>
    </dataValidation>
    <dataValidation type="list" allowBlank="1" showInputMessage="1" showErrorMessage="1" sqref="B23 M19:M20 B25 D23">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4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2019-10-08T19:06:33Z</cp:lastPrinted>
  <dcterms:created xsi:type="dcterms:W3CDTF">2015-05-25T16:17:38Z</dcterms:created>
  <dcterms:modified xsi:type="dcterms:W3CDTF">2020-01-16T19:30:56Z</dcterms:modified>
  <cp:category/>
  <cp:version/>
  <cp:contentType/>
  <cp:contentStatus/>
</cp:coreProperties>
</file>