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838" firstSheet="1" activeTab="6"/>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8" r:id="rId8"/>
  </sheets>
  <externalReferences>
    <externalReference r:id="rId11"/>
  </externalReferences>
  <definedNames>
    <definedName name="adsasd">#REF!</definedName>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<sst xmlns="http://schemas.openxmlformats.org/spreadsheetml/2006/main" count="1273" uniqueCount="220">
  <si>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</si>
  <si>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</si>
  <si>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</si>
  <si>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</si>
  <si>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</si>
  <si>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</si>
  <si>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</si>
  <si>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</si>
  <si>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</si>
  <si>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</si>
  <si>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</si>
  <si>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</si>
  <si>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</si>
  <si>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</si>
  <si>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</si>
  <si>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</si>
  <si>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</si>
  <si>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</si>
  <si>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</si>
  <si>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</si>
  <si>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</si>
  <si>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</si>
  <si>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</si>
  <si>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</si>
  <si>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</si>
  <si>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</si>
  <si>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</si>
  <si>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</si>
  <si>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</si>
  <si>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</si>
  <si>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</si>
  <si>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</si>
  <si>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</si>
  <si>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</si>
  <si>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</si>
  <si>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</si>
  <si>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</si>
  <si>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</si>
  <si>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</si>
  <si>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</si>
  <si>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</si>
  <si>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</si>
  <si>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</si>
  <si>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</si>
  <si>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</si>
  <si>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</si>
  <si>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</si>
  <si>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</si>
  <si>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</si>
  <si>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</si>
  <si>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</si>
  <si>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</si>
  <si>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</si>
  <si>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</si>
  <si>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</si>
  <si>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</si>
  <si>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</si>
  <si>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</si>
  <si>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</si>
  <si>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</si>
  <si>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</si>
  <si>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</si>
  <si>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</si>
  <si>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</si>
  <si>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</si>
  <si>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</si>
  <si>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</si>
  <si>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</si>
  <si>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</si>
  <si>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</si>
  <si>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</si>
  <si>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</si>
  <si>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</si>
  <si>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</si>
  <si>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</si>
  <si>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</si>
  <si>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</si>
  <si>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</si>
  <si>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</si>
  <si>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</si>
  <si>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</si>
  <si>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</si>
  <si>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</si>
  <si>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</si>
  <si>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</si>
  <si>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</si>
  <si>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</si>
  <si>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</si>
  <si>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</si>
  <si>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</si>
  <si>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</si>
  <si>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</si>
  <si>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</si>
  <si>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</si>
  <si>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</si>
  <si>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</si>
  <si>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</si>
  <si>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</si>
  <si>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</si>
  <si>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</si>
  <si>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</si>
  <si>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</si>
  <si>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</si>
  <si>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</si>
  <si>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</si>
  <si>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</si>
  <si>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</si>
  <si>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</si>
  <si>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</si>
  <si>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</si>
  <si>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</si>
  <si>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</si>
  <si>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</si>
  <si>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</si>
  <si>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</si>
  <si>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</si>
  <si>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</si>
  <si>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</si>
  <si>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</si>
  <si>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</si>
  <si>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</si>
  <si>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</si>
  <si>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</si>
  <si>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</si>
  <si>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</si>
  <si>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</si>
  <si>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</si>
  <si>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</si>
  <si>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</si>
  <si>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</si>
  <si>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</si>
  <si>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</si>
  <si>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</si>
  <si>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</si>
  <si>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</si>
  <si>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</si>
  <si>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</si>
  <si>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</si>
  <si>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</si>
  <si>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</si>
  <si>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</si>
  <si>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</si>
  <si>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</si>
  <si>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</si>
  <si>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</si>
  <si>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</si>
  <si>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</si>
  <si>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</si>
  <si>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</si>
  <si>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</si>
  <si>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</si>
  <si>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</si>
  <si>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</si>
  <si>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</si>
  <si>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</si>
  <si>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</si>
  <si>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</si>
  <si>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</si>
  <si>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</si>
  <si>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</si>
  <si>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</si>
  <si>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</si>
  <si>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</si>
  <si>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</si>
  <si>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</si>
  <si>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</si>
  <si>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</si>
  <si>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</si>
  <si>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</si>
  <si>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</si>
  <si>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</si>
  <si>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</si>
  <si>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</si>
  <si>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</si>
  <si>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</si>
  <si>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</si>
  <si>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</si>
  <si>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Se presentá una diferencia de aproximadamente del 2%, la cual es normal dentro de las proyecciones, si tenenmos en cuenta que los gastos en funcionamiento son recurrentes durante toda la vigencia.</t>
  </si>
  <si>
    <t>Se dio cumplimiento a la meta programada para este trimestre.</t>
  </si>
  <si>
    <t>En el primer trimestre la ejecución por meses fue: I) Enero 97% II) Febrero 94% III) Marzo 93%. En el mes de marzo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</si>
  <si>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Av Villas $17.520.342.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Av Villas $17.533.720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Av Villas $38.019.659</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</si>
  <si>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de Bogotá $31.207.145.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de Bogotá $31.086.571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de Bogotá $25.480.217</t>
    </r>
  </si>
  <si>
    <t>No se genera propuesta de mejoramiento teniendo en cuenta que la ejecución de los recursos pendiente se realizará en el siguiente periodo.</t>
  </si>
  <si>
    <t>Se dio cumplimiento a lo programado para el segundo trimestre</t>
  </si>
  <si>
    <t>Se presentó una diferencia entre lo proyectado y la ejecución real del 10%, la cual se justificacon el traslado presupuestal entre proyectos estratégicos que se gestionó previo al Convenio celebrado con la SED, el cual demoro la ejecución de los recursos programados para el primer trimestre de la vigencia.</t>
  </si>
  <si>
    <t>Se presenta una ejecución consolidada porcentual de los recursos de inversión del  98,21%, la cual difiere del porcentaje que se refleja en la ejecución de gastos a 30 de junio de la presente vigencia; lo anterior por cuanto se presento una adición por la fuente de recursos administrados de $588.7 millones que incrementa el presupuesto en el segundo trimestre y por tanto el indicador con respecto al primer trimestre de la vigencia.  No obstante la ejecución a 30 de junio supera la proyección del indicador, lo anterior como resultado de la oportuna ejecución de los recursos de inversión teniendo en cuenta el inicio de ley de garantías y la necesidad de constituir el mínimo de reservas para el cierre de la presente vigencia. .</t>
  </si>
  <si>
    <t xml:space="preserve">No se genera propuesta de mejoramiento teniendo en cuenta el cumplimiento del indicador con respecto a lo proyectado </t>
  </si>
  <si>
    <t>Se dio cumplimiento a la meta programada para la vigencia</t>
  </si>
  <si>
    <r>
      <t>En el segundo trimestre la ejecución promedio fue de 92% con respecto a lo programado. En el mes de abril fue rechazado un pago por la DDT a 30-04-2019 por error en la cuenta bancaria del proveedor Universidad de los Andes por la suma de $21.800.000</t>
    </r>
    <r>
      <rPr>
        <sz val="10"/>
        <color indexed="8"/>
        <rFont val="Arial"/>
        <family val="2"/>
      </rPr>
      <t>.</t>
    </r>
    <r>
      <rPr>
        <sz val="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</si>
  <si>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de Bogotá $728.254.015. Se presentó un total de concentración del 82% teniendo en cuenta que la entidad proyectó al cierre del mes de abril los recursos necesarios para el pago de los gastos inmediatos, que se realizaron en el mes de mayo, sin embargo, se gestionó el traslado bancario en cumplimiento a la política de "Concentración de recursos"</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de Bogotá $644.170.200. La concentración de recursos corresponde al 80,28%</t>
    </r>
    <r>
      <rPr>
        <sz val="10"/>
        <color indexed="8"/>
        <rFont val="Arial"/>
        <family val="2"/>
      </rPr>
      <t xml:space="preserve">
</t>
    </r>
    <r>
      <rPr>
        <b/>
        <sz val="10"/>
        <rFont val="Arial"/>
        <family val="2"/>
      </rPr>
      <t>Junio 2019:</t>
    </r>
    <r>
      <rPr>
        <sz val="10"/>
        <rFont val="Arial"/>
        <family val="2"/>
      </rPr>
      <t xml:space="preserve">   Total recursos disponibles en entidades financieras $603.595.371. Limite concentración de recursos (80%) que para el período dió $482.876.297. Recursos disponibles en Banco de Bogotá $445.278.298          </t>
    </r>
    <r>
      <rPr>
        <sz val="10"/>
        <color indexed="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</si>
  <si>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Av Villas $158.054.035.</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Av Villas $158.187.654</t>
    </r>
    <r>
      <rPr>
        <sz val="10"/>
        <color indexed="8"/>
        <rFont val="Arial"/>
        <family val="2"/>
      </rPr>
      <t xml:space="preserve">
</t>
    </r>
    <r>
      <rPr>
        <b/>
        <sz val="10"/>
        <color indexed="8"/>
        <rFont val="Arial"/>
        <family val="2"/>
      </rPr>
      <t>Junio 2019:</t>
    </r>
    <r>
      <rPr>
        <sz val="10"/>
        <color indexed="8"/>
        <rFont val="Arial"/>
        <family val="2"/>
      </rPr>
      <t xml:space="preserve"> Total recursos disponibles en entidades financieras $603.595.371. </t>
    </r>
    <r>
      <rPr>
        <sz val="10"/>
        <rFont val="Arial"/>
        <family val="2"/>
      </rPr>
      <t>Limite concentración de recursos (80%) que para el período dió $482.876.297. Recursos disponibles en Banco Av Villas $158.317.073</t>
    </r>
    <r>
      <rPr>
        <sz val="10"/>
        <color indexed="10"/>
        <rFont val="Arial"/>
        <family val="2"/>
      </rPr>
      <t xml:space="preserve">  </t>
    </r>
    <r>
      <rPr>
        <sz val="10"/>
        <color indexed="10"/>
        <rFont val="Arial"/>
        <family val="2"/>
      </rPr>
      <t xml:space="preserve">                                       </t>
    </r>
  </si>
  <si>
    <t>En el tercer trimestre la ejecución promedio fue de 94% con respecto a lo programado. En el mes de julio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En el mes de agosto se llevó a cabo el reintegro por concepto de incapacidades por la suma de $6.775.965. En Septiembre  Mediante el comprobante de devolución de ingresos No.2  se llevó a cabo el registro del ingreso por la suma de $380.122 teniendo en cuenta el pago de la membresía a CLACSO el 28/01/2019; quedando un saldo de $380.122</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</si>
  <si>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de Bogotá $568.980.767,29.</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de Bogotá $229.891.371,29</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de Bogotá $1.294.244.014,29.</t>
    </r>
  </si>
  <si>
    <t>x</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</si>
  <si>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Av Villas $158.450.914,86.</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Av Villas $158.584.871,04.</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Av Villas $358.720.064,51.</t>
    </r>
  </si>
  <si>
    <t>Se presenta una ejecución consolidada porcentual de los recursos de inversión del  99,40%, cumpliendo con la proyección establecida en el indicador para este trimestre. lo anterior como resultado de la oportuna ejecución de los recursos de inversión teniendo en cuenta que se encuentra vigente la ley de garantías y la necesidad de constituir el mínimo de reservas para el cierre de la presente vigencia.</t>
  </si>
  <si>
    <t>Se presentá una diferencia del 8,30% frente a lo proyectado en funcionamiento.  Lo anterior se justifica en que en lo relacionado con gastos de personal se trata de pagos recurrentes asociados a la nómina con incremento en el mes de diciembre por pagos de prima de navidad, cesantías, vacaciones y actividades de bienestar e incentivos.  En lo que respecta a adquisición de bienes y servicios se tiene a la fecha una ejecución  del 81,85%, quedando pendiente procesos contractuales que se finalizaran en el último trimestre de la vigencia.</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</si>
  <si>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</si>
  <si>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</si>
  <si>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</si>
  <si>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</si>
  <si>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</si>
  <si>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</si>
  <si>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Reporte de 4 formatos enviados a saber: Formato de saldos y movimientos convergencia, reporte de saldos de operaciones recíprocas convergencia, reporte de variaciones trimestrales significativas convergencia y oarchivo en formato PDF con los estados financieros trimestrales firmados y escaneados</t>
  </si>
  <si>
    <t>Número de reportes e informes contables trimestrales  solicitados por la CGN - Resolución 706 de 2016</t>
  </si>
  <si>
    <t>Reporte de 4 formatos solicitados en Resolución 706 de 2016: Formato de saldos y movimientos convergencia, reporte de saldos de operaciones recíprocas convergencia, reporte de variaciones trimestrales significativas convergencia y archivo en formato PDF con los estados financieros trimestrales firmados y escaneados</t>
  </si>
  <si>
    <t>Aplicativo CHIP - Concultas - Consulta estados financieros IDEP código: 223111001</t>
  </si>
  <si>
    <t>Se cumplió con el reporte de la totalidad de reportes e informes del Instituto a corte de diciembre 31 de 2018, en forma oportuna.  Esto es el informe de saldos y movimientos, el reporte de saldos de operaciones recíprocas, el reporte de variaciones trimestrales significativas y paquete completo de estados financieros en formato PDF.</t>
  </si>
  <si>
    <t>Mantener el reporte oportuno de la información</t>
  </si>
  <si>
    <t>Se cumplió con el reporte de la totalidad de reportes e informes del Instituto a corte de marzo 31 de 2019, en forma oportuna.  Esto es el informe de saldos y movimientos, el reporte de saldos de operaciones recíprocas, el reporte de variaciones trimestrales significativas y paquete de estados financieros en formato PDF.</t>
  </si>
  <si>
    <t>Se cumplió con el reporte de la totalidad de reportes e informes del Instituto a corte de junio 30 de 2019, en forma oportuna.  Esto es el informe de saldos y movimientos, el reporte de saldos de operaciones recíprocas, el reporte de variaciones trimestrales significativas y paquete de estados financieros en formato PDF.</t>
  </si>
  <si>
    <t>GF-07</t>
  </si>
  <si>
    <t xml:space="preserve">OBSERVACIONES: </t>
  </si>
  <si>
    <t xml:space="preserve">Durante los meses de octubre y noviembre, la ejecución promedio fue de 93% con respecto a lo programado. No se presenta ninguna novedad para este periodo. Sin embargo el seguimiento de ejecución correspondiente al mes de diciembre se presentará los primeros días del mes de enero de 2020.
</t>
  </si>
  <si>
    <r>
      <t xml:space="preserve">Información reportada con corte 30/11/2019:
</t>
    </r>
    <r>
      <rPr>
        <sz val="10"/>
        <rFont val="Arial"/>
        <family val="2"/>
      </rPr>
      <t>Se presenta a la fecha de corte de este informe, una ejecución de compromisos equivalente al 79%.  Esta pendiente los compromisos relacionados con el pago de la nómina, prima de navidad, causación de cesantías e intereses y tres (3) contratos como resultado de traslado presupuestal gestionado en el mes de noviembre los cuales serán tramitados en el mes de diciembre, de acuerdo con las fechas de corte establecidas en la circular de cierre</t>
    </r>
  </si>
  <si>
    <t>Se dio cierre al giro de las reservas en el segundo trimestre de esta vigencia.</t>
  </si>
  <si>
    <t>Se cumplió con el reporte de la totalidad de reportes e informes del Instituto a corte de 30 de septiembre de 2019, en forma oportuna.  Esto es el informe de saldos y movimientos, el reporte de saldos de operaciones recíprocas, el reporte de variaciones trimestrales significativas y paquete de estados financieros en formato PDF.</t>
  </si>
  <si>
    <r>
      <t xml:space="preserve">Rango de Gestión Desempeño Excelente. Para el primer trimestre se dio cumplimiento a la Resolución 073 de 2018 Secretaría Distrital de Hacienda. Artículo 6. Límites de concentración así:
</t>
    </r>
    <r>
      <rPr>
        <b/>
        <sz val="10"/>
        <rFont val="Arial"/>
        <family val="2"/>
      </rPr>
      <t xml:space="preserve">Octubre 2019: </t>
    </r>
    <r>
      <rPr>
        <sz val="10"/>
        <rFont val="Arial"/>
        <family val="2"/>
      </rPr>
      <t xml:space="preserve">Total recursos disponibles en entidades financieras $828.208.772,29. Límite concentración de recursos (80%) que para el periodo dió $662.567.018. Recursos disponibles en Banco de Bogotá $466.183.069,29
</t>
    </r>
    <r>
      <rPr>
        <b/>
        <sz val="10"/>
        <rFont val="Arial"/>
        <family val="2"/>
      </rPr>
      <t>Noviembre 2019</t>
    </r>
    <r>
      <rPr>
        <sz val="10"/>
        <rFont val="Arial"/>
        <family val="2"/>
      </rPr>
      <t xml:space="preserve">: Total recursos disponibles en entidades financieras $143.516.706,54. Límite concentración de recursos (80%) que para el periodo dió $114.813.365. Recursos disponibles en Banco de Bogotá $102.078.554,96
</t>
    </r>
    <r>
      <rPr>
        <b/>
        <sz val="10"/>
        <rFont val="Arial"/>
        <family val="2"/>
      </rPr>
      <t xml:space="preserve">Diciembre: </t>
    </r>
    <r>
      <rPr>
        <sz val="10"/>
        <rFont val="Arial"/>
        <family val="2"/>
      </rPr>
      <t xml:space="preserve">el seguimiento de ejecución correspondiente al mes de diciembre se presentará los primeros días del mes de enero de 2020.
</t>
    </r>
  </si>
  <si>
    <r>
      <t>Rango de Gestión Desempeño Excelente. Para el primer trimestre se dio cumplimiento a la Resolución 073 de 2018 Secretaría Distrital de Hacienda. Artículo 6. Límites de concentración así:
O</t>
    </r>
    <r>
      <rPr>
        <b/>
        <sz val="10"/>
        <rFont val="Arial"/>
        <family val="2"/>
      </rPr>
      <t>ctubre 2019: T</t>
    </r>
    <r>
      <rPr>
        <sz val="10"/>
        <rFont val="Arial"/>
        <family val="2"/>
      </rPr>
      <t>otal recursos disponibles en entidades financieras $828.208.772,29. Límite concentración de recursos (80%) que para el periodo dió $662.567.018. Recursos disponibles en Banco AV Villas  $362.025.703</t>
    </r>
    <r>
      <rPr>
        <b/>
        <sz val="10"/>
        <rFont val="Arial"/>
        <family val="2"/>
      </rPr>
      <t xml:space="preserve">
Noviembre 2019: </t>
    </r>
    <r>
      <rPr>
        <sz val="10"/>
        <rFont val="Arial"/>
        <family val="2"/>
      </rPr>
      <t>Total recursos disponibles en entidades financieras $143,516,706,54. Límite concentración de recursos (80%) que para el periodo dió $114.813.365. Recursos disponibles en Banco de Bogotá $41.438.151,58</t>
    </r>
    <r>
      <rPr>
        <b/>
        <sz val="10"/>
        <rFont val="Arial"/>
        <family val="2"/>
      </rPr>
      <t xml:space="preserve">
Diciembre: </t>
    </r>
    <r>
      <rPr>
        <sz val="10"/>
        <rFont val="Arial"/>
        <family val="2"/>
      </rPr>
      <t>el seguimiento de ejecución correspondiente al mes de diciembre se presentará los primeros días del mes de enero de 2020.</t>
    </r>
  </si>
  <si>
    <t>Se presenta a 31 de diciembre el consolidado de los recursos de inversión del 100%.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</si>
</sst>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Arial"/>
      <family val="2"/>
    </font>
    <font>
      <sz val="10"/>
      <color indexed="10"/>
      <name val="Arial"/>
      <family val="2"/>
    </font>
    <font>
      <b/>
      <sz val="10"/>
      <color indexed="8"/>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5.9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right style="medium"/>
      <top/>
      <bottom style="medium"/>
    </border>
    <border>
      <left style="medium"/>
      <right style="medium"/>
      <top style="medium"/>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5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2" fillId="40" borderId="24" xfId="19" applyFont="1" applyFill="1" applyBorder="1" applyAlignment="1">
      <alignment horizontal="center" vertical="center" wrapText="1"/>
    </xf>
    <xf numFmtId="0" fontId="52" fillId="40" borderId="25" xfId="19" applyFont="1" applyFill="1" applyBorder="1" applyAlignment="1">
      <alignment horizontal="center" vertical="center" wrapText="1"/>
    </xf>
    <xf numFmtId="9" fontId="52" fillId="40" borderId="26" xfId="19" applyNumberFormat="1" applyFont="1" applyFill="1" applyBorder="1" applyAlignment="1">
      <alignment horizontal="center" vertical="center" wrapText="1"/>
    </xf>
    <xf numFmtId="9" fontId="34" fillId="34" borderId="27" xfId="50" applyNumberFormat="1" applyFont="1" applyFill="1" applyBorder="1" applyAlignment="1">
      <alignment horizontal="center" vertical="center"/>
    </xf>
    <xf numFmtId="9" fontId="34" fillId="34" borderId="28" xfId="19" applyNumberFormat="1" applyFill="1" applyBorder="1" applyAlignment="1">
      <alignment horizontal="center" vertical="center"/>
    </xf>
    <xf numFmtId="9" fontId="34" fillId="34" borderId="29" xfId="50" applyNumberFormat="1" applyFont="1" applyFill="1" applyBorder="1" applyAlignment="1">
      <alignment horizontal="center" vertical="center"/>
    </xf>
    <xf numFmtId="9" fontId="52" fillId="40" borderId="25" xfId="19" applyNumberFormat="1" applyFont="1" applyFill="1" applyBorder="1" applyAlignment="1">
      <alignment horizontal="center" vertical="center" wrapText="1"/>
    </xf>
    <xf numFmtId="0" fontId="50" fillId="6" borderId="30" xfId="19" applyFont="1" applyBorder="1" applyAlignment="1">
      <alignment horizontal="center" vertical="center"/>
    </xf>
    <xf numFmtId="0" fontId="34" fillId="6" borderId="31" xfId="19" applyBorder="1" applyAlignment="1">
      <alignment vertical="center" wrapText="1"/>
    </xf>
    <xf numFmtId="0" fontId="34"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6" borderId="36" xfId="19" applyNumberFormat="1" applyFont="1" applyBorder="1" applyAlignment="1">
      <alignment horizontal="center" vertical="center"/>
    </xf>
    <xf numFmtId="9" fontId="34"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4" fillId="6" borderId="28" xfId="19" applyNumberFormat="1" applyFont="1" applyBorder="1" applyAlignment="1">
      <alignment horizontal="center" vertical="center"/>
    </xf>
    <xf numFmtId="3" fontId="34"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4" fillId="6" borderId="31" xfId="19" applyNumberFormat="1" applyFont="1" applyBorder="1" applyAlignment="1">
      <alignment horizontal="center" vertical="center"/>
    </xf>
    <xf numFmtId="3" fontId="34" fillId="6" borderId="31" xfId="19" applyNumberFormat="1" applyFont="1" applyBorder="1" applyAlignment="1">
      <alignment horizontal="center" vertical="center" wrapText="1"/>
    </xf>
    <xf numFmtId="10" fontId="34" fillId="34" borderId="12" xfId="19" applyNumberFormat="1" applyFill="1" applyBorder="1" applyAlignment="1">
      <alignment horizontal="center" vertical="center"/>
    </xf>
    <xf numFmtId="10" fontId="34"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4" fillId="34" borderId="12" xfId="50" applyNumberFormat="1" applyFont="1" applyFill="1" applyBorder="1" applyAlignment="1">
      <alignment horizontal="center" vertical="center"/>
    </xf>
    <xf numFmtId="177" fontId="2" fillId="37" borderId="37" xfId="50" applyFont="1" applyFill="1" applyBorder="1" applyAlignment="1">
      <alignment horizontal="center" vertical="center" wrapText="1"/>
    </xf>
    <xf numFmtId="171" fontId="2" fillId="37" borderId="34" xfId="0" applyNumberFormat="1" applyFont="1" applyFill="1" applyBorder="1" applyAlignment="1">
      <alignment horizontal="center" vertical="center" wrapText="1"/>
    </xf>
    <xf numFmtId="171" fontId="2" fillId="39" borderId="13" xfId="0" applyNumberFormat="1" applyFont="1" applyFill="1" applyBorder="1" applyAlignment="1">
      <alignment horizontal="center" vertical="center" wrapText="1"/>
    </xf>
    <xf numFmtId="0" fontId="52" fillId="40" borderId="30" xfId="19" applyFont="1" applyFill="1" applyBorder="1" applyAlignment="1">
      <alignment horizontal="center" vertical="center" wrapText="1"/>
    </xf>
    <xf numFmtId="0" fontId="52" fillId="40" borderId="31" xfId="19" applyFont="1" applyFill="1" applyBorder="1" applyAlignment="1">
      <alignment horizontal="center" vertical="center" wrapText="1"/>
    </xf>
    <xf numFmtId="9" fontId="52" fillId="40" borderId="31" xfId="19" applyNumberFormat="1" applyFont="1" applyFill="1" applyBorder="1" applyAlignment="1">
      <alignment horizontal="center" vertical="center" wrapText="1"/>
    </xf>
    <xf numFmtId="9" fontId="52" fillId="40" borderId="35" xfId="19"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2" fillId="40" borderId="40" xfId="19" applyFont="1" applyFill="1" applyBorder="1" applyAlignment="1">
      <alignment horizontal="center" vertical="center" wrapText="1"/>
    </xf>
    <xf numFmtId="0" fontId="52" fillId="40" borderId="41" xfId="19" applyFont="1" applyFill="1" applyBorder="1" applyAlignment="1">
      <alignment horizontal="center" vertical="center" wrapText="1"/>
    </xf>
    <xf numFmtId="9" fontId="52" fillId="40" borderId="41" xfId="19" applyNumberFormat="1" applyFont="1" applyFill="1" applyBorder="1" applyAlignment="1">
      <alignment horizontal="center" vertical="center" wrapText="1"/>
    </xf>
    <xf numFmtId="9" fontId="52" fillId="40" borderId="42" xfId="19" applyNumberFormat="1" applyFont="1" applyFill="1" applyBorder="1" applyAlignment="1">
      <alignment horizontal="center" vertical="center" wrapText="1"/>
    </xf>
    <xf numFmtId="3" fontId="34" fillId="6" borderId="31" xfId="20" applyNumberFormat="1" applyFont="1" applyBorder="1" applyAlignment="1">
      <alignment horizontal="center" vertical="center" wrapText="1"/>
    </xf>
    <xf numFmtId="184" fontId="34" fillId="34" borderId="31" xfId="50" applyNumberFormat="1" applyFont="1" applyFill="1" applyBorder="1" applyAlignment="1">
      <alignment horizontal="center" vertical="center"/>
    </xf>
    <xf numFmtId="3" fontId="34" fillId="6" borderId="22" xfId="20" applyNumberFormat="1" applyFont="1" applyBorder="1" applyAlignment="1">
      <alignment horizontal="center" vertical="center" wrapText="1"/>
    </xf>
    <xf numFmtId="10" fontId="34" fillId="34" borderId="31" xfId="19" applyNumberFormat="1" applyFill="1" applyBorder="1" applyAlignment="1">
      <alignment horizontal="center" vertical="center"/>
    </xf>
    <xf numFmtId="10" fontId="34" fillId="34" borderId="35" xfId="19" applyNumberFormat="1" applyFill="1" applyBorder="1" applyAlignment="1">
      <alignment horizontal="center" vertical="center"/>
    </xf>
    <xf numFmtId="184" fontId="34" fillId="34" borderId="22" xfId="50" applyNumberFormat="1" applyFont="1" applyFill="1" applyBorder="1" applyAlignment="1">
      <alignment horizontal="center" vertical="center"/>
    </xf>
    <xf numFmtId="9" fontId="34" fillId="34" borderId="43"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4" fillId="34" borderId="22" xfId="19" applyNumberFormat="1" applyFill="1" applyBorder="1" applyAlignment="1">
      <alignment horizontal="center" vertical="center"/>
    </xf>
    <xf numFmtId="10" fontId="34" fillId="34" borderId="29" xfId="50" applyNumberFormat="1" applyFont="1" applyFill="1" applyBorder="1" applyAlignment="1">
      <alignment horizontal="center" vertical="center"/>
    </xf>
    <xf numFmtId="2" fontId="34" fillId="6" borderId="31" xfId="19" applyNumberFormat="1" applyFont="1" applyBorder="1" applyAlignment="1">
      <alignment horizontal="center" vertical="center"/>
    </xf>
    <xf numFmtId="2" fontId="34" fillId="6" borderId="12" xfId="19" applyNumberFormat="1" applyFont="1" applyBorder="1" applyAlignment="1">
      <alignment horizontal="center" vertical="center"/>
    </xf>
    <xf numFmtId="2" fontId="34" fillId="6" borderId="22" xfId="19" applyNumberFormat="1" applyFont="1" applyBorder="1" applyAlignment="1">
      <alignment horizontal="center" vertical="center"/>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10" fontId="2" fillId="34" borderId="0" xfId="57" applyNumberFormat="1" applyFont="1" applyFill="1" applyBorder="1" applyAlignment="1">
      <alignment horizontal="center" vertical="center" wrapText="1"/>
    </xf>
    <xf numFmtId="9" fontId="2" fillId="34" borderId="0"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4" fontId="2" fillId="0" borderId="13" xfId="0" applyNumberFormat="1" applyFont="1" applyFill="1" applyBorder="1" applyAlignment="1">
      <alignment horizontal="center" vertical="center" wrapText="1"/>
    </xf>
    <xf numFmtId="9" fontId="2" fillId="37" borderId="34" xfId="0" applyNumberFormat="1" applyFont="1" applyFill="1" applyBorder="1" applyAlignment="1">
      <alignment horizontal="center" vertical="center" wrapText="1"/>
    </xf>
    <xf numFmtId="9" fontId="2" fillId="37" borderId="37" xfId="57" applyFont="1" applyFill="1" applyBorder="1" applyAlignment="1">
      <alignment vertical="center" wrapText="1"/>
    </xf>
    <xf numFmtId="9" fontId="2" fillId="38" borderId="34" xfId="0" applyNumberFormat="1" applyFont="1" applyFill="1" applyBorder="1" applyAlignment="1">
      <alignment horizontal="center" vertical="center" wrapText="1"/>
    </xf>
    <xf numFmtId="10" fontId="2" fillId="38" borderId="37" xfId="50" applyNumberFormat="1" applyFont="1" applyFill="1" applyBorder="1" applyAlignment="1">
      <alignment vertical="center" wrapText="1"/>
    </xf>
    <xf numFmtId="10" fontId="2" fillId="39" borderId="15" xfId="50" applyNumberFormat="1" applyFont="1" applyFill="1" applyBorder="1" applyAlignment="1">
      <alignment vertical="center" wrapText="1"/>
    </xf>
    <xf numFmtId="9" fontId="34" fillId="34" borderId="31" xfId="19" applyNumberFormat="1" applyFill="1" applyBorder="1" applyAlignment="1">
      <alignment horizontal="center" vertical="center"/>
    </xf>
    <xf numFmtId="9" fontId="2" fillId="39" borderId="13" xfId="57"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6"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6"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5" xfId="0" applyFont="1" applyFill="1" applyBorder="1" applyAlignment="1">
      <alignment horizontal="left" vertical="center" wrapText="1"/>
    </xf>
    <xf numFmtId="0" fontId="0" fillId="34" borderId="5" xfId="0"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left" vertical="center" wrapText="1"/>
    </xf>
    <xf numFmtId="0" fontId="3" fillId="34" borderId="34"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37"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33"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44" xfId="0"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3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625"/>
          <c:h val="0.922"/>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1260114"/>
        <c:axId val="11341027"/>
      </c:bar3DChart>
      <c:catAx>
        <c:axId val="1260114"/>
        <c:scaling>
          <c:orientation val="minMax"/>
        </c:scaling>
        <c:axPos val="b"/>
        <c:delete val="0"/>
        <c:numFmt formatCode="General" sourceLinked="1"/>
        <c:majorTickMark val="none"/>
        <c:minorTickMark val="none"/>
        <c:tickLblPos val="nextTo"/>
        <c:spPr>
          <a:ln w="3175">
            <a:solidFill>
              <a:srgbClr val="808080"/>
            </a:solidFill>
          </a:ln>
        </c:spPr>
        <c:crossAx val="11341027"/>
        <c:crossesAt val="0"/>
        <c:auto val="1"/>
        <c:lblOffset val="100"/>
        <c:tickLblSkip val="1"/>
        <c:noMultiLvlLbl val="0"/>
      </c:catAx>
      <c:valAx>
        <c:axId val="1134102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260114"/>
        <c:crossesAt val="1"/>
        <c:crossBetween val="between"/>
        <c:dispUnits/>
        <c:majorUnit val="100"/>
        <c:minorUnit val="100"/>
      </c:valAx>
      <c:spPr>
        <a:noFill/>
        <a:ln>
          <a:noFill/>
        </a:ln>
      </c:spPr>
    </c:plotArea>
    <c:legend>
      <c:legendPos val="r"/>
      <c:layout>
        <c:manualLayout>
          <c:xMode val="edge"/>
          <c:yMode val="edge"/>
          <c:x val="0.89575"/>
          <c:y val="0.429"/>
          <c:w val="0.0992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34960380"/>
        <c:axId val="46207965"/>
      </c:bar3DChart>
      <c:catAx>
        <c:axId val="34960380"/>
        <c:scaling>
          <c:orientation val="minMax"/>
        </c:scaling>
        <c:axPos val="b"/>
        <c:delete val="0"/>
        <c:numFmt formatCode="General" sourceLinked="1"/>
        <c:majorTickMark val="none"/>
        <c:minorTickMark val="none"/>
        <c:tickLblPos val="nextTo"/>
        <c:spPr>
          <a:ln w="3175">
            <a:solidFill>
              <a:srgbClr val="808080"/>
            </a:solidFill>
          </a:ln>
        </c:spPr>
        <c:crossAx val="46207965"/>
        <c:crosses val="autoZero"/>
        <c:auto val="1"/>
        <c:lblOffset val="100"/>
        <c:tickLblSkip val="1"/>
        <c:noMultiLvlLbl val="0"/>
      </c:catAx>
      <c:valAx>
        <c:axId val="4620796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4960380"/>
        <c:crossesAt val="1"/>
        <c:crossBetween val="between"/>
        <c:dispUnits/>
        <c:majorUnit val="1680351.3436000003"/>
        <c:minorUnit val="1"/>
      </c:valAx>
      <c:spPr>
        <a:noFill/>
        <a:ln>
          <a:noFill/>
        </a:ln>
      </c:spPr>
    </c:plotArea>
    <c:legend>
      <c:legendPos val="r"/>
      <c:layout>
        <c:manualLayout>
          <c:xMode val="edge"/>
          <c:yMode val="edge"/>
          <c:x val="0.89525"/>
          <c:y val="0.43075"/>
          <c:w val="0.101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13218502"/>
        <c:axId val="51857655"/>
      </c:bar3DChart>
      <c:catAx>
        <c:axId val="13218502"/>
        <c:scaling>
          <c:orientation val="minMax"/>
        </c:scaling>
        <c:axPos val="b"/>
        <c:delete val="0"/>
        <c:numFmt formatCode="General" sourceLinked="1"/>
        <c:majorTickMark val="none"/>
        <c:minorTickMark val="none"/>
        <c:tickLblPos val="nextTo"/>
        <c:spPr>
          <a:ln w="3175">
            <a:solidFill>
              <a:srgbClr val="808080"/>
            </a:solidFill>
          </a:ln>
        </c:spPr>
        <c:crossAx val="51857655"/>
        <c:crosses val="autoZero"/>
        <c:auto val="1"/>
        <c:lblOffset val="100"/>
        <c:tickLblSkip val="1"/>
        <c:noMultiLvlLbl val="0"/>
      </c:catAx>
      <c:valAx>
        <c:axId val="5185765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3218502"/>
        <c:crossesAt val="1"/>
        <c:crossBetween val="between"/>
        <c:dispUnits/>
        <c:majorUnit val="1"/>
      </c:valAx>
      <c:spPr>
        <a:noFill/>
        <a:ln>
          <a:noFill/>
        </a:ln>
      </c:spPr>
    </c:plotArea>
    <c:legend>
      <c:legendPos val="r"/>
      <c:layout>
        <c:manualLayout>
          <c:xMode val="edge"/>
          <c:yMode val="edge"/>
          <c:x val="0.89525"/>
          <c:y val="0.43225"/>
          <c:w val="0.10125"/>
          <c:h val="0.12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325"/>
          <c:w val="0.81475"/>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64065712"/>
        <c:axId val="39720497"/>
      </c:bar3DChart>
      <c:catAx>
        <c:axId val="64065712"/>
        <c:scaling>
          <c:orientation val="minMax"/>
        </c:scaling>
        <c:axPos val="b"/>
        <c:delete val="0"/>
        <c:numFmt formatCode="General" sourceLinked="1"/>
        <c:majorTickMark val="none"/>
        <c:minorTickMark val="none"/>
        <c:tickLblPos val="nextTo"/>
        <c:spPr>
          <a:ln w="3175">
            <a:solidFill>
              <a:srgbClr val="808080"/>
            </a:solidFill>
          </a:ln>
        </c:spPr>
        <c:crossAx val="39720497"/>
        <c:crosses val="autoZero"/>
        <c:auto val="1"/>
        <c:lblOffset val="100"/>
        <c:tickLblSkip val="1"/>
        <c:noMultiLvlLbl val="0"/>
      </c:catAx>
      <c:valAx>
        <c:axId val="3972049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4065712"/>
        <c:crossesAt val="1"/>
        <c:crossBetween val="between"/>
        <c:dispUnits/>
        <c:majorUnit val="1"/>
      </c:valAx>
      <c:spPr>
        <a:noFill/>
        <a:ln>
          <a:noFill/>
        </a:ln>
      </c:spPr>
    </c:plotArea>
    <c:legend>
      <c:legendPos val="r"/>
      <c:layout>
        <c:manualLayout>
          <c:xMode val="edge"/>
          <c:yMode val="edge"/>
          <c:x val="0.8445"/>
          <c:y val="0.417"/>
          <c:w val="0.149"/>
          <c:h val="0.157"/>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82775"/>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21940154"/>
        <c:axId val="63243659"/>
      </c:bar3DChart>
      <c:catAx>
        <c:axId val="21940154"/>
        <c:scaling>
          <c:orientation val="minMax"/>
        </c:scaling>
        <c:axPos val="b"/>
        <c:delete val="0"/>
        <c:numFmt formatCode="General" sourceLinked="1"/>
        <c:majorTickMark val="none"/>
        <c:minorTickMark val="none"/>
        <c:tickLblPos val="nextTo"/>
        <c:spPr>
          <a:ln w="3175">
            <a:solidFill>
              <a:srgbClr val="808080"/>
            </a:solidFill>
          </a:ln>
        </c:spPr>
        <c:crossAx val="63243659"/>
        <c:crosses val="autoZero"/>
        <c:auto val="1"/>
        <c:lblOffset val="100"/>
        <c:tickLblSkip val="1"/>
        <c:noMultiLvlLbl val="0"/>
      </c:catAx>
      <c:valAx>
        <c:axId val="6324365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1940154"/>
        <c:crossesAt val="1"/>
        <c:crossBetween val="between"/>
        <c:dispUnits/>
        <c:majorUnit val="1"/>
      </c:valAx>
      <c:spPr>
        <a:noFill/>
        <a:ln>
          <a:noFill/>
        </a:ln>
      </c:spPr>
    </c:plotArea>
    <c:legend>
      <c:legendPos val="r"/>
      <c:layout>
        <c:manualLayout>
          <c:xMode val="edge"/>
          <c:yMode val="edge"/>
          <c:x val="0.8555"/>
          <c:y val="0.41625"/>
          <c:w val="0.13875"/>
          <c:h val="0.15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575"/>
          <c:w val="0.84325"/>
          <c:h val="0.924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32322020"/>
        <c:axId val="22462725"/>
      </c:bar3DChart>
      <c:catAx>
        <c:axId val="32322020"/>
        <c:scaling>
          <c:orientation val="minMax"/>
        </c:scaling>
        <c:axPos val="b"/>
        <c:delete val="0"/>
        <c:numFmt formatCode="General" sourceLinked="1"/>
        <c:majorTickMark val="none"/>
        <c:minorTickMark val="none"/>
        <c:tickLblPos val="nextTo"/>
        <c:spPr>
          <a:ln w="3175">
            <a:solidFill>
              <a:srgbClr val="808080"/>
            </a:solidFill>
          </a:ln>
        </c:spPr>
        <c:crossAx val="22462725"/>
        <c:crosses val="autoZero"/>
        <c:auto val="1"/>
        <c:lblOffset val="100"/>
        <c:tickLblSkip val="1"/>
        <c:noMultiLvlLbl val="0"/>
      </c:catAx>
      <c:valAx>
        <c:axId val="2246272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2322020"/>
        <c:crossesAt val="1"/>
        <c:crossBetween val="between"/>
        <c:dispUnits/>
        <c:majorUnit val="1"/>
      </c:valAx>
      <c:spPr>
        <a:noFill/>
        <a:ln>
          <a:noFill/>
        </a:ln>
      </c:spPr>
    </c:plotArea>
    <c:legend>
      <c:legendPos val="r"/>
      <c:layout>
        <c:manualLayout>
          <c:xMode val="edge"/>
          <c:yMode val="edge"/>
          <c:x val="0.86875"/>
          <c:y val="0.43125"/>
          <c:w val="0.126"/>
          <c:h val="0.13"/>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25"/>
          <c:h val="0.9255"/>
        </c:manualLayout>
      </c:layout>
      <c:bar3DChart>
        <c:barDir val="col"/>
        <c:grouping val="clustered"/>
        <c:varyColors val="0"/>
        <c:ser>
          <c:idx val="2"/>
          <c:order val="0"/>
          <c:tx>
            <c:strRef>
              <c:f>'Cumplim gest contable'!$C$35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'Cumplim gest contable'!$C$36:$C$39</c:f>
              <c:numCache/>
            </c:numRef>
          </c:val>
          <c:shape val="cylinder"/>
        </c:ser>
        <c:ser>
          <c:idx val="0"/>
          <c:order val="1"/>
          <c:tx>
            <c:strRef>
              <c:f>'Cumplim gest contable'!$H$35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'Cumplim gest contable'!$B$36:$B$39</c:f>
              <c:strCache/>
            </c:strRef>
          </c:cat>
          <c:val>
            <c:numRef>
              <c:f>'Cumplim gest contable'!$H$36:$H$39</c:f>
              <c:numCache/>
            </c:numRef>
          </c:val>
          <c:shape val="cylinder"/>
        </c:ser>
        <c:shape val="cylinder"/>
        <c:axId val="837934"/>
        <c:axId val="7541407"/>
      </c:bar3DChart>
      <c:catAx>
        <c:axId val="837934"/>
        <c:scaling>
          <c:orientation val="minMax"/>
        </c:scaling>
        <c:axPos val="b"/>
        <c:delete val="0"/>
        <c:numFmt formatCode="General" sourceLinked="1"/>
        <c:majorTickMark val="none"/>
        <c:minorTickMark val="none"/>
        <c:tickLblPos val="nextTo"/>
        <c:spPr>
          <a:ln w="3175">
            <a:solidFill>
              <a:srgbClr val="808080"/>
            </a:solidFill>
          </a:ln>
        </c:spPr>
        <c:crossAx val="7541407"/>
        <c:crossesAt val="0"/>
        <c:auto val="1"/>
        <c:lblOffset val="100"/>
        <c:tickLblSkip val="1"/>
        <c:noMultiLvlLbl val="0"/>
      </c:catAx>
      <c:valAx>
        <c:axId val="754140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837934"/>
        <c:crossesAt val="1"/>
        <c:crossBetween val="between"/>
        <c:dispUnits/>
        <c:majorUnit val="100"/>
        <c:minorUnit val="100"/>
      </c:valAx>
      <c:spPr>
        <a:noFill/>
        <a:ln>
          <a:noFill/>
        </a:ln>
      </c:spPr>
    </c:plotArea>
    <c:legend>
      <c:legendPos val="r"/>
      <c:layout>
        <c:manualLayout>
          <c:xMode val="edge"/>
          <c:yMode val="edge"/>
          <c:x val="0.89675"/>
          <c:y val="0.43075"/>
          <c:w val="0.099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3635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820900"/>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wnloads\INDICADORES%20GF%202019%20-%20Gest%20contabl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32">
      <selection activeCell="K38" sqref="K38"/>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57" t="s">
        <v>6</v>
      </c>
    </row>
    <row r="4" spans="1:15" ht="14.25" customHeight="1" thickBot="1">
      <c r="A4" s="13"/>
      <c r="B4" s="14"/>
      <c r="C4" s="15"/>
      <c r="D4" s="15"/>
      <c r="E4" s="15"/>
      <c r="F4" s="15"/>
      <c r="G4" s="15"/>
      <c r="H4" s="15"/>
      <c r="I4" s="15"/>
      <c r="J4" s="15"/>
      <c r="K4" s="16"/>
      <c r="L4" s="16"/>
      <c r="M4" s="17"/>
      <c r="O4" s="57" t="s">
        <v>8</v>
      </c>
    </row>
    <row r="5" spans="1:15" ht="13.5" thickBot="1">
      <c r="A5" s="166" t="s">
        <v>60</v>
      </c>
      <c r="B5" s="167"/>
      <c r="C5" s="167"/>
      <c r="D5" s="167"/>
      <c r="E5" s="167"/>
      <c r="F5" s="167"/>
      <c r="G5" s="167"/>
      <c r="H5" s="167"/>
      <c r="I5" s="167"/>
      <c r="J5" s="167"/>
      <c r="K5" s="167"/>
      <c r="L5" s="167"/>
      <c r="M5" s="168"/>
      <c r="O5" s="57"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57" t="s">
        <v>13</v>
      </c>
    </row>
    <row r="8" spans="1:15" ht="30" customHeight="1" thickBot="1">
      <c r="A8" s="161" t="s">
        <v>4</v>
      </c>
      <c r="B8" s="162"/>
      <c r="C8" s="169" t="s">
        <v>125</v>
      </c>
      <c r="D8" s="170"/>
      <c r="E8" s="170"/>
      <c r="F8" s="170"/>
      <c r="G8" s="170"/>
      <c r="H8" s="170"/>
      <c r="I8" s="170"/>
      <c r="J8" s="170"/>
      <c r="K8" s="170"/>
      <c r="L8" s="170"/>
      <c r="M8" s="171"/>
      <c r="O8" s="57" t="s">
        <v>18</v>
      </c>
    </row>
    <row r="9" spans="1:16" ht="30" customHeight="1" thickBot="1">
      <c r="A9" s="161" t="s">
        <v>5</v>
      </c>
      <c r="B9" s="162"/>
      <c r="C9" s="163" t="s">
        <v>68</v>
      </c>
      <c r="D9" s="164"/>
      <c r="E9" s="164"/>
      <c r="F9" s="164"/>
      <c r="G9" s="164"/>
      <c r="H9" s="164"/>
      <c r="I9" s="164"/>
      <c r="J9" s="164"/>
      <c r="K9" s="164"/>
      <c r="L9" s="164"/>
      <c r="M9" s="165"/>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61" t="s">
        <v>7</v>
      </c>
      <c r="B11" s="162"/>
      <c r="C11" s="181" t="s">
        <v>126</v>
      </c>
      <c r="D11" s="182"/>
      <c r="E11" s="182"/>
      <c r="F11" s="182"/>
      <c r="G11" s="182"/>
      <c r="H11" s="182"/>
      <c r="I11" s="182"/>
      <c r="J11" s="182"/>
      <c r="K11" s="28" t="s">
        <v>82</v>
      </c>
      <c r="L11" s="183" t="s">
        <v>172</v>
      </c>
      <c r="M11" s="184"/>
      <c r="O11" s="57" t="s">
        <v>21</v>
      </c>
    </row>
    <row r="12" spans="1:15" ht="30" customHeight="1" thickBot="1">
      <c r="A12" s="161" t="s">
        <v>9</v>
      </c>
      <c r="B12" s="162"/>
      <c r="C12" s="169" t="s">
        <v>128</v>
      </c>
      <c r="D12" s="170"/>
      <c r="E12" s="170"/>
      <c r="F12" s="170"/>
      <c r="G12" s="170"/>
      <c r="H12" s="170"/>
      <c r="I12" s="170"/>
      <c r="J12" s="170"/>
      <c r="K12" s="170"/>
      <c r="L12" s="170"/>
      <c r="M12" s="171"/>
      <c r="O12" s="57" t="s">
        <v>0</v>
      </c>
    </row>
    <row r="13" spans="1:15" ht="30" customHeight="1" thickBot="1">
      <c r="A13" s="161" t="s">
        <v>98</v>
      </c>
      <c r="B13" s="162"/>
      <c r="C13" s="169" t="s">
        <v>145</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72" t="s">
        <v>129</v>
      </c>
      <c r="D15" s="173"/>
      <c r="E15" s="173"/>
      <c r="F15" s="173"/>
      <c r="G15" s="173"/>
      <c r="H15" s="173"/>
      <c r="I15" s="173"/>
      <c r="J15" s="173"/>
      <c r="K15" s="173"/>
      <c r="L15" s="173"/>
      <c r="M15" s="174"/>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57" t="s">
        <v>27</v>
      </c>
    </row>
    <row r="19" spans="1:15" ht="30" customHeight="1" thickBot="1">
      <c r="A19" s="194" t="s">
        <v>151</v>
      </c>
      <c r="B19" s="195"/>
      <c r="C19" s="200" t="s">
        <v>85</v>
      </c>
      <c r="D19" s="187"/>
      <c r="E19" s="4">
        <v>1</v>
      </c>
      <c r="F19" s="175" t="s">
        <v>139</v>
      </c>
      <c r="G19" s="176"/>
      <c r="H19" s="177"/>
      <c r="I19" s="77" t="s">
        <v>97</v>
      </c>
      <c r="J19" s="178" t="s">
        <v>146</v>
      </c>
      <c r="K19" s="179"/>
      <c r="L19" s="180"/>
      <c r="M19" s="7" t="s">
        <v>122</v>
      </c>
      <c r="O19" s="57" t="s">
        <v>28</v>
      </c>
    </row>
    <row r="20" spans="1:15" ht="30" customHeight="1" thickBot="1">
      <c r="A20" s="196"/>
      <c r="B20" s="197"/>
      <c r="C20" s="201"/>
      <c r="D20" s="189"/>
      <c r="E20" s="4">
        <v>2</v>
      </c>
      <c r="F20" s="175" t="s">
        <v>140</v>
      </c>
      <c r="G20" s="176"/>
      <c r="H20" s="177"/>
      <c r="I20" s="77" t="s">
        <v>97</v>
      </c>
      <c r="J20" s="178" t="s">
        <v>146</v>
      </c>
      <c r="K20" s="179"/>
      <c r="L20" s="180"/>
      <c r="M20" s="7" t="s">
        <v>122</v>
      </c>
      <c r="O20" s="57" t="s">
        <v>3</v>
      </c>
    </row>
    <row r="21" spans="1:15" ht="30" customHeight="1" thickBot="1">
      <c r="A21" s="196"/>
      <c r="B21" s="197"/>
      <c r="C21" s="201"/>
      <c r="D21" s="189"/>
      <c r="E21" s="4"/>
      <c r="F21" s="175"/>
      <c r="G21" s="176"/>
      <c r="H21" s="177"/>
      <c r="I21" s="66"/>
      <c r="J21" s="178"/>
      <c r="K21" s="179"/>
      <c r="L21" s="180"/>
      <c r="M21" s="7"/>
      <c r="O21" s="57" t="s">
        <v>29</v>
      </c>
    </row>
    <row r="22" spans="1:15" ht="30" customHeight="1" thickBot="1">
      <c r="A22" s="198"/>
      <c r="B22" s="199"/>
      <c r="C22" s="202"/>
      <c r="D22" s="191"/>
      <c r="E22" s="4"/>
      <c r="F22" s="175"/>
      <c r="G22" s="176"/>
      <c r="H22" s="177"/>
      <c r="I22" s="66"/>
      <c r="J22" s="178"/>
      <c r="K22" s="179"/>
      <c r="L22" s="180"/>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31" t="s">
        <v>147</v>
      </c>
      <c r="M26" s="232"/>
      <c r="O26" s="75" t="s">
        <v>61</v>
      </c>
    </row>
    <row r="27" spans="1:15" ht="30" customHeight="1" thickBot="1">
      <c r="A27" s="73"/>
      <c r="B27" s="70"/>
      <c r="C27" s="69"/>
      <c r="D27" s="69"/>
      <c r="E27" s="222"/>
      <c r="F27" s="71" t="s">
        <v>118</v>
      </c>
      <c r="G27" s="95" t="s">
        <v>147</v>
      </c>
      <c r="H27" s="95" t="s">
        <v>147</v>
      </c>
      <c r="I27" s="95" t="s">
        <v>147</v>
      </c>
      <c r="J27" s="95" t="s">
        <v>147</v>
      </c>
      <c r="K27" s="95" t="s">
        <v>147</v>
      </c>
      <c r="L27" s="231" t="s">
        <v>147</v>
      </c>
      <c r="M27" s="232"/>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203" t="s">
        <v>94</v>
      </c>
      <c r="B29" s="204"/>
      <c r="C29" s="205"/>
      <c r="D29" s="212" t="s">
        <v>77</v>
      </c>
      <c r="E29" s="213"/>
      <c r="F29" s="62">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63">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86.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6">
        <v>0.6</v>
      </c>
      <c r="D36" s="97">
        <v>3199074845</v>
      </c>
      <c r="E36" s="97">
        <v>6509629000</v>
      </c>
      <c r="F36" s="48"/>
      <c r="G36" s="49"/>
      <c r="H36" s="125">
        <f>D36/E36</f>
        <v>0.49143735303501934</v>
      </c>
      <c r="I36" s="126">
        <f>H36</f>
        <v>0.49143735303501934</v>
      </c>
      <c r="J36" s="61"/>
      <c r="K36" s="139"/>
      <c r="L36" s="61"/>
      <c r="M36" s="74"/>
      <c r="O36" s="75" t="s">
        <v>65</v>
      </c>
      <c r="AI36"/>
      <c r="AL36" s="1"/>
    </row>
    <row r="37" spans="1:38" ht="27" customHeight="1">
      <c r="A37" s="64"/>
      <c r="B37" s="35" t="s">
        <v>34</v>
      </c>
      <c r="C37" s="85">
        <v>0.2</v>
      </c>
      <c r="D37" s="8">
        <v>3482616001</v>
      </c>
      <c r="E37" s="8">
        <v>7098387128</v>
      </c>
      <c r="F37" s="30"/>
      <c r="G37" s="29"/>
      <c r="H37" s="98">
        <f>+D37/E37</f>
        <v>0.4906207478122205</v>
      </c>
      <c r="I37" s="99">
        <f>+I36+H37</f>
        <v>0.9820581008472398</v>
      </c>
      <c r="J37" s="61"/>
      <c r="K37" s="61"/>
      <c r="L37" s="61"/>
      <c r="M37" s="74"/>
      <c r="O37" s="75" t="s">
        <v>66</v>
      </c>
      <c r="AI37"/>
      <c r="AL37" s="1"/>
    </row>
    <row r="38" spans="1:38" ht="27" customHeight="1">
      <c r="A38" s="64"/>
      <c r="B38" s="35" t="s">
        <v>35</v>
      </c>
      <c r="C38" s="85">
        <v>0.1</v>
      </c>
      <c r="D38" s="8">
        <v>7055684991</v>
      </c>
      <c r="E38" s="8">
        <v>7098387128</v>
      </c>
      <c r="F38" s="30"/>
      <c r="G38" s="29"/>
      <c r="H38" s="98">
        <f>+D38/E38</f>
        <v>0.9939842479383015</v>
      </c>
      <c r="I38" s="99">
        <f>+H38</f>
        <v>0.9939842479383015</v>
      </c>
      <c r="J38" s="61"/>
      <c r="K38" s="61"/>
      <c r="L38" s="61"/>
      <c r="M38" s="74"/>
      <c r="O38" s="21" t="s">
        <v>69</v>
      </c>
      <c r="AI38"/>
      <c r="AL38" s="1"/>
    </row>
    <row r="39" spans="1:38" ht="27" customHeight="1" thickBot="1">
      <c r="A39" s="64"/>
      <c r="B39" s="36" t="s">
        <v>36</v>
      </c>
      <c r="C39" s="91">
        <v>0.1</v>
      </c>
      <c r="D39" s="37">
        <v>7098387128</v>
      </c>
      <c r="E39" s="37">
        <v>7098387128</v>
      </c>
      <c r="F39" s="38"/>
      <c r="G39" s="39"/>
      <c r="H39" s="134">
        <f>+D39/E39</f>
        <v>1</v>
      </c>
      <c r="I39" s="135">
        <f>+H39</f>
        <v>1</v>
      </c>
      <c r="J39" s="61"/>
      <c r="K39" s="139"/>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184</v>
      </c>
      <c r="C61" s="223"/>
      <c r="D61" s="223"/>
      <c r="E61" s="223"/>
      <c r="F61" s="34"/>
      <c r="G61" s="130" t="s">
        <v>144</v>
      </c>
      <c r="H61" s="225" t="s">
        <v>182</v>
      </c>
      <c r="I61" s="226"/>
      <c r="J61" s="226"/>
      <c r="K61" s="226"/>
      <c r="L61" s="226"/>
      <c r="M61" s="227"/>
      <c r="AN61" s="1" t="e">
        <f>AN59+1</f>
        <v>#REF!</v>
      </c>
    </row>
    <row r="62" spans="1:40" ht="141" customHeight="1" thickBot="1">
      <c r="A62" s="10" t="s">
        <v>34</v>
      </c>
      <c r="B62" s="233" t="s">
        <v>185</v>
      </c>
      <c r="C62" s="223"/>
      <c r="D62" s="223"/>
      <c r="E62" s="223"/>
      <c r="F62" s="34"/>
      <c r="G62" s="130" t="s">
        <v>144</v>
      </c>
      <c r="H62" s="225" t="s">
        <v>186</v>
      </c>
      <c r="I62" s="226"/>
      <c r="J62" s="226"/>
      <c r="K62" s="226"/>
      <c r="L62" s="226"/>
      <c r="M62" s="227"/>
      <c r="AN62" s="1" t="e">
        <f t="shared" si="0"/>
        <v>#REF!</v>
      </c>
    </row>
    <row r="63" spans="1:40" ht="79.5" customHeight="1" thickBot="1">
      <c r="A63" s="10" t="s">
        <v>41</v>
      </c>
      <c r="B63" s="233" t="s">
        <v>195</v>
      </c>
      <c r="C63" s="223"/>
      <c r="D63" s="223"/>
      <c r="E63" s="223"/>
      <c r="F63" s="34"/>
      <c r="G63" s="140" t="s">
        <v>144</v>
      </c>
      <c r="H63" s="225" t="s">
        <v>186</v>
      </c>
      <c r="I63" s="226"/>
      <c r="J63" s="226"/>
      <c r="K63" s="226"/>
      <c r="L63" s="226"/>
      <c r="M63" s="227"/>
      <c r="AN63" s="1" t="e">
        <f>#REF!+1</f>
        <v>#REF!</v>
      </c>
    </row>
    <row r="64" spans="1:40" ht="87" customHeight="1" thickBot="1">
      <c r="A64" s="10" t="s">
        <v>36</v>
      </c>
      <c r="B64" s="223" t="s">
        <v>219</v>
      </c>
      <c r="C64" s="224"/>
      <c r="D64" s="224"/>
      <c r="E64" s="224"/>
      <c r="F64" s="34"/>
      <c r="G64" s="131" t="s">
        <v>193</v>
      </c>
      <c r="H64" s="225" t="s">
        <v>186</v>
      </c>
      <c r="I64" s="226"/>
      <c r="J64" s="226"/>
      <c r="K64" s="226"/>
      <c r="L64" s="226"/>
      <c r="M64" s="227"/>
      <c r="AN64" s="1" t="e">
        <f t="shared" si="0"/>
        <v>#REF!</v>
      </c>
    </row>
    <row r="65" spans="1:40" ht="52.5" customHeight="1" thickBot="1">
      <c r="A65" s="10" t="s">
        <v>42</v>
      </c>
      <c r="B65" s="233"/>
      <c r="C65" s="223"/>
      <c r="D65" s="223"/>
      <c r="E65" s="223"/>
      <c r="F65" s="34"/>
      <c r="G65" s="34"/>
      <c r="H65" s="234"/>
      <c r="I65" s="235"/>
      <c r="J65" s="235"/>
      <c r="K65" s="235"/>
      <c r="L65" s="235"/>
      <c r="M65" s="236"/>
      <c r="AN65" s="1" t="e">
        <f>#REF!+1</f>
        <v>#REF!</v>
      </c>
    </row>
    <row r="66" spans="1:40" ht="24.75" customHeight="1">
      <c r="A66" s="56"/>
      <c r="B66" s="218"/>
      <c r="C66" s="218"/>
      <c r="D66" s="218"/>
      <c r="E66" s="218"/>
      <c r="F66" s="218"/>
      <c r="G66" s="218"/>
      <c r="H66" s="218"/>
      <c r="I66" s="218"/>
      <c r="J66" s="218"/>
      <c r="K66" s="218"/>
      <c r="L66" s="218"/>
      <c r="M66" s="218"/>
      <c r="AN66" s="1" t="e">
        <f t="shared" si="0"/>
        <v>#REF!</v>
      </c>
    </row>
    <row r="67" spans="1:40" ht="24.75" customHeight="1" hidden="1">
      <c r="A67" s="56"/>
      <c r="B67" s="218"/>
      <c r="C67" s="218"/>
      <c r="D67" s="218"/>
      <c r="E67" s="218"/>
      <c r="F67" s="218"/>
      <c r="G67" s="218"/>
      <c r="H67" s="218"/>
      <c r="I67" s="218"/>
      <c r="J67" s="218"/>
      <c r="K67" s="218"/>
      <c r="L67" s="218"/>
      <c r="M67" s="218"/>
      <c r="AN67" s="1" t="e">
        <f t="shared" si="0"/>
        <v>#REF!</v>
      </c>
    </row>
    <row r="68" spans="1:40" ht="24.75" customHeight="1" hidden="1">
      <c r="A68" s="56"/>
      <c r="B68" s="218"/>
      <c r="C68" s="218"/>
      <c r="D68" s="218"/>
      <c r="E68" s="218"/>
      <c r="F68" s="218"/>
      <c r="G68" s="218"/>
      <c r="H68" s="218"/>
      <c r="I68" s="218"/>
      <c r="J68" s="218"/>
      <c r="K68" s="218"/>
      <c r="L68" s="218"/>
      <c r="M68" s="218"/>
      <c r="AN68" s="1" t="e">
        <f t="shared" si="0"/>
        <v>#REF!</v>
      </c>
    </row>
    <row r="69" spans="1:13" ht="24.75" customHeight="1" hidden="1">
      <c r="A69" s="56"/>
      <c r="B69" s="218"/>
      <c r="C69" s="218"/>
      <c r="D69" s="218"/>
      <c r="E69" s="218"/>
      <c r="F69" s="218"/>
      <c r="G69" s="218"/>
      <c r="H69" s="218"/>
      <c r="I69" s="218"/>
      <c r="J69" s="218"/>
      <c r="K69" s="218"/>
      <c r="L69" s="218"/>
      <c r="M69" s="218"/>
    </row>
    <row r="70" spans="1:13" ht="24.75" customHeight="1" hidden="1">
      <c r="A70" s="56"/>
      <c r="B70" s="218"/>
      <c r="C70" s="218"/>
      <c r="D70" s="218"/>
      <c r="E70" s="218"/>
      <c r="F70" s="218"/>
      <c r="G70" s="218"/>
      <c r="H70" s="218"/>
      <c r="I70" s="218"/>
      <c r="J70" s="218"/>
      <c r="K70" s="218"/>
      <c r="L70" s="218"/>
      <c r="M70" s="218"/>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88"/>
      <c r="G86" s="188"/>
      <c r="H86" s="188"/>
      <c r="I86" s="11" t="s">
        <v>43</v>
      </c>
      <c r="K86" s="12"/>
    </row>
    <row r="87" spans="2:11" ht="15" hidden="1">
      <c r="B87" s="56"/>
      <c r="C87" s="56"/>
      <c r="D87" s="56"/>
      <c r="E87" s="56"/>
      <c r="F87" s="188"/>
      <c r="G87" s="188"/>
      <c r="H87" s="188"/>
      <c r="I87" s="11" t="s">
        <v>44</v>
      </c>
      <c r="K87" s="12"/>
    </row>
    <row r="88" spans="2:11" ht="15" hidden="1">
      <c r="B88" s="56"/>
      <c r="C88" s="56"/>
      <c r="D88" s="56"/>
      <c r="E88" s="56"/>
      <c r="F88" s="188"/>
      <c r="G88" s="188"/>
      <c r="H88" s="188"/>
      <c r="I88" s="11" t="s">
        <v>45</v>
      </c>
      <c r="K88" s="12"/>
    </row>
    <row r="89" spans="2:11" ht="15" hidden="1">
      <c r="B89" s="56"/>
      <c r="C89" s="56"/>
      <c r="D89" s="56"/>
      <c r="E89" s="56"/>
      <c r="F89" s="188"/>
      <c r="G89" s="188"/>
      <c r="H89" s="188"/>
      <c r="K89" s="12"/>
    </row>
    <row r="90" spans="2:11" ht="15" hidden="1">
      <c r="B90" s="56"/>
      <c r="C90" s="56"/>
      <c r="D90" s="56"/>
      <c r="E90" s="56"/>
      <c r="F90" s="188"/>
      <c r="G90" s="188"/>
      <c r="H90" s="188"/>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130</v>
      </c>
      <c r="D11" s="182"/>
      <c r="E11" s="182"/>
      <c r="F11" s="182"/>
      <c r="G11" s="182"/>
      <c r="H11" s="182"/>
      <c r="I11" s="182"/>
      <c r="J11" s="182"/>
      <c r="K11" s="28" t="s">
        <v>82</v>
      </c>
      <c r="L11" s="183" t="s">
        <v>127</v>
      </c>
      <c r="M11" s="184"/>
      <c r="O11" s="78" t="s">
        <v>21</v>
      </c>
    </row>
    <row r="12" spans="1:15" ht="30" customHeight="1" thickBot="1">
      <c r="A12" s="161" t="s">
        <v>9</v>
      </c>
      <c r="B12" s="162"/>
      <c r="C12" s="169" t="s">
        <v>131</v>
      </c>
      <c r="D12" s="170"/>
      <c r="E12" s="170"/>
      <c r="F12" s="170"/>
      <c r="G12" s="170"/>
      <c r="H12" s="170"/>
      <c r="I12" s="170"/>
      <c r="J12" s="170"/>
      <c r="K12" s="170"/>
      <c r="L12" s="170"/>
      <c r="M12" s="171"/>
      <c r="O12" s="78" t="s">
        <v>0</v>
      </c>
    </row>
    <row r="13" spans="1:15" ht="36" customHeight="1" thickBot="1">
      <c r="A13" s="161" t="s">
        <v>98</v>
      </c>
      <c r="B13" s="162"/>
      <c r="C13" s="169" t="s">
        <v>149</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150</v>
      </c>
      <c r="B19" s="195"/>
      <c r="C19" s="200" t="s">
        <v>85</v>
      </c>
      <c r="D19" s="187"/>
      <c r="E19" s="4">
        <v>1</v>
      </c>
      <c r="F19" s="175" t="s">
        <v>141</v>
      </c>
      <c r="G19" s="176"/>
      <c r="H19" s="177"/>
      <c r="I19" s="84" t="s">
        <v>97</v>
      </c>
      <c r="J19" s="178" t="s">
        <v>152</v>
      </c>
      <c r="K19" s="179"/>
      <c r="L19" s="180"/>
      <c r="M19" s="7" t="s">
        <v>122</v>
      </c>
      <c r="O19" s="78" t="s">
        <v>28</v>
      </c>
    </row>
    <row r="20" spans="1:15" ht="30" customHeight="1" thickBot="1">
      <c r="A20" s="196"/>
      <c r="B20" s="197"/>
      <c r="C20" s="201"/>
      <c r="D20" s="189"/>
      <c r="E20" s="4">
        <v>2</v>
      </c>
      <c r="F20" s="175" t="s">
        <v>148</v>
      </c>
      <c r="G20" s="176"/>
      <c r="H20" s="177"/>
      <c r="I20" s="84" t="s">
        <v>97</v>
      </c>
      <c r="J20" s="178" t="s">
        <v>146</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16" t="s">
        <v>147</v>
      </c>
      <c r="M26" s="217"/>
      <c r="O26" s="75" t="s">
        <v>61</v>
      </c>
    </row>
    <row r="27" spans="1:15" ht="30" customHeight="1" thickBot="1">
      <c r="A27" s="73"/>
      <c r="B27" s="70"/>
      <c r="C27" s="69"/>
      <c r="D27" s="69"/>
      <c r="E27" s="222"/>
      <c r="F27" s="71" t="s">
        <v>118</v>
      </c>
      <c r="G27" s="95" t="s">
        <v>147</v>
      </c>
      <c r="H27" s="95" t="s">
        <v>147</v>
      </c>
      <c r="I27" s="95" t="s">
        <v>147</v>
      </c>
      <c r="J27" s="95" t="s">
        <v>147</v>
      </c>
      <c r="K27" s="9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6">
        <v>0.25</v>
      </c>
      <c r="D36" s="97">
        <v>1422489588</v>
      </c>
      <c r="E36" s="97">
        <v>6112823000</v>
      </c>
      <c r="F36" s="48"/>
      <c r="G36" s="49"/>
      <c r="H36" s="125">
        <f>D36/E36</f>
        <v>0.23270583623965554</v>
      </c>
      <c r="I36" s="126">
        <f>H36</f>
        <v>0.23270583623965554</v>
      </c>
      <c r="J36" s="78"/>
      <c r="K36" s="78"/>
      <c r="L36" s="78"/>
      <c r="M36" s="80"/>
      <c r="O36" s="75" t="s">
        <v>65</v>
      </c>
      <c r="AI36"/>
      <c r="AL36" s="1"/>
    </row>
    <row r="37" spans="1:38" ht="27" customHeight="1">
      <c r="A37" s="82"/>
      <c r="B37" s="35" t="s">
        <v>34</v>
      </c>
      <c r="C37" s="85">
        <v>0.25</v>
      </c>
      <c r="D37" s="8">
        <v>1655314916</v>
      </c>
      <c r="E37" s="8">
        <v>6112823000</v>
      </c>
      <c r="F37" s="30"/>
      <c r="G37" s="29"/>
      <c r="H37" s="86">
        <f>D37/E37</f>
        <v>0.2707938567827009</v>
      </c>
      <c r="I37" s="99">
        <f>I36+H37</f>
        <v>0.5034996930223564</v>
      </c>
      <c r="J37" s="78"/>
      <c r="K37" s="141"/>
      <c r="L37" s="142"/>
      <c r="M37" s="80"/>
      <c r="O37" s="75" t="s">
        <v>66</v>
      </c>
      <c r="AI37"/>
      <c r="AL37" s="1"/>
    </row>
    <row r="38" spans="1:38" ht="27" customHeight="1">
      <c r="A38" s="82"/>
      <c r="B38" s="35" t="s">
        <v>35</v>
      </c>
      <c r="C38" s="85">
        <v>0.25</v>
      </c>
      <c r="D38" s="8">
        <v>4077100097</v>
      </c>
      <c r="E38" s="8">
        <v>6112823000</v>
      </c>
      <c r="F38" s="30"/>
      <c r="G38" s="29"/>
      <c r="H38" s="98">
        <v>0.1635</v>
      </c>
      <c r="I38" s="99">
        <f>I37+H38</f>
        <v>0.6669996930223564</v>
      </c>
      <c r="J38" s="78"/>
      <c r="K38" s="78"/>
      <c r="L38" s="78"/>
      <c r="M38" s="80"/>
      <c r="O38" s="21" t="s">
        <v>69</v>
      </c>
      <c r="AI38"/>
      <c r="AL38" s="1"/>
    </row>
    <row r="39" spans="1:38" ht="27" customHeight="1" thickBot="1">
      <c r="A39" s="82"/>
      <c r="B39" s="36" t="s">
        <v>36</v>
      </c>
      <c r="C39" s="91">
        <v>0.25</v>
      </c>
      <c r="D39" s="37">
        <v>5857925249</v>
      </c>
      <c r="E39" s="37">
        <v>6112823000</v>
      </c>
      <c r="F39" s="38"/>
      <c r="G39" s="39"/>
      <c r="H39" s="132">
        <f>D39/E39</f>
        <v>0.9583011399152241</v>
      </c>
      <c r="I39" s="135">
        <f>+D39/E39</f>
        <v>0.9583011399152241</v>
      </c>
      <c r="J39" s="78"/>
      <c r="K39" s="78"/>
      <c r="L39" s="141"/>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87" customHeight="1" thickBot="1">
      <c r="A61" s="10" t="s">
        <v>33</v>
      </c>
      <c r="B61" s="233" t="s">
        <v>177</v>
      </c>
      <c r="C61" s="223"/>
      <c r="D61" s="223"/>
      <c r="E61" s="223"/>
      <c r="F61" s="130"/>
      <c r="G61" s="130" t="s">
        <v>144</v>
      </c>
      <c r="H61" s="225"/>
      <c r="I61" s="226"/>
      <c r="J61" s="226"/>
      <c r="K61" s="226"/>
      <c r="L61" s="226"/>
      <c r="M61" s="227"/>
      <c r="AN61" s="1" t="e">
        <f>AN59+1</f>
        <v>#REF!</v>
      </c>
    </row>
    <row r="62" spans="1:40" ht="126" customHeight="1" thickBot="1">
      <c r="A62" s="10" t="s">
        <v>34</v>
      </c>
      <c r="B62" s="239" t="s">
        <v>183</v>
      </c>
      <c r="C62" s="240"/>
      <c r="D62" s="240"/>
      <c r="E62" s="240"/>
      <c r="F62" s="130"/>
      <c r="G62" s="130" t="s">
        <v>144</v>
      </c>
      <c r="H62" s="225"/>
      <c r="I62" s="226"/>
      <c r="J62" s="226"/>
      <c r="K62" s="226"/>
      <c r="L62" s="226"/>
      <c r="M62" s="227"/>
      <c r="AN62" s="1" t="e">
        <f t="shared" si="0"/>
        <v>#REF!</v>
      </c>
    </row>
    <row r="63" spans="1:40" ht="129" customHeight="1" thickBot="1">
      <c r="A63" s="10" t="s">
        <v>41</v>
      </c>
      <c r="B63" s="233" t="s">
        <v>196</v>
      </c>
      <c r="C63" s="223"/>
      <c r="D63" s="223"/>
      <c r="E63" s="223"/>
      <c r="F63" s="130"/>
      <c r="G63" s="130" t="s">
        <v>144</v>
      </c>
      <c r="H63" s="225"/>
      <c r="I63" s="226"/>
      <c r="J63" s="226"/>
      <c r="K63" s="226"/>
      <c r="L63" s="226"/>
      <c r="M63" s="227"/>
      <c r="AN63" s="1" t="e">
        <f>#REF!+1</f>
        <v>#REF!</v>
      </c>
    </row>
    <row r="64" spans="1:40" ht="167.25" customHeight="1" thickBot="1">
      <c r="A64" s="10" t="s">
        <v>36</v>
      </c>
      <c r="B64" s="224" t="s">
        <v>214</v>
      </c>
      <c r="C64" s="223"/>
      <c r="D64" s="223"/>
      <c r="E64" s="223"/>
      <c r="F64" s="34"/>
      <c r="G64" s="131" t="s">
        <v>193</v>
      </c>
      <c r="H64" s="234"/>
      <c r="I64" s="235"/>
      <c r="J64" s="235"/>
      <c r="K64" s="235"/>
      <c r="L64" s="235"/>
      <c r="M64" s="236"/>
      <c r="AN64" s="1" t="e">
        <f t="shared" si="0"/>
        <v>#REF!</v>
      </c>
    </row>
    <row r="65" spans="1:40" ht="249" customHeight="1" thickBot="1">
      <c r="A65" s="10" t="s">
        <v>42</v>
      </c>
      <c r="B65" s="233"/>
      <c r="C65" s="223"/>
      <c r="D65" s="223"/>
      <c r="E65" s="22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F65" sqref="F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132</v>
      </c>
      <c r="D11" s="182"/>
      <c r="E11" s="182"/>
      <c r="F11" s="182"/>
      <c r="G11" s="182"/>
      <c r="H11" s="182"/>
      <c r="I11" s="182"/>
      <c r="J11" s="182"/>
      <c r="K11" s="28" t="s">
        <v>82</v>
      </c>
      <c r="L11" s="183" t="s">
        <v>175</v>
      </c>
      <c r="M11" s="184"/>
      <c r="O11" s="78" t="s">
        <v>21</v>
      </c>
    </row>
    <row r="12" spans="1:15" ht="30" customHeight="1" thickBot="1">
      <c r="A12" s="161" t="s">
        <v>9</v>
      </c>
      <c r="B12" s="162"/>
      <c r="C12" s="169" t="s">
        <v>133</v>
      </c>
      <c r="D12" s="170"/>
      <c r="E12" s="170"/>
      <c r="F12" s="170"/>
      <c r="G12" s="170"/>
      <c r="H12" s="170"/>
      <c r="I12" s="170"/>
      <c r="J12" s="170"/>
      <c r="K12" s="170"/>
      <c r="L12" s="170"/>
      <c r="M12" s="171"/>
      <c r="O12" s="78" t="s">
        <v>0</v>
      </c>
    </row>
    <row r="13" spans="1:15" ht="30" customHeight="1" thickBot="1">
      <c r="A13" s="161" t="s">
        <v>98</v>
      </c>
      <c r="B13" s="162"/>
      <c r="C13" s="169" t="s">
        <v>134</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153</v>
      </c>
      <c r="B19" s="195"/>
      <c r="C19" s="200" t="s">
        <v>85</v>
      </c>
      <c r="D19" s="187"/>
      <c r="E19" s="4">
        <v>1</v>
      </c>
      <c r="F19" s="175" t="s">
        <v>142</v>
      </c>
      <c r="G19" s="176"/>
      <c r="H19" s="177"/>
      <c r="I19" s="84" t="s">
        <v>97</v>
      </c>
      <c r="J19" s="178" t="s">
        <v>154</v>
      </c>
      <c r="K19" s="179"/>
      <c r="L19" s="180"/>
      <c r="M19" s="7" t="s">
        <v>122</v>
      </c>
      <c r="O19" s="78" t="s">
        <v>28</v>
      </c>
    </row>
    <row r="20" spans="1:15" ht="30" customHeight="1" thickBot="1">
      <c r="A20" s="196"/>
      <c r="B20" s="197"/>
      <c r="C20" s="201"/>
      <c r="D20" s="189"/>
      <c r="E20" s="4">
        <v>2</v>
      </c>
      <c r="F20" s="175" t="s">
        <v>143</v>
      </c>
      <c r="G20" s="176"/>
      <c r="H20" s="177"/>
      <c r="I20" s="84" t="s">
        <v>97</v>
      </c>
      <c r="J20" s="178" t="s">
        <v>154</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4" t="s">
        <v>147</v>
      </c>
      <c r="H26" s="94" t="s">
        <v>147</v>
      </c>
      <c r="I26" s="93" t="s">
        <v>147</v>
      </c>
      <c r="J26" s="55" t="s">
        <v>147</v>
      </c>
      <c r="K26" s="60" t="s">
        <v>147</v>
      </c>
      <c r="L26" s="216" t="s">
        <v>147</v>
      </c>
      <c r="M26" s="217"/>
      <c r="O26" s="75" t="s">
        <v>61</v>
      </c>
    </row>
    <row r="27" spans="1:15" ht="30" customHeight="1" thickBot="1">
      <c r="A27" s="73"/>
      <c r="B27" s="70"/>
      <c r="C27" s="69"/>
      <c r="D27" s="69"/>
      <c r="E27" s="222"/>
      <c r="F27" s="71" t="s">
        <v>118</v>
      </c>
      <c r="G27" s="94" t="str">
        <f>+G26</f>
        <v>N/A</v>
      </c>
      <c r="H27" s="94" t="str">
        <f>+H26</f>
        <v>N/A</v>
      </c>
      <c r="I27" s="93"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6">
        <v>0.6</v>
      </c>
      <c r="D36" s="97">
        <v>76187030</v>
      </c>
      <c r="E36" s="97">
        <v>101724436</v>
      </c>
      <c r="F36" s="48"/>
      <c r="G36" s="49"/>
      <c r="H36" s="125">
        <f>D36/E36</f>
        <v>0.7489550495025601</v>
      </c>
      <c r="I36" s="126">
        <f>H36</f>
        <v>0.7489550495025601</v>
      </c>
      <c r="J36" s="78"/>
      <c r="K36" s="78"/>
      <c r="L36" s="139"/>
      <c r="M36" s="80"/>
      <c r="O36" s="75" t="s">
        <v>65</v>
      </c>
      <c r="AI36"/>
      <c r="AL36" s="1"/>
    </row>
    <row r="37" spans="1:38" ht="27" customHeight="1">
      <c r="A37" s="82"/>
      <c r="B37" s="35" t="s">
        <v>34</v>
      </c>
      <c r="C37" s="85">
        <v>0.2</v>
      </c>
      <c r="D37" s="8">
        <v>25537406</v>
      </c>
      <c r="E37" s="8">
        <v>101724436</v>
      </c>
      <c r="F37" s="30"/>
      <c r="G37" s="29"/>
      <c r="H37" s="86">
        <f>D37/E37</f>
        <v>0.25104495049743997</v>
      </c>
      <c r="I37" s="43">
        <f>I36+H37</f>
        <v>1</v>
      </c>
      <c r="J37" s="78"/>
      <c r="K37" s="78"/>
      <c r="L37" s="78"/>
      <c r="M37" s="80"/>
      <c r="O37" s="75" t="s">
        <v>66</v>
      </c>
      <c r="AI37"/>
      <c r="AL37" s="1"/>
    </row>
    <row r="38" spans="1:38" ht="27" customHeight="1">
      <c r="A38" s="82"/>
      <c r="B38" s="35" t="s">
        <v>35</v>
      </c>
      <c r="C38" s="85">
        <v>0</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v>
      </c>
      <c r="D39" s="37"/>
      <c r="E39" s="37"/>
      <c r="F39" s="38"/>
      <c r="G39" s="39"/>
      <c r="H39" s="132"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39" customHeight="1" thickBot="1">
      <c r="A61" s="10" t="s">
        <v>33</v>
      </c>
      <c r="B61" s="233" t="s">
        <v>178</v>
      </c>
      <c r="C61" s="223"/>
      <c r="D61" s="223"/>
      <c r="E61" s="223"/>
      <c r="F61" s="130"/>
      <c r="G61" s="130" t="s">
        <v>144</v>
      </c>
      <c r="H61" s="225"/>
      <c r="I61" s="226"/>
      <c r="J61" s="226"/>
      <c r="K61" s="226"/>
      <c r="L61" s="226"/>
      <c r="M61" s="227"/>
      <c r="AN61" s="1" t="e">
        <f>AN59+1</f>
        <v>#REF!</v>
      </c>
    </row>
    <row r="62" spans="1:40" ht="39" customHeight="1" thickBot="1">
      <c r="A62" s="10" t="s">
        <v>34</v>
      </c>
      <c r="B62" s="234" t="s">
        <v>187</v>
      </c>
      <c r="C62" s="241"/>
      <c r="D62" s="241"/>
      <c r="E62" s="241"/>
      <c r="F62" s="34"/>
      <c r="G62" s="130" t="s">
        <v>144</v>
      </c>
      <c r="H62" s="225"/>
      <c r="I62" s="226"/>
      <c r="J62" s="226"/>
      <c r="K62" s="226"/>
      <c r="L62" s="226"/>
      <c r="M62" s="227"/>
      <c r="AN62" s="1" t="e">
        <f t="shared" si="0"/>
        <v>#REF!</v>
      </c>
    </row>
    <row r="63" spans="1:40" ht="39" customHeight="1" thickBot="1">
      <c r="A63" s="10" t="s">
        <v>41</v>
      </c>
      <c r="B63" s="242"/>
      <c r="C63" s="243"/>
      <c r="D63" s="243"/>
      <c r="E63" s="243"/>
      <c r="F63" s="34"/>
      <c r="G63" s="34"/>
      <c r="H63" s="234"/>
      <c r="I63" s="235"/>
      <c r="J63" s="235"/>
      <c r="K63" s="235"/>
      <c r="L63" s="235"/>
      <c r="M63" s="236"/>
      <c r="AN63" s="1" t="e">
        <f>#REF!+1</f>
        <v>#REF!</v>
      </c>
    </row>
    <row r="64" spans="1:40" ht="39" customHeight="1" thickBot="1">
      <c r="A64" s="10" t="s">
        <v>36</v>
      </c>
      <c r="B64" s="242"/>
      <c r="C64" s="243"/>
      <c r="D64" s="243"/>
      <c r="E64" s="243"/>
      <c r="F64" s="34"/>
      <c r="G64" s="34"/>
      <c r="H64" s="234"/>
      <c r="I64" s="235"/>
      <c r="J64" s="235"/>
      <c r="K64" s="235"/>
      <c r="L64" s="235"/>
      <c r="M64" s="236"/>
      <c r="AN64" s="1" t="e">
        <f t="shared" si="0"/>
        <v>#REF!</v>
      </c>
    </row>
    <row r="65" spans="1:40" ht="39" customHeight="1" thickBot="1">
      <c r="A65" s="10" t="s">
        <v>42</v>
      </c>
      <c r="B65" s="242" t="s">
        <v>215</v>
      </c>
      <c r="C65" s="243"/>
      <c r="D65" s="243"/>
      <c r="E65" s="24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0">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156</v>
      </c>
      <c r="D11" s="182"/>
      <c r="E11" s="182"/>
      <c r="F11" s="182"/>
      <c r="G11" s="182"/>
      <c r="H11" s="182"/>
      <c r="I11" s="182"/>
      <c r="J11" s="182"/>
      <c r="K11" s="28" t="s">
        <v>82</v>
      </c>
      <c r="L11" s="183" t="s">
        <v>176</v>
      </c>
      <c r="M11" s="184"/>
      <c r="O11" s="78" t="s">
        <v>21</v>
      </c>
    </row>
    <row r="12" spans="1:15" ht="30" customHeight="1" thickBot="1">
      <c r="A12" s="161" t="s">
        <v>9</v>
      </c>
      <c r="B12" s="162"/>
      <c r="C12" s="169" t="s">
        <v>157</v>
      </c>
      <c r="D12" s="170"/>
      <c r="E12" s="170"/>
      <c r="F12" s="170"/>
      <c r="G12" s="170"/>
      <c r="H12" s="170"/>
      <c r="I12" s="170"/>
      <c r="J12" s="170"/>
      <c r="K12" s="170"/>
      <c r="L12" s="170"/>
      <c r="M12" s="171"/>
      <c r="O12" s="78" t="s">
        <v>0</v>
      </c>
    </row>
    <row r="13" spans="1:15" ht="30" customHeight="1" thickBot="1">
      <c r="A13" s="161" t="s">
        <v>98</v>
      </c>
      <c r="B13" s="162"/>
      <c r="C13" s="169" t="s">
        <v>158</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155</v>
      </c>
      <c r="B19" s="195"/>
      <c r="C19" s="200" t="s">
        <v>85</v>
      </c>
      <c r="D19" s="187"/>
      <c r="E19" s="4">
        <v>1</v>
      </c>
      <c r="F19" s="175" t="s">
        <v>136</v>
      </c>
      <c r="G19" s="176"/>
      <c r="H19" s="177"/>
      <c r="I19" s="84" t="s">
        <v>97</v>
      </c>
      <c r="J19" s="178" t="s">
        <v>138</v>
      </c>
      <c r="K19" s="179"/>
      <c r="L19" s="180"/>
      <c r="M19" s="7" t="s">
        <v>122</v>
      </c>
      <c r="O19" s="78" t="s">
        <v>28</v>
      </c>
    </row>
    <row r="20" spans="1:15" ht="30" customHeight="1" thickBot="1">
      <c r="A20" s="196"/>
      <c r="B20" s="197"/>
      <c r="C20" s="201"/>
      <c r="D20" s="189"/>
      <c r="E20" s="4">
        <v>2</v>
      </c>
      <c r="F20" s="175" t="s">
        <v>137</v>
      </c>
      <c r="G20" s="176"/>
      <c r="H20" s="177"/>
      <c r="I20" s="84" t="s">
        <v>97</v>
      </c>
      <c r="J20" s="178" t="s">
        <v>138</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16" t="s">
        <v>147</v>
      </c>
      <c r="M26" s="21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96">
        <v>1</v>
      </c>
      <c r="D36" s="122">
        <v>1412273128</v>
      </c>
      <c r="E36" s="122">
        <v>1500965366</v>
      </c>
      <c r="F36" s="48"/>
      <c r="G36" s="49"/>
      <c r="H36" s="155">
        <f>D36/E36</f>
        <v>0.9409098704013668</v>
      </c>
      <c r="I36" s="72">
        <f>H36</f>
        <v>0.9409098704013668</v>
      </c>
      <c r="J36" s="78"/>
      <c r="K36" s="78"/>
      <c r="L36" s="78"/>
      <c r="M36" s="80"/>
      <c r="O36" s="75" t="s">
        <v>65</v>
      </c>
      <c r="AI36"/>
      <c r="AL36" s="1"/>
    </row>
    <row r="37" spans="1:38" ht="27" customHeight="1">
      <c r="A37" s="82"/>
      <c r="B37" s="35" t="s">
        <v>34</v>
      </c>
      <c r="C37" s="85">
        <v>1</v>
      </c>
      <c r="D37" s="8">
        <v>2375638338</v>
      </c>
      <c r="E37" s="8">
        <v>2584759079</v>
      </c>
      <c r="F37" s="30"/>
      <c r="G37" s="29"/>
      <c r="H37" s="86">
        <f>D37/E37</f>
        <v>0.9190946875091719</v>
      </c>
      <c r="I37" s="43">
        <f>H37</f>
        <v>0.9190946875091719</v>
      </c>
      <c r="J37" s="78"/>
      <c r="K37" s="78"/>
      <c r="L37" s="78"/>
      <c r="M37" s="80"/>
      <c r="O37" s="75" t="s">
        <v>66</v>
      </c>
      <c r="AI37"/>
      <c r="AL37" s="1"/>
    </row>
    <row r="38" spans="1:38" ht="27" customHeight="1">
      <c r="A38" s="82"/>
      <c r="B38" s="35" t="s">
        <v>35</v>
      </c>
      <c r="C38" s="85">
        <v>1</v>
      </c>
      <c r="D38" s="8">
        <v>2324174817</v>
      </c>
      <c r="E38" s="8">
        <v>2467302575</v>
      </c>
      <c r="F38" s="30"/>
      <c r="G38" s="29"/>
      <c r="H38" s="86">
        <f>D38/E38</f>
        <v>0.941990188211918</v>
      </c>
      <c r="I38" s="43">
        <f>H38</f>
        <v>0.941990188211918</v>
      </c>
      <c r="J38" s="78"/>
      <c r="K38" s="78"/>
      <c r="L38" s="78"/>
      <c r="M38" s="80"/>
      <c r="O38" s="21" t="s">
        <v>69</v>
      </c>
      <c r="AI38"/>
      <c r="AL38" s="1"/>
    </row>
    <row r="39" spans="1:38" ht="27" customHeight="1" thickBot="1">
      <c r="A39" s="82"/>
      <c r="B39" s="36" t="s">
        <v>36</v>
      </c>
      <c r="C39" s="91">
        <v>1</v>
      </c>
      <c r="D39" s="37">
        <v>1580475720</v>
      </c>
      <c r="E39" s="37">
        <v>1580475720</v>
      </c>
      <c r="F39" s="38"/>
      <c r="G39" s="39"/>
      <c r="H39" s="44">
        <f>D39/E39</f>
        <v>1</v>
      </c>
      <c r="I39" s="45">
        <f>H39</f>
        <v>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00.5" customHeight="1" thickBot="1">
      <c r="A61" s="10" t="s">
        <v>33</v>
      </c>
      <c r="B61" s="233" t="s">
        <v>179</v>
      </c>
      <c r="C61" s="223"/>
      <c r="D61" s="223"/>
      <c r="E61" s="223"/>
      <c r="F61" s="34"/>
      <c r="G61" s="116" t="s">
        <v>144</v>
      </c>
      <c r="H61" s="225"/>
      <c r="I61" s="226"/>
      <c r="J61" s="226"/>
      <c r="K61" s="226"/>
      <c r="L61" s="226"/>
      <c r="M61" s="227"/>
      <c r="AN61" s="1" t="e">
        <f>AN59+1</f>
        <v>#REF!</v>
      </c>
    </row>
    <row r="62" spans="1:40" ht="76.5" customHeight="1" thickBot="1">
      <c r="A62" s="10" t="s">
        <v>34</v>
      </c>
      <c r="B62" s="233" t="s">
        <v>188</v>
      </c>
      <c r="C62" s="223"/>
      <c r="D62" s="223"/>
      <c r="E62" s="223"/>
      <c r="F62" s="34"/>
      <c r="G62" s="116" t="s">
        <v>144</v>
      </c>
      <c r="H62" s="225"/>
      <c r="I62" s="226"/>
      <c r="J62" s="226"/>
      <c r="K62" s="226"/>
      <c r="L62" s="226"/>
      <c r="M62" s="227"/>
      <c r="AN62" s="1" t="e">
        <f t="shared" si="0"/>
        <v>#REF!</v>
      </c>
    </row>
    <row r="63" spans="1:40" ht="173.25" customHeight="1" thickBot="1">
      <c r="A63" s="10" t="s">
        <v>41</v>
      </c>
      <c r="B63" s="223" t="s">
        <v>191</v>
      </c>
      <c r="C63" s="223"/>
      <c r="D63" s="223"/>
      <c r="E63" s="223"/>
      <c r="F63" s="34"/>
      <c r="G63" s="117" t="s">
        <v>144</v>
      </c>
      <c r="H63" s="225"/>
      <c r="I63" s="226"/>
      <c r="J63" s="226"/>
      <c r="K63" s="226"/>
      <c r="L63" s="226"/>
      <c r="M63" s="227"/>
      <c r="AN63" s="1" t="e">
        <f>#REF!+1</f>
        <v>#REF!</v>
      </c>
    </row>
    <row r="64" spans="1:40" ht="168.75" customHeight="1" thickBot="1">
      <c r="A64" s="10" t="s">
        <v>36</v>
      </c>
      <c r="B64" s="233" t="s">
        <v>213</v>
      </c>
      <c r="C64" s="223"/>
      <c r="D64" s="223"/>
      <c r="E64" s="223"/>
      <c r="F64" s="34"/>
      <c r="G64" s="133" t="s">
        <v>144</v>
      </c>
      <c r="H64" s="225"/>
      <c r="I64" s="226"/>
      <c r="J64" s="226"/>
      <c r="K64" s="226"/>
      <c r="L64" s="226"/>
      <c r="M64" s="227"/>
      <c r="AN64" s="1" t="e">
        <f t="shared" si="0"/>
        <v>#REF!</v>
      </c>
    </row>
    <row r="65" spans="1:40" ht="42.75" customHeight="1" thickBot="1">
      <c r="A65" s="10" t="s">
        <v>42</v>
      </c>
      <c r="B65" s="239"/>
      <c r="C65" s="240"/>
      <c r="D65" s="240"/>
      <c r="E65" s="240"/>
      <c r="F65" s="34"/>
      <c r="G65" s="34"/>
      <c r="H65" s="225"/>
      <c r="I65" s="226"/>
      <c r="J65" s="226"/>
      <c r="K65" s="226"/>
      <c r="L65" s="226"/>
      <c r="M65" s="227"/>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G64" sqref="G64"/>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173</v>
      </c>
      <c r="D11" s="182"/>
      <c r="E11" s="182"/>
      <c r="F11" s="182"/>
      <c r="G11" s="182"/>
      <c r="H11" s="182"/>
      <c r="I11" s="182"/>
      <c r="J11" s="182"/>
      <c r="K11" s="28" t="s">
        <v>82</v>
      </c>
      <c r="L11" s="183" t="s">
        <v>127</v>
      </c>
      <c r="M11" s="184"/>
      <c r="O11" s="102" t="s">
        <v>21</v>
      </c>
    </row>
    <row r="12" spans="1:15" ht="30" customHeight="1" thickBot="1">
      <c r="A12" s="161" t="s">
        <v>9</v>
      </c>
      <c r="B12" s="162"/>
      <c r="C12" s="169" t="s">
        <v>159</v>
      </c>
      <c r="D12" s="170"/>
      <c r="E12" s="170"/>
      <c r="F12" s="170"/>
      <c r="G12" s="170"/>
      <c r="H12" s="170"/>
      <c r="I12" s="170"/>
      <c r="J12" s="170"/>
      <c r="K12" s="170"/>
      <c r="L12" s="170"/>
      <c r="M12" s="171"/>
      <c r="O12" s="102" t="s">
        <v>0</v>
      </c>
    </row>
    <row r="13" spans="1:15" ht="38.25" customHeight="1" thickBot="1">
      <c r="A13" s="161" t="s">
        <v>98</v>
      </c>
      <c r="B13" s="162"/>
      <c r="C13" s="169" t="s">
        <v>160</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168</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1.25" customHeight="1" thickBot="1">
      <c r="A35" s="105"/>
      <c r="B35" s="118" t="s">
        <v>31</v>
      </c>
      <c r="C35" s="119" t="s">
        <v>32</v>
      </c>
      <c r="D35" s="119" t="s">
        <v>167</v>
      </c>
      <c r="E35" s="119" t="s">
        <v>161</v>
      </c>
      <c r="F35" s="119">
        <f>F21</f>
        <v>0</v>
      </c>
      <c r="G35" s="119">
        <f>F22</f>
        <v>0</v>
      </c>
      <c r="H35" s="120" t="s">
        <v>89</v>
      </c>
      <c r="I35" s="121" t="s">
        <v>93</v>
      </c>
      <c r="J35" s="102"/>
      <c r="K35" s="102"/>
      <c r="L35" s="102"/>
      <c r="M35" s="103"/>
      <c r="O35" s="75" t="s">
        <v>53</v>
      </c>
      <c r="AI35"/>
      <c r="AL35" s="1"/>
    </row>
    <row r="36" spans="1:38" ht="27" customHeight="1">
      <c r="A36" s="105"/>
      <c r="B36" s="47" t="s">
        <v>33</v>
      </c>
      <c r="C36" s="136">
        <v>0</v>
      </c>
      <c r="D36" s="122">
        <v>25480217</v>
      </c>
      <c r="E36" s="122">
        <v>50799901</v>
      </c>
      <c r="F36" s="48"/>
      <c r="G36" s="48"/>
      <c r="H36" s="123">
        <f>+D36-E36</f>
        <v>-25319684</v>
      </c>
      <c r="I36" s="72">
        <v>1</v>
      </c>
      <c r="J36" s="102"/>
      <c r="K36" s="102"/>
      <c r="L36" s="102"/>
      <c r="M36" s="103"/>
      <c r="O36" s="75" t="s">
        <v>65</v>
      </c>
      <c r="AI36"/>
      <c r="AL36" s="1"/>
    </row>
    <row r="37" spans="1:38" ht="27" customHeight="1">
      <c r="A37" s="105"/>
      <c r="B37" s="35" t="s">
        <v>34</v>
      </c>
      <c r="C37" s="137">
        <v>0</v>
      </c>
      <c r="D37" s="92">
        <v>445278298.29</v>
      </c>
      <c r="E37" s="92">
        <v>482876297.184</v>
      </c>
      <c r="F37" s="30"/>
      <c r="G37" s="30"/>
      <c r="H37" s="107">
        <f>+D37-E37</f>
        <v>-37597998.893999994</v>
      </c>
      <c r="I37" s="115">
        <v>1</v>
      </c>
      <c r="J37" s="102"/>
      <c r="K37" s="102"/>
      <c r="L37" s="102"/>
      <c r="M37" s="103"/>
      <c r="O37" s="75" t="s">
        <v>66</v>
      </c>
      <c r="AI37"/>
      <c r="AL37" s="1"/>
    </row>
    <row r="38" spans="1:38" ht="27" customHeight="1">
      <c r="A38" s="105"/>
      <c r="B38" s="35" t="s">
        <v>35</v>
      </c>
      <c r="C38" s="137">
        <v>0</v>
      </c>
      <c r="D38" s="92">
        <v>1294244014.29</v>
      </c>
      <c r="E38" s="8">
        <v>1322371263</v>
      </c>
      <c r="F38" s="30"/>
      <c r="G38" s="30"/>
      <c r="H38" s="107">
        <f>+D38-E38</f>
        <v>-28127248.71000004</v>
      </c>
      <c r="I38" s="115">
        <v>1</v>
      </c>
      <c r="J38" s="102"/>
      <c r="K38" s="102"/>
      <c r="L38" s="102"/>
      <c r="M38" s="103"/>
      <c r="O38" s="21" t="s">
        <v>69</v>
      </c>
      <c r="AI38"/>
      <c r="AL38" s="1"/>
    </row>
    <row r="39" spans="1:38" ht="27" customHeight="1" thickBot="1">
      <c r="A39" s="105"/>
      <c r="B39" s="36" t="s">
        <v>36</v>
      </c>
      <c r="C39" s="138">
        <v>0</v>
      </c>
      <c r="D39" s="124">
        <v>102078554.96</v>
      </c>
      <c r="E39" s="37">
        <v>114813365</v>
      </c>
      <c r="F39" s="38"/>
      <c r="G39" s="38"/>
      <c r="H39" s="127">
        <f>+D39-E39</f>
        <v>-12734810.040000007</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79.25" customHeight="1" thickBot="1">
      <c r="A61" s="10" t="s">
        <v>33</v>
      </c>
      <c r="B61" s="233" t="s">
        <v>181</v>
      </c>
      <c r="C61" s="223"/>
      <c r="D61" s="223"/>
      <c r="E61" s="223"/>
      <c r="F61" s="34"/>
      <c r="G61" s="106" t="s">
        <v>144</v>
      </c>
      <c r="H61" s="225"/>
      <c r="I61" s="226"/>
      <c r="J61" s="226"/>
      <c r="K61" s="226"/>
      <c r="L61" s="226"/>
      <c r="M61" s="227"/>
      <c r="AN61" s="1" t="e">
        <f>AN59+1</f>
        <v>#REF!</v>
      </c>
    </row>
    <row r="62" spans="1:40" ht="221.25" customHeight="1" thickBot="1">
      <c r="A62" s="10" t="s">
        <v>34</v>
      </c>
      <c r="B62" s="245" t="s">
        <v>189</v>
      </c>
      <c r="C62" s="244"/>
      <c r="D62" s="244"/>
      <c r="E62" s="244"/>
      <c r="F62" s="34"/>
      <c r="G62" s="129" t="s">
        <v>144</v>
      </c>
      <c r="H62" s="225"/>
      <c r="I62" s="226"/>
      <c r="J62" s="226"/>
      <c r="K62" s="226"/>
      <c r="L62" s="226"/>
      <c r="M62" s="227"/>
      <c r="AN62" s="1" t="e">
        <f t="shared" si="0"/>
        <v>#REF!</v>
      </c>
    </row>
    <row r="63" spans="1:40" ht="195.75" customHeight="1" thickBot="1">
      <c r="A63" s="10" t="s">
        <v>41</v>
      </c>
      <c r="B63" s="245" t="s">
        <v>192</v>
      </c>
      <c r="C63" s="244"/>
      <c r="D63" s="244"/>
      <c r="E63" s="244"/>
      <c r="F63" s="34"/>
      <c r="G63" s="129" t="s">
        <v>193</v>
      </c>
      <c r="H63" s="225"/>
      <c r="I63" s="226"/>
      <c r="J63" s="226"/>
      <c r="K63" s="226"/>
      <c r="L63" s="226"/>
      <c r="M63" s="227"/>
      <c r="AN63" s="1" t="e">
        <f>#REF!+1</f>
        <v>#REF!</v>
      </c>
    </row>
    <row r="64" spans="1:40" ht="174" customHeight="1" thickBot="1">
      <c r="A64" s="10" t="s">
        <v>36</v>
      </c>
      <c r="B64" s="244" t="s">
        <v>217</v>
      </c>
      <c r="C64" s="244"/>
      <c r="D64" s="244"/>
      <c r="E64" s="244"/>
      <c r="F64" s="34"/>
      <c r="G64" s="129" t="s">
        <v>193</v>
      </c>
      <c r="H64" s="225"/>
      <c r="I64" s="226"/>
      <c r="J64" s="226"/>
      <c r="K64" s="226"/>
      <c r="L64" s="226"/>
      <c r="M64" s="227"/>
      <c r="AN64" s="1" t="e">
        <f t="shared" si="0"/>
        <v>#REF!</v>
      </c>
    </row>
    <row r="65" spans="1:40" ht="31.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J36" sqref="J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174</v>
      </c>
      <c r="D11" s="182"/>
      <c r="E11" s="182"/>
      <c r="F11" s="182"/>
      <c r="G11" s="182"/>
      <c r="H11" s="182"/>
      <c r="I11" s="182"/>
      <c r="J11" s="182"/>
      <c r="K11" s="28" t="s">
        <v>82</v>
      </c>
      <c r="L11" s="183" t="s">
        <v>127</v>
      </c>
      <c r="M11" s="184"/>
      <c r="O11" s="102" t="s">
        <v>21</v>
      </c>
    </row>
    <row r="12" spans="1:15" ht="30" customHeight="1" thickBot="1">
      <c r="A12" s="161" t="s">
        <v>9</v>
      </c>
      <c r="B12" s="162"/>
      <c r="C12" s="169" t="s">
        <v>166</v>
      </c>
      <c r="D12" s="170"/>
      <c r="E12" s="170"/>
      <c r="F12" s="170"/>
      <c r="G12" s="170"/>
      <c r="H12" s="170"/>
      <c r="I12" s="170"/>
      <c r="J12" s="170"/>
      <c r="K12" s="170"/>
      <c r="L12" s="170"/>
      <c r="M12" s="171"/>
      <c r="O12" s="102" t="s">
        <v>0</v>
      </c>
    </row>
    <row r="13" spans="1:15" ht="46.5" customHeight="1" thickBot="1">
      <c r="A13" s="161" t="s">
        <v>98</v>
      </c>
      <c r="B13" s="162"/>
      <c r="C13" s="169" t="s">
        <v>171</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169</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8" customHeight="1">
      <c r="A35" s="105"/>
      <c r="B35" s="111" t="s">
        <v>31</v>
      </c>
      <c r="C35" s="112" t="s">
        <v>32</v>
      </c>
      <c r="D35" s="112" t="s">
        <v>167</v>
      </c>
      <c r="E35" s="112" t="s">
        <v>161</v>
      </c>
      <c r="F35" s="112">
        <f>F21</f>
        <v>0</v>
      </c>
      <c r="G35" s="112">
        <f>F22</f>
        <v>0</v>
      </c>
      <c r="H35" s="113" t="s">
        <v>89</v>
      </c>
      <c r="I35" s="114" t="s">
        <v>93</v>
      </c>
      <c r="J35" s="102"/>
      <c r="K35" s="102"/>
      <c r="L35" s="102"/>
      <c r="M35" s="103"/>
      <c r="O35" s="75" t="s">
        <v>53</v>
      </c>
      <c r="AI35"/>
      <c r="AL35" s="1"/>
    </row>
    <row r="36" spans="1:38" ht="27" customHeight="1">
      <c r="A36" s="105"/>
      <c r="B36" s="35" t="s">
        <v>33</v>
      </c>
      <c r="C36" s="137">
        <v>0</v>
      </c>
      <c r="D36" s="92">
        <v>38019659</v>
      </c>
      <c r="E36" s="92">
        <v>50799901</v>
      </c>
      <c r="F36" s="30"/>
      <c r="G36" s="30"/>
      <c r="H36" s="107">
        <f>+D36-E36</f>
        <v>-12780242</v>
      </c>
      <c r="I36" s="115">
        <v>1</v>
      </c>
      <c r="J36" s="102"/>
      <c r="K36" s="102"/>
      <c r="L36" s="102"/>
      <c r="M36" s="103"/>
      <c r="O36" s="75" t="s">
        <v>65</v>
      </c>
      <c r="AI36"/>
      <c r="AL36" s="1"/>
    </row>
    <row r="37" spans="1:38" ht="27" customHeight="1">
      <c r="A37" s="105"/>
      <c r="B37" s="35" t="s">
        <v>34</v>
      </c>
      <c r="C37" s="137">
        <v>0</v>
      </c>
      <c r="D37" s="92">
        <v>158317073.19</v>
      </c>
      <c r="E37" s="92">
        <v>482876297.184</v>
      </c>
      <c r="F37" s="30"/>
      <c r="G37" s="30"/>
      <c r="H37" s="107">
        <f>+D37-E37</f>
        <v>-324559223.994</v>
      </c>
      <c r="I37" s="115">
        <v>1</v>
      </c>
      <c r="J37" s="102"/>
      <c r="K37" s="102"/>
      <c r="L37" s="102"/>
      <c r="M37" s="103"/>
      <c r="O37" s="75" t="s">
        <v>66</v>
      </c>
      <c r="AI37"/>
      <c r="AL37" s="1"/>
    </row>
    <row r="38" spans="1:38" ht="27" customHeight="1">
      <c r="A38" s="105"/>
      <c r="B38" s="35" t="s">
        <v>35</v>
      </c>
      <c r="C38" s="137">
        <v>0</v>
      </c>
      <c r="D38" s="92">
        <v>358720064.51</v>
      </c>
      <c r="E38" s="8">
        <v>1322371263</v>
      </c>
      <c r="F38" s="30"/>
      <c r="G38" s="30"/>
      <c r="H38" s="107">
        <f>+D38-E38</f>
        <v>-963651198.49</v>
      </c>
      <c r="I38" s="115">
        <v>1</v>
      </c>
      <c r="J38" s="102"/>
      <c r="K38" s="102"/>
      <c r="L38" s="102"/>
      <c r="M38" s="103"/>
      <c r="O38" s="21" t="s">
        <v>69</v>
      </c>
      <c r="AI38"/>
      <c r="AL38" s="1"/>
    </row>
    <row r="39" spans="1:38" ht="27" customHeight="1" thickBot="1">
      <c r="A39" s="105"/>
      <c r="B39" s="36" t="s">
        <v>36</v>
      </c>
      <c r="C39" s="138">
        <v>0</v>
      </c>
      <c r="D39" s="124">
        <v>41438151.58</v>
      </c>
      <c r="E39" s="37">
        <v>114813365</v>
      </c>
      <c r="F39" s="38"/>
      <c r="G39" s="38"/>
      <c r="H39" s="127">
        <f>+D39-E39</f>
        <v>-73375213.42</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99.5" customHeight="1" thickBot="1">
      <c r="A61" s="10" t="s">
        <v>33</v>
      </c>
      <c r="B61" s="233" t="s">
        <v>180</v>
      </c>
      <c r="C61" s="223"/>
      <c r="D61" s="223"/>
      <c r="E61" s="223"/>
      <c r="F61" s="34"/>
      <c r="G61" s="106" t="s">
        <v>144</v>
      </c>
      <c r="H61" s="225"/>
      <c r="I61" s="226"/>
      <c r="J61" s="226"/>
      <c r="K61" s="226"/>
      <c r="L61" s="226"/>
      <c r="M61" s="227"/>
      <c r="AN61" s="1" t="e">
        <f>AN59+1</f>
        <v>#REF!</v>
      </c>
    </row>
    <row r="62" spans="1:40" ht="177" customHeight="1" thickBot="1">
      <c r="A62" s="10" t="s">
        <v>34</v>
      </c>
      <c r="B62" s="245" t="s">
        <v>190</v>
      </c>
      <c r="C62" s="244"/>
      <c r="D62" s="244"/>
      <c r="E62" s="244"/>
      <c r="F62" s="34"/>
      <c r="G62" s="129" t="s">
        <v>144</v>
      </c>
      <c r="H62" s="225"/>
      <c r="I62" s="226"/>
      <c r="J62" s="226"/>
      <c r="K62" s="226"/>
      <c r="L62" s="226"/>
      <c r="M62" s="227"/>
      <c r="AN62" s="1" t="e">
        <f t="shared" si="0"/>
        <v>#REF!</v>
      </c>
    </row>
    <row r="63" spans="1:40" ht="195" customHeight="1" thickBot="1">
      <c r="A63" s="10" t="s">
        <v>41</v>
      </c>
      <c r="B63" s="248" t="s">
        <v>194</v>
      </c>
      <c r="C63" s="249"/>
      <c r="D63" s="249"/>
      <c r="E63" s="249"/>
      <c r="F63" s="34"/>
      <c r="G63" s="129" t="s">
        <v>193</v>
      </c>
      <c r="H63" s="225"/>
      <c r="I63" s="226"/>
      <c r="J63" s="226"/>
      <c r="K63" s="226"/>
      <c r="L63" s="226"/>
      <c r="M63" s="227"/>
      <c r="AN63" s="1" t="e">
        <f>#REF!+1</f>
        <v>#REF!</v>
      </c>
    </row>
    <row r="64" spans="1:40" ht="174" customHeight="1" thickBot="1">
      <c r="A64" s="10" t="s">
        <v>36</v>
      </c>
      <c r="B64" s="244" t="s">
        <v>218</v>
      </c>
      <c r="C64" s="244"/>
      <c r="D64" s="244"/>
      <c r="E64" s="244"/>
      <c r="F64" s="34"/>
      <c r="G64" s="129" t="s">
        <v>193</v>
      </c>
      <c r="H64" s="225"/>
      <c r="I64" s="226"/>
      <c r="J64" s="226"/>
      <c r="K64" s="226"/>
      <c r="L64" s="226"/>
      <c r="M64" s="227"/>
      <c r="AN64" s="1" t="e">
        <f t="shared" si="0"/>
        <v>#REF!</v>
      </c>
    </row>
    <row r="65" spans="1:40" ht="50.2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0">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45" t="s">
        <v>6</v>
      </c>
    </row>
    <row r="4" spans="1:15" ht="14.25" customHeight="1" thickBot="1">
      <c r="A4" s="13"/>
      <c r="B4" s="14"/>
      <c r="C4" s="15"/>
      <c r="D4" s="15"/>
      <c r="E4" s="15"/>
      <c r="F4" s="15"/>
      <c r="G4" s="15"/>
      <c r="H4" s="15"/>
      <c r="I4" s="15"/>
      <c r="J4" s="15"/>
      <c r="K4" s="16"/>
      <c r="L4" s="16"/>
      <c r="M4" s="17"/>
      <c r="O4" s="145" t="s">
        <v>8</v>
      </c>
    </row>
    <row r="5" spans="1:15" ht="13.5" thickBot="1">
      <c r="A5" s="166" t="s">
        <v>60</v>
      </c>
      <c r="B5" s="167"/>
      <c r="C5" s="167"/>
      <c r="D5" s="167"/>
      <c r="E5" s="167"/>
      <c r="F5" s="167"/>
      <c r="G5" s="167"/>
      <c r="H5" s="167"/>
      <c r="I5" s="167"/>
      <c r="J5" s="167"/>
      <c r="K5" s="167"/>
      <c r="L5" s="167"/>
      <c r="M5" s="168"/>
      <c r="O5" s="145"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45" t="s">
        <v>13</v>
      </c>
    </row>
    <row r="8" spans="1:15" ht="30" customHeight="1" thickBot="1">
      <c r="A8" s="161" t="s">
        <v>4</v>
      </c>
      <c r="B8" s="162"/>
      <c r="C8" s="169" t="s">
        <v>125</v>
      </c>
      <c r="D8" s="170"/>
      <c r="E8" s="170"/>
      <c r="F8" s="170"/>
      <c r="G8" s="170"/>
      <c r="H8" s="170"/>
      <c r="I8" s="170"/>
      <c r="J8" s="170"/>
      <c r="K8" s="170"/>
      <c r="L8" s="170"/>
      <c r="M8" s="171"/>
      <c r="O8" s="145" t="s">
        <v>18</v>
      </c>
    </row>
    <row r="9" spans="1:16" ht="30" customHeight="1" thickBot="1">
      <c r="A9" s="161" t="s">
        <v>5</v>
      </c>
      <c r="B9" s="162"/>
      <c r="C9" s="163" t="s">
        <v>68</v>
      </c>
      <c r="D9" s="164"/>
      <c r="E9" s="164"/>
      <c r="F9" s="164"/>
      <c r="G9" s="164"/>
      <c r="H9" s="164"/>
      <c r="I9" s="164"/>
      <c r="J9" s="164"/>
      <c r="K9" s="164"/>
      <c r="L9" s="164"/>
      <c r="M9" s="165"/>
      <c r="O9" s="145" t="s">
        <v>20</v>
      </c>
      <c r="P9" s="18"/>
    </row>
    <row r="10" spans="1:15" ht="13.5" thickBot="1">
      <c r="A10" s="2"/>
      <c r="B10" s="145"/>
      <c r="C10" s="145"/>
      <c r="D10" s="145"/>
      <c r="E10" s="145"/>
      <c r="F10" s="145"/>
      <c r="G10" s="145"/>
      <c r="H10" s="145"/>
      <c r="I10" s="145"/>
      <c r="J10" s="145"/>
      <c r="K10" s="145"/>
      <c r="L10" s="145"/>
      <c r="M10" s="54"/>
      <c r="O10" s="21" t="s">
        <v>74</v>
      </c>
    </row>
    <row r="11" spans="1:15" ht="30" customHeight="1" thickBot="1">
      <c r="A11" s="161" t="s">
        <v>7</v>
      </c>
      <c r="B11" s="162"/>
      <c r="C11" s="181" t="s">
        <v>197</v>
      </c>
      <c r="D11" s="182"/>
      <c r="E11" s="182"/>
      <c r="F11" s="182"/>
      <c r="G11" s="182"/>
      <c r="H11" s="182"/>
      <c r="I11" s="182"/>
      <c r="J11" s="182"/>
      <c r="K11" s="28" t="s">
        <v>82</v>
      </c>
      <c r="L11" s="183" t="s">
        <v>211</v>
      </c>
      <c r="M11" s="184"/>
      <c r="O11" s="145" t="s">
        <v>21</v>
      </c>
    </row>
    <row r="12" spans="1:15" ht="30" customHeight="1" thickBot="1">
      <c r="A12" s="161" t="s">
        <v>9</v>
      </c>
      <c r="B12" s="162"/>
      <c r="C12" s="169" t="s">
        <v>198</v>
      </c>
      <c r="D12" s="170"/>
      <c r="E12" s="170"/>
      <c r="F12" s="170"/>
      <c r="G12" s="170"/>
      <c r="H12" s="170"/>
      <c r="I12" s="170"/>
      <c r="J12" s="170"/>
      <c r="K12" s="170"/>
      <c r="L12" s="170"/>
      <c r="M12" s="171"/>
      <c r="O12" s="145" t="s">
        <v>0</v>
      </c>
    </row>
    <row r="13" spans="1:15" ht="30" customHeight="1" thickBot="1">
      <c r="A13" s="161" t="s">
        <v>98</v>
      </c>
      <c r="B13" s="162"/>
      <c r="C13" s="169" t="s">
        <v>199</v>
      </c>
      <c r="D13" s="170"/>
      <c r="E13" s="170"/>
      <c r="F13" s="170"/>
      <c r="G13" s="170"/>
      <c r="H13" s="170"/>
      <c r="I13" s="170"/>
      <c r="J13" s="170"/>
      <c r="K13" s="170"/>
      <c r="L13" s="170"/>
      <c r="M13" s="171"/>
      <c r="O13" s="1" t="s">
        <v>122</v>
      </c>
    </row>
    <row r="14" spans="1:15" ht="30" customHeight="1" thickBot="1">
      <c r="A14" s="161" t="s">
        <v>109</v>
      </c>
      <c r="B14" s="162"/>
      <c r="C14" s="169" t="s">
        <v>124</v>
      </c>
      <c r="D14" s="170"/>
      <c r="E14" s="170"/>
      <c r="F14" s="170"/>
      <c r="G14" s="170"/>
      <c r="H14" s="170"/>
      <c r="I14" s="170"/>
      <c r="J14" s="170"/>
      <c r="K14" s="170"/>
      <c r="L14" s="170"/>
      <c r="M14" s="171"/>
      <c r="O14" s="1" t="s">
        <v>123</v>
      </c>
    </row>
    <row r="15" spans="1:15" ht="30" customHeight="1" thickBot="1">
      <c r="A15" s="161" t="s">
        <v>115</v>
      </c>
      <c r="B15" s="162"/>
      <c r="C15" s="172" t="s">
        <v>200</v>
      </c>
      <c r="D15" s="173"/>
      <c r="E15" s="173"/>
      <c r="F15" s="173"/>
      <c r="G15" s="173"/>
      <c r="H15" s="173"/>
      <c r="I15" s="173"/>
      <c r="J15" s="173"/>
      <c r="K15" s="173"/>
      <c r="L15" s="173"/>
      <c r="M15" s="174"/>
      <c r="O15" s="145" t="s">
        <v>24</v>
      </c>
    </row>
    <row r="16" spans="1:15" ht="13.5" thickBot="1">
      <c r="A16" s="2"/>
      <c r="B16" s="145"/>
      <c r="C16" s="145"/>
      <c r="D16" s="145"/>
      <c r="E16" s="145"/>
      <c r="F16" s="145"/>
      <c r="G16" s="145"/>
      <c r="H16" s="145"/>
      <c r="I16" s="145"/>
      <c r="J16" s="145"/>
      <c r="K16" s="145"/>
      <c r="L16" s="145"/>
      <c r="M16" s="54"/>
      <c r="O16" s="145"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45" t="s">
        <v>27</v>
      </c>
    </row>
    <row r="19" spans="1:15" ht="78.75" customHeight="1" thickBot="1">
      <c r="A19" s="194" t="s">
        <v>201</v>
      </c>
      <c r="B19" s="195"/>
      <c r="C19" s="200" t="s">
        <v>85</v>
      </c>
      <c r="D19" s="187"/>
      <c r="E19" s="4">
        <v>1</v>
      </c>
      <c r="F19" s="175" t="s">
        <v>202</v>
      </c>
      <c r="G19" s="176"/>
      <c r="H19" s="177"/>
      <c r="I19" s="144" t="s">
        <v>97</v>
      </c>
      <c r="J19" s="175" t="s">
        <v>203</v>
      </c>
      <c r="K19" s="176"/>
      <c r="L19" s="177"/>
      <c r="M19" s="7" t="s">
        <v>122</v>
      </c>
      <c r="O19" s="145" t="s">
        <v>28</v>
      </c>
    </row>
    <row r="20" spans="1:15" ht="81" customHeight="1" thickBot="1">
      <c r="A20" s="196"/>
      <c r="B20" s="197"/>
      <c r="C20" s="201"/>
      <c r="D20" s="189"/>
      <c r="E20" s="4">
        <v>2</v>
      </c>
      <c r="F20" s="175" t="s">
        <v>204</v>
      </c>
      <c r="G20" s="176"/>
      <c r="H20" s="177"/>
      <c r="I20" s="144" t="s">
        <v>97</v>
      </c>
      <c r="J20" s="175" t="s">
        <v>205</v>
      </c>
      <c r="K20" s="176"/>
      <c r="L20" s="177"/>
      <c r="M20" s="7" t="s">
        <v>122</v>
      </c>
      <c r="O20" s="145" t="s">
        <v>3</v>
      </c>
    </row>
    <row r="21" spans="1:15" ht="30" customHeight="1" thickBot="1">
      <c r="A21" s="196"/>
      <c r="B21" s="197"/>
      <c r="C21" s="201"/>
      <c r="D21" s="189"/>
      <c r="E21" s="4"/>
      <c r="F21" s="175"/>
      <c r="G21" s="176"/>
      <c r="H21" s="177"/>
      <c r="I21" s="144"/>
      <c r="J21" s="178"/>
      <c r="K21" s="179"/>
      <c r="L21" s="180"/>
      <c r="M21" s="7"/>
      <c r="O21" s="145" t="s">
        <v>29</v>
      </c>
    </row>
    <row r="22" spans="1:15" ht="30" customHeight="1" thickBot="1">
      <c r="A22" s="198"/>
      <c r="B22" s="199"/>
      <c r="C22" s="202"/>
      <c r="D22" s="191"/>
      <c r="E22" s="4"/>
      <c r="F22" s="175"/>
      <c r="G22" s="176"/>
      <c r="H22" s="177"/>
      <c r="I22" s="144"/>
      <c r="J22" s="178"/>
      <c r="K22" s="179"/>
      <c r="L22" s="180"/>
      <c r="M22" s="7"/>
      <c r="O22" s="145"/>
    </row>
    <row r="23" spans="1:40" ht="13.5" thickBot="1">
      <c r="A23" s="2"/>
      <c r="B23" s="145"/>
      <c r="C23" s="145"/>
      <c r="D23" s="145"/>
      <c r="E23" s="145"/>
      <c r="F23" s="145"/>
      <c r="G23" s="145"/>
      <c r="H23" s="145"/>
      <c r="I23" s="145"/>
      <c r="J23" s="145"/>
      <c r="K23" s="145"/>
      <c r="L23" s="145"/>
      <c r="M23" s="54"/>
      <c r="O23" s="21" t="s">
        <v>70</v>
      </c>
      <c r="AN23" s="1">
        <v>2002</v>
      </c>
    </row>
    <row r="24" spans="1:40" ht="45.75" customHeight="1" thickBot="1">
      <c r="A24" s="6" t="s">
        <v>22</v>
      </c>
      <c r="B24" s="143" t="s">
        <v>10</v>
      </c>
      <c r="C24" s="50" t="s">
        <v>73</v>
      </c>
      <c r="D24" s="143" t="s">
        <v>18</v>
      </c>
      <c r="E24" s="6" t="s">
        <v>23</v>
      </c>
      <c r="F24" s="59">
        <v>1</v>
      </c>
      <c r="G24" s="6" t="s">
        <v>96</v>
      </c>
      <c r="H24" s="95">
        <v>1</v>
      </c>
      <c r="I24" s="6" t="s">
        <v>106</v>
      </c>
      <c r="J24" s="149">
        <v>43511</v>
      </c>
      <c r="K24" s="6" t="s">
        <v>107</v>
      </c>
      <c r="L24" s="216" t="s">
        <v>206</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v>0.04</v>
      </c>
      <c r="H26" s="95">
        <v>0.04</v>
      </c>
      <c r="I26" s="95">
        <v>0.04</v>
      </c>
      <c r="J26" s="95" t="s">
        <v>147</v>
      </c>
      <c r="K26" s="95" t="s">
        <v>147</v>
      </c>
      <c r="L26" s="231" t="s">
        <v>147</v>
      </c>
      <c r="M26" s="232"/>
      <c r="O26" s="75" t="s">
        <v>61</v>
      </c>
    </row>
    <row r="27" spans="1:15" ht="30" customHeight="1" thickBot="1">
      <c r="A27" s="73"/>
      <c r="B27" s="70"/>
      <c r="C27" s="69"/>
      <c r="D27" s="69"/>
      <c r="E27" s="222"/>
      <c r="F27" s="71" t="s">
        <v>118</v>
      </c>
      <c r="G27" s="95">
        <v>0.04</v>
      </c>
      <c r="H27" s="95">
        <v>0.04</v>
      </c>
      <c r="I27" s="95">
        <v>0.04</v>
      </c>
      <c r="J27" s="95" t="s">
        <v>147</v>
      </c>
      <c r="K27" s="95" t="s">
        <v>147</v>
      </c>
      <c r="L27" s="231" t="s">
        <v>147</v>
      </c>
      <c r="M27" s="232"/>
      <c r="O27" s="76" t="s">
        <v>62</v>
      </c>
    </row>
    <row r="28" spans="1:40" ht="13.5" thickBot="1">
      <c r="A28" s="2"/>
      <c r="B28" s="145"/>
      <c r="C28" s="145"/>
      <c r="D28" s="145"/>
      <c r="E28" s="145"/>
      <c r="F28" s="145"/>
      <c r="G28" s="145"/>
      <c r="H28" s="145"/>
      <c r="I28" s="145"/>
      <c r="J28" s="145"/>
      <c r="K28" s="145"/>
      <c r="L28" s="145"/>
      <c r="M28" s="54"/>
      <c r="O28" s="75" t="s">
        <v>50</v>
      </c>
      <c r="AN28" s="1" t="e">
        <f>#REF!+1</f>
        <v>#REF!</v>
      </c>
    </row>
    <row r="29" spans="1:40" ht="24.75" customHeight="1" thickBot="1">
      <c r="A29" s="203" t="s">
        <v>94</v>
      </c>
      <c r="B29" s="204"/>
      <c r="C29" s="205"/>
      <c r="D29" s="212" t="s">
        <v>77</v>
      </c>
      <c r="E29" s="213"/>
      <c r="F29" s="150">
        <v>0.95</v>
      </c>
      <c r="G29" s="31" t="s">
        <v>87</v>
      </c>
      <c r="H29" s="151">
        <v>1</v>
      </c>
      <c r="I29" s="250" t="s">
        <v>212</v>
      </c>
      <c r="J29" s="251"/>
      <c r="K29" s="251"/>
      <c r="L29" s="251"/>
      <c r="M29" s="252"/>
      <c r="O29" s="75" t="s">
        <v>51</v>
      </c>
      <c r="AN29" s="1" t="e">
        <f>AN28+1</f>
        <v>#REF!</v>
      </c>
    </row>
    <row r="30" spans="1:40" ht="24.75" customHeight="1" thickBot="1">
      <c r="A30" s="209"/>
      <c r="B30" s="210"/>
      <c r="C30" s="211"/>
      <c r="D30" s="192" t="s">
        <v>78</v>
      </c>
      <c r="E30" s="193"/>
      <c r="F30" s="152">
        <v>0.9</v>
      </c>
      <c r="G30" s="32" t="s">
        <v>87</v>
      </c>
      <c r="H30" s="153">
        <v>0.9499</v>
      </c>
      <c r="I30" s="253"/>
      <c r="J30" s="254"/>
      <c r="K30" s="254"/>
      <c r="L30" s="254"/>
      <c r="M30" s="255"/>
      <c r="O30" s="75" t="s">
        <v>52</v>
      </c>
      <c r="AN30" s="1" t="e">
        <f>#REF!+1</f>
        <v>#REF!</v>
      </c>
    </row>
    <row r="31" spans="1:40" ht="24.75" customHeight="1" thickBot="1">
      <c r="A31" s="206"/>
      <c r="B31" s="207"/>
      <c r="C31" s="208"/>
      <c r="D31" s="219" t="s">
        <v>79</v>
      </c>
      <c r="E31" s="220"/>
      <c r="F31" s="156">
        <v>0.85</v>
      </c>
      <c r="G31" s="33" t="s">
        <v>87</v>
      </c>
      <c r="H31" s="154">
        <v>0.8999</v>
      </c>
      <c r="I31" s="256"/>
      <c r="J31" s="257"/>
      <c r="K31" s="257"/>
      <c r="L31" s="257"/>
      <c r="M31" s="258"/>
      <c r="O31" s="75" t="s">
        <v>63</v>
      </c>
      <c r="AN31" s="1" t="e">
        <f>#REF!+1</f>
        <v>#REF!</v>
      </c>
    </row>
    <row r="32" spans="1:40" ht="13.5" thickBot="1">
      <c r="A32" s="2"/>
      <c r="B32" s="145"/>
      <c r="C32" s="145"/>
      <c r="D32" s="145"/>
      <c r="E32" s="145"/>
      <c r="F32" s="145"/>
      <c r="G32" s="145"/>
      <c r="H32" s="145"/>
      <c r="I32" s="145"/>
      <c r="J32" s="145"/>
      <c r="K32" s="145"/>
      <c r="L32" s="145"/>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45"/>
      <c r="C34" s="145"/>
      <c r="D34" s="145"/>
      <c r="E34" s="145"/>
      <c r="F34" s="145"/>
      <c r="G34" s="145"/>
      <c r="H34" s="145"/>
      <c r="I34" s="145"/>
      <c r="J34" s="145"/>
      <c r="K34" s="145"/>
      <c r="L34" s="145"/>
      <c r="M34" s="54"/>
      <c r="O34" s="75" t="s">
        <v>55</v>
      </c>
      <c r="AN34" s="1" t="e">
        <f>AN33+1</f>
        <v>#REF!</v>
      </c>
    </row>
    <row r="35" spans="1:38" ht="101.25" customHeight="1" thickBot="1">
      <c r="A35" s="147"/>
      <c r="B35" s="40" t="s">
        <v>31</v>
      </c>
      <c r="C35" s="41" t="s">
        <v>32</v>
      </c>
      <c r="D35" s="41" t="str">
        <f>F19</f>
        <v>Número de reportes e informes contables trimestrales presentados oportunamente a través del CHIP a la CGN</v>
      </c>
      <c r="E35" s="41" t="str">
        <f>F20</f>
        <v>Número de reportes e informes contables trimestrales  solicitados por la CGN - Resolución 706 de 2016</v>
      </c>
      <c r="F35" s="41">
        <f>F21</f>
        <v>0</v>
      </c>
      <c r="G35" s="41">
        <f>F22</f>
        <v>0</v>
      </c>
      <c r="H35" s="46" t="s">
        <v>89</v>
      </c>
      <c r="I35" s="42" t="s">
        <v>93</v>
      </c>
      <c r="J35" s="145"/>
      <c r="K35" s="145"/>
      <c r="L35" s="145"/>
      <c r="M35" s="146"/>
      <c r="O35" s="75" t="s">
        <v>53</v>
      </c>
      <c r="AI35"/>
      <c r="AL35" s="1"/>
    </row>
    <row r="36" spans="1:38" ht="27" customHeight="1">
      <c r="A36" s="147"/>
      <c r="B36" s="47" t="s">
        <v>33</v>
      </c>
      <c r="C36" s="96">
        <v>1</v>
      </c>
      <c r="D36" s="97">
        <v>4</v>
      </c>
      <c r="E36" s="97">
        <v>4</v>
      </c>
      <c r="F36" s="48"/>
      <c r="G36" s="49"/>
      <c r="H36" s="155">
        <f>D36/E36</f>
        <v>1</v>
      </c>
      <c r="I36" s="72">
        <f>H36</f>
        <v>1</v>
      </c>
      <c r="J36" s="145"/>
      <c r="K36" s="139"/>
      <c r="L36" s="145"/>
      <c r="M36" s="146"/>
      <c r="O36" s="75" t="s">
        <v>65</v>
      </c>
      <c r="AI36"/>
      <c r="AL36" s="1"/>
    </row>
    <row r="37" spans="1:38" ht="27" customHeight="1">
      <c r="A37" s="147"/>
      <c r="B37" s="35" t="s">
        <v>34</v>
      </c>
      <c r="C37" s="85">
        <v>1</v>
      </c>
      <c r="D37" s="8">
        <v>4</v>
      </c>
      <c r="E37" s="8">
        <v>4</v>
      </c>
      <c r="F37" s="30"/>
      <c r="G37" s="29"/>
      <c r="H37" s="98">
        <f>+D37/E37</f>
        <v>1</v>
      </c>
      <c r="I37" s="99">
        <f>+I36+H37</f>
        <v>2</v>
      </c>
      <c r="J37" s="145"/>
      <c r="K37" s="145"/>
      <c r="L37" s="145"/>
      <c r="M37" s="146"/>
      <c r="O37" s="75" t="s">
        <v>66</v>
      </c>
      <c r="AI37"/>
      <c r="AL37" s="1"/>
    </row>
    <row r="38" spans="1:38" ht="27" customHeight="1">
      <c r="A38" s="147"/>
      <c r="B38" s="35" t="s">
        <v>35</v>
      </c>
      <c r="C38" s="85">
        <v>1</v>
      </c>
      <c r="D38" s="8">
        <v>4</v>
      </c>
      <c r="E38" s="8">
        <v>4</v>
      </c>
      <c r="F38" s="30"/>
      <c r="G38" s="29"/>
      <c r="H38" s="98">
        <f>+D38/E38</f>
        <v>1</v>
      </c>
      <c r="I38" s="99">
        <f>+H38</f>
        <v>1</v>
      </c>
      <c r="J38" s="145"/>
      <c r="K38" s="145"/>
      <c r="L38" s="145"/>
      <c r="M38" s="146"/>
      <c r="O38" s="21" t="s">
        <v>69</v>
      </c>
      <c r="AI38"/>
      <c r="AL38" s="1"/>
    </row>
    <row r="39" spans="1:38" ht="27" customHeight="1" thickBot="1">
      <c r="A39" s="147"/>
      <c r="B39" s="36" t="s">
        <v>36</v>
      </c>
      <c r="C39" s="91">
        <v>1</v>
      </c>
      <c r="D39" s="37">
        <v>4</v>
      </c>
      <c r="E39" s="37">
        <v>4</v>
      </c>
      <c r="F39" s="38"/>
      <c r="G39" s="39"/>
      <c r="H39" s="134">
        <f>+D39/E39</f>
        <v>1</v>
      </c>
      <c r="I39" s="135">
        <f>+H39</f>
        <v>1</v>
      </c>
      <c r="J39" s="145"/>
      <c r="K39" s="145"/>
      <c r="L39" s="145"/>
      <c r="M39" s="146"/>
      <c r="O39" s="9" t="s">
        <v>67</v>
      </c>
      <c r="AI39"/>
      <c r="AL39" s="1"/>
    </row>
    <row r="40" spans="1:16" ht="12.75">
      <c r="A40" s="2"/>
      <c r="B40" s="145"/>
      <c r="C40" s="145"/>
      <c r="D40" s="145"/>
      <c r="E40" s="145"/>
      <c r="F40" s="145"/>
      <c r="G40" s="145"/>
      <c r="H40" s="145"/>
      <c r="I40" s="145"/>
      <c r="J40" s="145"/>
      <c r="K40" s="145"/>
      <c r="L40" s="145"/>
      <c r="M40" s="54"/>
      <c r="N40" s="145"/>
      <c r="O40" s="9" t="s">
        <v>68</v>
      </c>
      <c r="P40" s="145"/>
    </row>
    <row r="41" spans="1:40" ht="12.75">
      <c r="A41" s="2"/>
      <c r="B41" s="145"/>
      <c r="C41" s="145"/>
      <c r="D41" s="145"/>
      <c r="E41" s="145"/>
      <c r="F41" s="145"/>
      <c r="G41" s="145"/>
      <c r="H41" s="145"/>
      <c r="I41" s="145"/>
      <c r="J41" s="145"/>
      <c r="K41" s="145"/>
      <c r="L41" s="145"/>
      <c r="M41" s="54"/>
      <c r="O41" s="9" t="s">
        <v>56</v>
      </c>
      <c r="AN41" s="1" t="e">
        <f>#REF!+1</f>
        <v>#REF!</v>
      </c>
    </row>
    <row r="42" spans="1:15" ht="12.75">
      <c r="A42" s="2"/>
      <c r="B42" s="145"/>
      <c r="C42" s="145"/>
      <c r="D42" s="145"/>
      <c r="E42" s="145"/>
      <c r="F42" s="145"/>
      <c r="G42" s="145"/>
      <c r="H42" s="145"/>
      <c r="I42" s="145"/>
      <c r="J42" s="145"/>
      <c r="K42" s="145"/>
      <c r="L42" s="145"/>
      <c r="M42" s="54"/>
      <c r="O42" s="9" t="s">
        <v>46</v>
      </c>
    </row>
    <row r="43" spans="1:15" ht="12.75">
      <c r="A43" s="2"/>
      <c r="B43" s="145"/>
      <c r="C43" s="145"/>
      <c r="D43" s="145"/>
      <c r="E43" s="145"/>
      <c r="F43" s="145"/>
      <c r="G43" s="145"/>
      <c r="H43" s="145"/>
      <c r="I43" s="145"/>
      <c r="J43" s="145"/>
      <c r="K43" s="145"/>
      <c r="L43" s="145"/>
      <c r="M43" s="54"/>
      <c r="O43" s="145" t="s">
        <v>47</v>
      </c>
    </row>
    <row r="44" spans="1:15" ht="12.75">
      <c r="A44" s="2"/>
      <c r="B44" s="145"/>
      <c r="C44" s="145"/>
      <c r="D44" s="145"/>
      <c r="E44" s="145"/>
      <c r="F44" s="145"/>
      <c r="G44" s="145"/>
      <c r="H44" s="145"/>
      <c r="I44" s="145"/>
      <c r="J44" s="145"/>
      <c r="K44" s="145"/>
      <c r="L44" s="145"/>
      <c r="M44" s="54"/>
      <c r="O44" s="145" t="s">
        <v>81</v>
      </c>
    </row>
    <row r="45" spans="1:15" ht="12.75">
      <c r="A45" s="2"/>
      <c r="B45" s="145"/>
      <c r="C45" s="145"/>
      <c r="D45" s="145"/>
      <c r="E45" s="145"/>
      <c r="F45" s="145"/>
      <c r="G45" s="145"/>
      <c r="H45" s="145"/>
      <c r="I45" s="145"/>
      <c r="J45" s="145"/>
      <c r="K45" s="145"/>
      <c r="L45" s="145"/>
      <c r="M45" s="54"/>
      <c r="O45" s="21" t="s">
        <v>84</v>
      </c>
    </row>
    <row r="46" spans="1:15" ht="12.75">
      <c r="A46" s="2"/>
      <c r="B46" s="145"/>
      <c r="C46" s="145"/>
      <c r="D46" s="145"/>
      <c r="E46" s="145"/>
      <c r="F46" s="145"/>
      <c r="G46" s="145"/>
      <c r="H46" s="145"/>
      <c r="I46" s="145"/>
      <c r="J46" s="145"/>
      <c r="K46" s="145"/>
      <c r="L46" s="145"/>
      <c r="M46" s="54"/>
      <c r="O46" s="145" t="s">
        <v>86</v>
      </c>
    </row>
    <row r="47" spans="1:15" ht="12.75">
      <c r="A47" s="2"/>
      <c r="B47" s="145"/>
      <c r="C47" s="145"/>
      <c r="D47" s="145"/>
      <c r="E47" s="145"/>
      <c r="F47" s="145"/>
      <c r="G47" s="145"/>
      <c r="H47" s="145"/>
      <c r="I47" s="145"/>
      <c r="J47" s="145"/>
      <c r="K47" s="145"/>
      <c r="L47" s="145"/>
      <c r="M47" s="54"/>
      <c r="O47" s="145" t="s">
        <v>97</v>
      </c>
    </row>
    <row r="48" spans="1:15" ht="12.75">
      <c r="A48" s="2"/>
      <c r="B48" s="145"/>
      <c r="C48" s="145"/>
      <c r="D48" s="145"/>
      <c r="E48" s="145"/>
      <c r="F48" s="145"/>
      <c r="G48" s="145"/>
      <c r="H48" s="145"/>
      <c r="I48" s="145"/>
      <c r="J48" s="145"/>
      <c r="K48" s="145"/>
      <c r="L48" s="145"/>
      <c r="M48" s="54"/>
      <c r="O48" s="145" t="s">
        <v>85</v>
      </c>
    </row>
    <row r="49" spans="1:15" ht="12.75">
      <c r="A49" s="2"/>
      <c r="B49" s="145"/>
      <c r="C49" s="145"/>
      <c r="D49" s="145"/>
      <c r="E49" s="145"/>
      <c r="F49" s="145"/>
      <c r="G49" s="145"/>
      <c r="H49" s="145"/>
      <c r="I49" s="145"/>
      <c r="J49" s="145"/>
      <c r="K49" s="145"/>
      <c r="L49" s="145"/>
      <c r="M49" s="54"/>
      <c r="O49" s="145" t="s">
        <v>99</v>
      </c>
    </row>
    <row r="50" spans="1:40" ht="28.5" customHeight="1">
      <c r="A50" s="2"/>
      <c r="B50" s="145"/>
      <c r="C50" s="145"/>
      <c r="D50" s="145"/>
      <c r="E50" s="145"/>
      <c r="F50" s="145"/>
      <c r="G50" s="145"/>
      <c r="H50" s="145"/>
      <c r="I50" s="145"/>
      <c r="J50" s="145"/>
      <c r="K50" s="145"/>
      <c r="L50" s="145"/>
      <c r="M50" s="54"/>
      <c r="O50" s="145" t="s">
        <v>100</v>
      </c>
      <c r="AN50" s="1" t="e">
        <f>AN41+1</f>
        <v>#REF!</v>
      </c>
    </row>
    <row r="51" spans="1:40" ht="19.5" customHeight="1">
      <c r="A51" s="2"/>
      <c r="B51" s="145"/>
      <c r="C51" s="145"/>
      <c r="D51" s="145"/>
      <c r="E51" s="145"/>
      <c r="F51" s="145"/>
      <c r="G51" s="145"/>
      <c r="H51" s="145"/>
      <c r="I51" s="145"/>
      <c r="J51" s="145"/>
      <c r="K51" s="145"/>
      <c r="L51" s="145"/>
      <c r="M51" s="54"/>
      <c r="O51" s="145" t="s">
        <v>101</v>
      </c>
      <c r="AN51" s="1" t="e">
        <f aca="true" t="shared" si="0" ref="AN51:AN68">AN50+1</f>
        <v>#REF!</v>
      </c>
    </row>
    <row r="52" spans="1:40" ht="12.75">
      <c r="A52" s="2"/>
      <c r="B52" s="145"/>
      <c r="C52" s="145"/>
      <c r="D52" s="145"/>
      <c r="E52" s="145"/>
      <c r="F52" s="145"/>
      <c r="G52" s="145"/>
      <c r="H52" s="145"/>
      <c r="I52" s="145"/>
      <c r="J52" s="145"/>
      <c r="K52" s="145"/>
      <c r="L52" s="145"/>
      <c r="M52" s="54"/>
      <c r="O52" s="145" t="s">
        <v>102</v>
      </c>
      <c r="AN52" s="1" t="e">
        <f t="shared" si="0"/>
        <v>#REF!</v>
      </c>
    </row>
    <row r="53" spans="1:40" ht="12.75">
      <c r="A53" s="2"/>
      <c r="B53" s="145"/>
      <c r="C53" s="145"/>
      <c r="D53" s="145"/>
      <c r="E53" s="145"/>
      <c r="F53" s="145"/>
      <c r="G53" s="145"/>
      <c r="H53" s="145"/>
      <c r="I53" s="145"/>
      <c r="J53" s="145"/>
      <c r="K53" s="145"/>
      <c r="L53" s="145"/>
      <c r="M53" s="54"/>
      <c r="O53" s="145" t="s">
        <v>103</v>
      </c>
      <c r="AN53" s="1" t="e">
        <f t="shared" si="0"/>
        <v>#REF!</v>
      </c>
    </row>
    <row r="54" spans="1:40" ht="12.75">
      <c r="A54" s="2"/>
      <c r="B54" s="145"/>
      <c r="C54" s="145"/>
      <c r="D54" s="145"/>
      <c r="E54" s="145"/>
      <c r="F54" s="145"/>
      <c r="G54" s="145"/>
      <c r="H54" s="145"/>
      <c r="I54" s="145"/>
      <c r="J54" s="145"/>
      <c r="K54" s="145"/>
      <c r="L54" s="145"/>
      <c r="M54" s="54"/>
      <c r="O54" s="145" t="s">
        <v>105</v>
      </c>
      <c r="AN54" s="1" t="e">
        <f t="shared" si="0"/>
        <v>#REF!</v>
      </c>
    </row>
    <row r="55" spans="1:40" ht="12.75">
      <c r="A55" s="2"/>
      <c r="B55" s="145"/>
      <c r="C55" s="145"/>
      <c r="D55" s="145"/>
      <c r="E55" s="145"/>
      <c r="F55" s="145"/>
      <c r="G55" s="145"/>
      <c r="H55" s="145"/>
      <c r="I55" s="145"/>
      <c r="J55" s="145"/>
      <c r="K55" s="145"/>
      <c r="L55" s="145"/>
      <c r="M55" s="54"/>
      <c r="O55" s="145" t="s">
        <v>104</v>
      </c>
      <c r="AN55" s="1" t="e">
        <f t="shared" si="0"/>
        <v>#REF!</v>
      </c>
    </row>
    <row r="56" spans="1:40" ht="16.5" customHeight="1" thickBot="1">
      <c r="A56" s="2"/>
      <c r="B56" s="145"/>
      <c r="C56" s="145"/>
      <c r="D56" s="145"/>
      <c r="E56" s="145"/>
      <c r="F56" s="145"/>
      <c r="G56" s="145"/>
      <c r="H56" s="145"/>
      <c r="I56" s="145"/>
      <c r="J56" s="145"/>
      <c r="K56" s="145"/>
      <c r="L56" s="145"/>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45" t="s">
        <v>112</v>
      </c>
      <c r="AN57" s="1" t="e">
        <f>#REF!+1</f>
        <v>#REF!</v>
      </c>
    </row>
    <row r="58" spans="1:40" ht="13.5" thickBot="1">
      <c r="A58" s="2"/>
      <c r="B58" s="145"/>
      <c r="C58" s="145"/>
      <c r="D58" s="145"/>
      <c r="E58" s="145"/>
      <c r="F58" s="145"/>
      <c r="G58" s="145"/>
      <c r="H58" s="145"/>
      <c r="I58" s="145"/>
      <c r="J58" s="145"/>
      <c r="K58" s="145"/>
      <c r="L58" s="145"/>
      <c r="M58" s="54"/>
      <c r="O58" s="145"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207</v>
      </c>
      <c r="C61" s="223"/>
      <c r="D61" s="223"/>
      <c r="E61" s="223"/>
      <c r="F61" s="34"/>
      <c r="G61" s="148" t="s">
        <v>193</v>
      </c>
      <c r="H61" s="225" t="s">
        <v>208</v>
      </c>
      <c r="I61" s="226"/>
      <c r="J61" s="226"/>
      <c r="K61" s="226"/>
      <c r="L61" s="226"/>
      <c r="M61" s="227"/>
      <c r="AN61" s="1" t="e">
        <f>AN59+1</f>
        <v>#REF!</v>
      </c>
    </row>
    <row r="62" spans="1:40" ht="69.75" customHeight="1" thickBot="1">
      <c r="A62" s="10" t="s">
        <v>34</v>
      </c>
      <c r="B62" s="233" t="s">
        <v>209</v>
      </c>
      <c r="C62" s="223"/>
      <c r="D62" s="223"/>
      <c r="E62" s="223"/>
      <c r="F62" s="34"/>
      <c r="G62" s="148" t="s">
        <v>193</v>
      </c>
      <c r="H62" s="225" t="s">
        <v>208</v>
      </c>
      <c r="I62" s="226"/>
      <c r="J62" s="226"/>
      <c r="K62" s="226"/>
      <c r="L62" s="226"/>
      <c r="M62" s="227"/>
      <c r="AN62" s="1" t="e">
        <f t="shared" si="0"/>
        <v>#REF!</v>
      </c>
    </row>
    <row r="63" spans="1:40" ht="70.5" customHeight="1" thickBot="1">
      <c r="A63" s="10" t="s">
        <v>41</v>
      </c>
      <c r="B63" s="233" t="s">
        <v>210</v>
      </c>
      <c r="C63" s="223"/>
      <c r="D63" s="223"/>
      <c r="E63" s="223"/>
      <c r="F63" s="34"/>
      <c r="G63" s="148" t="s">
        <v>193</v>
      </c>
      <c r="H63" s="225" t="s">
        <v>208</v>
      </c>
      <c r="I63" s="226"/>
      <c r="J63" s="226"/>
      <c r="K63" s="226"/>
      <c r="L63" s="226"/>
      <c r="M63" s="227"/>
      <c r="AN63" s="1" t="e">
        <f>#REF!+1</f>
        <v>#REF!</v>
      </c>
    </row>
    <row r="64" spans="1:40" ht="83.25" customHeight="1" thickBot="1">
      <c r="A64" s="10" t="s">
        <v>36</v>
      </c>
      <c r="B64" s="233" t="s">
        <v>216</v>
      </c>
      <c r="C64" s="223"/>
      <c r="D64" s="223"/>
      <c r="E64" s="223"/>
      <c r="F64" s="34"/>
      <c r="G64" s="148" t="s">
        <v>193</v>
      </c>
      <c r="H64" s="225" t="s">
        <v>208</v>
      </c>
      <c r="I64" s="226"/>
      <c r="J64" s="226"/>
      <c r="K64" s="226"/>
      <c r="L64" s="226"/>
      <c r="M64" s="227"/>
      <c r="AN64" s="1" t="e">
        <f t="shared" si="0"/>
        <v>#REF!</v>
      </c>
    </row>
    <row r="65" spans="1:40" ht="35.25" customHeight="1" thickBot="1">
      <c r="A65" s="10" t="s">
        <v>42</v>
      </c>
      <c r="B65" s="233"/>
      <c r="C65" s="223"/>
      <c r="D65" s="223"/>
      <c r="E65" s="223"/>
      <c r="F65" s="34"/>
      <c r="G65" s="34"/>
      <c r="H65" s="234"/>
      <c r="I65" s="235"/>
      <c r="J65" s="235"/>
      <c r="K65" s="235"/>
      <c r="L65" s="235"/>
      <c r="M65" s="236"/>
      <c r="AN65" s="1" t="e">
        <f>#REF!+1</f>
        <v>#REF!</v>
      </c>
    </row>
    <row r="66" spans="1:40" ht="24.75" customHeight="1">
      <c r="A66" s="145"/>
      <c r="B66" s="218"/>
      <c r="C66" s="218"/>
      <c r="D66" s="218"/>
      <c r="E66" s="218"/>
      <c r="F66" s="218"/>
      <c r="G66" s="218"/>
      <c r="H66" s="218"/>
      <c r="I66" s="218"/>
      <c r="J66" s="218"/>
      <c r="K66" s="218"/>
      <c r="L66" s="218"/>
      <c r="M66" s="218"/>
      <c r="AN66" s="1" t="e">
        <f t="shared" si="0"/>
        <v>#REF!</v>
      </c>
    </row>
    <row r="67" spans="1:40" ht="24.75" customHeight="1" hidden="1">
      <c r="A67" s="145"/>
      <c r="B67" s="218"/>
      <c r="C67" s="218"/>
      <c r="D67" s="218"/>
      <c r="E67" s="218"/>
      <c r="F67" s="218"/>
      <c r="G67" s="218"/>
      <c r="H67" s="218"/>
      <c r="I67" s="218"/>
      <c r="J67" s="218"/>
      <c r="K67" s="218"/>
      <c r="L67" s="218"/>
      <c r="M67" s="218"/>
      <c r="AN67" s="1" t="e">
        <f t="shared" si="0"/>
        <v>#REF!</v>
      </c>
    </row>
    <row r="68" spans="1:40" ht="24.75" customHeight="1" hidden="1">
      <c r="A68" s="145"/>
      <c r="B68" s="218"/>
      <c r="C68" s="218"/>
      <c r="D68" s="218"/>
      <c r="E68" s="218"/>
      <c r="F68" s="218"/>
      <c r="G68" s="218"/>
      <c r="H68" s="218"/>
      <c r="I68" s="218"/>
      <c r="J68" s="218"/>
      <c r="K68" s="218"/>
      <c r="L68" s="218"/>
      <c r="M68" s="218"/>
      <c r="AN68" s="1" t="e">
        <f t="shared" si="0"/>
        <v>#REF!</v>
      </c>
    </row>
    <row r="69" spans="1:13" ht="24.75" customHeight="1" hidden="1">
      <c r="A69" s="145"/>
      <c r="B69" s="218"/>
      <c r="C69" s="218"/>
      <c r="D69" s="218"/>
      <c r="E69" s="218"/>
      <c r="F69" s="218"/>
      <c r="G69" s="218"/>
      <c r="H69" s="218"/>
      <c r="I69" s="218"/>
      <c r="J69" s="218"/>
      <c r="K69" s="218"/>
      <c r="L69" s="218"/>
      <c r="M69" s="218"/>
    </row>
    <row r="70" spans="1:13" ht="24.75" customHeight="1" hidden="1">
      <c r="A70" s="145"/>
      <c r="B70" s="218"/>
      <c r="C70" s="218"/>
      <c r="D70" s="218"/>
      <c r="E70" s="218"/>
      <c r="F70" s="218"/>
      <c r="G70" s="218"/>
      <c r="H70" s="218"/>
      <c r="I70" s="218"/>
      <c r="J70" s="218"/>
      <c r="K70" s="218"/>
      <c r="L70" s="218"/>
      <c r="M70" s="218"/>
    </row>
    <row r="71" spans="1:13" ht="12.75" hidden="1">
      <c r="A71" s="145"/>
      <c r="B71" s="145"/>
      <c r="C71" s="145"/>
      <c r="D71" s="145"/>
      <c r="E71" s="145"/>
      <c r="F71" s="145"/>
      <c r="G71" s="145"/>
      <c r="H71" s="145"/>
      <c r="I71" s="145"/>
      <c r="J71" s="145"/>
      <c r="K71" s="145"/>
      <c r="L71" s="145"/>
      <c r="M71" s="1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45"/>
      <c r="C86" s="145"/>
      <c r="D86" s="145"/>
      <c r="E86" s="145"/>
      <c r="F86" s="188"/>
      <c r="G86" s="188"/>
      <c r="H86" s="188"/>
      <c r="I86" s="11" t="s">
        <v>43</v>
      </c>
      <c r="K86" s="12"/>
    </row>
    <row r="87" spans="2:11" ht="15" hidden="1">
      <c r="B87" s="145"/>
      <c r="C87" s="145"/>
      <c r="D87" s="145"/>
      <c r="E87" s="145"/>
      <c r="F87" s="188"/>
      <c r="G87" s="188"/>
      <c r="H87" s="188"/>
      <c r="I87" s="11" t="s">
        <v>44</v>
      </c>
      <c r="K87" s="12"/>
    </row>
    <row r="88" spans="2:11" ht="15" hidden="1">
      <c r="B88" s="145"/>
      <c r="C88" s="145"/>
      <c r="D88" s="145"/>
      <c r="E88" s="145"/>
      <c r="F88" s="188"/>
      <c r="G88" s="188"/>
      <c r="H88" s="188"/>
      <c r="I88" s="11" t="s">
        <v>45</v>
      </c>
      <c r="K88" s="12"/>
    </row>
    <row r="89" spans="2:11" ht="15" hidden="1">
      <c r="B89" s="145"/>
      <c r="C89" s="145"/>
      <c r="D89" s="145"/>
      <c r="E89" s="145"/>
      <c r="F89" s="188"/>
      <c r="G89" s="188"/>
      <c r="H89" s="188"/>
      <c r="K89" s="12"/>
    </row>
    <row r="90" spans="2:11" ht="15" hidden="1">
      <c r="B90" s="145"/>
      <c r="C90" s="145"/>
      <c r="D90" s="145"/>
      <c r="E90" s="145"/>
      <c r="F90" s="188"/>
      <c r="G90" s="188"/>
      <c r="H90" s="188"/>
      <c r="K90" s="12"/>
    </row>
    <row r="91" spans="2:11" ht="15" hidden="1">
      <c r="B91" s="145"/>
      <c r="C91" s="145"/>
      <c r="D91" s="145"/>
      <c r="E91" s="145"/>
      <c r="K91" s="12"/>
    </row>
    <row r="92" spans="2:11" ht="15" hidden="1">
      <c r="B92" s="145"/>
      <c r="C92" s="145"/>
      <c r="D92" s="145"/>
      <c r="E92" s="145"/>
      <c r="K92" s="12"/>
    </row>
    <row r="93" spans="2:11" ht="15" hidden="1">
      <c r="B93" s="145"/>
      <c r="C93" s="145"/>
      <c r="D93" s="145"/>
      <c r="E93" s="145"/>
      <c r="K93" s="12"/>
    </row>
    <row r="94" spans="2:11" ht="15" hidden="1">
      <c r="B94" s="145"/>
      <c r="C94" s="145"/>
      <c r="D94" s="145"/>
      <c r="E94" s="145"/>
      <c r="K94" s="12"/>
    </row>
    <row r="95" spans="2:11" ht="15" hidden="1">
      <c r="B95" s="145"/>
      <c r="C95" s="145"/>
      <c r="D95" s="145"/>
      <c r="E95" s="145"/>
      <c r="K95" s="12"/>
    </row>
    <row r="96" spans="2:11" ht="15" hidden="1">
      <c r="B96" s="145"/>
      <c r="C96" s="145"/>
      <c r="D96" s="145"/>
      <c r="E96" s="145"/>
      <c r="K96" s="12"/>
    </row>
    <row r="97" spans="2:11" ht="15" hidden="1">
      <c r="B97" s="145"/>
      <c r="C97" s="145"/>
      <c r="D97" s="145"/>
      <c r="E97" s="145"/>
      <c r="K97" s="12"/>
    </row>
    <row r="98" spans="2:11" ht="15" hidden="1">
      <c r="B98" s="145"/>
      <c r="C98" s="145"/>
      <c r="D98" s="145"/>
      <c r="E98" s="145"/>
      <c r="K98" s="12"/>
    </row>
    <row r="99" spans="2:11" ht="15" hidden="1">
      <c r="B99" s="145"/>
      <c r="C99" s="145"/>
      <c r="D99" s="145"/>
      <c r="E99" s="145"/>
      <c r="K99" s="12"/>
    </row>
    <row r="100" spans="2:11" ht="15" hidden="1">
      <c r="B100" s="145"/>
      <c r="C100" s="145"/>
      <c r="D100" s="145"/>
      <c r="E100" s="145"/>
      <c r="K100" s="12"/>
    </row>
    <row r="101" spans="2:11" ht="15" hidden="1">
      <c r="B101" s="145"/>
      <c r="C101" s="145"/>
      <c r="D101" s="145"/>
      <c r="E101" s="145"/>
      <c r="K101" s="12"/>
    </row>
    <row r="102" spans="2:11" ht="15" hidden="1">
      <c r="B102" s="145"/>
      <c r="C102" s="145"/>
      <c r="D102" s="145"/>
      <c r="E102" s="145"/>
      <c r="K102" s="12"/>
    </row>
    <row r="103" spans="2:11" ht="15" hidden="1">
      <c r="B103" s="145"/>
      <c r="C103" s="145"/>
      <c r="D103" s="145"/>
      <c r="E103" s="145"/>
      <c r="K103" s="12"/>
    </row>
    <row r="104" spans="2:11" ht="15" hidden="1">
      <c r="B104" s="145"/>
      <c r="C104" s="145"/>
      <c r="D104" s="145"/>
      <c r="E104" s="145"/>
      <c r="K104" s="12"/>
    </row>
    <row r="105" spans="2:11" ht="15" hidden="1">
      <c r="B105" s="145"/>
      <c r="C105" s="145"/>
      <c r="D105" s="145"/>
      <c r="E105" s="145"/>
      <c r="K105" s="12"/>
    </row>
    <row r="106" spans="2:11" ht="15" hidden="1">
      <c r="B106" s="145"/>
      <c r="C106" s="145"/>
      <c r="D106" s="145"/>
      <c r="E106" s="145"/>
      <c r="K106" s="12"/>
    </row>
    <row r="107" spans="2:11" ht="15" hidden="1">
      <c r="B107" s="145"/>
      <c r="C107" s="145"/>
      <c r="D107" s="145"/>
      <c r="E107" s="145"/>
      <c r="K107" s="12"/>
    </row>
    <row r="108" spans="2:11" ht="15" hidden="1">
      <c r="B108" s="145"/>
      <c r="C108" s="145"/>
      <c r="D108" s="145"/>
      <c r="E108" s="145"/>
      <c r="K108" s="12"/>
    </row>
    <row r="109" spans="2:11" ht="15" hidden="1">
      <c r="B109" s="145"/>
      <c r="C109" s="145"/>
      <c r="D109" s="145"/>
      <c r="E109" s="145"/>
      <c r="K109" s="12"/>
    </row>
    <row r="110" spans="2:11" ht="15" hidden="1">
      <c r="B110" s="145"/>
      <c r="C110" s="145"/>
      <c r="D110" s="145"/>
      <c r="E110" s="145"/>
      <c r="K110" s="12"/>
    </row>
    <row r="111" spans="2:11" ht="15" hidden="1">
      <c r="B111" s="145"/>
      <c r="C111" s="145"/>
      <c r="D111" s="145"/>
      <c r="E111" s="145"/>
      <c r="K111" s="12"/>
    </row>
    <row r="112" spans="2:11" ht="15" hidden="1">
      <c r="B112" s="145"/>
      <c r="C112" s="145"/>
      <c r="D112" s="145"/>
      <c r="E112" s="145"/>
      <c r="K112" s="12"/>
    </row>
    <row r="113" spans="2:11" ht="15" hidden="1">
      <c r="B113" s="145"/>
      <c r="C113" s="145"/>
      <c r="D113" s="145"/>
      <c r="E113" s="145"/>
      <c r="K113" s="12"/>
    </row>
    <row r="114" spans="2:11" ht="15" hidden="1">
      <c r="B114" s="145"/>
      <c r="C114" s="145"/>
      <c r="D114" s="145"/>
      <c r="E114" s="145"/>
      <c r="K114" s="12"/>
    </row>
    <row r="115" spans="2:11" ht="15" hidden="1">
      <c r="B115" s="145"/>
      <c r="C115" s="145"/>
      <c r="D115" s="145"/>
      <c r="E115" s="145"/>
      <c r="K115" s="12"/>
    </row>
    <row r="116" spans="2:11" ht="15" hidden="1">
      <c r="B116" s="145"/>
      <c r="C116" s="145"/>
      <c r="D116" s="145"/>
      <c r="E116" s="145"/>
      <c r="K116" s="12"/>
    </row>
    <row r="117" spans="2:11" ht="15" hidden="1">
      <c r="B117" s="145"/>
      <c r="C117" s="145"/>
      <c r="D117" s="145"/>
      <c r="E117" s="145"/>
      <c r="K117" s="12"/>
    </row>
    <row r="118" spans="2:11" ht="15" hidden="1">
      <c r="B118" s="145"/>
      <c r="C118" s="145"/>
      <c r="D118" s="145"/>
      <c r="E118" s="145"/>
      <c r="K118" s="12"/>
    </row>
    <row r="119" spans="2:11" ht="15" hidden="1">
      <c r="B119" s="145"/>
      <c r="C119" s="145"/>
      <c r="D119" s="145"/>
      <c r="E119" s="145"/>
      <c r="K119" s="12"/>
    </row>
    <row r="120" spans="2:11" ht="15" hidden="1">
      <c r="B120" s="145"/>
      <c r="C120" s="145"/>
      <c r="D120" s="145"/>
      <c r="E120" s="145"/>
      <c r="K120" s="12"/>
    </row>
    <row r="121" spans="2:11" ht="15" hidden="1">
      <c r="B121" s="145"/>
      <c r="C121" s="145"/>
      <c r="D121" s="145"/>
      <c r="E121" s="145"/>
      <c r="K121" s="12"/>
    </row>
    <row r="122" spans="2:11" ht="15" hidden="1">
      <c r="B122" s="145"/>
      <c r="C122" s="145"/>
      <c r="D122" s="145"/>
      <c r="E122" s="145"/>
      <c r="K122" s="12"/>
    </row>
    <row r="123" spans="2:11" ht="15" hidden="1">
      <c r="B123" s="145"/>
      <c r="C123" s="145"/>
      <c r="D123" s="145"/>
      <c r="E123" s="145"/>
      <c r="K123" s="12"/>
    </row>
    <row r="124" spans="2:5" ht="12.75" hidden="1">
      <c r="B124" s="145"/>
      <c r="C124" s="145"/>
      <c r="D124" s="145"/>
      <c r="E124" s="145"/>
    </row>
    <row r="125" spans="2:5" ht="12.75" hidden="1">
      <c r="B125" s="145"/>
      <c r="C125" s="145"/>
      <c r="D125" s="145"/>
      <c r="E125" s="145"/>
    </row>
    <row r="126" spans="2:5" ht="12.75" hidden="1">
      <c r="B126" s="145"/>
      <c r="C126" s="145"/>
      <c r="D126" s="145"/>
      <c r="E126" s="145"/>
    </row>
    <row r="127" spans="2:5" ht="12.75" hidden="1">
      <c r="B127" s="145"/>
      <c r="C127" s="145"/>
      <c r="D127" s="145"/>
      <c r="E127" s="145"/>
    </row>
    <row r="128" spans="2:5" ht="12.75" hidden="1">
      <c r="B128" s="145"/>
      <c r="C128" s="145"/>
      <c r="D128" s="145"/>
      <c r="E128" s="145"/>
    </row>
    <row r="129" spans="2:5" ht="12.75" hidden="1">
      <c r="B129" s="145"/>
      <c r="C129" s="145"/>
      <c r="D129" s="145"/>
      <c r="E129" s="145"/>
    </row>
    <row r="130" spans="2:5" ht="12.75" hidden="1">
      <c r="B130" s="145"/>
      <c r="C130" s="145"/>
      <c r="D130" s="145"/>
      <c r="E130" s="145"/>
    </row>
    <row r="131" spans="2:5" ht="12.75" hidden="1">
      <c r="B131" s="145"/>
      <c r="C131" s="145"/>
      <c r="D131" s="145"/>
      <c r="E131" s="145"/>
    </row>
    <row r="132" spans="2:5" ht="12.75" hidden="1">
      <c r="B132" s="145"/>
      <c r="C132" s="145"/>
      <c r="D132" s="145"/>
      <c r="E132" s="145"/>
    </row>
    <row r="133" spans="2:5" ht="12.75" hidden="1">
      <c r="B133" s="145"/>
      <c r="C133" s="145"/>
      <c r="D133" s="145"/>
      <c r="E133" s="145"/>
    </row>
    <row r="134" spans="2:5" ht="12.75" hidden="1">
      <c r="B134" s="145"/>
      <c r="C134" s="145"/>
      <c r="D134" s="145"/>
      <c r="E134" s="145"/>
    </row>
    <row r="135" spans="2:5" ht="12.75" hidden="1">
      <c r="B135" s="145"/>
      <c r="C135" s="145"/>
      <c r="D135" s="145"/>
      <c r="E135" s="145"/>
    </row>
    <row r="136" spans="2:5" ht="12.75" hidden="1">
      <c r="B136" s="145"/>
      <c r="C136" s="145"/>
      <c r="D136" s="145"/>
      <c r="E136" s="145"/>
    </row>
    <row r="137" spans="2:5" ht="12.75" hidden="1">
      <c r="B137" s="145"/>
      <c r="C137" s="145"/>
      <c r="D137" s="145"/>
      <c r="E137" s="145"/>
    </row>
    <row r="138" spans="2:5" ht="12.75" hidden="1">
      <c r="B138" s="145"/>
      <c r="C138" s="145"/>
      <c r="D138" s="145"/>
      <c r="E138" s="145"/>
    </row>
    <row r="139" spans="2:5" ht="12.75" hidden="1">
      <c r="B139" s="145"/>
      <c r="C139" s="145"/>
      <c r="D139" s="145"/>
      <c r="E139" s="145"/>
    </row>
    <row r="140" spans="2:5" ht="12.75" hidden="1">
      <c r="B140" s="145"/>
      <c r="C140" s="145"/>
      <c r="D140" s="145"/>
      <c r="E140" s="145"/>
    </row>
    <row r="141" spans="2:5" ht="12.75" hidden="1">
      <c r="B141" s="145"/>
      <c r="C141" s="145"/>
      <c r="D141" s="145"/>
      <c r="E141" s="145"/>
    </row>
    <row r="142" spans="2:5" ht="12.75" hidden="1">
      <c r="B142" s="145"/>
      <c r="C142" s="145"/>
      <c r="D142" s="145"/>
      <c r="E142" s="145"/>
    </row>
    <row r="143" spans="2:5" ht="12.75" hidden="1">
      <c r="B143" s="145"/>
      <c r="C143" s="145"/>
      <c r="D143" s="145"/>
      <c r="E143" s="145"/>
    </row>
    <row r="144" spans="2:5" ht="12.75" hidden="1">
      <c r="B144" s="145"/>
      <c r="C144" s="145"/>
      <c r="D144" s="145"/>
      <c r="E144" s="145"/>
    </row>
    <row r="145" spans="2:5" ht="12.75" hidden="1">
      <c r="B145" s="145"/>
      <c r="C145" s="145"/>
      <c r="D145" s="145"/>
      <c r="E145" s="145"/>
    </row>
    <row r="146" spans="2:5" ht="12.75" hidden="1">
      <c r="B146" s="145"/>
      <c r="C146" s="145"/>
      <c r="D146" s="145"/>
      <c r="E146" s="145"/>
    </row>
    <row r="147" spans="2:5" ht="12.75" hidden="1">
      <c r="B147" s="145"/>
      <c r="C147" s="145"/>
      <c r="D147" s="145"/>
      <c r="E147" s="145"/>
    </row>
    <row r="148" spans="2:5" ht="12.75" hidden="1">
      <c r="B148" s="145"/>
      <c r="C148" s="145"/>
      <c r="D148" s="145"/>
      <c r="E148" s="145"/>
    </row>
    <row r="149" spans="2:5" ht="12.75" hidden="1">
      <c r="B149" s="145"/>
      <c r="C149" s="145"/>
      <c r="D149" s="145"/>
      <c r="E149" s="1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E65"/>
    <mergeCell ref="H65:M65"/>
    <mergeCell ref="B66:I66"/>
    <mergeCell ref="J66:M66"/>
    <mergeCell ref="B67:I67"/>
    <mergeCell ref="J67:M67"/>
    <mergeCell ref="F86:H87"/>
    <mergeCell ref="F88:H88"/>
    <mergeCell ref="F89:H90"/>
    <mergeCell ref="B68:I68"/>
    <mergeCell ref="J68:M68"/>
    <mergeCell ref="B69:I69"/>
    <mergeCell ref="J69:M69"/>
    <mergeCell ref="B70:I70"/>
    <mergeCell ref="J70:M70"/>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2020-01-30T22:02:26Z</dcterms:modified>
  <cp:category/>
  <cp:version/>
  <cp:contentType/>
  <cp:contentStatus/>
</cp:coreProperties>
</file>