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showHorizontalScroll="0" showVerticalScroll="0" xWindow="0" yWindow="0" windowWidth="20490" windowHeight="7455"/>
  </bookViews>
  <sheets>
    <sheet name="HISTORICO " sheetId="1" r:id="rId1"/>
    <sheet name="HISTORICO CERRADAS" sheetId="45" state="hidden" r:id="rId2"/>
    <sheet name="CERRADAS EN EL TRIMESTRE" sheetId="44" state="hidden" r:id="rId3"/>
    <sheet name="Hoja1" sheetId="41" state="hidden" r:id="rId4"/>
    <sheet name="DIC-01" sheetId="3" r:id="rId5"/>
    <sheet name="DIP-02" sheetId="19" r:id="rId6"/>
    <sheet name="AC-10" sheetId="20" r:id="rId7"/>
    <sheet name="IDP-04" sheetId="21" r:id="rId8"/>
    <sheet name="GD-07" sheetId="22" r:id="rId9"/>
    <sheet name="GC-08" sheetId="23" r:id="rId10"/>
    <sheet name="GJ-09" sheetId="24" r:id="rId11"/>
    <sheet name="GRF-11" sheetId="35" r:id="rId12"/>
    <sheet name="GT-12" sheetId="43" r:id="rId13"/>
    <sheet name="GTH-13" sheetId="27" r:id="rId14"/>
    <sheet name="GF-14" sheetId="39" r:id="rId15"/>
    <sheet name="CID-15" sheetId="29" r:id="rId16"/>
    <sheet name="EC-16" sheetId="30" r:id="rId17"/>
    <sheet name="MIC-03" sheetId="31" r:id="rId18"/>
    <sheet name="LISTAS" sheetId="17" state="hidden" r:id="rId19"/>
  </sheets>
  <externalReferences>
    <externalReference r:id="rId20"/>
    <externalReference r:id="rId21"/>
    <externalReference r:id="rId22"/>
    <externalReference r:id="rId23"/>
    <externalReference r:id="rId24"/>
  </externalReferences>
  <definedNames>
    <definedName name="_1._RESULTADOS_GENERALES_DEL_PLAN__DE_MEJORAMIENTO_IDEP" localSheetId="14">[1]CONSOLIDADO!$A$7</definedName>
    <definedName name="_1._RESULTADOS_GENERALES_DEL_PLAN__DE_MEJORAMIENTO_IDEP" localSheetId="11">[2]CONSOLIDADO!$A$7</definedName>
    <definedName name="_1._RESULTADOS_GENERALES_DEL_PLAN__DE_MEJORAMIENTO_IDEP" localSheetId="12">[3]CONSOLIDADO!$A$7</definedName>
    <definedName name="_1._RESULTADOS_GENERALES_DEL_PLAN__DE_MEJORAMIENTO_IDEP">'HISTORICO '!$A$6</definedName>
    <definedName name="_2._RESULTADOS_POR_TIPOLOGÍA_DE_ACCIONES" localSheetId="12">#REF!</definedName>
    <definedName name="_2._RESULTADOS_POR_TIPOLOGÍA_DE_ACCIONES">'HISTORICO '!$A$18</definedName>
    <definedName name="_3._RESULTADOS_DE_ACCIONES_POR_PROCESO" localSheetId="12">#REF!</definedName>
    <definedName name="_3._RESULTADOS_DE_ACCIONES_POR_PROCESO">'HISTORICO '!#REF!</definedName>
    <definedName name="_xlnm._FilterDatabase" localSheetId="6" hidden="1">'AC-10'!$A$30:$X$30</definedName>
    <definedName name="_xlnm._FilterDatabase" localSheetId="2" hidden="1">'CERRADAS EN EL TRIMESTRE'!$A$23:$X$23</definedName>
    <definedName name="_xlnm._FilterDatabase" localSheetId="15" hidden="1">'CID-15'!$A$30:$X$30</definedName>
    <definedName name="_xlnm._FilterDatabase" localSheetId="4" hidden="1">'DIC-01'!$A$30:$X$30</definedName>
    <definedName name="_xlnm._FilterDatabase" localSheetId="5" hidden="1">'DIP-02'!$A$30:$X$30</definedName>
    <definedName name="_xlnm._FilterDatabase" localSheetId="16" hidden="1">'EC-16'!$A$30:$X$30</definedName>
    <definedName name="_xlnm._FilterDatabase" localSheetId="9" hidden="1">'GC-08'!$A$30:$X$30</definedName>
    <definedName name="_xlnm._FilterDatabase" localSheetId="8" hidden="1">'GD-07'!$A$30:$AA$30</definedName>
    <definedName name="_xlnm._FilterDatabase" localSheetId="14" hidden="1">'GF-14'!$A$30:$AA$30</definedName>
    <definedName name="_xlnm._FilterDatabase" localSheetId="10" hidden="1">'GJ-09'!$A$30:$X$30</definedName>
    <definedName name="_xlnm._FilterDatabase" localSheetId="11" hidden="1">'GRF-11'!$A$30:$X$30</definedName>
    <definedName name="_xlnm._FilterDatabase" localSheetId="12" hidden="1">'GT-12'!$A$31:$V$31</definedName>
    <definedName name="_xlnm._FilterDatabase" localSheetId="13" hidden="1">'GTH-13'!$A$30:$X$30</definedName>
    <definedName name="_xlnm._FilterDatabase" localSheetId="1" hidden="1">'HISTORICO CERRADAS'!$A$23:$U$23</definedName>
    <definedName name="_xlnm._FilterDatabase" localSheetId="7" hidden="1">'IDP-04'!$A$30:$X$30</definedName>
    <definedName name="_xlnm._FilterDatabase" localSheetId="17" hidden="1">'MIC-03'!$A$30:$X$30</definedName>
    <definedName name="AREA">LISTAS!$C$2:$C$15</definedName>
    <definedName name="asd">'[4]HISTORICO '!#REF!</definedName>
    <definedName name="_xlnm.Criteria" localSheetId="8">'HISTORICO CERRADAS'!$T$25:$T$44</definedName>
    <definedName name="ESTADOHALLAZGO">LISTAS!$D$2:$D$5</definedName>
    <definedName name="FUENTE">LISTAS!$H$2:$H$11</definedName>
    <definedName name="MENÚ_DEL_REPORTE_CONSOLIDADO" localSheetId="12">#REF!</definedName>
    <definedName name="MENÚ_DEL_REPORTE_CONSOLIDADO">'HISTORICO '!$H$2</definedName>
    <definedName name="PROCESOS" localSheetId="14">[1]LISTAS!$B$2:$B$15</definedName>
    <definedName name="PROCESOS" localSheetId="11">[2]LISTAS!$B$2:$B$15</definedName>
    <definedName name="PROCESOS" localSheetId="12">[3]LISTAS!$B$2:$B$15</definedName>
    <definedName name="PROCESOS">LISTAS!$B$2:$B$15</definedName>
    <definedName name="SUBSISTEMAS">LISTAS!$F$2:$F$8</definedName>
    <definedName name="TIPOACCION">LISTAS!$G$2:$G$5</definedName>
    <definedName name="TIPOHALLAZGO">LISTAS!$E$2:$E$3</definedName>
  </definedNames>
  <calcPr calcId="145621"/>
</workbook>
</file>

<file path=xl/calcChain.xml><?xml version="1.0" encoding="utf-8"?>
<calcChain xmlns="http://schemas.openxmlformats.org/spreadsheetml/2006/main">
  <c r="G25" i="1" l="1"/>
  <c r="E12" i="1"/>
  <c r="F23" i="3"/>
  <c r="M31" i="1"/>
  <c r="K31" i="1"/>
  <c r="I31" i="1"/>
  <c r="G31" i="1"/>
  <c r="M25" i="1"/>
  <c r="K25" i="1"/>
  <c r="I25" i="1"/>
  <c r="J23" i="43" l="1"/>
  <c r="F23" i="43"/>
  <c r="F27" i="22" l="1"/>
  <c r="F26" i="22"/>
  <c r="F25" i="22"/>
  <c r="F24" i="22"/>
  <c r="F23" i="22"/>
  <c r="F27" i="39" l="1"/>
  <c r="F26" i="39"/>
  <c r="F25" i="39"/>
  <c r="F24" i="39"/>
  <c r="F23" i="39"/>
  <c r="J24" i="35" l="1"/>
  <c r="J23" i="35"/>
  <c r="F24" i="35"/>
  <c r="F27" i="35"/>
  <c r="F26" i="35"/>
  <c r="F25" i="35"/>
  <c r="F23" i="35"/>
  <c r="F27" i="31" l="1"/>
  <c r="F26" i="31"/>
  <c r="F25" i="31"/>
  <c r="F24" i="31"/>
  <c r="F23" i="31"/>
  <c r="F27" i="30"/>
  <c r="F26" i="30"/>
  <c r="F25" i="30"/>
  <c r="F24" i="30"/>
  <c r="F23" i="30"/>
  <c r="F27" i="29"/>
  <c r="F26" i="29"/>
  <c r="F25" i="29"/>
  <c r="F24" i="29"/>
  <c r="F23" i="29"/>
  <c r="F25" i="27"/>
  <c r="F24" i="27"/>
  <c r="F23" i="27"/>
  <c r="J24" i="43"/>
  <c r="F26" i="43" l="1"/>
  <c r="F27" i="43"/>
  <c r="F25" i="43"/>
  <c r="F24" i="43"/>
  <c r="F27" i="27"/>
  <c r="F26" i="27"/>
  <c r="F28" i="43"/>
  <c r="E14" i="1" s="1"/>
  <c r="F27" i="24"/>
  <c r="F26" i="24"/>
  <c r="F25" i="24"/>
  <c r="F24" i="24"/>
  <c r="F23" i="24"/>
  <c r="F27" i="23"/>
  <c r="F26" i="23"/>
  <c r="F25" i="23"/>
  <c r="F24" i="23"/>
  <c r="F23" i="23"/>
  <c r="F27" i="21"/>
  <c r="F26" i="21"/>
  <c r="F25" i="21"/>
  <c r="F24" i="21"/>
  <c r="F25" i="1" s="1"/>
  <c r="F23" i="21"/>
  <c r="F27" i="20"/>
  <c r="F26" i="20"/>
  <c r="F25" i="20"/>
  <c r="F24" i="20"/>
  <c r="F23" i="20"/>
  <c r="F27" i="19"/>
  <c r="F26" i="19"/>
  <c r="F25" i="19"/>
  <c r="F24" i="19"/>
  <c r="F23" i="19"/>
  <c r="F27" i="3"/>
  <c r="F26" i="3"/>
  <c r="F24" i="3"/>
  <c r="F21" i="1"/>
  <c r="F31" i="1"/>
  <c r="M29" i="1"/>
  <c r="E10" i="1" l="1"/>
  <c r="E13" i="1"/>
  <c r="E9" i="1"/>
  <c r="F29" i="1"/>
  <c r="O29" i="1"/>
  <c r="O35" i="1" s="1"/>
  <c r="I29" i="1"/>
  <c r="G29" i="1"/>
  <c r="O27" i="43"/>
  <c r="N27" i="43"/>
  <c r="E22" i="43"/>
  <c r="O47" i="41" l="1"/>
  <c r="N47" i="41"/>
  <c r="M47" i="41"/>
  <c r="L47" i="41"/>
  <c r="K47" i="41"/>
  <c r="J13" i="41" l="1"/>
  <c r="J12" i="41"/>
  <c r="J11" i="41"/>
  <c r="J10" i="41"/>
  <c r="C24" i="41"/>
  <c r="N13" i="41"/>
  <c r="M13" i="41"/>
  <c r="L13" i="41"/>
  <c r="N12" i="41"/>
  <c r="M12" i="41"/>
  <c r="L12" i="41"/>
  <c r="N11" i="41"/>
  <c r="M11" i="41"/>
  <c r="L11" i="41"/>
  <c r="N10" i="41"/>
  <c r="M10" i="41"/>
  <c r="L10" i="41"/>
  <c r="K13" i="41"/>
  <c r="K12" i="41"/>
  <c r="K11" i="41"/>
  <c r="K10" i="41"/>
  <c r="G24" i="41"/>
  <c r="F24" i="41"/>
  <c r="E24" i="41"/>
  <c r="D24" i="41"/>
  <c r="U12" i="41"/>
  <c r="T12" i="41"/>
  <c r="S12" i="41"/>
  <c r="R12" i="41"/>
  <c r="Q12" i="41"/>
  <c r="E6" i="41"/>
  <c r="E5" i="41"/>
  <c r="E4" i="41"/>
  <c r="J14" i="41" l="1"/>
  <c r="L14" i="41"/>
  <c r="M14" i="41"/>
  <c r="N14" i="41"/>
  <c r="K14" i="41" l="1"/>
  <c r="J23" i="3"/>
  <c r="J24" i="3"/>
  <c r="J23" i="22" l="1"/>
  <c r="J24" i="22"/>
  <c r="J24" i="27" l="1"/>
  <c r="O27" i="39" l="1"/>
  <c r="N27" i="39"/>
  <c r="J24" i="39"/>
  <c r="J23" i="39"/>
  <c r="E22" i="39"/>
  <c r="J23" i="27" l="1"/>
  <c r="F30" i="1"/>
  <c r="M28" i="1"/>
  <c r="G28" i="1"/>
  <c r="J23" i="20"/>
  <c r="J23" i="21"/>
  <c r="K28" i="1" l="1"/>
  <c r="O27" i="35"/>
  <c r="N27" i="35"/>
  <c r="E22" i="35"/>
  <c r="I28" i="1" l="1"/>
  <c r="G30" i="1"/>
  <c r="J24" i="31"/>
  <c r="J23" i="31"/>
  <c r="F34" i="1"/>
  <c r="J24" i="30"/>
  <c r="J23" i="30"/>
  <c r="F33" i="1"/>
  <c r="J24" i="29"/>
  <c r="J23" i="29"/>
  <c r="F32" i="1"/>
  <c r="M30" i="1"/>
  <c r="K30" i="1"/>
  <c r="J24" i="24"/>
  <c r="J23" i="24"/>
  <c r="F27" i="1"/>
  <c r="J24" i="23"/>
  <c r="J23" i="23"/>
  <c r="F26" i="1"/>
  <c r="J24" i="21"/>
  <c r="F24" i="1"/>
  <c r="J24" i="20"/>
  <c r="F23" i="1"/>
  <c r="J24" i="19"/>
  <c r="J23" i="19"/>
  <c r="M21" i="1"/>
  <c r="F25" i="3"/>
  <c r="E11" i="1" s="1"/>
  <c r="G21" i="1"/>
  <c r="O27" i="31"/>
  <c r="N27" i="31"/>
  <c r="E22" i="31"/>
  <c r="O27" i="30"/>
  <c r="N27" i="30"/>
  <c r="E22" i="30"/>
  <c r="O27" i="29"/>
  <c r="N27" i="29"/>
  <c r="E22" i="29"/>
  <c r="O27" i="27"/>
  <c r="N27" i="27"/>
  <c r="E22" i="27"/>
  <c r="O27" i="24"/>
  <c r="N27" i="24"/>
  <c r="E22" i="24"/>
  <c r="O27" i="23"/>
  <c r="N27" i="23"/>
  <c r="E22" i="23"/>
  <c r="O27" i="22"/>
  <c r="N27" i="22"/>
  <c r="E22" i="22"/>
  <c r="O27" i="21"/>
  <c r="N27" i="21"/>
  <c r="E22" i="21"/>
  <c r="O27" i="20"/>
  <c r="N27" i="20"/>
  <c r="E22" i="20"/>
  <c r="O27" i="19"/>
  <c r="N27" i="19"/>
  <c r="E22" i="19"/>
  <c r="H3" i="1"/>
  <c r="O27" i="3"/>
  <c r="N27" i="3"/>
  <c r="E22" i="3"/>
  <c r="K21" i="1" l="1"/>
  <c r="I22" i="1"/>
  <c r="K23" i="1"/>
  <c r="G24" i="1"/>
  <c r="G26" i="1"/>
  <c r="I27" i="1"/>
  <c r="M32" i="1"/>
  <c r="G33" i="1"/>
  <c r="K22" i="1"/>
  <c r="M23" i="1"/>
  <c r="I24" i="1"/>
  <c r="K27" i="1"/>
  <c r="I30" i="1"/>
  <c r="G32" i="1"/>
  <c r="I33" i="1"/>
  <c r="F22" i="1"/>
  <c r="F35" i="1" s="1"/>
  <c r="M22" i="1"/>
  <c r="G23" i="1"/>
  <c r="K24" i="1"/>
  <c r="K26" i="1"/>
  <c r="M27" i="1"/>
  <c r="I32" i="1"/>
  <c r="K33" i="1"/>
  <c r="I21" i="1"/>
  <c r="I23" i="1"/>
  <c r="M24" i="1"/>
  <c r="M26" i="1"/>
  <c r="G27" i="1"/>
  <c r="K32" i="1"/>
  <c r="M33" i="1"/>
  <c r="G34" i="1"/>
  <c r="G22" i="1"/>
  <c r="M34" i="1"/>
  <c r="I34" i="1"/>
  <c r="K34" i="1"/>
  <c r="M35" i="1" l="1"/>
  <c r="G35" i="1"/>
  <c r="I35" i="1"/>
  <c r="K35" i="1"/>
</calcChain>
</file>

<file path=xl/sharedStrings.xml><?xml version="1.0" encoding="utf-8"?>
<sst xmlns="http://schemas.openxmlformats.org/spreadsheetml/2006/main" count="3741" uniqueCount="1245">
  <si>
    <t>SIGLA PROCESO</t>
  </si>
  <si>
    <t>PROCESO</t>
  </si>
  <si>
    <t>DEPENDENCIAS</t>
  </si>
  <si>
    <t>FUENTE</t>
  </si>
  <si>
    <t>TIPO DE HALLAZGO</t>
  </si>
  <si>
    <t>TIPO DE ACCIÓN</t>
  </si>
  <si>
    <t>SUBSISTEMAS</t>
  </si>
  <si>
    <t>ESTADO DEL HALLAZGO</t>
  </si>
  <si>
    <t>DIVULGACIÓN Y COMUNICACIÓN</t>
  </si>
  <si>
    <t>Subdirección Académica</t>
  </si>
  <si>
    <t>Auditorías Internas</t>
  </si>
  <si>
    <t>No conformidad</t>
  </si>
  <si>
    <t>Corrección</t>
  </si>
  <si>
    <t>SGC</t>
  </si>
  <si>
    <t>DIRECCIÓN Y PLANEACIÓN</t>
  </si>
  <si>
    <t>Oficina Asesora de Planeación</t>
  </si>
  <si>
    <t>Autoevaluación del Control</t>
  </si>
  <si>
    <t>Observación</t>
  </si>
  <si>
    <t>Acción Preventiva</t>
  </si>
  <si>
    <t>SIGA</t>
  </si>
  <si>
    <t>Abierta - en Desarrollo</t>
  </si>
  <si>
    <t>MEJORAMIENTO INTEGRAL Y CONTINUO</t>
  </si>
  <si>
    <t>Oficina Asesora Jurídica</t>
  </si>
  <si>
    <t>Evaluación de Indicadores</t>
  </si>
  <si>
    <t>Acción Correctiva</t>
  </si>
  <si>
    <t>SGSI</t>
  </si>
  <si>
    <t>Abierta - Vencida</t>
  </si>
  <si>
    <t>Sistemas</t>
  </si>
  <si>
    <t>Evaluación de Planes de acción y Planes Operativos</t>
  </si>
  <si>
    <t>Acción de Mejora</t>
  </si>
  <si>
    <t>Cerrada</t>
  </si>
  <si>
    <t>Archivo y Correspondencia</t>
  </si>
  <si>
    <t>Informes de Auditoría de Gestión</t>
  </si>
  <si>
    <t>SRS</t>
  </si>
  <si>
    <t>Cerrada Condicional</t>
  </si>
  <si>
    <t>SAFYCD-Presupuesto</t>
  </si>
  <si>
    <t>Informes de Auditoría Entes de Control</t>
  </si>
  <si>
    <t>SGA</t>
  </si>
  <si>
    <t>GESTIÓN DOCUMENTAL</t>
  </si>
  <si>
    <t>SAFYCD-Tesorería</t>
  </si>
  <si>
    <t>Producto y/o servicio no conforme</t>
  </si>
  <si>
    <t>SCI</t>
  </si>
  <si>
    <t>GESTIÓN CONTRACTUAL</t>
  </si>
  <si>
    <t>SAFYCD-Contabilidad</t>
  </si>
  <si>
    <t>Quejas y reclamos</t>
  </si>
  <si>
    <t>GESTIÓN JURÍDICA</t>
  </si>
  <si>
    <t>SAFYCD-Talento Humano - Nómina</t>
  </si>
  <si>
    <t>Otros</t>
  </si>
  <si>
    <t>SAFYCD-Servicios Generales</t>
  </si>
  <si>
    <t>Centro de Documentación</t>
  </si>
  <si>
    <t>GESTIÓN TECNOLÓGICA</t>
  </si>
  <si>
    <t>Dirección General</t>
  </si>
  <si>
    <t>GESTIÓN DEL TALENTO HUMANO</t>
  </si>
  <si>
    <t>Oficina Control Interno</t>
  </si>
  <si>
    <t>GESTIÓN FINANCIERA</t>
  </si>
  <si>
    <t>CONTROL INTERNO DISCIPLINARIO</t>
  </si>
  <si>
    <t>PLAN DE MEJORAMIENTO POR PROCESO</t>
  </si>
  <si>
    <t>CÓDIGO:  FT-MIC-03-03</t>
  </si>
  <si>
    <t>PÁGINA:  ______   de   ______</t>
  </si>
  <si>
    <t>PROCESO:</t>
  </si>
  <si>
    <t>ACCIONES FORMULADAS (Por Tipo de Acción)</t>
  </si>
  <si>
    <t>ACCIONES VIGENCIAS ANTERIORES</t>
  </si>
  <si>
    <t>TOTAL DE ACCIONES FORMULADAS</t>
  </si>
  <si>
    <t>PLAN DE MEJORAMIENTO POR PROCESOS - IDEP</t>
  </si>
  <si>
    <t>MENÚ DEL REPORTE CONSOLIDADO</t>
  </si>
  <si>
    <t>AÑO</t>
  </si>
  <si>
    <t>ABIERTAS</t>
  </si>
  <si>
    <t>CERRADAS</t>
  </si>
  <si>
    <t>ÚLTIMA FECHA DE ACTUALIZACIÓN</t>
  </si>
  <si>
    <t>ACCIÓN CORRECTIVA</t>
  </si>
  <si>
    <t>1. RESULTADOS GENERALES DEL PLAN  DE MEJORAMIENTO IDEP</t>
  </si>
  <si>
    <t>CORTE DE ÚLTIMO SEGUIMIENTO</t>
  </si>
  <si>
    <t>2. RESULTADOS POR TIPOLOGÍA DE ACCIONES</t>
  </si>
  <si>
    <t>RESULTADOS DE CUMPLIMIENTO DE ACCIONES</t>
  </si>
  <si>
    <t>TOTALES</t>
  </si>
  <si>
    <t>IR AL INICIO</t>
  </si>
  <si>
    <t>SGSST</t>
  </si>
  <si>
    <t>DATOS GENERALES DEL HALLAZGO</t>
  </si>
  <si>
    <t>FORMULACIÓN DE ACCIONES</t>
  </si>
  <si>
    <t>SEGUIMIENTO LÍDER DEL PROCESO</t>
  </si>
  <si>
    <t>CODIFI.</t>
  </si>
  <si>
    <t>DEPENDENCIA</t>
  </si>
  <si>
    <t>FUENTE VERIFICABLE DE LA ACCIÓN</t>
  </si>
  <si>
    <t>CARGO DEL RESPONSABLE</t>
  </si>
  <si>
    <t>TOTAL ACCIONES POR PROCESO</t>
  </si>
  <si>
    <t>FECHA DE FORMULACIÓN DE LA ACCIÓN
(dd/mm/aaaa)</t>
  </si>
  <si>
    <t>INICIO
(dd/mm/aaaa)</t>
  </si>
  <si>
    <t>FIN
(dd/mm/aaaa)</t>
  </si>
  <si>
    <t>DESCRIPCIÓN DEL SEGUIMIENTO</t>
  </si>
  <si>
    <t>EVIDENCIAS</t>
  </si>
  <si>
    <t>ESTADO DE LAS ACCIONES GENERADAS EN EL  HALLAZGO</t>
  </si>
  <si>
    <t>DIC-01</t>
  </si>
  <si>
    <t>Divulgación y Comunicación</t>
  </si>
  <si>
    <t>DIP-02</t>
  </si>
  <si>
    <t>Dirección y Planeación</t>
  </si>
  <si>
    <t>AC-10</t>
  </si>
  <si>
    <t>Atención al Ciudadano</t>
  </si>
  <si>
    <t>IDP-04</t>
  </si>
  <si>
    <t>Investigación y Desarrollo Pedagógico</t>
  </si>
  <si>
    <t>GD-07</t>
  </si>
  <si>
    <t>Gestión Documental</t>
  </si>
  <si>
    <t>GC-08</t>
  </si>
  <si>
    <t>Gestión Contractual</t>
  </si>
  <si>
    <t>GJ-09</t>
  </si>
  <si>
    <t>Gestión Jurídica</t>
  </si>
  <si>
    <t>GRF-11</t>
  </si>
  <si>
    <t>Gestión de Recursos Físicos y Ambiental</t>
  </si>
  <si>
    <t>GT-12</t>
  </si>
  <si>
    <t>Gestión Tecnológica</t>
  </si>
  <si>
    <t>GTH-13</t>
  </si>
  <si>
    <t>Gestión del Talento Humano</t>
  </si>
  <si>
    <t>GF-14</t>
  </si>
  <si>
    <t>Gestión Financiera</t>
  </si>
  <si>
    <t>CID-15</t>
  </si>
  <si>
    <t>Control Interno Disciplinario</t>
  </si>
  <si>
    <t>EC-16</t>
  </si>
  <si>
    <t>Evaluación y Control</t>
  </si>
  <si>
    <t>MIC-03</t>
  </si>
  <si>
    <t>Mejoramiento Integral y Continuo</t>
  </si>
  <si>
    <t>Totales</t>
  </si>
  <si>
    <t>Total Acciones Formuladas</t>
  </si>
  <si>
    <t>INVESTIGACIÓN Y DESARROLLO PEDAGÓGICO</t>
  </si>
  <si>
    <t>SAFYDC Atención al Ciudadano -PQRS</t>
  </si>
  <si>
    <t>ATENCIÓN AL CIUDADANO</t>
  </si>
  <si>
    <t>GESTIÓN DE RECURSOS FÍSICOS Y AMBIENTAL</t>
  </si>
  <si>
    <t>EVALUACIÓN Y CONTROL</t>
  </si>
  <si>
    <t>Gestión de Riesgos</t>
  </si>
  <si>
    <t xml:space="preserve">Oficina Asesora de Planeación - Sistemas </t>
  </si>
  <si>
    <t>Oficina Asesora Jurídica - Contratación</t>
  </si>
  <si>
    <t xml:space="preserve">Oficina Asesora Jurídica </t>
  </si>
  <si>
    <t>SAFYCD-Archivo</t>
  </si>
  <si>
    <t>SAFYCD-Recursos físicos</t>
  </si>
  <si>
    <t>Auditorias externas</t>
  </si>
  <si>
    <t>Autoevaluación de control</t>
  </si>
  <si>
    <t>Producto y/o servicio no conforme.</t>
  </si>
  <si>
    <t>Peticiones, quejas, reclamos y solicitudes.</t>
  </si>
  <si>
    <t>SAFYCD-Talento Humano y Nómina</t>
  </si>
  <si>
    <t>FECHA DE LA NO CONFORMIDAD, OP. DE MEJORA U OBSERVACIÓN  
(dd/mm/aaaa)</t>
  </si>
  <si>
    <t xml:space="preserve">DESCRIPCIÓN  LA NO CONFORMIDAD, OP. DE MEJORA U OBSERVACIÓN  </t>
  </si>
  <si>
    <t xml:space="preserve">TIPO </t>
  </si>
  <si>
    <t>CAUSAS IDENTIFICADAS</t>
  </si>
  <si>
    <t>TIPO</t>
  </si>
  <si>
    <t>Oportunidad de mejora</t>
  </si>
  <si>
    <t>ACCION(S) GENERADAS POR LA NO CONFORMIDAD, OP. DE MEJORA U OBSERVACIÓN</t>
  </si>
  <si>
    <t>Acción Preventiva y/o de mejora</t>
  </si>
  <si>
    <t xml:space="preserve"> SEGUIMIENTO Y EVALUACIÓN DE LA OFICINA DE CONTROL INTERNO</t>
  </si>
  <si>
    <t>Vencida</t>
  </si>
  <si>
    <t>En ejecución</t>
  </si>
  <si>
    <t>NÚMERO DE NO CONFORMIDADES, OBSERVACIONES U OP. DE MEJORA DEL PROCESO</t>
  </si>
  <si>
    <t>ACCIONES VENCIDAS</t>
  </si>
  <si>
    <t>ACCIONES EN EJECUCIÓN</t>
  </si>
  <si>
    <t>No.</t>
  </si>
  <si>
    <t>ACCIONES CERRADA</t>
  </si>
  <si>
    <t>ACCION PREVENTIVA Y/O DE MEJORA</t>
  </si>
  <si>
    <t>EN EJECUCIÓN</t>
  </si>
  <si>
    <t>VENCIDAS</t>
  </si>
  <si>
    <t>NÚMERO DE NO CONFORMIDADES, OBSERVACIONES U OP. DE MEJORA</t>
  </si>
  <si>
    <t>ACCIONES CERRADAS</t>
  </si>
  <si>
    <t>Hallazgo</t>
  </si>
  <si>
    <t>RESPONSABLE OFICINA DE CONTROL INTERNO</t>
  </si>
  <si>
    <t>EFECTIVA</t>
  </si>
  <si>
    <t>INEFECTIVA</t>
  </si>
  <si>
    <t>CALIFICACION DE LA ACCION</t>
  </si>
  <si>
    <t>EFICIENTE</t>
  </si>
  <si>
    <t>VERSIÓN :  6</t>
  </si>
  <si>
    <t>Fecha Aprobación: 31/05/2018</t>
  </si>
  <si>
    <t>No se identificó  la asistencia especializada en la tarea de “Gestión de indicadores”, la cual hace parte de las obligaciones del contratista IT GOP S.A.S.</t>
  </si>
  <si>
    <t>El contrato se encuentra en ejecución y hay plazo hasta marzo 15 de 2016 para la ejecución de dicha actividad.</t>
  </si>
  <si>
    <t>Ejecutar la actividad en el primer trimestre de 2016.</t>
  </si>
  <si>
    <t>Informe de actividades del supervisor del contrato y el proveedor</t>
  </si>
  <si>
    <t>Profesional Especializado OAP</t>
  </si>
  <si>
    <t>Instrumentos Archivísticos - Tabla de Retención Documental y Cuadros de Clasificación Documental. La entidad no cuenta con las Tablas de Retención Documental (TRD) debidamente aprobada, convalidada e implementada. Así como tampoco con Cuadros de Clasificación Documental.</t>
  </si>
  <si>
    <t>No se ha logrado la convalidacion de las Tablas de Retencion Documental con el respectivo cuadro de clasificacion documental</t>
  </si>
  <si>
    <t>Realizar los ajustes solicitados por la Secretaria Técnica del Consejo Distrital de Archivos de Bogotá D.C.</t>
  </si>
  <si>
    <t>Documento de respuesta a los ajustes solicitados.</t>
  </si>
  <si>
    <t>Profesional Especializado 222-03</t>
  </si>
  <si>
    <t>06/10/2017: Se realizaron los ajuestes solicitados por la la Secretaria Técnica del Consejo Distrital de Archivos de Bogotá D.C
Por lo anterior se solicita el cierre de la no conformidad  puesto que se han desarrollado las acciones para eliminar las causas de la no conformidad.</t>
  </si>
  <si>
    <t>Z:\AVANCES TABLA DE RETENCION</t>
  </si>
  <si>
    <r>
      <t xml:space="preserve">Informe de Seguimiento Plan de Mejoramiento por procesos y Plan de Mejoramiento Archivistico (PRO-MIC-03-03 Planes de Mejoramiento, Acciones Correctivas, Preventivas y de Mejora)
Fecha de Seguimiento: 28 de Julio de 2017
30/09/2017: Archivo excel con ajustes, TRD ajustdas, Cuadro de clasificación ajustado y cuadro  de caracterización ajustado.
</t>
    </r>
    <r>
      <rPr>
        <b/>
        <sz val="10"/>
        <color indexed="8"/>
        <rFont val="Arial"/>
        <family val="2"/>
      </rPr>
      <t>10/04/2018: I</t>
    </r>
    <r>
      <rPr>
        <sz val="10"/>
        <color indexed="8"/>
        <rFont val="Arial"/>
        <family val="2"/>
      </rPr>
      <t>nforme radicado  455 del 28/03/2018 del Archivo General de la Nación,  No se presenta nuevas evidencias para el cumplimiento de las observaciones presentadas.</t>
    </r>
  </si>
  <si>
    <t>Realizar mesas de trabajo por dependencias para revisar la pertinencia y coherencia de las Tablas presentadas en el año 2016 al Archivo Distrital y generar  propuesta ajustada de acuerdo con los procesos y procedimientos actualizados y publicados en Maloca Aula SIG.</t>
  </si>
  <si>
    <t>Actas de mesas de trabajo, Tablas de Retención Documental preliminares</t>
  </si>
  <si>
    <t>06/10/2017: Se realizaron mesas de trabajo con las dependencias y se participo en mesas de actualizacion de procesos y procedimientos.
Por lo anterior se solicita el cierre de la no conformidad  puesto que se han desarrollado las acciones para eliminar las causas de la no conformidad.</t>
  </si>
  <si>
    <r>
      <t xml:space="preserve">Informe de Seguimiento Plan de Mejoramiento por procesos y Plan de Mejoramiento Archivistico (PRO-MIC-03-03 Planes de Mejoramiento, Acciones Correctivas, Preventivas y de Mejora)
Fecha de Seguimiento: 28 de Julio de 2017
12/10/2017: Radicado 25 de septiembre de 2017 y programación en Comité Directivo.
</t>
    </r>
    <r>
      <rPr>
        <b/>
        <sz val="10"/>
        <color indexed="8"/>
        <rFont val="Arial"/>
        <family val="2"/>
      </rPr>
      <t xml:space="preserve">
10/04/2018: </t>
    </r>
    <r>
      <rPr>
        <sz val="10"/>
        <color indexed="8"/>
        <rFont val="Arial"/>
        <family val="2"/>
      </rPr>
      <t>Respuesta informe de seguimiento al Plan Archivístico rad 455 del 28/03/2018 Archivo General de la Nación</t>
    </r>
  </si>
  <si>
    <t>Elaboración y ajuste de los anexos de las Tablas de Retención Documental.</t>
  </si>
  <si>
    <t>Cuadro de Clasificación Documental, Fichas de Valoración Documental, introducción.</t>
  </si>
  <si>
    <t>06/10/2017:  Se elaboraron las Tablas de Retencion Documental Junto con sus anexos .documentos soportes equipo de computo del profesional Especializado de Gestión Documental. 
Por lo anterior se solicita el cierre de la no conformidad  puesto que se han desarrollado las acciones para eliminar las causas de la no conformidad.</t>
  </si>
  <si>
    <r>
      <t xml:space="preserve">Informe de Seguimiento Plan de Mejoramiento por procesos y Plan de Mejoramiento Archivistico (PRO-MIC-03-03 Planes de Mejoramiento, Acciones Correctivas, Preventivas y de Mejora)
Fecha de Seguimiento: 28 de Julio de 2017
</t>
    </r>
    <r>
      <rPr>
        <b/>
        <sz val="10"/>
        <color indexed="8"/>
        <rFont val="Arial"/>
        <family val="2"/>
      </rPr>
      <t xml:space="preserve">
10/04/2018</t>
    </r>
    <r>
      <rPr>
        <sz val="10"/>
        <color indexed="8"/>
        <rFont val="Arial"/>
        <family val="2"/>
      </rPr>
      <t>: Respuesta informe de seguimiento al Plan Archivístico rad 455 del 28/03/2018 Archivo General de la Nación</t>
    </r>
  </si>
  <si>
    <t>Aprobación de las TRD por el Comité de Archivo del IDEP.</t>
  </si>
  <si>
    <t>Tabla de Retención Documental final, Acta de aprobación del comité de Archivo.</t>
  </si>
  <si>
    <t>06/10/2017: El 28 de julio de la viegencia actual ,  el comité interno de Archivos del IDEP,  Aprobo las Tablas de Retencion Documental.
Por lo anterior se solicita el cierre de la no conformidad  puesto que se han desarrollado las acciones para eliminar las causas de la no conformidad</t>
  </si>
  <si>
    <t>Enviar las TRD para su convalidación a la Secretaría Técnica del Consejo Distrital de Archivos de Bogotá D.C.</t>
  </si>
  <si>
    <t xml:space="preserve">Comunicación de envió anexando la TRD. </t>
  </si>
  <si>
    <t>06/10/2017: Mediante radicado No. 1-2017-19693 se radicaron las TRD en la Secretaria Tecnica del Consejo Distrital de Archivos.
Por lo anterior se solicita el cierre de la no conformidad  puesto que se han desarrollado las acciones para eliminar las causas de la no conformidad.</t>
  </si>
  <si>
    <t>Conformación de los Archivos Públicos. La entidad no ha elaborado las tablas de valoración para la organización del fondo acumulado.</t>
  </si>
  <si>
    <t>No se ha logrado la convalidacion de las Tablas de Valoracion  Documental con el respectivo cuadro de clasificacion documental</t>
  </si>
  <si>
    <t>Ajustar las Tablas de Valoración Documental (TVD) de acuerdo con las recomendaciones de la  Secretaría Técnica del Consejo Distrital de Archivos de Bogotá D.C.</t>
  </si>
  <si>
    <t xml:space="preserve">
06/10/2017:Se elaboró Versión N°1 de las Tablas de Valoración Documental
Por lo anterior se solicita el cierre de la no conformidad  puesto que se han desarrollado las acciones para eliminar las causas de la no conformidad.
23/11/2017: Se identifican los ajustes realizados a partir de  los requerimientos solicitados por la Secretaria Técnica en el concepto de revisión, evaluación y convalidación de la Tabla de Valoración Documental del Instituto para La investigación Educativa y el Desarrollo Pedagógico IDEP. Radicado No. 1-2016-5183 de fecha 10/02/2016. Estos fueron socializadas en Comité de Archivo del 12 de diciembre de 2017 y donde se ajustó la evolución orgánica de la entidad y se establecen 3 periodos, se realizó un inventario documental para cada periodo, Se identifican los distintos ajustes de valoración  primaria y secundaria. </t>
  </si>
  <si>
    <t>23/11/2017: Z:\TABLA DE VALORACION DOCUMENTAL_AJUSTES</t>
  </si>
  <si>
    <t xml:space="preserve">Elaboración de los anexos de las Tablas de Valoración Documental. </t>
  </si>
  <si>
    <t>06/10/2017: Se elaboró versión N° 1 del Cuadro de Clasificación Documental para las TVD
Por lo anterior se solicita el cierre de la no conformidad  puesto que se han desarrollado las acciones para eliminar las causas de la no conformidad
23/11/2017:Se estan realizando los ajustes solicitados</t>
  </si>
  <si>
    <t>Aprobación de las TVD por el Comité de Archivo del IDEP.</t>
  </si>
  <si>
    <t xml:space="preserve">Tabla de Valoración  Documental final, Acta de aprobación del comité de Archivo </t>
  </si>
  <si>
    <t xml:space="preserve">06/10/2017: Actividad en desarrollado programada para el IV Trismetre de la vigencia actual.
23/11/2017:El comité se realizara la primera semana de Diciembre </t>
  </si>
  <si>
    <t>Enviar las TVD para su convalidación a la Secretaría Técnica del Consejo Distrital de Archivos de Bogotá D.C.</t>
  </si>
  <si>
    <t xml:space="preserve">Comunicación de envió anexando la TVD. </t>
  </si>
  <si>
    <t xml:space="preserve">06/10/2017: Actividad en desarrollado programada para el IV Trismetre de la vigencia actual.
23/11/2017: Las Tablas de Valoracion Documental se enviaran a la secretaria técnica el 15 de Dicimbre del año en curso. </t>
  </si>
  <si>
    <t>Aplicación de las Tablas de Valoración Documental.</t>
  </si>
  <si>
    <t>Inventarios documentales conforme las Tablas de Valoración Documental Aprobadas y convalidadas. Actas de transferencias Secundarias.</t>
  </si>
  <si>
    <t>Organización de los Archivos de Gestión. La entidad no esta aplicando los criterios de organización de los archivos de gestion según la normatividad relacionada: ordenación, foliación hoja de control, control de prestamos  de documentos, numeración de actos administrativos e integridad física de los documentos.</t>
  </si>
  <si>
    <t>Implementación de la Tabla  de Retención Documental convalidada por el Consejo Distrital de Archivos.</t>
  </si>
  <si>
    <t>Inventarios actualizados conforme la TRD aprobada y convalidada.</t>
  </si>
  <si>
    <t>Organización de Historias Laborales. La entidad no presenta evidencia de la organización de las historias laborales</t>
  </si>
  <si>
    <t>Validar y revisar la organización de las historias labores de acuerdo a la Circular Externa No. 04 de 2003.</t>
  </si>
  <si>
    <t>Lista de chequeo para las historias laborales diseñada de acuerdo a la Circular Externa No. 04 de 2003.</t>
  </si>
  <si>
    <t xml:space="preserve">Se realizo la verificacion a 37   Historias laborales de los funcionarios que se encuentran activos. Todas las historias estan organizadas conforme la circular. Hay 18 historias que tienen la lista de chequeo diligenciada. 19 tienen la lista  y esta pendiente  diligenciarla. 
06/10/2017:  De acuerdo a lo dispuesto por la Circular N° 004 de 2003 , Se efecuto la organizacion de 37 Historias laborales.
Por lo anterior se solicita el cierre de la no conformidad  puesto que se han desarrollado las acciones para eliminar las causas de la no conformidad. </t>
  </si>
  <si>
    <t>Sistema Integrado de Conservación - SIC. La entidad no cuenta con un sistema Integrado de Conservacion para la preservacion de los documentos de archivo desde su producción hasta su disposicion final.</t>
  </si>
  <si>
    <t>Existe el plan de conservacion Documental   Y los seis 6 programas contenidos en el mismo. Pero aun no se han implementado en el instituto</t>
  </si>
  <si>
    <t>Actualizar el Plan de Conservacion Documental.</t>
  </si>
  <si>
    <t>Plan de conservación doumental Actualizado, Acta del comité interno de Archivo.</t>
  </si>
  <si>
    <t>Subdirección Administrativa, Financiera y de Control Disciplinario.</t>
  </si>
  <si>
    <t>Ejecución del Plan de Conservación Documental.</t>
  </si>
  <si>
    <t>Listados de asistencia.</t>
  </si>
  <si>
    <t>No se está dando cumplimiento a las actividades correspondientes al procedimiento "PRO-GD-07-06  Consulta y préstamo documental de los archivos de gestión o central", respecto al diligenciamiento del formato FT-GD-07-03 Préstamo de Expedientes, el cual debe ser diligenciando todos los campos con los datos básicos del expediente a prestar y se solicita firma de la persona que recibe el expediente.</t>
  </si>
  <si>
    <t xml:space="preserve">Desconocimiento del procedimiento PRO-GD-07-06  Consulta y préstamo documental de los archivos de gestión o central" </t>
  </si>
  <si>
    <t>Capacitacion en el procedimiento PRO-GD-07-06  Consulta y préstamo documental de los archivos de gestión o central" y en el  diligenciamiento del formato a los responsables de las actividades.</t>
  </si>
  <si>
    <t>FT-GD-07-11 REGISTRO DE ASISTENCIA A EVENTOS Y OTRAS ACTIVIDADES</t>
  </si>
  <si>
    <t>26/03/2018. El 15 de febrero se realizo  la capacitación programada  sobre  el procedimiento PRO-GD-07-06  Consulta y préstamo documental de los archivos de gestión o central"</t>
  </si>
  <si>
    <r>
      <rPr>
        <b/>
        <sz val="10"/>
        <color indexed="8"/>
        <rFont val="Arial"/>
        <family val="2"/>
      </rPr>
      <t>26/03/2018.</t>
    </r>
    <r>
      <rPr>
        <sz val="10"/>
        <color indexed="8"/>
        <rFont val="Arial"/>
        <family val="2"/>
      </rPr>
      <t xml:space="preserve">
FT-GD-07-11 REGISTRO DE ASISTENCIA A EVENTOS Y OTRAS ACTIVIDADES- de fecha 15 de febrero de 2018</t>
    </r>
  </si>
  <si>
    <r>
      <t xml:space="preserve">10/04/2018: </t>
    </r>
    <r>
      <rPr>
        <sz val="10"/>
        <color indexed="8"/>
        <rFont val="Arial"/>
        <family val="2"/>
      </rPr>
      <t>Revisado el listado de asistencia a la capacitación en donde se presentó el formato de préstamo de expedientes al funcionario responsable de esta actividad, se evidencia que se dio cumplimiento a esta acción.</t>
    </r>
  </si>
  <si>
    <r>
      <t xml:space="preserve">10/04/2018: </t>
    </r>
    <r>
      <rPr>
        <sz val="10"/>
        <color indexed="8"/>
        <rFont val="Arial"/>
        <family val="2"/>
      </rPr>
      <t xml:space="preserve">Listado de asistencia presentación formato del 15/02/2018
</t>
    </r>
  </si>
  <si>
    <t>Revisión y ajuste al formato FT-GD-07-03 Préstamo de Expedientes</t>
  </si>
  <si>
    <t>Formato FT-GD-07-03 Préstamo de Expedientes revisado</t>
  </si>
  <si>
    <t>26/03/2018: Se realizo revision al formato o FT-GD-07-03 Préstamo de Expedientes no es necesario realizar ajuste al mismo</t>
  </si>
  <si>
    <r>
      <rPr>
        <b/>
        <sz val="10"/>
        <color indexed="8"/>
        <rFont val="Arial"/>
        <family val="2"/>
      </rPr>
      <t>26/03/2018</t>
    </r>
    <r>
      <rPr>
        <sz val="10"/>
        <color indexed="8"/>
        <rFont val="Arial"/>
        <family val="2"/>
      </rPr>
      <t xml:space="preserve">
FT-GD-07-11 REGISTRO DE ASISTENCIA A EVENTOS Y OTRAS ACTIVIDADES- de fecha 15 de febrero de 2018</t>
    </r>
  </si>
  <si>
    <r>
      <t xml:space="preserve">10/04/2018: </t>
    </r>
    <r>
      <rPr>
        <sz val="10"/>
        <color indexed="8"/>
        <rFont val="Arial"/>
        <family val="2"/>
      </rPr>
      <t>Se revisa en Maloca Aula SIG en donde se evidencia que el formato que se encuentra vigente es el FT-GD-07-03 PRESTAMO DE EXPEDIENTES Versión  2, con Fecha Aprobación:20/02/2014. Teniendo en cuenta que el responsable de la acción en su seguimiento dice que no es necesario su ajuste, se da por cerrada esta acción.</t>
    </r>
  </si>
  <si>
    <t>Maloca Aula SIG
http://www.idep.edu.co/?q=content/gd-07-proceso-de-gesti%C3%B3n-documental#overlay-context=</t>
  </si>
  <si>
    <t>Verificar el adecuado y completo diligenciamiento del total de los campos previstos en el formato de consulta</t>
  </si>
  <si>
    <t>formato FT-GD-07-03 Préstamo de Expedientes</t>
  </si>
  <si>
    <t>SAFYCD-PQRS</t>
  </si>
  <si>
    <t>Una vez revisados los valores registrados en las variables del indicador "Eficacia en la entrega de la correspondencia del IDEP", se identificaron las siguientes  diferencias al realizar el cruce de información: 
Segundo Trimestre: 198 comunicaciones recibidas, 42 PQRS y 177 Facturas, para un total de 417 comunicaciones, lo que difiere de lo registrado en el indicador que son 239 comunicaciones.
Tercer Trimestre: 215 comunicaciones recibidas, 77 PQRS y 198 Facturas, para un total de 498 comunicaciones, lo que difiere de lo registrado en el indicador que son 126 comunicaciones.
Adicionalmente, las variables del indicador establecen la oportunidad en la entrega de la correspondencia, lo que difiere del nombre del indicador que establece la "Eficacia en la entrega de la correspondencia del IDEP". Se recomienda generar concordancia entre el objetivo, nombre y fórmula del indicador, así como un parámetro claro del tiempo previsto para el reparto y entrega de la correspondencia interna en la entidad.
Respecto al indicador "Eficiencia en la atención a consultas y requerimientos de archivo", en el desarrollo de la auditoría no fue posible corroborar los valores registrados en las variables del indicador, dado que el expediente físico suministrado carece de fechas de solicitud, entrega y devolución de los documentos del archivo central.</t>
  </si>
  <si>
    <t xml:space="preserve">La capacitacion dada al funcionario responsable de la ventanilla de radicacion fue deficiente. </t>
  </si>
  <si>
    <t>Capacitacion exhaustiva al funcionario responsable de la ventanilla en puesto de trabajo.</t>
  </si>
  <si>
    <t>26/03/2018,
FT-GD-07-11 REGISTRO DE ASISTENCIA A EVENTOS Y OTRAS ACTIVIDADES- de fecha 15 de febrero de 2018</t>
  </si>
  <si>
    <r>
      <t xml:space="preserve">10/04/2018 </t>
    </r>
    <r>
      <rPr>
        <sz val="10"/>
        <color indexed="8"/>
        <rFont val="Arial"/>
        <family val="2"/>
      </rPr>
      <t>Listado de asistencia</t>
    </r>
  </si>
  <si>
    <t>Revision y ajuste a los indicadores de gestión.</t>
  </si>
  <si>
    <t>Indicadores ajustados</t>
  </si>
  <si>
    <t>Seguimiento al reporte de la correspondencia recibida.</t>
  </si>
  <si>
    <t>Reporte de la correspondencia recibida.</t>
  </si>
  <si>
    <t>02/04/2018,
correo electronico del 28/03/2018</t>
  </si>
  <si>
    <r>
      <t xml:space="preserve">28/07/2017: Diana Karina Ruiz P. 
</t>
    </r>
    <r>
      <rPr>
        <b/>
        <sz val="10"/>
        <color indexed="8"/>
        <rFont val="Arial"/>
        <family val="2"/>
      </rPr>
      <t>10/04/2018:</t>
    </r>
    <r>
      <rPr>
        <sz val="10"/>
        <color indexed="8"/>
        <rFont val="Arial"/>
        <family val="2"/>
      </rPr>
      <t xml:space="preserve"> Alix del Pilar Hurtado Pedraza, Técnico Operativo (E )</t>
    </r>
  </si>
  <si>
    <r>
      <t xml:space="preserve">28/07/2017: Diana Karina Ruiz P.
12/10/2017: Diana Karina Ruiz-Jefe de OCI
Alix del Pilar Hurtado Pedraza-Técnico Operativo OCI
</t>
    </r>
    <r>
      <rPr>
        <b/>
        <sz val="10"/>
        <color indexed="8"/>
        <rFont val="Arial"/>
        <family val="2"/>
      </rPr>
      <t>10/04/2018:</t>
    </r>
    <r>
      <rPr>
        <sz val="10"/>
        <color indexed="8"/>
        <rFont val="Arial"/>
        <family val="2"/>
      </rPr>
      <t xml:space="preserve"> Alix del Pilar Hurtado Pedraza, Técnico Operativo (E )</t>
    </r>
  </si>
  <si>
    <r>
      <t xml:space="preserve">28/07/2017: Diana Karina Ruiz P.
</t>
    </r>
    <r>
      <rPr>
        <b/>
        <sz val="10"/>
        <color indexed="8"/>
        <rFont val="Arial"/>
        <family val="2"/>
      </rPr>
      <t>10/04/2018</t>
    </r>
    <r>
      <rPr>
        <sz val="10"/>
        <color indexed="8"/>
        <rFont val="Arial"/>
        <family val="2"/>
      </rPr>
      <t>: Alix del Pilar Hurtado Pedraza, Técnico Operativo (E )</t>
    </r>
  </si>
  <si>
    <r>
      <t xml:space="preserve">10/04/2018: </t>
    </r>
    <r>
      <rPr>
        <sz val="10"/>
        <color indexed="8"/>
        <rFont val="Arial"/>
        <family val="2"/>
      </rPr>
      <t>Alix del Pilar Hurtado Pedraza, Técnico Operativo (E )</t>
    </r>
  </si>
  <si>
    <r>
      <rPr>
        <b/>
        <sz val="10"/>
        <color indexed="8"/>
        <rFont val="Arial"/>
        <family val="2"/>
      </rPr>
      <t>10/04/2018</t>
    </r>
    <r>
      <rPr>
        <sz val="10"/>
        <color indexed="8"/>
        <rFont val="Arial"/>
        <family val="2"/>
      </rPr>
      <t>: Alix del Pilar Hurtado Pedraza, Técnico Operativo (E )</t>
    </r>
  </si>
  <si>
    <t>Revisar y ajustar  la valoración de probabilidad e impacto de los riesgos del proceso  y los controles relacionados, con la OAP</t>
  </si>
  <si>
    <t xml:space="preserve">Matriz de riesgos y controles del proceso </t>
  </si>
  <si>
    <t>Profesional Universitario -  Servicios Generales</t>
  </si>
  <si>
    <t>23/11/2017: http://www.idep.edu.co/?q=content/mapa-de-riesgos-por-proceso#overlay-context=</t>
  </si>
  <si>
    <t xml:space="preserve">Solicitar mediante memorando al supervisor del contrato del aplicativo del Sistema Información SIAFI,  que se asigne la fecha automáticamente,  en la que se hacer el registro   para que todos los documentos generados del Módulo Administrativa - Bienes,   tengan la fecha del día actual. </t>
  </si>
  <si>
    <t xml:space="preserve">Emitir acto administrativo  y radicarlo </t>
  </si>
  <si>
    <t>23/11/2017: Memorando N° 001658 de fecha 23/11/2017.</t>
  </si>
  <si>
    <t>De la gestión de riesgos del proceso se materializaron los siguientes:
*Pérdida de bienes del inventario del Instituto. (Perdida de equipos de cómputo y de comunicaciones)
*No realizar el procedimiento de baja de manera oportuna.
Por lo que se requiere revisar el riesgo residual que hoy se encuentra valorado en zona baja, reformulando e incluyendo todos los controles para evitar su reincidencia.</t>
  </si>
  <si>
    <t>Se presentaron situaciones por variables en la gestión de procesos que provocaron la materializacion de estos.</t>
  </si>
  <si>
    <t xml:space="preserve">Una vez revisado el expediente denominado  "Salidas de Almacén de la vigencia  2016", se identificaron las siguientes  situaciones en el procedimiento GRF-GT-11-01 EGRESOS O SALIDAS DE BIENES: 
1)  Se observa que en Diez y Siete (17) Salidas (documento emitido por SIAFI), se encuentran diferencias entre la fecha reportada en la Salida de Almacén como documento soporte y el formato "FT-GRF-11-03 Solicitud de Bienes Área de Servicios Generales" que hace parte de los soportes de cada una de ellas. (Salidas Nos. 2, 4, 5, 7, 20, 26, 37, 43, 59, 60, 61, 62, 63, 64, 65, 66 y 70).
2) Se identifica que la cantidad solicitada en el formato  FT-GRF-11-03 Solicitud de Bienes Área de Servicios Generales  no corresponde a la que se registra en la salida correspondiente.  (Salidas Nos. 4, 5, 7, 9 y 42).
3) Igualmente, se observa que en dos (2) salidas, se hace referencia como soporte el formato FT-GRF-11-03, el cual una vez revisado, no se  encuentra como soporte documental de  la salida correspondiente. (Salidas Nos. 39 y 40).
4) Revisado el expediente de "Salidas de Almacén de la vigencia  2016",  se observa que Cincuenta y seis (56) de estos, presentan diferencias entre  la fecha que figura en el documento físico y  la fecha del sistema, esto se identificó en  SIAFI (Bitácora de Estados) para cada uno de los registros.
Información detallada “Anexo_1_verificación_Recursos_Físicos_2017”
</t>
  </si>
  <si>
    <t xml:space="preserve">Deficiencia al registrar la información en el sistema de información SIAFI, toda vez  que al abrir el aplicativo muestra el documento, en la ultima fecha de salida grabado y permite realizar los registros en esta fecha, independiente del día en que se haga.
</t>
  </si>
  <si>
    <t>Se identificaron las siguientes  situaciones en el procedimiento PRO-GRF-11-02 INGRESOS,  que se especifican por registro en el anexo:
Revisado el expediente denominado "Ingresos / Altas de Almacén Vigencia 2016" ,  se observa que Ocho (8) de estos, presentan diferencias entre  la fecha que figura en el documento físico y  la fecha del sistema, esto se identificó en  SIAFI (Bitácora de Estados) para cada uno de los registros.</t>
  </si>
  <si>
    <t>Se identifica que algunas actas de comités del proceso se suscriben hasta dos meses después de la celebración de los mismos. (Anexo 1), adicionalmente una vez revisado el expediente denominado "Actas de sostenibilidad contable 2015", se encuentra sin foliar y el rotulo no se encuentra acorde con las tablas de retención documental, dado que en el rótulo se identifica como: "SERIE: CONCILIACIÓN; SUBSERIE: ACTAS; y Rótulo sin fecha de aprobación del SIG.</t>
  </si>
  <si>
    <t xml:space="preserve">No se está siguiendo  lo establecido en las Resoluciones de creación de los comités en cuanto al tiempo de suscripción de las actas.                                       </t>
  </si>
  <si>
    <t>Generar una alerta en calendario google aps para realizar la suscripción de las actas de acuerdo con el tiempo establecido en la Resolución De creación de Comités</t>
  </si>
  <si>
    <t>Verificacion de alertas en el calendario google aps del responsable de cada comité.</t>
  </si>
  <si>
    <t>Subdirector Administrativo, Financiero y de Control Interno Disciplinario / Profesional Especializado Responsable de Presupuesto</t>
  </si>
  <si>
    <t>Se presentan 12 acciones de las 34 acciones formuladas en el Plan de Mejoramiento por procesos en estado vencido, equivalente al 35%, la mayoría de acciones se relacionan con la auditoría de 2016. Este retraso puede estar relacionado con la distribución de cargas de trabajo al interior del proceso y con la falta de  apropiación del ciclo de mejoramiento por los referentes designados. Esta situación incide en la materialización del riesgo del proceso de transversal Mejoramiento Continuo: “Inadecuado tratamiento de las no conformidades, hallazgos, acciones preventivas correctivas y de mejora” y es un incumplimiento del numeral 8.5. MEJORA, 8.5.1. Mejora Continua de la NTCGP 1000:2009 adoptada por la ley 872 de 2003.</t>
  </si>
  <si>
    <t xml:space="preserve">Las acciones correctivas no estan siendo efectivas
las alertas de seguimiento no estan siendo eficaces 
No se están revisando y actualizando los documentos donde se refleje  los cambio normativos y/o la operatividad del proceso, esto  conlleva a que el principio de multitud de cambios de la mejora continua no sea eficiente. 
</t>
  </si>
  <si>
    <t xml:space="preserve">Actualizar los procedimientos, documentos y formatos del  área de Contabilidad </t>
  </si>
  <si>
    <t xml:space="preserve">Seguimiento al Plan de Mejora Auditorioa 2016 </t>
  </si>
  <si>
    <t xml:space="preserve">Profesional Especializado  - Contabilidad </t>
  </si>
  <si>
    <t>Se identificaron las siguientes  situaciones en el PRO-GF-14-14 CAUSACIÓN ÓRDENES DE PAGO que se especifican por registro en el anexo:
Revisada una muestra de comprobantes de egreso 2017, se observa que veintidós  (22) de estos junto con  sus respectivas órdenes de pago, presentan diferencias entre  la fecha que figura en el documento físico y  la fecha del sistema, esto se identificó en  SIAFI (Bitácora de Estados) para cada uno de los registros.  
En esta muestra  en cuatro de las  órdenes de pago revisadas  (Ordenes de pago 25, 26, 27 y 89 de 2017), se identifica que las facturas fueron  radicadas por fuera del tiempo   establecido por las comunicaciones  mensuales vía correo Electrónico que emite  la Subdirección Administrativa y Financiera  (Tesorería)  y por fuera de  la directriz dada en la circular No. 006 del 6/06/2015 emitida por la Dirección General del IDEP, en la cual dice "... el Instituto como mecanismo de control en el registro de sus operaciones con terceros, a partir de la fecha efectuará un cierre mensual para la recepción de solicitudes de desembolso por parte de los supervisores de contrato a la Tesorería del Instituto, teniendo en cuenta que la fecha de la factura o cuenta de cobro del contratista debe estar dentro del rango del primero (01) al décimo octavo (18) día calendario del mes, en coherencia con el Programa Anual de Pagos - PAC; si este último día no es hábil, se debe anticipar la fecha de facturación para el día inmediatamente anterior, en su defecto, tendrá que presentar la factura o la cuenta de cobro en el mes siguiente dentro del mismo rango".
En la muestra revisada se presentan diferencias entre la orden de pago y el comprobante de egreso de entre 12 y 18 días cuando el procedimiento CAUSACIÓN ÓRDENES DE PAGO  PRO-GF-14-14  establece en el numeral de 8. Tiempos  que este se desarrolla en tres (3) días, esto posiblemente a una determinación de tiempos del ciclo del procedimiento que no establece  a que etapa corresponden estos y que incide en la desviación del estándar y una afectación de ciclo tesoral de la entidad.</t>
  </si>
  <si>
    <t xml:space="preserve">No se están revisando y actualizando los documentos donde se refleje  los cambio normativos y/o la operatividad del proceso, esto  conlleva a que el principio de multitud de cambios de la mejora continua no sea eficiente. </t>
  </si>
  <si>
    <t>Actualizar procedimiento PRO-GF-174-14 Causación de orden de pago a tesorería.</t>
  </si>
  <si>
    <t>http://www.idep.edu.co/?q=content/gf-14-proceso-de-gesti%C3%B3n-financiera#overlay-context=</t>
  </si>
  <si>
    <t xml:space="preserve">Profesional Especializado Tesorería </t>
  </si>
  <si>
    <t xml:space="preserve">Se identifica el no cumplimiento de las siguientes políticas de operación del PRO-GF-14-12 REVISIÓN A LOS INFORMES DE EJECUCIÓN FINANCIERA DE LOS RECURSOS ENTREGADOS EN ADMINISTRACIÓN:
"El Contratista deberá entregar los Informes Financieros, de acuerdo con lo establecido por la Guía del IDEP adoptada mediante la Resolución 129 de 2004".  (Esta guía se menciona en la actividad 5 del mismo y no es registrada en la gestión documental del proceso)
"Tratándose de los contratos y convenios interadministrativos relacionados con el área misional del IDEP, estos informes de ejecución, los trimestrales y el final, deben ser suscritos por el (la) supervisor (a) y el (la) Subdirector (a) Académico (a)"
"Todos los contratos y/o convenios que sean financiados mediante recursos financieros de inversión del IDEP, deberán especificar en las cláusulas del contrato el número de informes financieros a presentar y las fechas en las que debe hacerlo" (No se identifico en convenio 18 y 26 de 2016)
"Con base en los informes de ejecución financiera que trimestralmente reporta la Subdirección Administrativa, Financiera y de Control Disciplinario de estos convenios y contratos interadministrativos (o de asociación u otros de similar naturaleza), cada uno (a) de los (las) supervisores (as) de los mismos por parte del IDEP deben elaborar y presentar, también trimestralmente (o como se haya acordado en las minutas correspondientes), a más tardar el quinto día hábil de cada trimestre, a las instancias internas (Subdirecciones y Oficinas Asesoras) y externas competentes, los respectivos informes de ejecución en los términos de la Propuesta Técnico – Económica presentada y aprobada por la entidad contratante o cooperante en cada caso. Además de estos informes de ejecución trimestrales, los (las) supervisores (as) anteriormente referidos deben elaborar y presentar a las instancias internas y externas competentes, a más tardar el quinto día hábil después de la finalización de cada convenio o contrato interadministrativo, el respectivo informe final, con base en el cual se debe realizar la liquidación de cada uno de estos contratos y convenios" ( No se identificaron informes de ejecución trimestrales sino en cada expedientes contractual con periodicidad distinta)
El incumplimiento de estas políticas incide en la gestión contractual dado que no se evidencia uniformidad en las clausulas y presentación de informes financieros, esta situación puede asociarse a la no actualización de lineamientos documentales del proceso  que requieren de  falta de escenarios entre dependencias para la determinación de lineamientos unificados y trasversales al proceso de Gestión Financiera.
</t>
  </si>
  <si>
    <t xml:space="preserve">Fusionar el procedimiento PRO-GF-14-05  Análisis de Información Financiera con el procedimiento  PRO-GF-14-11 Gestión Contable , el cual se denominara Gestión Contable. </t>
  </si>
  <si>
    <t>Expedir acto administrativo  que derogue la resolución  No 129  de 2004 , con el fin de actualizar el procedimiento de revisión a los informes de ejecución financiera de los recursos entregados en la administración .</t>
  </si>
  <si>
    <t>Resolución publicada  \\192.168.1.252\resoluciones</t>
  </si>
  <si>
    <t>Profesional Especializado  - Contabilidad y Oficina Asesora Jurídica</t>
  </si>
  <si>
    <t>Diferencias en la información de partidas conciliatorias entre Tesorería y Contabilidad.  Sin soportes</t>
  </si>
  <si>
    <t>1. Falta de autocontrol, transparencia y honestidad del profesional del àrea de tesorería.
2. Insuficientes controles  al rol de tesorero.
3. Insuficientes puntos de control  para el reporte de ordenes de pago (D216/17 Art 9) y ordenes de pagos de recursos propios.
4. Falta de reporte de informes diarios de bancos por parte del área de Tesorería.
5. Incumplimiento del manual de funciones.
6. Falta de mecanismos de comunicación requeridos de acuerdo a los lineamientos establecidos por la Corporación Transparencia por Colombia.
7. Enfoque principalmente orientado hacia el Subsistema de gestiòn de calidad desde las auditorias realizadas por Control Interno y no hacia la operatividad del área.
8. Insuficiente documentación en el SIG del proceso de Gestión financiera (Tesorería).
9.  Falta de aplicación de controles en el Sistema de Información SIAFI e inexistencia de perfiles definidos en el mismo.
10. Comunicación limitada con proveedores .</t>
  </si>
  <si>
    <t>Interponer denuncias en los órganos de control que corresponda (Fiscalía, Contraloría, Personería)</t>
  </si>
  <si>
    <t>Oficios radicados</t>
  </si>
  <si>
    <t>Directora General</t>
  </si>
  <si>
    <r>
      <rPr>
        <b/>
        <sz val="10"/>
        <color indexed="8"/>
        <rFont val="Arial"/>
        <family val="2"/>
      </rPr>
      <t>06/04/2018:</t>
    </r>
    <r>
      <rPr>
        <sz val="10"/>
        <color indexed="8"/>
        <rFont val="Arial"/>
        <family val="2"/>
      </rPr>
      <t xml:space="preserve">  06/04/2018: El subdirector Administrativo, Financiero y de Control Disciplinario, presento ante la Fiscalía General de la Nación denuncia por presunto peculado por apropiación en contra del Ex funcionario Juan Francisco Reyes, la cual quedo suscrita mediante radicado Interno N° 2660 de fecha 30/01/2018. La Oficina Asesora de Control Interno (OCI) con radicado N° 000171 del 14/02/2018,  presento informe preliminar de auditoría especial ante la Contraloría de Bogotá. El cual quedo suscrito mediante radicado interno N° 000215 de fecha 31/01/2018, La directora General mediante radicado Interno N°  000124 del 05/02/2018, ofició a la Personería de Bogotá, sobre el particular y sobre la apertura del proceso disciplinario Interno, igualmente se le comunico la anterior situación a la Contraloría  de Bogotá mediante radicado Interno N° 000171 de 14/02/2018. 
Finalmente el 23/02/2018, el Subdirector Administrativo, Financiero y de Control Disciplinario, presento ampliación de la denuncia ante la Fiscalía General de la Nación suministrando Información del Banco de Bogotá en la que se precisan valores trasladados en el 2017 de la cuenta cuyo titular es el IDEP. </t>
    </r>
  </si>
  <si>
    <t>25/04/2018: Se realizó seguimiento al cumplimiento de éstas acciones por parte de la OCI y quedan documentados en actas de fecha 01, 08 y 15 de marzo de 2018.</t>
  </si>
  <si>
    <t>Acta de Control Interno de fecha 01, 08 y 15 de marzo de 2018</t>
  </si>
  <si>
    <t xml:space="preserve">Realizar los trámites respectivos con la aseguradora </t>
  </si>
  <si>
    <t xml:space="preserve">Correo electrónico </t>
  </si>
  <si>
    <t>Subdirector Adminsitrativo y Financiero</t>
  </si>
  <si>
    <t>25/04/2018: Se realizó seguimiento al cumplimiento de éstas acciones por parte de la OCI y quedan documentados en actas de fecha 01, 08 y 15 de marzo de 2018</t>
  </si>
  <si>
    <t xml:space="preserve">Realizar una auditoría especial al proceso de Gestion Financiera </t>
  </si>
  <si>
    <t>Informe de auditoría</t>
  </si>
  <si>
    <t>Jefe Oficina Control Interno</t>
  </si>
  <si>
    <r>
      <rPr>
        <b/>
        <sz val="10"/>
        <color indexed="8"/>
        <rFont val="Arial"/>
        <family val="2"/>
      </rPr>
      <t xml:space="preserve">09/04/2018: </t>
    </r>
    <r>
      <rPr>
        <sz val="10"/>
        <color indexed="8"/>
        <rFont val="Arial"/>
        <family val="2"/>
      </rPr>
      <t>Se realizó Auditoria Especial de Proceso de Gestión Financiera, cuyo objeto fue la verificacion de los giros efectuados por parte de la Tesoreria de la Entidad durante el año 2017, el informe Preliminar fue radicado mediante N° 000215 el 31/01/2018.</t>
    </r>
  </si>
  <si>
    <t xml:space="preserve">Formular cronograma de trabajo con las actividades necesarias para lograr la depuración contable del año 2017 </t>
  </si>
  <si>
    <t>Cronograma de trabajo</t>
  </si>
  <si>
    <t>Profesional Especializado Contabilidad 222-04
Técnico Operativo 314-01 Contabilidad
Técnico Operativo 314-01 Tesorería
Profesional Tesorero General 201-04</t>
  </si>
  <si>
    <r>
      <rPr>
        <b/>
        <sz val="10"/>
        <color indexed="8"/>
        <rFont val="Arial"/>
        <family val="2"/>
      </rPr>
      <t xml:space="preserve">06/04/2018: </t>
    </r>
    <r>
      <rPr>
        <sz val="10"/>
        <color indexed="8"/>
        <rFont val="Arial"/>
        <family val="2"/>
      </rPr>
      <t xml:space="preserve">
Se formulo y se presento para abrobaciòn ante el nivel Directivo ( Directora, Sub Aministrativo, Jefe OAP, Jefe OCI) el Plan Anual de Sostenibilidad Contable- Tesoreria 2018. a la fecha se encuentra en proceso de Ejecuciòn </t>
    </r>
  </si>
  <si>
    <t>Solicitar a la Tesoreria Distrital asesoría para el establecimiento de controles efectivos para el área de tesoreria de la entidad de acuerdo a la normativa.</t>
  </si>
  <si>
    <t>Profesional Especializado 
Contabilidad 222-04</t>
  </si>
  <si>
    <r>
      <rPr>
        <b/>
        <sz val="10"/>
        <color indexed="8"/>
        <rFont val="Arial"/>
        <family val="2"/>
      </rPr>
      <t xml:space="preserve">06/04/2018: </t>
    </r>
    <r>
      <rPr>
        <sz val="10"/>
        <color indexed="8"/>
        <rFont val="Arial"/>
        <family val="2"/>
      </rPr>
      <t xml:space="preserve">
Se solicito al Asesor de la Dirección Distrital de contabilidad Dr José Antonio Zambrano, nos referenciara  con un funcionario de la Dirección Distrital de Tesorería, con el fin de realizar una mesa de trabajo con el Tesorero (a) de la entidad y el Subdirector Administrativo,</t>
    </r>
  </si>
  <si>
    <t>Presentar al Comité técnico de sostenibilidad  contable los resultados de las actividades establecidas en el cronograma</t>
  </si>
  <si>
    <t>Acta del comité de sostenibilidad contable</t>
  </si>
  <si>
    <t>Secretario Técnico del comité de sostenibilidad contable 
Técnico Operativo 314-01 Contabilidad</t>
  </si>
  <si>
    <t>Incluir dentro del orden del día del Comité técnico de sostenibilidad contable la presentación de los avances en la depuración de la información contable.</t>
  </si>
  <si>
    <t>Secretario Técnico del comité de sostenibilidad contable 
Técnico Operativo 314-01 Contabilidad
Técnico Operativo 314-01 Tesorería
Profesional Tesorero General 201-04</t>
  </si>
  <si>
    <t>Elaborar e implementar un protocolo de manejo de cuentas por parte de la Tesorería</t>
  </si>
  <si>
    <t>Protocolo de manejo de cuentas por parte de la Tesorería</t>
  </si>
  <si>
    <t>Revisión de los procedimientos 
PRO-GF-14-06 Conciliaciones bancarias y contables
PRO-GF-14-11 Gestión Contable
PRO-GF-14-12 Revisión a los informes de ejecución financiera de los recursos entregados en administración
PRO-GF-14-14 Causación de Órdenes de Pago
PRO-GF-14-15 Programación Mensualizada de Caja PAC</t>
  </si>
  <si>
    <t>Procedimientos</t>
  </si>
  <si>
    <t>Contratista Subdirección administrativa, Financiera y CID</t>
  </si>
  <si>
    <r>
      <rPr>
        <b/>
        <sz val="10"/>
        <color indexed="8"/>
        <rFont val="Arial"/>
        <family val="2"/>
      </rPr>
      <t>09/04/2018:</t>
    </r>
    <r>
      <rPr>
        <sz val="10"/>
        <color indexed="8"/>
        <rFont val="Arial"/>
        <family val="2"/>
      </rPr>
      <t xml:space="preserve"> Una vez revisados los procedimientos de Contabilidad y Tesoreria del Proceso de Gestion Financiera,  se pudo verificar que ellos cumplen con los controles necesarios para la operatividad del Proceso, sin embargo los dumentos fueron actualizados  en cuanto a:  la Normatividad Legal Vigente y forma . 
* PRO-GF-14-06 Conciliaciones bancarias y contables.  Fecha de aporbacion  26/03/2018.
* PRO-GF-14-11 Gestión Contable.   Fecha de Aprobacion 26/03/2018.
*PRO-GF-14-12 Revisión a los informes de ejecución financiera de los recursos entregados en administración. Fecha de Aprobacion 26/03/2018.
*PRO-GF-14-14 Causación de Órdenes de Pago. Fecha de Aprobación 23/06/2018
*PRO-GF-14-15 Programación Mensualizada de Caja PAC. Este documento No fue necesario actualizarlo, esta conforme a la operatividad del proceso.</t>
    </r>
  </si>
  <si>
    <t xml:space="preserve">Revisión y actualizar el mapa de riesgos del proceso Gestión Financiera con sus respectivos puntos de control  </t>
  </si>
  <si>
    <t>Mapa de riesgos</t>
  </si>
  <si>
    <t xml:space="preserve">Revisar  y actualizar el manual de políticas contables
MN-GF-14-01 Manual de políticas y prácticas contables. </t>
  </si>
  <si>
    <t>Manual de políticas contables</t>
  </si>
  <si>
    <t>Profesional Especializado Contabilidad 222-04</t>
  </si>
  <si>
    <r>
      <rPr>
        <b/>
        <sz val="10"/>
        <color indexed="8"/>
        <rFont val="Arial"/>
        <family val="2"/>
      </rPr>
      <t xml:space="preserve">06/04/2018: </t>
    </r>
    <r>
      <rPr>
        <sz val="10"/>
        <color indexed="8"/>
        <rFont val="Arial"/>
        <family val="2"/>
      </rPr>
      <t>El Manual MN-GF-14-01 Manual de Políticas Contables NICSP , Se encuentra actualizado y Publicado en el Aula Maloca SIG, con fecha de aprobaciòn de 15/01/2018</t>
    </r>
  </si>
  <si>
    <t>24/4/2018:  Esta actividad se encuentra cumplida y se da cierre a la misma.</t>
  </si>
  <si>
    <t>http://www.idep.edu.co/sites/default/files/MN_GF_14_01MANUAL_POLITICAS_IDEP_V2.pdf</t>
  </si>
  <si>
    <t>Implementar la generación del informe diario de bancos de tesorería  y documentar como punto de control la aprobación por parte del Subdirector Administrativo y Financiero. Esta actividad se incluirá  dentro del documento operativo que corresponda.</t>
  </si>
  <si>
    <t>Documento operativo</t>
  </si>
  <si>
    <t>Profesional Especializado Contabilidad 222-04
Técnico Operativo 314-01 Contabilidad
Técnico Operativo 314-01 Tesorería
Profesional Tesorero General 201-04
Contratista Subdirección administrativa, Financiera y CID</t>
  </si>
  <si>
    <t>Revisar políticas de seguridad de la información que consideren:
- Establecimiento de perfiles y niveles de autorización  para crear, aprobar, validar y/o anular documentos en el  Sistema Administrativo y Finaciero  SIAFI, de acuerdo a lo definido por la Subdirección administrativa, Financiera y CID.
- Implementar los controles necesarios mejorar la seguridad de la información en los equipos desde los cuales se realicen transacciones de la entidad.</t>
  </si>
  <si>
    <t>Subdirección administrativa, Financiera y CID
Contratista Oficina Asesora de Planeación</t>
  </si>
  <si>
    <t>Realizar el Protocolo de Seguridad para el área de Tesorería.</t>
  </si>
  <si>
    <t>Protocolo de Seguridad</t>
  </si>
  <si>
    <t xml:space="preserve">Realizar circularización de saldos a diciembre 31 de 2017 de proveedores cuyos contratos estén sin liquidar. </t>
  </si>
  <si>
    <t>Técnico Operativo 314-01 Contabilidad</t>
  </si>
  <si>
    <t>Ejecución del Plan Anticorrupción y Atención al Ciudadano - PAAC, en su componente "Iniciativas adicionales del PAAC": 
- Socialización  del ideario ético de la entidad asociado al código de buen gobierno.</t>
  </si>
  <si>
    <t>PAAC</t>
  </si>
  <si>
    <t>Subdirección administrativa, Financiera y CID
Subdirección académica
Oficina Asesora Jurídica</t>
  </si>
  <si>
    <t>Ejecución del Plan Anticorrupción y Atención al Ciudadano - PAAC, en su componente "Atención al ciudadano": 
- Crear canales de comunicación requeridos de acuerdo a los lineamientos establecidos por la Corporación Transparencia por Colombia.</t>
  </si>
  <si>
    <t>Oficina Asesora de Planeación
Subdirección administrativa, Financiera y CID
Subdirección académica</t>
  </si>
  <si>
    <t>Ejecución de las actividades del Plan de mejoramiento del Indice de transparencia:
- Establecimiento de políticas antisoborno, antitrámites y antipiratería.</t>
  </si>
  <si>
    <t>Subdirección administrativa, Financiera y CID
Subdirección académica
Oficina Ases</t>
  </si>
  <si>
    <t>24/04/2018: Hilda Yamile Morales Laverde - Jefe OCI.</t>
  </si>
  <si>
    <r>
      <rPr>
        <b/>
        <sz val="10"/>
        <color indexed="8"/>
        <rFont val="Arial"/>
        <family val="2"/>
      </rPr>
      <t>09/04/2018:</t>
    </r>
    <r>
      <rPr>
        <sz val="10"/>
        <color indexed="8"/>
        <rFont val="Arial"/>
        <family val="2"/>
      </rPr>
      <t xml:space="preserve"> La SAFYCD, se encuentra validando los ajustes realizados por el proceso de gestion tecnologica y tesoreria con el fin de remitir ultima version a la OAP. Para su revision aprobacion y formalizacion en el Aula Maloca SIG
</t>
    </r>
  </si>
  <si>
    <t>http://www.idep.edu.co/sites/default/files/IN-GF-14-05_Protocolo_de_Seguridad_V1.</t>
  </si>
  <si>
    <r>
      <rPr>
        <b/>
        <sz val="10"/>
        <color indexed="8"/>
        <rFont val="Arial"/>
        <family val="2"/>
      </rPr>
      <t xml:space="preserve">09/04/2018:  </t>
    </r>
    <r>
      <rPr>
        <sz val="10"/>
        <color indexed="8"/>
        <rFont val="Arial"/>
        <family val="2"/>
      </rPr>
      <t xml:space="preserve">El día 6 de febrero inicia la revisión de los controles con el proveedor del SIAFI.
PRIMERA SEMANA DE ABRIL.
</t>
    </r>
  </si>
  <si>
    <r>
      <rPr>
        <b/>
        <sz val="10"/>
        <color indexed="8"/>
        <rFont val="Arial"/>
        <family val="2"/>
      </rPr>
      <t>23/11/2017:</t>
    </r>
    <r>
      <rPr>
        <sz val="10"/>
        <color indexed="8"/>
        <rFont val="Arial"/>
        <family val="2"/>
      </rPr>
      <t xml:space="preserve"> Actividad progrmada para ejecutarse a partir del segundo trimestre del 2018  
</t>
    </r>
    <r>
      <rPr>
        <b/>
        <sz val="10"/>
        <color indexed="8"/>
        <rFont val="Arial"/>
        <family val="2"/>
      </rPr>
      <t>26/03/2018:</t>
    </r>
    <r>
      <rPr>
        <sz val="10"/>
        <color indexed="8"/>
        <rFont val="Arial"/>
        <family val="2"/>
      </rPr>
      <t xml:space="preserve"> Se elaboro el Sistema Integrado de Conservación (SIC)  se incluyo el Plan de conservación documental  como un componente .Acuerdo 006 de 2014 ARTÍCULO 4. COMPONENTES DEL SISTEMA INTEGRADO DE CONSERVACIÓN - SIC. En virtud de la naturaleza de los diferentes tipos de información y/o documentos, los componentes del SIC son:
a). Plan de Conservación Documental: aplica a documentos de archivo creados en medios físicos y/o análogos.
 b). Plan de Preservación Digital a largo plazo: aplica a documentos digitales y/o electrónicos de archivo.
De acuerdo con lo anterior en la elaboración del Sistema integrado de conservación para el Instituto se tomo como punto de partida el plan de conservación documental publicado desde el 2015 y se desarrollo el sistema conforme a la guía práctica para las entidades del Distrito Capital: PROGRAMAS DEL SISTEMA INTEGRADO DE CONSERVACION”.
El documento se encuentra en revisión por parte de los miembros del comité interno de Archivos que sesiono el 20 de marzo de 2018. El cual será publicado y adoptado por el instituto una vez sea aprobado por el comité.
</t>
    </r>
    <r>
      <rPr>
        <b/>
        <sz val="10"/>
        <color indexed="8"/>
        <rFont val="Arial"/>
        <family val="2"/>
      </rPr>
      <t xml:space="preserve">04/07/2018 </t>
    </r>
    <r>
      <rPr>
        <sz val="10"/>
        <color indexed="8"/>
        <rFont val="Arial"/>
        <family val="2"/>
      </rPr>
      <t xml:space="preserve">El sistema integrado de conservación se actualizo y se publico en el siguiente link http://www.idep.edu.co/sites/default/files/PL-GD-07-03_Sistema_Integrado_de_Conservacion_V1. El 26 de junio de 2018. </t>
    </r>
  </si>
  <si>
    <r>
      <t xml:space="preserve">Se realizará envío a 31 de Julio  de 2017 de acuerdo a lo manifestado por La profesional especializada  referente del proceso de Gestión Documental 
12/10/2017: Rad 531 y anexos 
</t>
    </r>
    <r>
      <rPr>
        <sz val="10"/>
        <color indexed="8"/>
        <rFont val="Arial"/>
        <family val="2"/>
      </rPr>
      <t xml:space="preserve">
10/04/2018: Respuesta informe de seguimiento al Plan Archivístico rad 455 del 28/03/2018 Archivo General de la Nación
</t>
    </r>
    <r>
      <rPr>
        <b/>
        <sz val="10"/>
        <color indexed="8"/>
        <rFont val="Arial"/>
        <family val="2"/>
      </rPr>
      <t xml:space="preserve">25/07/2018: </t>
    </r>
    <r>
      <rPr>
        <sz val="10"/>
        <color indexed="8"/>
        <rFont val="Arial"/>
        <family val="2"/>
      </rPr>
      <t>Certificado de inscripción en el Registro Único de Series Documentales radicado en el IDEP bajo en # 944 del 04/07/2018</t>
    </r>
  </si>
  <si>
    <r>
      <t xml:space="preserve">12/10/2017: Diana Karina Ruiz-Jefe de OCI
Alix del Pilar Hurtado Pedraza-Técnico Operativo OCI
20/12/2017: Diana Ruiz
</t>
    </r>
    <r>
      <rPr>
        <b/>
        <sz val="10"/>
        <color indexed="8"/>
        <rFont val="Arial"/>
        <family val="2"/>
      </rPr>
      <t xml:space="preserve">
</t>
    </r>
    <r>
      <rPr>
        <sz val="10"/>
        <color indexed="8"/>
        <rFont val="Arial"/>
        <family val="2"/>
      </rPr>
      <t xml:space="preserve">10/04/2018: Alix del Pilar Hurtado Pedraza, Técnico Operativo (E )
</t>
    </r>
    <r>
      <rPr>
        <b/>
        <sz val="10"/>
        <color indexed="8"/>
        <rFont val="Arial"/>
        <family val="2"/>
      </rPr>
      <t>25/07/2018:</t>
    </r>
    <r>
      <rPr>
        <sz val="10"/>
        <color indexed="8"/>
        <rFont val="Arial"/>
        <family val="2"/>
      </rPr>
      <t xml:space="preserve"> Alix del Pilar Hurtado Pedraza, Técnico Operativo (E )</t>
    </r>
  </si>
  <si>
    <t xml:space="preserve">28/07/2017:
Se revisa documento de trabajo con la clasificación documental (Cuadro de Clasificación Documental preliminar)   a aprobar en Comité de Archivo.
Las fichas de  Fichas de Valoración Documental se encuentran diseñadas (versión preliminar) de acuerdo a las disposición final establecida en la Tabla de Retención Documental  y el formato FICHA DE VALORACIÓN DOCUMENTAL Y DISPOSICIÓN FINAL Código: FT-GD-07-22.
Estos documentos son socializados y aprobados en Comité de Archivo de 28 de Julio de 2017.
12/10/2017: Se realizaron los ajuestes solicitados por la la Secretaria Técnica del Consejo Distrital de Archivos de Bogotá D.C
Se recibieron los ajustes por parte de la  Secretaria Técnica del Consejo Distrital de Archivos de Bogotá D.C, mediante radicado IDEP1239 del 25 de Septiembre de 2017. Posteriormente se analizaron los ajustes y se  proyectó la TRD definitiva para ser presentada en el Comité de Archivo  que se realizará en Octubre de 2017, para ser enviadas a  este ente  para la correspondiente Convalidación.
Se cierra acción.
</t>
  </si>
  <si>
    <r>
      <t xml:space="preserve">Informe de Seguimiento Plan de Mejoramiento por procesos y Plan de Mejoramiento Archivistico (PRO-MIC-03-03 Planes de Mejoramiento, Acciones Correctivas, Preventivas y de Mejora)
Fecha de Seguimiento: 28 de Julio de 2017
</t>
    </r>
    <r>
      <rPr>
        <b/>
        <sz val="10"/>
        <color indexed="8"/>
        <rFont val="Arial"/>
        <family val="2"/>
      </rPr>
      <t xml:space="preserve">
</t>
    </r>
    <r>
      <rPr>
        <sz val="10"/>
        <color indexed="8"/>
        <rFont val="Arial"/>
        <family val="2"/>
      </rPr>
      <t xml:space="preserve">10/04/2018: Respuesta informe de seguimiento al Plan Archivístico rad 455 del 28/03/2018 Archivo General de la Nación
</t>
    </r>
    <r>
      <rPr>
        <b/>
        <sz val="10"/>
        <color indexed="8"/>
        <rFont val="Arial"/>
        <family val="2"/>
      </rPr>
      <t xml:space="preserve">25/07/2018: </t>
    </r>
    <r>
      <rPr>
        <sz val="10"/>
        <color indexed="8"/>
        <rFont val="Arial"/>
        <family val="2"/>
      </rPr>
      <t>Certificado de inscripción en el Registro Único de Series Documentales radicado en el IDEP bajo en # 944 del 04/07/2018</t>
    </r>
  </si>
  <si>
    <r>
      <t xml:space="preserve">Informe de Seguimiento Plan de Mejoramiento por procesos y Plan de Mejoramiento Archivistico (PRO-MIC-03-03 Planes de Mejoramiento, Acciones Correctivas, Preventivas y de Mejora)
Fecha de Seguimiento: 28 de Julio de 2017.
12/10/2017: Hoja de verificación de expedientes
Expediente laboral y FUID asociado, los cuales pueden ser consultados en el archivo de gestión.
</t>
    </r>
    <r>
      <rPr>
        <sz val="10"/>
        <color indexed="8"/>
        <rFont val="Arial"/>
        <family val="2"/>
      </rPr>
      <t xml:space="preserve">10/04/2018: Respuesta informe de seguimiento al Plan Archivístico rad 455 del 28/03/2018 Archivo General de la Nación.
No se aportan nuevas evidencias.
</t>
    </r>
    <r>
      <rPr>
        <b/>
        <sz val="10"/>
        <color indexed="8"/>
        <rFont val="Arial"/>
        <family val="2"/>
      </rPr>
      <t xml:space="preserve">25/07/2018: </t>
    </r>
    <r>
      <rPr>
        <sz val="10"/>
        <color indexed="8"/>
        <rFont val="Arial"/>
        <family val="2"/>
      </rPr>
      <t>Comunicado del Archivo General de la Nación radicado en el IDEP bajo el No. 1014 del 17/07/2018</t>
    </r>
  </si>
  <si>
    <r>
      <t xml:space="preserve">26/03/2018.
Acta de comité interno de Archivos No.1 del 20/03/2018
Z:\PROCEDIMIENTOS_GD\SISTEMA INTEGRADO DE CONSERVACION
</t>
    </r>
    <r>
      <rPr>
        <b/>
        <sz val="10"/>
        <color indexed="8"/>
        <rFont val="Arial"/>
        <family val="2"/>
      </rPr>
      <t xml:space="preserve">04/07/2018 </t>
    </r>
    <r>
      <rPr>
        <sz val="10"/>
        <color indexed="8"/>
        <rFont val="Arial"/>
        <family val="2"/>
      </rPr>
      <t>http://www.idep.edu.co/sites/default/files/PL-GD-07-03_Sistema_Integrado_de_Conservacion_</t>
    </r>
  </si>
  <si>
    <r>
      <t xml:space="preserve">10/04/2018: En Comité de Archivo No. 01 que se realizó el 20 de marzo de 2018, se presento el documento denominado "Sistema Integrado de Conservación", el cual se remitió por correo electrónico para su revisión. Se encuentra pendiente su aprobación y publicación
</t>
    </r>
    <r>
      <rPr>
        <b/>
        <sz val="10"/>
        <rFont val="Arial"/>
        <family val="2"/>
      </rPr>
      <t xml:space="preserve">25/07/2018: </t>
    </r>
    <r>
      <rPr>
        <sz val="10"/>
        <rFont val="Arial"/>
        <family val="2"/>
      </rPr>
      <t xml:space="preserve">Con fecha del 26/06/2018, se aprobó la versión 1 del  PL-GD-07-03 SISTEMA INTEGRADO DE CONSERVACIÓN, el cual se encuentra publicado en la página web enlace de Maloca AulaSIG, http://www.idep.edu.co/sites/default/files/PL-GD-07-03_Sistema_Integrado_de_Conservacion_V1.pdf.
</t>
    </r>
    <r>
      <rPr>
        <b/>
        <sz val="10"/>
        <rFont val="Arial"/>
        <family val="2"/>
      </rPr>
      <t xml:space="preserve">NOTA: </t>
    </r>
    <r>
      <rPr>
        <sz val="10"/>
        <rFont val="Arial"/>
        <family val="2"/>
      </rPr>
      <t>La Oficina de Control Interno, CIERRA ESTA ACCIÓN, teniendo en cuenta que se han realizado la formulación del del Sistema Integrado de Consevación,  sin embargo recomienda tener en cuenta las observaciones presentadas al seguimiento de plan de mejoramiento que radicó El Archivo General de la Nación n el IDEP bajo el No. 1014 del 17/07/2018respecto a este hallazgo.</t>
    </r>
  </si>
  <si>
    <r>
      <rPr>
        <sz val="10"/>
        <rFont val="Arial"/>
        <family val="2"/>
      </rPr>
      <t xml:space="preserve">10/04/2018: Acta de Comité de Archivo y documento preliminar denominado "Sistema Integrado de Conservación"
</t>
    </r>
    <r>
      <rPr>
        <b/>
        <sz val="10"/>
        <rFont val="Arial"/>
        <family val="2"/>
      </rPr>
      <t xml:space="preserve">25/07/2018: </t>
    </r>
    <r>
      <rPr>
        <sz val="10"/>
        <rFont val="Arial"/>
        <family val="2"/>
      </rPr>
      <t>http://www.idep.edu.co/sites/default/files/PL-GD-07-03_Sistema_Integrado_de_Conservacion_V1.pdf</t>
    </r>
  </si>
  <si>
    <r>
      <t xml:space="preserve">Identificación de Tablas por periodo de Estructura Organica
proyección de tablas de valoración
Inventarios en estado natural. Radicado 924 de 2017
</t>
    </r>
    <r>
      <rPr>
        <sz val="10"/>
        <color indexed="8"/>
        <rFont val="Arial"/>
        <family val="2"/>
      </rPr>
      <t xml:space="preserve">10/04/2018: Respuesta informe de seguimiento al Plan Archivístico rad 455 del 28/03/2018 Archivo General de la Nación
</t>
    </r>
    <r>
      <rPr>
        <b/>
        <sz val="10"/>
        <color indexed="8"/>
        <rFont val="Arial"/>
        <family val="2"/>
      </rPr>
      <t xml:space="preserve">25/07/2018: </t>
    </r>
    <r>
      <rPr>
        <sz val="10"/>
        <color indexed="8"/>
        <rFont val="Arial"/>
        <family val="2"/>
      </rPr>
      <t>Respuesta informe de  seguimiento al Plan de Mejoramiento Archivistico, el cual fue radicado en el IDEP bajo el No. 1014 del 17/07/2018  Archivo General de la Nación</t>
    </r>
  </si>
  <si>
    <r>
      <t xml:space="preserve">Identificación de Tablas por periodo de Estructura Organica
proyección de tablas de valoración
Inventarios en estado natural. Radicado 924 de 2017
</t>
    </r>
    <r>
      <rPr>
        <sz val="10"/>
        <color indexed="8"/>
        <rFont val="Arial"/>
        <family val="2"/>
      </rPr>
      <t xml:space="preserve">
10/04/2018: Respuesta informe de seguimiento al Plan Archivístico rad 455 del 28/03/2018 Archivo General de la Nación
</t>
    </r>
    <r>
      <rPr>
        <b/>
        <sz val="10"/>
        <color indexed="8"/>
        <rFont val="Arial"/>
        <family val="2"/>
      </rPr>
      <t xml:space="preserve">25/07/2018: </t>
    </r>
    <r>
      <rPr>
        <sz val="10"/>
        <color indexed="8"/>
        <rFont val="Arial"/>
        <family val="2"/>
      </rPr>
      <t xml:space="preserve">Respuesta informe de  seguimiento al Plan de Mejoramiento Archivistico, el cual fue radicado en el IDEP bajo el No. 1014 del 17/07/2018  Archivo General de la Nación
</t>
    </r>
  </si>
  <si>
    <r>
      <t xml:space="preserve">Acta de comité 12 de diciembre de 2017
Radicado 924 de 2017
</t>
    </r>
    <r>
      <rPr>
        <sz val="10"/>
        <color indexed="8"/>
        <rFont val="Arial"/>
        <family val="2"/>
      </rPr>
      <t xml:space="preserve">10/04/2018: Respuesta informe de seguimiento al Plan Archivístico rad 455 del 28/03/2018 Archivo General de la Nación
</t>
    </r>
    <r>
      <rPr>
        <b/>
        <sz val="10"/>
        <color indexed="8"/>
        <rFont val="Arial"/>
        <family val="2"/>
      </rPr>
      <t xml:space="preserve">
25/07/2018:</t>
    </r>
    <r>
      <rPr>
        <sz val="10"/>
        <color indexed="8"/>
        <rFont val="Arial"/>
        <family val="2"/>
      </rPr>
      <t xml:space="preserve"> Respuesta informe de  seguimiento al Plan de Mejoramiento Archivistico, el cual fue radicado en el IDEP bajo el No. 1014 del 17/07/2018  Archivo General de la Nación</t>
    </r>
  </si>
  <si>
    <r>
      <t xml:space="preserve">Radicado 924 de 2017
</t>
    </r>
    <r>
      <rPr>
        <sz val="10"/>
        <color indexed="8"/>
        <rFont val="Arial"/>
        <family val="2"/>
      </rPr>
      <t xml:space="preserve">10/04/2018: Respuesta informe de seguimiento al Plan Archivístico rad 455 del 28/03/2018 Archivo General de la Nación
</t>
    </r>
    <r>
      <rPr>
        <b/>
        <sz val="10"/>
        <color indexed="8"/>
        <rFont val="Arial"/>
        <family val="2"/>
      </rPr>
      <t xml:space="preserve">25/07/2018: </t>
    </r>
    <r>
      <rPr>
        <sz val="10"/>
        <color indexed="8"/>
        <rFont val="Arial"/>
        <family val="2"/>
      </rPr>
      <t>Respuesta informe de  seguimiento al Plan de Mejoramiento Archivistico, el cual fue radicado en el IDEP bajo el No. 1014 del 17/07/2018  Archivo General de la Nación</t>
    </r>
  </si>
  <si>
    <r>
      <t xml:space="preserve">28/07/2017: Diana Karina Ruiz P.
12/10/2017: Diana Karina Ruiz-Jefe de OCI
Alix del Pilar Hurtado Pedraza-Técnico Operativo OCI
</t>
    </r>
    <r>
      <rPr>
        <sz val="10"/>
        <color indexed="8"/>
        <rFont val="Arial"/>
        <family val="2"/>
      </rPr>
      <t xml:space="preserve">10/04/2018: Alix del Pilar Hurtado Pedraza, Técnico Operativo (E )
</t>
    </r>
    <r>
      <rPr>
        <b/>
        <sz val="10"/>
        <color indexed="8"/>
        <rFont val="Arial"/>
        <family val="2"/>
      </rPr>
      <t xml:space="preserve">
25/07/2018</t>
    </r>
    <r>
      <rPr>
        <sz val="10"/>
        <color indexed="8"/>
        <rFont val="Arial"/>
        <family val="2"/>
      </rPr>
      <t>: Alix del Pilar Hurtado Pedraza, Técnico Operativo (E )</t>
    </r>
  </si>
  <si>
    <r>
      <t xml:space="preserve">Alix del Pilar Hurtado Pedraza-Técnico Operativo OCI12/10/2017: Diana Karina Ruiz-Jefe de OCI
Alix del Pilar Hurtado Pedraza-Técnico Operativo OCI
20/12/2017: Diana Ruiz
</t>
    </r>
    <r>
      <rPr>
        <sz val="10"/>
        <color indexed="8"/>
        <rFont val="Arial"/>
        <family val="2"/>
      </rPr>
      <t xml:space="preserve">10/04/2018: Alix del Pilar Hurtado Pedraza, Técnico Operativo (E )
</t>
    </r>
    <r>
      <rPr>
        <b/>
        <sz val="10"/>
        <color indexed="8"/>
        <rFont val="Arial"/>
        <family val="2"/>
      </rPr>
      <t xml:space="preserve">
25/07/2018:</t>
    </r>
    <r>
      <rPr>
        <sz val="10"/>
        <color indexed="8"/>
        <rFont val="Arial"/>
        <family val="2"/>
      </rPr>
      <t xml:space="preserve"> Alix del Pilar Hurtado Pedraza, Técnico Operativo (E )</t>
    </r>
  </si>
  <si>
    <r>
      <t xml:space="preserve">20/12/2017: Diana Ruiz
</t>
    </r>
    <r>
      <rPr>
        <sz val="10"/>
        <color indexed="8"/>
        <rFont val="Arial"/>
        <family val="2"/>
      </rPr>
      <t xml:space="preserve">
10/04/2018: Alix del Pilar Hurtado Pedraza, Técnico Operativo (E )
</t>
    </r>
    <r>
      <rPr>
        <b/>
        <sz val="10"/>
        <color indexed="8"/>
        <rFont val="Arial"/>
        <family val="2"/>
      </rPr>
      <t xml:space="preserve">
25/07/2018</t>
    </r>
    <r>
      <rPr>
        <sz val="10"/>
        <color indexed="8"/>
        <rFont val="Arial"/>
        <family val="2"/>
      </rPr>
      <t>: Alix del Pilar Hurtado Pedraza, Técnico Operativo (E )</t>
    </r>
  </si>
  <si>
    <r>
      <t xml:space="preserve">20/12/2017: Diana Ruiz
</t>
    </r>
    <r>
      <rPr>
        <b/>
        <sz val="10"/>
        <color indexed="8"/>
        <rFont val="Arial"/>
        <family val="2"/>
      </rPr>
      <t xml:space="preserve">
</t>
    </r>
    <r>
      <rPr>
        <sz val="10"/>
        <color indexed="8"/>
        <rFont val="Arial"/>
        <family val="2"/>
      </rPr>
      <t xml:space="preserve">10/04/2018: Alix del Pilar Hurtado Pedraza, Técnico Operativo (E )
</t>
    </r>
    <r>
      <rPr>
        <b/>
        <sz val="10"/>
        <color indexed="8"/>
        <rFont val="Arial"/>
        <family val="2"/>
      </rPr>
      <t xml:space="preserve">
25/07/2018</t>
    </r>
    <r>
      <rPr>
        <sz val="10"/>
        <color indexed="8"/>
        <rFont val="Arial"/>
        <family val="2"/>
      </rPr>
      <t>: Alix del Pilar Hurtado Pedraza, Técnico Operativo (E )</t>
    </r>
  </si>
  <si>
    <r>
      <t xml:space="preserve">28/07/2017: Diana Karina Ruiz P.
12/10/2017: Diana Karina Ruiz-Jefe de OCI
Alix del Pilar Hurtado Pedraza-Técnico Operativo OCI
</t>
    </r>
    <r>
      <rPr>
        <sz val="10"/>
        <color indexed="8"/>
        <rFont val="Arial"/>
        <family val="2"/>
      </rPr>
      <t>10/04/2018</t>
    </r>
    <r>
      <rPr>
        <b/>
        <sz val="10"/>
        <color indexed="8"/>
        <rFont val="Arial"/>
        <family val="2"/>
      </rPr>
      <t>:</t>
    </r>
    <r>
      <rPr>
        <sz val="10"/>
        <color indexed="8"/>
        <rFont val="Arial"/>
        <family val="2"/>
      </rPr>
      <t xml:space="preserve"> Alix del Pilar Hurtado Pedraza, Técnico Operativo (E )
</t>
    </r>
    <r>
      <rPr>
        <b/>
        <sz val="10"/>
        <color indexed="8"/>
        <rFont val="Arial"/>
        <family val="2"/>
      </rPr>
      <t>25/07/2018</t>
    </r>
    <r>
      <rPr>
        <sz val="10"/>
        <color indexed="8"/>
        <rFont val="Arial"/>
        <family val="2"/>
      </rPr>
      <t>: Alix del Pilar Hurtado Pedraza, Técnico Operativo (E )</t>
    </r>
  </si>
  <si>
    <r>
      <t xml:space="preserve">10/04/2018: Alix del Pilar Hurtado Pedraza, Técnico Operativo (E )
</t>
    </r>
    <r>
      <rPr>
        <b/>
        <sz val="10"/>
        <color indexed="8"/>
        <rFont val="Arial"/>
        <family val="2"/>
      </rPr>
      <t>25/07/2018:</t>
    </r>
    <r>
      <rPr>
        <sz val="10"/>
        <color indexed="8"/>
        <rFont val="Arial"/>
        <family val="2"/>
      </rPr>
      <t xml:space="preserve"> Alix del Pilar Hurtado Pedraza, Técnico Operativo (E )</t>
    </r>
  </si>
  <si>
    <r>
      <t xml:space="preserve">24/4/2018:  Se encuentra pendiente su aprobación y publicación.
</t>
    </r>
    <r>
      <rPr>
        <b/>
        <sz val="10"/>
        <color indexed="8"/>
        <rFont val="Arial"/>
        <family val="2"/>
      </rPr>
      <t>01/06/2018:</t>
    </r>
    <r>
      <rPr>
        <sz val="10"/>
        <color indexed="8"/>
        <rFont val="Arial"/>
        <family val="2"/>
      </rPr>
      <t xml:space="preserve"> En Maloca AulaSIG se encuentra publicado el documento denominado “PROTOCOLO DE SEGURIDAD Y MANEJO DE CUENTAS – TESORERÍA”, con fecha de aprobación del 02/05/2018. Se cierra la acción</t>
    </r>
  </si>
  <si>
    <r>
      <t xml:space="preserve">http://www.idep.edu.co/?q=content/gf-14-proceso-de-gesti%C3%B3n-financiera#overlay-context=
</t>
    </r>
    <r>
      <rPr>
        <b/>
        <sz val="10"/>
        <color indexed="8"/>
        <rFont val="Arial"/>
        <family val="2"/>
      </rPr>
      <t xml:space="preserve">19/07/2018:  </t>
    </r>
    <r>
      <rPr>
        <sz val="10"/>
        <color indexed="8"/>
        <rFont val="Arial"/>
        <family val="2"/>
      </rPr>
      <t xml:space="preserve">http://www.idep.edu.co/?q=content/gf-14-proceso-de-gesti%C3%B3n-financiera#overlay-context= </t>
    </r>
  </si>
  <si>
    <r>
      <t xml:space="preserve">24/04/2018: Hilda Yamile Morales Laverde - Jefe OCI.
01/06/2018:   Hilda Yamile Morales Laverde, Jefe Oficina Control Interno 
</t>
    </r>
    <r>
      <rPr>
        <b/>
        <sz val="10"/>
        <rFont val="Arial"/>
        <family val="2"/>
      </rPr>
      <t xml:space="preserve">
25/07/2018</t>
    </r>
    <r>
      <rPr>
        <sz val="10"/>
        <rFont val="Arial"/>
        <family val="2"/>
      </rPr>
      <t>: Alix del Pilar Hurtado P., Técnico Operativo (E ) OCI</t>
    </r>
  </si>
  <si>
    <t>Materialización del riesgo "Tener ataques informáticos a bases de datos, red de comunicaciones, sistemas de información y/o página web de la entidad", donde se detectó un virus de tipo ransomware, denominado GANDCRAB en una versión reciente, que en la práctica lo que hace es secuestrar archivos mediante el cifrado de los mismos. Este virus afectó las siguientes unidades:
1.    Unidades Z de los usuarios: Andrea Bustamante, Ana María Caro, Ana Alexandra Díaz, Adriana Díaz Izquierdo y Abdonina Guevara.
2.    Carpetas compartidas denominadas Académica, Administrativa (Contabilidad, PIGA, SAFyCD, Servicios Generales, Talento Humano y Tesorería) y Control Interno (2014 hasta la carpeta Planeación).
3.    Sistema operativo del Sistema de Información HUMANO.</t>
  </si>
  <si>
    <t>* Debilidad en la aplicación de los controles establecidos en el mapa de riesgos
* Debilidad y falta de documentación en los controles existentes para evitar ataques informáticos a las bases de datos, red de comunicaciones, sistemas de información y/o página web .
*  Falta de lineamientos o procedimientos documentados de seguridad y privacidad de la información.
* Falta de capacitaciones y/o socializaciones efectivas de lineamientos para preservar la seguridad y privacidad de la información a funcionarios y contratistas de la entidad.</t>
  </si>
  <si>
    <t>Eliminar el virus detectado del dominio y como medida preventiva se desconectaron los discos externos que almacenan la información de las unidades Z y del Centro de Documentación, razón por la cual en este momento ningún usuario puede visibilizar su unidad Z. Lo correspondiente a lo almacenado en el disco externo Centro de documentación fue restablecido el martes 25 de septiembre.
Paralelamente se inició la realización de un nuevo backup de las unidades Z en un disco externo y una vez finalice este proceso serán activadas nuevamente dichas unidades en la red interna del IDEP, con lo cual esperamos que el jueves 27 de septiembre tengan acceso a sus unidades Z.</t>
  </si>
  <si>
    <t>Profesionales y/o contratistas del proceso Gestión tecnológica.</t>
  </si>
  <si>
    <t>Servicio reestablecido</t>
  </si>
  <si>
    <t>Mapa de riesgos del proceso actualizado</t>
  </si>
  <si>
    <t>Procedimiento documentado, aprobado, publicado e implementado.</t>
  </si>
  <si>
    <t>Plan de contingencia tecnológica actualizado y publicado</t>
  </si>
  <si>
    <t>Realizar una socialización efectiva a funcionarios y contratistas del IDEP sobre los procedimientos establecidos en seguridad y privacidad de la información</t>
  </si>
  <si>
    <t>Evidencias de la realización de la socialización</t>
  </si>
  <si>
    <t>Verificar la restricción al acceso de páginas que puedan afectar la seguridad de la información de la entidad y descarga de software, en todos los equipos de la entidad.</t>
  </si>
  <si>
    <t xml:space="preserve">Evidencias de la capacitación </t>
  </si>
  <si>
    <t xml:space="preserve">Fortalecer los recursos existentes para la realización de Backups </t>
  </si>
  <si>
    <t>Backups realizados</t>
  </si>
  <si>
    <t>Mapa de riesgos actualizados</t>
  </si>
  <si>
    <t>Servicios reestablecidos</t>
  </si>
  <si>
    <t>Acta No. 1 de reunión 5 abril de 2016 (Expediente Contractual)12 de octubre de 2016: correo electrónico enviado por el profesional de soporte SIAFI del Idep. 06 de abril de 2016: Prórroga Contrato 034.
12 de julio de 2017: Comunicación externa 469 del 07 de julio de 2017
24/11/2017: Actas de capacitación en el módulo de metas e indicadores del sistema de información SIAFI suscritas con el proveedor del software y los personas capacitadas.
Acceso al módulo de metas e indicadores a través del recurso compartido "S" en la carpeta GOOBI de SIAFI.
Actas de seguimiento al contrato. Seguimiento a indicadores en SIG
Módulo  en producción
Módulo  en producción 
Pantallazo del aplicativo GOOBI</t>
  </si>
  <si>
    <r>
      <rPr>
        <b/>
        <sz val="10"/>
        <color indexed="8"/>
        <rFont val="Arial"/>
        <family val="2"/>
      </rPr>
      <t>02/04/2018</t>
    </r>
    <r>
      <rPr>
        <sz val="10"/>
        <color indexed="8"/>
        <rFont val="Arial"/>
        <family val="2"/>
      </rPr>
      <t xml:space="preserve"> Se realizo seguimiento a los datos enviados a traves de correo electronico por la funcionaria responsable de la radicacion.
</t>
    </r>
    <r>
      <rPr>
        <b/>
        <sz val="10"/>
        <color indexed="8"/>
        <rFont val="Arial"/>
        <family val="2"/>
      </rPr>
      <t xml:space="preserve">04/07/2018 </t>
    </r>
    <r>
      <rPr>
        <sz val="10"/>
        <color indexed="8"/>
        <rFont val="Arial"/>
        <family val="2"/>
      </rPr>
      <t xml:space="preserve">Se realizo seguimiento a los datos enviados a traves de correo electronico por la funcionaria responsable de la radicacion el 04/07/.2018
</t>
    </r>
    <r>
      <rPr>
        <b/>
        <sz val="10"/>
        <color indexed="8"/>
        <rFont val="Arial"/>
        <family val="2"/>
      </rPr>
      <t xml:space="preserve">01/10/2018 </t>
    </r>
    <r>
      <rPr>
        <sz val="10"/>
        <color indexed="8"/>
        <rFont val="Arial"/>
        <family val="2"/>
      </rPr>
      <t>Se realizo seguimiento a los datos enviados a traves de correo electronico por la funcionaria responsable de la radicacion el 04/07/.2018</t>
    </r>
  </si>
  <si>
    <r>
      <rPr>
        <b/>
        <sz val="10"/>
        <color indexed="8"/>
        <rFont val="Arial"/>
        <family val="2"/>
      </rPr>
      <t>02/04/2018:</t>
    </r>
    <r>
      <rPr>
        <sz val="10"/>
        <color indexed="8"/>
        <rFont val="Arial"/>
        <family val="2"/>
      </rPr>
      <t xml:space="preserve">
 FT-GD-07-03 Préstamo de Expediente (documento fisico )http://www.idep.edu.co/?q=content/gd-07-proceso-de-gesti%C3%B3n-documental#overlay-context=
</t>
    </r>
    <r>
      <rPr>
        <b/>
        <sz val="10"/>
        <color indexed="8"/>
        <rFont val="Arial"/>
        <family val="2"/>
      </rPr>
      <t>1/10/2018</t>
    </r>
    <r>
      <rPr>
        <sz val="10"/>
        <color indexed="8"/>
        <rFont val="Arial"/>
        <family val="2"/>
      </rPr>
      <t xml:space="preserve"> formato  FT-GD-07-03 Préstamo de Expedientes</t>
    </r>
  </si>
  <si>
    <t>Mapa de riesgos actualizado</t>
  </si>
  <si>
    <t>Correos electrónicos remitidos por el Subdirector Administrativo, Financiero y de Control Disciplinario</t>
  </si>
  <si>
    <t>Se solicita  retirar estas actividades de la matriz del plan  de mejoraiento del proceso Gestión financiera teniendo en cuenta que dichas actividades no son competencia de este proceso</t>
  </si>
  <si>
    <r>
      <rPr>
        <b/>
        <sz val="10"/>
        <rFont val="Arial"/>
        <family val="2"/>
      </rPr>
      <t xml:space="preserve">09/04/2018: </t>
    </r>
    <r>
      <rPr>
        <sz val="10"/>
        <rFont val="Arial"/>
        <family val="2"/>
      </rPr>
      <t xml:space="preserve">
Se REALIZO CIRCULARIZACION DE SALDOS A PROVEEDORES, ACTUALIZAR LIQUIDACION DE CONTRATOS.   PENDIENTE CONFIRMAR CASOS PARTICULARES.  -  
</t>
    </r>
  </si>
  <si>
    <t xml:space="preserve">Listado de mesas ayuda solicitadas después del evento. </t>
  </si>
  <si>
    <t>N:\2018\10. PLAN MEJORAMIENTO POR PROCESOS\04.Seguimiento 30_09_2018\Soportes Seguimiento P.M. por procesos a 30_Sep\GF</t>
  </si>
  <si>
    <r>
      <t xml:space="preserve">10/04/2018: Alix del Pilar Hurtado Pedraza, Técnico Operativo (E )
25/07/2018: Alix del Pilar Hurtado Pedraza, Técnico Operativo (E )
</t>
    </r>
    <r>
      <rPr>
        <b/>
        <sz val="10"/>
        <color indexed="8"/>
        <rFont val="Arial"/>
        <family val="2"/>
      </rPr>
      <t>22/10/2018:</t>
    </r>
    <r>
      <rPr>
        <sz val="10"/>
        <color indexed="8"/>
        <rFont val="Arial"/>
        <family val="2"/>
      </rPr>
      <t xml:space="preserve"> Alix del Pilar Hurtado Pedraza, Técnico Operativo (E )</t>
    </r>
  </si>
  <si>
    <t xml:space="preserve">06/10/2017: Evidencias Citadas en el seguimiento y a solicitud del interesado.
24/11/2017: http://www.idep.edu.co/?q=content/gf-14-proceso-de-gesti%C3%B3n-financiera#overlay-context=
06/04/2018: http://www.idep.edu.co/?q=content/gf-14-proceso-de-gesti%C3%B3n-financiera#overlay-context=
24/11/2017: http://www.idep.edu.co/?q=content/gf-14-proceso-de-gesti%C3%B3n-financiera#overlay-context=
</t>
  </si>
  <si>
    <t>24/11/2017: http://www.idep.edu.co/sites/default/files/PRO-GF-14-14%20Causacion_ordenes_de_pago_V4_1.pdf#overlay-context=content/gf-14-proceso-de-gesti%25C3%25B3n-financiera%3Fq%3Dcontent/gf-14-proceso-de-gesti%25C3%25B3n-financiera
06/04/2018: el Procedimiento se encuentra publicado en el siguiente link: http://www.idep.edu.co/sites/default/files/PRO-GF-14-14_Causacion_ordenes_pago_V5.pdf
05/10/2018: El procedimiento se encuentra actualizado en http://www.idep.edu.co/?q=content/gf-14-proceso-de-gesti%C3%B3n-financiera#overlay-context=</t>
  </si>
  <si>
    <t>24/11/2017: http://www.idep.edu.co/sites/default/files/PRO-GF-14-11%20Gestio%CC%81n%20Contable_V4.pdf
06/04/2018: http://www.idep.edu.co/sites/default/files/PRO-GF-14-11_Gestion_Contable_V5.pdf</t>
  </si>
  <si>
    <t>06/04/2018: Correo Institucional dirigido a la OAJ</t>
  </si>
  <si>
    <t xml:space="preserve">06/04/2018:
 Actas de Comité Tecnico de Sostenibilidad Contable 2018. </t>
  </si>
  <si>
    <t xml:space="preserve">06/04/2018: 
Actas de Comité Tecnico de Sostenibilidad Contable 2018. </t>
  </si>
  <si>
    <t>09/04/2018: 
http://www.idep.edu.co/?q=content/gf-14-proceso-de-gesti%C3%B3n-financiera#overlay-context=</t>
  </si>
  <si>
    <t>09/04/2018: 
http://www.idep.edu.co/sites/default/files/MN_GF_14_01MANUAL_POLITICAS_IDEP_V2.pdf</t>
  </si>
  <si>
    <r>
      <rPr>
        <sz val="10"/>
        <color indexed="8"/>
        <rFont val="Arial"/>
        <family val="2"/>
      </rPr>
      <t xml:space="preserve">09/04/2018: 
*Radicado N° 2660 de fecha 30/01/2018.
*Radicado N° 000171 del 14/02/2018
*Radicado N° 000215 de fecha 31/01/2018
*Radiacdo N°  000124 del 05/02/2018
*Radicado N° 000171 de 14/02/2018.
</t>
    </r>
  </si>
  <si>
    <r>
      <rPr>
        <sz val="10"/>
        <color indexed="8"/>
        <rFont val="Arial"/>
        <family val="2"/>
      </rPr>
      <t>09/04/2018: 
*Radicado N° 000215 del 31/01/2018.</t>
    </r>
  </si>
  <si>
    <r>
      <rPr>
        <sz val="10"/>
        <color indexed="8"/>
        <rFont val="Arial"/>
        <family val="2"/>
      </rPr>
      <t>06/04/2018: 
se encuentra como soporte en el expediente de Actas de Comité de Sostenibilidad Contable de la Vigencia 2018.</t>
    </r>
  </si>
  <si>
    <r>
      <rPr>
        <sz val="10"/>
        <color indexed="8"/>
        <rFont val="Arial"/>
        <family val="2"/>
      </rPr>
      <t>06/04/2018: 
Correo Institucional de Fecha 06/02/2018.</t>
    </r>
  </si>
  <si>
    <r>
      <t xml:space="preserve">25/4/2018:  Se realizó la actualización de procedimientos y se encuetran publicados en la página web.   
</t>
    </r>
    <r>
      <rPr>
        <b/>
        <sz val="10"/>
        <color indexed="8"/>
        <rFont val="Arial"/>
        <family val="2"/>
      </rPr>
      <t xml:space="preserve">19/07/2018: </t>
    </r>
    <r>
      <rPr>
        <sz val="10"/>
        <color indexed="8"/>
        <rFont val="Arial"/>
        <family val="2"/>
      </rPr>
      <t xml:space="preserve">No se reportó seguimiento por parte del líder del proceso de Gestión Financiera. Sin embargo, revisado Maloca AulaSIG, se evidencia que en el mes de marzo de 2018, se actualizaron los siguientes procedimientos:
* PRO-GF-14-06 Conciliaciones bancarias y contables.  Fecha de aporbacion  26/03/2018.
* PRO-GF-14-11 Gestión Contable.   Fecha de Aprobacion 26/03/2018.
*PRO-GF-14-12 Revisión a los informes de ejecución financiera de los recursos entregados en administración. Fecha de Aprobacion 26/03/2018.
*PRO-GF-14-14 Causación de Órdenes de Pago. Fecha de Aprobación 23/06/2018
 El procedimiento PRO-GF-14-15 Programación Mensualizada de Caja PAC. se encuentra en su versión 4 del 19/07/2017. SE CIERRA LA ACCIÓN
</t>
    </r>
  </si>
  <si>
    <r>
      <t xml:space="preserve">24/4/2018:  Esta actividad se encuentra sin avance y vencida.
</t>
    </r>
    <r>
      <rPr>
        <b/>
        <sz val="10"/>
        <color indexed="8"/>
        <rFont val="Arial"/>
        <family val="2"/>
      </rPr>
      <t xml:space="preserve">01/06/2018: </t>
    </r>
    <r>
      <rPr>
        <sz val="10"/>
        <color indexed="8"/>
        <rFont val="Arial"/>
        <family val="2"/>
      </rPr>
      <t xml:space="preserve">Revisado en Maloca AulaSIG,  se encuentra publicado el documento denominado “PROTOCOLO DE SEGURIDAD Y MANEJO DE CUENTAS – TESORERÍA”, con fecha de aprobación del 02/05/2018, en donde se evidencia la implementación de controles necesarios para mejorar  la seguridad de la información en los equipos desde los cuales se realicen transacciones de la entidad.
1) En acta del  23/03/2018, se definen perfiles en SIAFI, así:
</t>
    </r>
    <r>
      <rPr>
        <i/>
        <u/>
        <sz val="10"/>
        <color indexed="8"/>
        <rFont val="Arial"/>
        <family val="2"/>
      </rPr>
      <t xml:space="preserve">Perfil Tesorero: </t>
    </r>
    <r>
      <rPr>
        <i/>
        <sz val="10"/>
        <color indexed="8"/>
        <rFont val="Arial"/>
        <family val="2"/>
      </rPr>
      <t xml:space="preserve"> </t>
    </r>
    <r>
      <rPr>
        <sz val="10"/>
        <color indexed="8"/>
        <rFont val="Arial"/>
        <family val="2"/>
      </rPr>
      <t xml:space="preserve">Se Quito definitivamente el permiso de “anulación” para todo el módulo tesoral. A su vez se asignaron estos permisos al Subdirector Administrativo
</t>
    </r>
    <r>
      <rPr>
        <i/>
        <u/>
        <sz val="10"/>
        <color indexed="8"/>
        <rFont val="Arial"/>
        <family val="2"/>
      </rPr>
      <t>Perfil Subdirector Adm</t>
    </r>
    <r>
      <rPr>
        <sz val="10"/>
        <color indexed="8"/>
        <rFont val="Arial"/>
        <family val="2"/>
      </rPr>
      <t xml:space="preserve">: Se quitaron los permisos de “Creación”, “Modificación” y “Firma” del módulo tesoral. A su vez se asignó el permiso de “Anulación”
La solicitud de anulación se realizará vía correo electrónico por el Tesorero General explicando los motivos de la solicitud y se efectuará por el Subdirector Administrativo.  
La Oficina de Control Interno, realizará revisión en SIAFI, con el fin de verificar el cumplimiento de los roles y permisos establecidos
</t>
    </r>
    <r>
      <rPr>
        <b/>
        <sz val="10"/>
        <color indexed="8"/>
        <rFont val="Arial"/>
        <family val="2"/>
      </rPr>
      <t xml:space="preserve">25/07/2018: </t>
    </r>
    <r>
      <rPr>
        <sz val="10"/>
        <color indexed="8"/>
        <rFont val="Arial"/>
        <family val="2"/>
      </rPr>
      <t>Revisado en Goobi, se evidencia que se encuentra parametrizados los perfiles del Tesorero y el Subdirector Administrativo de acuerdo a lo establecido en el acta del 23/03/2018</t>
    </r>
  </si>
  <si>
    <r>
      <t>24/4/2018:  Se aportó como evidencia la confirmación de saldos de Corporación Magisterio y se verificó las liquidaciones de los contratos.  Se continua con el seguimiento de ésta acción.
01/06/2018: Se encuentra pendiente anexar los soportes de los correos efectuados. 
19/07/2018: Cotinúa pendiente el anexar los soportes de los correos efectuados respecto a la circularización realizada con los supervisores.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18/10/2018: </t>
    </r>
    <r>
      <rPr>
        <sz val="10"/>
        <rFont val="Arial"/>
        <family val="2"/>
      </rPr>
      <t xml:space="preserve">El 16 de febrero de 2018 se reimitió correo a los supervisores de contratos por parte de la Subdirección Administrativa y Financiera con el fin verificar la efectividad de los pagos a febrero de 2018, así mismo, la liquidación de los contratos de la vigencia de 2017. Producto de la circularización se presentó inquietudes respecto al contrato 106 de 2017, del cual se hizo claridad con la remisión del acta de liquidación de este. 
</t>
    </r>
  </si>
  <si>
    <r>
      <t xml:space="preserve">24/4/2018:  Se inicia el seguimiento el segundo semestre de 2018.
19/07/2018: No se reportaron avances por parte del líder del proceso.
NOTA: La Oficina de Control Interno, durante el mes de Agosto, realizará visita administrativa al área de contabilidad, con el fin de verificar los documentos que soporten la gestión adelantada en cumplimiento a las acciones planteadas.
</t>
    </r>
    <r>
      <rPr>
        <b/>
        <sz val="10"/>
        <rFont val="Arial"/>
        <family val="2"/>
      </rPr>
      <t xml:space="preserve">
18/10/2018: </t>
    </r>
    <r>
      <rPr>
        <sz val="10"/>
        <rFont val="Arial"/>
        <family val="2"/>
      </rPr>
      <t xml:space="preserve">Teniendo en cuenta que esta acción no guarda relación con el  proceso de Gestión Financiera, es necesario el retiro por no ser competencia de la Subdirección.  </t>
    </r>
  </si>
  <si>
    <r>
      <t>24/4/2018:  Se inicia el seguimiento el segundo semestre de 2018.
19/07/2018: No se reportaron avances por parte del líder del proceso.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18/10/2018: </t>
    </r>
    <r>
      <rPr>
        <sz val="10"/>
        <rFont val="Arial"/>
        <family val="2"/>
      </rPr>
      <t xml:space="preserve">Teniendo en cuenta que esta acción no guarda relación con el  proceso de Gestión Financiera, es necesario el retiro por no ser competencia de la Subdirección.  </t>
    </r>
  </si>
  <si>
    <r>
      <t xml:space="preserve">24/04/2018: Hilda Yamile Morales Laverde - Jefe OCI.
</t>
    </r>
    <r>
      <rPr>
        <b/>
        <sz val="10"/>
        <rFont val="Arial"/>
        <family val="2"/>
      </rPr>
      <t xml:space="preserve">19/07/2018: </t>
    </r>
    <r>
      <rPr>
        <sz val="10"/>
        <rFont val="Arial"/>
        <family val="2"/>
      </rPr>
      <t>Alix del Pilar Hurtado P., Técnico Operativo (E ) OCI</t>
    </r>
  </si>
  <si>
    <r>
      <t xml:space="preserve">24/04/2018: Hilda Yamile Morales Laverde - Jefe OCI.
</t>
    </r>
    <r>
      <rPr>
        <b/>
        <sz val="10"/>
        <rFont val="Arial"/>
        <family val="2"/>
      </rPr>
      <t xml:space="preserve">
</t>
    </r>
    <r>
      <rPr>
        <sz val="10"/>
        <rFont val="Arial"/>
        <family val="2"/>
      </rPr>
      <t xml:space="preserve">01/06/2018:   Hilda Yamile Morales Laverde, Jefe Oficina Control Interno </t>
    </r>
  </si>
  <si>
    <r>
      <t xml:space="preserve">24/04/2018: Hilda Yamile Morales Laverde - Jefe OCI.
</t>
    </r>
    <r>
      <rPr>
        <b/>
        <sz val="10"/>
        <rFont val="Arial"/>
        <family val="2"/>
      </rPr>
      <t xml:space="preserve">
</t>
    </r>
    <r>
      <rPr>
        <sz val="10"/>
        <rFont val="Arial"/>
        <family val="2"/>
      </rPr>
      <t xml:space="preserve">19/07/2018: Alix del Pilar Hurtado P., Técnico Operativo (E ) OCI
</t>
    </r>
    <r>
      <rPr>
        <b/>
        <sz val="10"/>
        <rFont val="Arial"/>
        <family val="2"/>
      </rPr>
      <t>19/10/2018:</t>
    </r>
    <r>
      <rPr>
        <sz val="10"/>
        <rFont val="Arial"/>
        <family val="2"/>
      </rPr>
      <t xml:space="preserve"> Sandra Milena Bonilla R._ Contratista de Apoyo Profesional_ OCI</t>
    </r>
  </si>
  <si>
    <t xml:space="preserve">http://www.idep.edu.co/sites/default/files/IN-GF-14-05_Protocolo_de_Seguridad_V1.
Acta No. 2 del 23/03/2018 Plan de Mejoramiento proceso Financiero
</t>
  </si>
  <si>
    <r>
      <t xml:space="preserve">24/04/2018: Hilda Yamile Morales Laverde - Jefe OCI.
19/07/2018: Alix del Pilar Hurtado P., Técnico Operativo (E ) OCI
</t>
    </r>
    <r>
      <rPr>
        <b/>
        <sz val="10"/>
        <rFont val="Arial"/>
        <family val="2"/>
      </rPr>
      <t>19/10/2018:</t>
    </r>
    <r>
      <rPr>
        <sz val="10"/>
        <rFont val="Arial"/>
        <family val="2"/>
      </rPr>
      <t xml:space="preserve"> Sandra Milena Bonilla R._ Contratista de Apoyo Profesional_ OCI</t>
    </r>
  </si>
  <si>
    <r>
      <t xml:space="preserve">24/04/2018: Hilda Yamile Morales Laverde - Jefe OCI.
</t>
    </r>
    <r>
      <rPr>
        <b/>
        <sz val="10"/>
        <rFont val="Arial"/>
        <family val="2"/>
      </rPr>
      <t xml:space="preserve">
</t>
    </r>
    <r>
      <rPr>
        <sz val="10"/>
        <rFont val="Arial"/>
        <family val="2"/>
      </rPr>
      <t xml:space="preserve">19/07/2018: Alix del Pilar Hurtado P., Técnico Operativo (E ) OCI
</t>
    </r>
    <r>
      <rPr>
        <b/>
        <sz val="10"/>
        <rFont val="Arial"/>
        <family val="2"/>
      </rPr>
      <t xml:space="preserve">
19/10/2018:</t>
    </r>
    <r>
      <rPr>
        <sz val="10"/>
        <rFont val="Arial"/>
        <family val="2"/>
      </rPr>
      <t xml:space="preserve"> Sandra Milena Bonilla R._ Contratista de Apoyo Profesional_ OCI</t>
    </r>
  </si>
  <si>
    <r>
      <t xml:space="preserve">24/04/2018: Hilda Yamile Morales Laverde - Jefe OCI.
01/06/2018:   Hilda Yamile Morales Laverde, Jefe Oficina Control Interno 
19/07/2018: Alix del Pilar Hurtado P., Técnico Operativo (E ) OCI
</t>
    </r>
    <r>
      <rPr>
        <b/>
        <sz val="10"/>
        <rFont val="Arial"/>
        <family val="2"/>
      </rPr>
      <t>19/10/2018:</t>
    </r>
    <r>
      <rPr>
        <sz val="10"/>
        <rFont val="Arial"/>
        <family val="2"/>
      </rPr>
      <t xml:space="preserve"> Sandra Milena Bonilla R._ Contratista de Apoyo Profesional_ OCI</t>
    </r>
  </si>
  <si>
    <t>TOTAL  
HALLAZGOS</t>
  </si>
  <si>
    <t>Información insuficiente a usuarios y partes interesadas acerca de la gratuidad de los productos y servicios del IDEP.
Colusión por parte de los Directivos, Funcionarios y/o contratistas que intervienen en la los procesos de distribución de publicaciones</t>
  </si>
  <si>
    <t>Realizar una campaña de información a usuarios y partes interesadas acerca de la gratuidad de los productos y servicios del IDEP, para mejorar  los niveles de publicidad de la información del IDEP a usuarios y partes interesadas.</t>
  </si>
  <si>
    <t xml:space="preserve">Publicación en la Pagina Web del IDEP de la campaña realizada,  ( enlace) 
Elaboración y envío  de campaña virtual a través de la generación de correos masivos a las bases de datos de usuarios del IDEP </t>
  </si>
  <si>
    <t>Subdirectora Académica 
Asesor de la Dirección general (Líder proceso comunicaciones)</t>
  </si>
  <si>
    <t>Durante el mes de noviembre se revisó y ajustó el mapa de riesgos del proceso de Divulgación y comunicación,  cuyos cambios  se  registraron en el acta de reunión del 28 de noviembre que reposan en el archivo de gestión de la Subdirección académica. Frente al riesgo de Uso indebido de las imágenes y textos para favorecer o desfavorecer a una marca o a un tercero, los controles que se tienen  se califican moderados, por esto se propone desde el líder formular una acción de mejora  preventiva que permita mitigar la ocurrencia del riesgo  anticorrupción identificado.</t>
  </si>
  <si>
    <t>Omisión en la aplicación del manual de imagen institucional
Colusión por parte de los Directivos, Funcionarios y/o contratistas que intervienen en la los procesos de comunicación y divulgación.
Controles ineficientes a los requisitos que deben cumplir las publicaciones.</t>
  </si>
  <si>
    <t xml:space="preserve">Elaborar una lista de chequeo para la verificación y seguimiento del cumplimiento de los criterios  del manual de imagen de la Alcaldía de Bogotá, para la publicación de imágenes y /o textos </t>
  </si>
  <si>
    <t>Publicación de la lista de chequeo en el SIG así como su incorporación  en la caracterización del  proceso de Divulgación y comunicación
Matriz diligenciada  con la verificación de los criterios de  las imágenes y/o textos que  se han publicado</t>
  </si>
  <si>
    <t>Durante el mes de noviembre se revisó y ajustó el mapa de riesgos del proceso de Divulgación y comunicación,  cuyos cambios  se  registraron en el acta de reunión del 28 de noviembre que reposan en el archivo de gestión de la Subdirección académica. Frente al riesgo de Información de las convocatorias   sea divulgada y socializada de manera parcial, inoportuna y/o desactualizada a la comunidad, los controles que se tienen  se califican moderados, por esto se propone desde el líder formular una acción de mejora  preventiva que permita mitigar la ocurrencia del riesgo identificado.</t>
  </si>
  <si>
    <t>La fuente que produce la información en la entidad no la entrega a tiempo.
Falta de oportunidad en el envío de la información a las partes interesadas por los canales institucionales del IDEP (página web, correo electrónico masivo)</t>
  </si>
  <si>
    <t xml:space="preserve">Elaborar una matriz de seguimiento  de la información de las convocatorias que se publica  en los canales institucionales del IDEP. </t>
  </si>
  <si>
    <t xml:space="preserve">Matriz diligenciada  con el seguimiento de la información publicada de las convocatorias </t>
  </si>
  <si>
    <t>Durante el mes de noviembre se revisó y ajustó el mapa de riesgos del proceso de Divulgación y comunicación,  cuyos cambios  se  registraron en el acta de reunión del 28 de noviembre que reposan en el archivo de gestión de la Subdirección académica. Frente al riesgo de Retrasos o demoras en los tiempos de entrega de publicaciones a los usuarios y partes interesadas, los controles que se tienen  se califican moderados, por esto se propone desde el líder formular una acción correctiva que permita mitigar la ocurrencia del riesgo identificado, puesto que su materialización corresponde a  factores externos al IDEP.</t>
  </si>
  <si>
    <t>Incumplimiento en los tiempos estimados de impresión por parte de la Imprenta Distrital.
Retrasos en la entrega de contenidos e insumos producto de los proyectos que apoya y promueve el IDEP.
Falta de consentimientos informados de los autores y/o participantes de los estudios desarrollados del IDEP</t>
  </si>
  <si>
    <t>Suscribir un documento entre la Imprenta Distrital y el IDEP   con el fin de establecer los acuerdos necesarios  para cumplir con  los procesos de impresión de las publicaciones del IDEP.</t>
  </si>
  <si>
    <t>Documento suscrito entre el IDEP y la Imprenta distrital</t>
  </si>
  <si>
    <t xml:space="preserve">Subdirectora Académica 
Profesional Especializado 222-105 de la subdirección académica </t>
  </si>
  <si>
    <t>Durante el mes de noviembre se revisó y ajustó el mapa de riesgos del proceso de Atención al ciudadano,  cuyos cambios  se  registraron en el acta de reunión del 28 de noviembre que reposan en el archivo de gestión de la Subdirección académica. Frente al riesgo de manipular información que solicita el ciudadano a la entidad por interés particular, los controles que se tienen  se califican moderados, por esto se propone desde el líder formular una acción de mejora  preventiva que permita mitigar la ocurrencia del riesgo  anticorrupción identificado.</t>
  </si>
  <si>
    <t xml:space="preserve">Colusión por parte de los Directivos, Funcionarios y/o contratistas que intervienen en los diferentes procesos que incluyen acciones de dar respuesta a los ciudadanos
Evitar perjuicio a particulares por acciones indebidas en el desarrollo de las funciones asignadas.
Favorecimiento un particular o a un tercero
</t>
  </si>
  <si>
    <t>Actualizar los formatos de tratamiento para usos de los consentimientos y asentimientos de la política de tratamiento de datos ​que se tienen en el SIG</t>
  </si>
  <si>
    <t xml:space="preserve">Documentos Actualizados en el SIG del IDEP </t>
  </si>
  <si>
    <t>Subdirectora Académica</t>
  </si>
  <si>
    <t>Durante el mes de noviembre se revisó y ajustó el mapa de riesgos del proceso de Atención al ciudadano,  cuyos cambios  se  registraron en el acta de reunión del 28 de noviembre que reposan en el archivo de gestión de la Subdirección académica. Frente al riesgo de Usuarios atendidos de manera inoportuna, ineficaz, ineficiente, indigna y/o sin calidez, los controles que se tienen  se califican moderados, por esto se propone desde el líder formular una acción de mejora  preventiva que permita mitigar la ocurrencia del riesgo  identificado.</t>
  </si>
  <si>
    <t>Desconocimiento de la información institucional por parte de los funcionarios del instituto.
Un servicio deficiente por parte de funcionarios que tienen asignada la responsabilidad.
Inadecuada caracterización de usuarios y partes interesadas que permitan conocer las necesidades y expectativas de los usuarios.</t>
  </si>
  <si>
    <t>Hacer una campaña virtual a los  servidores públicos  para sensibilizar la necesidad de atender  a los usuarios de manera oportuna, eficaz, eficiente, digna y/o con calidez, divulgando el contenido del Manual de atención al ciudadano del instituto para la investigación educativa y el desarrollo pedagógico - IDEP</t>
  </si>
  <si>
    <t>Subdirectora Académica
Asesor Dirección General ( Líder del proceso de comunicaciones)</t>
  </si>
  <si>
    <t>Durante el mes de noviembre se revisó y ajustó el mapa de riesgos del proceso de Investigación y desarrollo pedagógico,  cuyos cambios  se  registraron en el acta de reunión del 27 de noviembre que reposan en el archivo de gestión de la Subdirección académica. Frente al riesgo de productos resultado de los proyectos de IyDP con plagio,  se propone desde el líder formular una acción de mejora  preventiva que permita mitigar la ocurrencia del riesgo identificado.</t>
  </si>
  <si>
    <t>Inadecuada utilización de herramientas tecnológicas que permitan la identificación de plagio en los documentos
Desconocimiento de las normas de referencia ión o citas de autor
Falta de integridad del contratista o funcionario.</t>
  </si>
  <si>
    <t>Documentar  el uso de la herramienta tecnológica que permite identificar plagio</t>
  </si>
  <si>
    <t xml:space="preserve">Documento  instructivo para el uso de la herramienta tecnológica anti plagio con la que cuente el IDEP  formalizado en el SIG en el proceso de Investigación y desarrollo pedagógico. </t>
  </si>
  <si>
    <t>Durante el mes de noviembre se revisó y ajustó el mapa de riesgos del proceso de Investigación y desarrollo pedagógico,  cuyos cambios  se  registraron en el acta de reunión del 27 de noviembre que reposan en el archivo de gestión de la Subdirección académica. Frente al riesgo de retiro anticipado de los participantes de los proyectos de Investigación y Desarrollo Pedagógico,  se propone desde el líder formular una acción de mejora  preventiva que permita mitigar la ocurrencia del riesgo identificado.</t>
  </si>
  <si>
    <t>Limitación de tiempo por parte de los interesados por múltiples actividades en las instituciones educativas.
Desarticulación entre las diferentes actividades que realiza el Instituto con los usuarios y partes interesadas.
Falta de motivación o interés en los proyectos desarrollados</t>
  </si>
  <si>
    <t>Socializar los lineamientos de las  guías  GU-IDP-04-01 Proyectos de Investigación y GU-IDP-04-02 Proyectos Desarrollo Pedagógico, especialmente en los temas relacionados con  la suscripción de actas de compromiso, las formas en que se puede realizar acompañamiento para prevenir este riesgo y  finalmente los tipos de incentivos académicos que pueden otorgarse a los participantes de los proyectos.</t>
  </si>
  <si>
    <t>Lista de asistencia de la socialización realizada a los funcionarios de la Subdirección Académica</t>
  </si>
  <si>
    <t>06/30/2019</t>
  </si>
  <si>
    <t>Se realizó la consulta a cuatro (4) funcionarios responsables de actividades sobre el cumplimiento de los lineamientos establecidos en las  guías GU-IDP-04-02 Proyectos Desarrollo Pedagógica y GU-IDP-04-01 Proyectos de Investigación específicamente del numeral 9. A lo cual se evidencio que tan solo una funcionaria esta dando cumplimiento a la organización de la carpeta del proyecto utilizando Google Drive</t>
  </si>
  <si>
    <t>No hay conocimiento  por  funcionarios y/o contratistas  de la subdirección académica , de los aspectos propuestos en las guías GU-IDP-04-02 Proyectos Desarrollo Pedagógica y GU-IDP-04-01 Proyectos de Investigación</t>
  </si>
  <si>
    <t>Socialización de los lineamientos de la GU-IDP-04-02 Proyectos Desarrollo Pedagógica y GU-IDP-04-01 Proyectos de Investigación</t>
  </si>
  <si>
    <t xml:space="preserve">De acuerdo al cronograma establecido en la ficha técnica, para el segundo semestre se estableció un 30 % de avance; en el POA se reporto n 0,30 de cumplimiento para este trimestre, no obstante estos datos solo cruza con el reposte del PEDI.
Se presenta diferencias en los datos reportados en los tres instrumentos de validación, tanto en la meta proyectada como en el avance reportado, no es consistente la medida de evaluación del indicador .
Homogeneidad para la presentación de los diferentes instrumentos de evaluación a la gestión. </t>
  </si>
  <si>
    <t xml:space="preserve">No hay una presentación clara en las metas y el  avance (unidad de medida  y metodología de medición)  por cada estudio, en los instrumentos de indicadores  de gestión, plan operativo anual y fichas de proyectos. </t>
  </si>
  <si>
    <t xml:space="preserve">Revisión y modificación de los indicadores para el proceso de Investigación y Desarrollo Pedagógico  con el fin de alinear la medición entre  los instrumentos de planeación como el POA, los indicadores de Gestión del proceso y fichas de proyectos. </t>
  </si>
  <si>
    <t xml:space="preserve">Hoja de vida de los indicadores formulados para el proceso 
Plan Operativo Anual con porcentajes programados acordes a los indicadores del proceso </t>
  </si>
  <si>
    <t>De la revisión efectuada se observó que se presentan diferencias en el cronograma establecido en el POA y en la documentación que reposasen el expediente de las siguientes fichas: Sistema de monitoreo al cumplimiento de los estándares de calidad de educación inicial, Estudio investigación e innovación- un marco de referencia para el premio ala investigación educativa y reconocimiento docente</t>
  </si>
  <si>
    <t>No es claro los criterios para formular las fichas de proyectos de investigación o desarrollo pedagógico en la dependencia
No se evidencia una actividad  en el Plan operativo anual de la Subdirección Académica, el cual tiene ficha de proyecto pero su seguimiento se encuentra  reportado dentro de otra ficha de proyecto</t>
  </si>
  <si>
    <t xml:space="preserve">Actualizar el procedimiento PRO-IDP-04-01 Formulación de Proyectos de Investigación y Desarrollo Pedagógico, con el fin de  establecer los criterios para la elaboración o no de la de Ficha de proyectos de investigación o desarrollo  pedagógico. </t>
  </si>
  <si>
    <t>Documento de procedimiento PRO-IDP-04-01 Formulación de Proyectos de Investigación y Desarrollo Pedagógico actualizado  a la vigencia 2019</t>
  </si>
  <si>
    <t xml:space="preserve">Se presentan diferencias en las metas establecidas según el cronograma que reposa en la ficha técnica y los instrumentos de indicadores de gestión . </t>
  </si>
  <si>
    <t xml:space="preserve">Se presenta un error en la sumatoria del cronograma planeado </t>
  </si>
  <si>
    <t>Cuadro de seguimiento diligenciado</t>
  </si>
  <si>
    <r>
      <t xml:space="preserve">Actividad quese realizara una vez se tengan convalidadas las Tablas de Retención Documental  
06/10/2017: Actividad en desarrollado , la cual se implementara una vez se tengan aprobadas las tablas de retencion Documental.  
23/10/2017:Actividad programada para el 2018 una vez se envien los ajustes solicitados para la convalidacion definitiva  
</t>
    </r>
    <r>
      <rPr>
        <b/>
        <sz val="10"/>
        <rFont val="Arial"/>
        <family val="2"/>
      </rPr>
      <t>26/03/2018</t>
    </r>
    <r>
      <rPr>
        <b/>
        <sz val="10"/>
        <color indexed="8"/>
        <rFont val="Arial"/>
        <family val="2"/>
      </rPr>
      <t xml:space="preserve">. </t>
    </r>
    <r>
      <rPr>
        <sz val="10"/>
        <color indexed="8"/>
        <rFont val="Arial"/>
        <family val="2"/>
      </rPr>
      <t xml:space="preserve">El 12 de enero se recibió concepto de la Secretaría Técnica del Consejo Distrital de Archivos en la que se propone al consejo  la convalidación en firme de la TRD en la primera sesión del 2018.
Se está esperando el acuerdo de convalidación emitido por el Consejo Distrital de Archivos de Bogotá .
</t>
    </r>
    <r>
      <rPr>
        <b/>
        <sz val="10"/>
        <color indexed="8"/>
        <rFont val="Arial"/>
        <family val="2"/>
      </rPr>
      <t>25/07/2018</t>
    </r>
    <r>
      <rPr>
        <sz val="10"/>
        <color indexed="8"/>
        <rFont val="Arial"/>
        <family val="2"/>
      </rPr>
      <t xml:space="preserve">   El 29 de junio de se informo a todos los funcionarios y contratistas del Instituto la convalidación de las Tablas de Retención Documental así como su adopción e implementación a través de alerta informativa. 
Para el segundo semestre se programaron las jornadas de sensibilización con las dependencias y el acompañamiento para la implementación de la Tabla de Retención documental para la vigencia  2018.
</t>
    </r>
    <r>
      <rPr>
        <b/>
        <sz val="10"/>
        <color indexed="8"/>
        <rFont val="Arial"/>
        <family val="2"/>
      </rPr>
      <t>11/12/2018</t>
    </r>
    <r>
      <rPr>
        <sz val="10"/>
        <color indexed="8"/>
        <rFont val="Arial"/>
        <family val="2"/>
      </rPr>
      <t xml:space="preserve"> Se realizo acompañamiento a las seis(6 dependecias del instituto para realizar la implementacion de las Tablas de Retencion en cada Una para la vigencia 2018: se realizo identificacion de las series documentales, rotulacion de las carpetas.Inventario unico documental. por parte del lider del proceso se realizo matriz de seguimiento a cada dependencia.</t>
    </r>
  </si>
  <si>
    <r>
      <rPr>
        <b/>
        <sz val="10"/>
        <color indexed="8"/>
        <rFont val="Arial"/>
        <family val="2"/>
      </rPr>
      <t xml:space="preserve">06/03/2018.
</t>
    </r>
    <r>
      <rPr>
        <sz val="10"/>
        <color indexed="8"/>
        <rFont val="Arial"/>
        <family val="2"/>
      </rPr>
      <t>Rad No.2-2018-580 del 15/01/2018
Q:\TRD_COVALIDADA_2018\IMPLEMENTACIÓN TRD</t>
    </r>
  </si>
  <si>
    <r>
      <rPr>
        <b/>
        <sz val="10"/>
        <color indexed="8"/>
        <rFont val="Arial"/>
        <family val="2"/>
      </rPr>
      <t>23/11/2017</t>
    </r>
    <r>
      <rPr>
        <sz val="10"/>
        <color indexed="8"/>
        <rFont val="Arial"/>
        <family val="2"/>
      </rPr>
      <t xml:space="preserve">: Actividad progrmada para ejecutarse a partir del segundo trimestre del 2018  
</t>
    </r>
    <r>
      <rPr>
        <b/>
        <sz val="10"/>
        <color indexed="8"/>
        <rFont val="Arial"/>
        <family val="2"/>
      </rPr>
      <t>26/03/201</t>
    </r>
    <r>
      <rPr>
        <sz val="10"/>
        <color indexed="8"/>
        <rFont val="Arial"/>
        <family val="2"/>
      </rPr>
      <t xml:space="preserve">8: Las  actividades aprobadas  dentro del SIC  se ejecutaran a partir del segundo trimestre  de 2018.
</t>
    </r>
    <r>
      <rPr>
        <b/>
        <sz val="10"/>
        <color indexed="8"/>
        <rFont val="Arial"/>
        <family val="2"/>
      </rPr>
      <t>04/07/2018</t>
    </r>
    <r>
      <rPr>
        <sz val="10"/>
        <color indexed="8"/>
        <rFont val="Arial"/>
        <family val="2"/>
      </rPr>
      <t xml:space="preserve"> debido a que el Sistema Integrado de Conservacion se aprobo y publico el 26 de junio de 2018. las actidades se reprograman para el tercer periodo
</t>
    </r>
    <r>
      <rPr>
        <b/>
        <sz val="10"/>
        <color indexed="8"/>
        <rFont val="Arial"/>
        <family val="2"/>
      </rPr>
      <t>11/12/2018</t>
    </r>
    <r>
      <rPr>
        <sz val="10"/>
        <color indexed="8"/>
        <rFont val="Arial"/>
        <family val="2"/>
      </rPr>
      <t xml:space="preserve"> Se elaboro acto administrativo de Aprobacion del Sistema Integado de conservacion.  Se elaboro  el instructivo de saneamiento ambiental y documental, y la planilla de control de limpieza de los depositos de archivo del instituto </t>
    </r>
  </si>
  <si>
    <r>
      <rPr>
        <b/>
        <sz val="10"/>
        <color indexed="8"/>
        <rFont val="Arial"/>
        <family val="2"/>
      </rPr>
      <t>26/03/2018.</t>
    </r>
    <r>
      <rPr>
        <sz val="10"/>
        <color indexed="8"/>
        <rFont val="Arial"/>
        <family val="2"/>
      </rPr>
      <t xml:space="preserve">
Z:\PROCEDIMIENTOS_GD\SISTEMA INTEGRADO DE CONSERVACION
</t>
    </r>
    <r>
      <rPr>
        <b/>
        <sz val="10"/>
        <color indexed="8"/>
        <rFont val="Arial"/>
        <family val="2"/>
      </rPr>
      <t>04/07/2018</t>
    </r>
    <r>
      <rPr>
        <sz val="10"/>
        <color indexed="8"/>
        <rFont val="Arial"/>
        <family val="2"/>
      </rPr>
      <t xml:space="preserve">
http://www.idep.edu.co/sites/default/files/PL-GD-07-03_Sistema_Integrado_de_Conservacion_
http://www.idep.edu.co/?q=content/gd-07-proceso-de-gesti%C3%B3n-documental#overlay-context=</t>
    </r>
  </si>
  <si>
    <r>
      <rPr>
        <b/>
        <sz val="10"/>
        <color indexed="8"/>
        <rFont val="Arial"/>
        <family val="2"/>
      </rPr>
      <t>02/04/2018</t>
    </r>
    <r>
      <rPr>
        <sz val="10"/>
        <color indexed="8"/>
        <rFont val="Arial"/>
        <family val="2"/>
      </rPr>
      <t xml:space="preserve">. Se verifico el diligenciamiento del formato el cual se encuentra de acuerdo a la operatividad del proceso y  normatividad legal vigente.
</t>
    </r>
    <r>
      <rPr>
        <b/>
        <sz val="10"/>
        <color indexed="8"/>
        <rFont val="Arial"/>
        <family val="2"/>
      </rPr>
      <t xml:space="preserve">11/12/2018 </t>
    </r>
    <r>
      <rPr>
        <sz val="10"/>
        <color indexed="8"/>
        <rFont val="Arial"/>
        <family val="2"/>
      </rPr>
      <t xml:space="preserve">Se verifico el diligenciamiento del formato el cual se encuentra de acuerdo a la operatividad del proceso y  normatividad legal vigente.
</t>
    </r>
  </si>
  <si>
    <r>
      <rPr>
        <b/>
        <sz val="10"/>
        <color indexed="8"/>
        <rFont val="Arial"/>
        <family val="2"/>
      </rPr>
      <t xml:space="preserve">03/04/2018 </t>
    </r>
    <r>
      <rPr>
        <sz val="10"/>
        <color indexed="8"/>
        <rFont val="Arial"/>
        <family val="2"/>
      </rPr>
      <t xml:space="preserve">Se realizo la revision a los indicadores de gestion. Los cuales seran actualizados en el segundo trimestre 
</t>
    </r>
    <r>
      <rPr>
        <b/>
        <sz val="10"/>
        <color indexed="8"/>
        <rFont val="Arial"/>
        <family val="2"/>
      </rPr>
      <t>04/07/2018</t>
    </r>
    <r>
      <rPr>
        <sz val="10"/>
        <color indexed="8"/>
        <rFont val="Arial"/>
        <family val="2"/>
      </rPr>
      <t xml:space="preserve"> los indicadores fiueron actualizados conforme a la solicitud de la Oficina asesora de planeacion
</t>
    </r>
    <r>
      <rPr>
        <b/>
        <sz val="10"/>
        <color indexed="8"/>
        <rFont val="Arial"/>
        <family val="2"/>
      </rPr>
      <t>01/10/2018</t>
    </r>
    <r>
      <rPr>
        <sz val="10"/>
        <color indexed="8"/>
        <rFont val="Arial"/>
        <family val="2"/>
      </rPr>
      <t xml:space="preserve"> la actualizacion de los indicadores se realizara en el cuarto trimestre
</t>
    </r>
    <r>
      <rPr>
        <b/>
        <sz val="10"/>
        <color indexed="8"/>
        <rFont val="Arial"/>
        <family val="2"/>
      </rPr>
      <t xml:space="preserve">11/12/2018 </t>
    </r>
    <r>
      <rPr>
        <sz val="10"/>
        <color indexed="8"/>
        <rFont val="Arial"/>
        <family val="2"/>
      </rPr>
      <t xml:space="preserve">Teniendo en cuenta el proceso de actualizacion que se ha dado con la convalidacion y aprobacion de las tablas de retencion del instituto asi como la implementacion para la vigencia 2018,  el ajuste realizado al proceso de gestion documental y a los procedimientos es necesario reformular los indicadores de gestion para este Proceso.
para la vigencia 2 Se formularan los indicadores de gestion acordes a la actualizacion del proceso de gestion documental en la entidad. </t>
    </r>
  </si>
  <si>
    <t>Falta por implementar planes de ayuda mutua ante amenazas de interés común.</t>
  </si>
  <si>
    <t>En el plan de emergencias interno no se han documentado planes de ayuda mutua.</t>
  </si>
  <si>
    <t>Actualizar el plan interno de emergencias e incluir un item para describir el plan de ayuda mutua.</t>
  </si>
  <si>
    <t>Plan Interno de Emergencias actualizado y publicado</t>
  </si>
  <si>
    <t>Subdirector Administrativo, Financiero y de Control Disciplinario y profesional de apoyo al SG-SST</t>
  </si>
  <si>
    <t>Es necesario documentar los mecanismos de medición de mortalidad por accidentes de trabajo o enfermedades laborales, como mínimo una vez al año.</t>
  </si>
  <si>
    <t>No se tiene formulado el indicador de mortalidad de accidentes de trabajo.
No se ha realizado medición de la mortalidad por accidentes de trabajo o enfermedades laborales.</t>
  </si>
  <si>
    <t>Formular el indicador de mortalidad por accidentes de trabajo</t>
  </si>
  <si>
    <t>Hoja de vida del indicador aprobada y publicada</t>
  </si>
  <si>
    <t>No se han estructurado programas de prevención</t>
  </si>
  <si>
    <t>No se cuenta con programa(s) de prevención enfocados a los riesgos prioritarios.</t>
  </si>
  <si>
    <t>Formular e implementar un programa de prevención con la asesoría  de la ARL.</t>
  </si>
  <si>
    <t>Programa de prevención aprobado y publicado.
Registros de asistencia, piezas de comunicación y/o registro fotográfico de actividades desarrolladas en relación al programa</t>
  </si>
  <si>
    <t>La Entidad no cuenta con las fichas toxicológicas de los productos químicos utilizados</t>
  </si>
  <si>
    <t>No se evidencian las fichas toxicológicas de los productos químicos utilizados por los servidores de la Entidad.</t>
  </si>
  <si>
    <t>Realizar un inventario de los productos químicos utilizados en la Entidad y suministrar las fichas toxicologicas a quienes los manipulan.</t>
  </si>
  <si>
    <t>Inventario de los productos químicos y fichas toxicologicas</t>
  </si>
  <si>
    <t>No se evidencia la comunicación de  las responsabilidades específicas en Seguridad y Salud en el trabajo (SST) para todos los niveles de la organización</t>
  </si>
  <si>
    <t>Las responsabilidades especificas en seguridad y salud en el trabajo establecidas en el  Plan de Seguridad y Salud en el Trabajo no se han comunicado a cada nivel de la entidad</t>
  </si>
  <si>
    <t>Comunicar las responsabilidades especificas en Seguridad y Salud en el Trabajo a todos los niveles de la entidad.</t>
  </si>
  <si>
    <t>Piezas de comunicación interna y documento soporte de la entrega de las responsabilidades en SST.</t>
  </si>
  <si>
    <t>Los trabajadores no realizan auto-reporte de condiciones de trabajo riesgosas</t>
  </si>
  <si>
    <t>No se ha socializado e implementado el formato de auto-reporte de condiciones de salud y trabajo</t>
  </si>
  <si>
    <t>Socializar el formato de auto-reporte de condiciones de salud y trabajo y promover su implementación en los servidores de la Entidad.</t>
  </si>
  <si>
    <t>Piezas de comunicación interna y/o listados de asistencia</t>
  </si>
  <si>
    <r>
      <t xml:space="preserve">20/01/2017 Se realizó la actualización del formato de acta de comité técnico de sostenibilidad en lo relacionado con la serie documental y se esta dando cumplimiento en los tiempos para su suscripción
06/10/2017:Desde el área de Presupuesto se han efectuado en la presente vigencia cuatro (4) comités de seguimieto presupuestal y dos (2)  comités de emergencia sobre los cuales se tienen las respectivas actas debidamente firmadas. No obstante, teniendo en cuenta la observación generada, es importante revisar los tiempos establecidos para la formalización de las respectivas actas teniendo en cuenta el tiempo que se requiere para proyección de las mismas, envío a los integrantes del comité para su revisión y ajustes pertinentes y posterior corrección y formalización de las mismas. por lo anterior es preciso aclarar que no es viable generar una alerta en calendario google aps para realizar la suscripción de las actas de acuerdo con el tiempo establecido en la Resolución de creación de Comités, esto no implica que el proceso de Gestion Financiera -Presupuesto  no este suscribiendo formalizando las actas de comite. comoevidencia las actas se encuentan debidamente archivas en el respectivo expediente. 
asi mismo  por parate de Contabilidad los aspectos mencionados se corrigieron a partir de las observaciones levantadas por la Oficina de Control Interno, no obstante el expediente anual se folia en su totalidad una vez cerradas las actas de la vigencia, y previo a su remisión al archivo general de la entidad.
Por lo anterior se solicita el cierre de la no conformidad  puesto que se han desarrollado las acciones para eliminar las causas de la no conformidad.
24/11/2017: A partir de esta observación se está dando cumplimiento a los tiempos establecidos en la resolución de creación del Comité Técnico de Sostenibilidad Contable, para lo pertinente a la generación de las actas de Comité y su suscripción por parte de los integrantes, adicionalmente las mismas se están diligenciando según el formato existente en la Maloca Aula SIG, y una vez se incorporan al expediente documental se proceden a foliar.
</t>
    </r>
    <r>
      <rPr>
        <b/>
        <sz val="10"/>
        <rFont val="Arial"/>
        <family val="2"/>
      </rPr>
      <t xml:space="preserve">
06/04/2018:</t>
    </r>
    <r>
      <rPr>
        <sz val="10"/>
        <rFont val="Arial"/>
        <family val="2"/>
      </rPr>
      <t xml:space="preserve"> Se han venido remitiendo las actas de Comite  a través del correo electrónico, para su correspondiente revisión y aprobación, en caso de que hayan observaciones se procede a modificar el acta e imprimirlas para firmas. Pendiente  las alertas en calendarios Google.
</t>
    </r>
    <r>
      <rPr>
        <b/>
        <sz val="10"/>
        <rFont val="Arial"/>
        <family val="2"/>
      </rPr>
      <t xml:space="preserve">05/10/2018: </t>
    </r>
    <r>
      <rPr>
        <sz val="10"/>
        <rFont val="Arial"/>
        <family val="2"/>
      </rPr>
      <t xml:space="preserve"> Igualmente se presentó proyecto de resolución modificatoria al funcionamiento del Comité Técnico de Sostenibilidad Contable, la cual ya fue verirficada por la Oficina Asesora Jurídica y la Oficina de Control Interno y en el momento se encuentra en proceso de ajuste según observaciones y recomendaciones de dichas oficinas, para su posterior firma y publicación.  Con corte al tercer trimestre se encuentra en proceso de elaboraciòn un acta que corresponde a la reunión llevada a cabo el 26 de septiembre de 2018. 
</t>
    </r>
    <r>
      <rPr>
        <b/>
        <sz val="10"/>
        <rFont val="Arial"/>
        <family val="2"/>
      </rPr>
      <t xml:space="preserve">05/12/2018: </t>
    </r>
    <r>
      <rPr>
        <sz val="10"/>
        <rFont val="Arial"/>
        <family val="2"/>
      </rPr>
      <t>Con Resolución No. 147 del 05/12/2018 se modificó el funcionamiento del Comite Técnico de Sostenibilidad del Sistema Contable del Instituto, con el fin de dar cumplimiento al nuevo marco normativo contable, se incorporaron algunas funciones de carácter transitorio, se modificó la periodicidad de las reuniones y  se eliminaron los términos para la elaboración de las actas del comite (Artículo 12 numeral 4). A la fecha las actas se encuentran al día debidamente firmadas y archivadas. El Acta No. 13 de la reunión llevada a cabo el 28 de noviembre de 2018, está en trámite de elaboración.</t>
    </r>
  </si>
  <si>
    <r>
      <t xml:space="preserve">06/10/2017: Se llevó a cabo la actualización de los procedimientos, documentos y formatos del  área de Contabilidad, los mismos se encuentran en proceso de revision final  y posterior publicacion en la MALOCA SIG.
24/11/2017: El inventario Documental del Proceso de Gestión Financiera se encuentra en estado de actulaización 
</t>
    </r>
    <r>
      <rPr>
        <b/>
        <sz val="10"/>
        <rFont val="Arial"/>
        <family val="2"/>
      </rPr>
      <t xml:space="preserve">06/04/2018. </t>
    </r>
    <r>
      <rPr>
        <sz val="10"/>
        <rFont val="Arial"/>
        <family val="2"/>
      </rPr>
      <t xml:space="preserve">No se puede cambiar la línea de acción, dado que el hallazgo no es claro, no obstante se realizo la actualización de los Procedimientos Contables con el fin de mejorar la responsabilidad de  actividades ,  Cargas de trabajo dentro del área contable.
 </t>
    </r>
    <r>
      <rPr>
        <b/>
        <sz val="10"/>
        <rFont val="Arial"/>
        <family val="2"/>
      </rPr>
      <t>25/09/2018:</t>
    </r>
    <r>
      <rPr>
        <sz val="10"/>
        <rFont val="Arial"/>
        <family val="2"/>
      </rPr>
      <t xml:space="preserve"> Los Procedimientos PRO-GF-14-14 Causación de Órdenes de Pago,  PRO-GF-14-06 Conciliaciones bancarias contables, y los formatos FT-GF-14-24 Planilla de autorización de pagos diferentes a la CUD y FT-GF-14-16 Formato conciliación bancaria contable, se encuentran actualizados y publicados en el Aula Maloca SIG, con fecha de Aprobación 25/09/2018.         
</t>
    </r>
    <r>
      <rPr>
        <b/>
        <sz val="10"/>
        <rFont val="Arial"/>
        <family val="2"/>
      </rPr>
      <t>05/10/2018:</t>
    </r>
    <r>
      <rPr>
        <sz val="10"/>
        <rFont val="Arial"/>
        <family val="2"/>
      </rPr>
      <t xml:space="preserve">  Mediante resolución No. 094 de 2018, se adoptó la guía para la presentación de los informes de ejecución financiera de los convenios suscritos por concepto de recursos entregados en administración (transferencia o recursos propios); con base en esta resolución se culmina el proceso de actualización del procedimiento PRO-GF-14-12 Revisión a los informes de ejecución financiera de los recursos entregados en administración.                                                                                                                                                                                                                                                                            </t>
    </r>
    <r>
      <rPr>
        <b/>
        <sz val="10"/>
        <rFont val="Arial"/>
        <family val="2"/>
      </rPr>
      <t>30/11/2018 y 03/12/2018:</t>
    </r>
    <r>
      <rPr>
        <sz val="10"/>
        <rFont val="Arial"/>
        <family val="2"/>
      </rPr>
      <t xml:space="preserve"> Se realizó la actualización de los Procedimientos: PRO-GF-14-11, Gestión Contable, PRO-GF-14-02 Modificación Presupuestal, PRO-GF-14-01 Ejecución Presupuestal, PRO-GF-14-03 Cierre Presupuestal y PRO-GF-14-15 Programación mensualizada de Caja PAC. Así mismo se solicito la creación de los siguientes formatos: Conciliación de Almacén y Conciliación entre Presupuesto-Contabilidad y Tesorería,  los cuales ya fueron enviados a la Oficina Asesora de Planeación para su revisión y publicación en  el Aula Maloca SIG.                         
                                                                                                                                                                                                                                                         </t>
    </r>
    <r>
      <rPr>
        <b/>
        <sz val="10"/>
        <rFont val="Arial"/>
        <family val="2"/>
      </rPr>
      <t>05/12/2018</t>
    </r>
    <r>
      <rPr>
        <sz val="10"/>
        <rFont val="Arial"/>
        <family val="2"/>
      </rPr>
      <t>: Esta acción está en seguimiento por parte de la Oficina de Control Interno. Revisados los libros auxiliares de contabilidad con corte a noviembre 30 de 2018, no se evidencian saldos por concepto de recursos entregados en administración, por lo tanto no ha sido necesario la aplicación del procedimiento, formato y guía.</t>
    </r>
  </si>
  <si>
    <r>
      <t xml:space="preserve">24/11/2017: El procedimiento fue actualizado con fecha de aprobacion 19/07/2017
</t>
    </r>
    <r>
      <rPr>
        <b/>
        <sz val="10"/>
        <rFont val="Arial"/>
        <family val="2"/>
      </rPr>
      <t>06/04/2018</t>
    </r>
    <r>
      <rPr>
        <sz val="10"/>
        <rFont val="Arial"/>
        <family val="2"/>
      </rPr>
      <t xml:space="preserve">: El Porcedimiento PRO-GF-14-14 Causación de Órdenes de Pago,  se encuentra actualizado y publicado en el Aula Maloca SIG, con fecha de Aprobaciòn 23/03/2018. vesion 05                                                                                                                                                                     
</t>
    </r>
    <r>
      <rPr>
        <b/>
        <sz val="10"/>
        <rFont val="Arial"/>
        <family val="2"/>
      </rPr>
      <t>05/10/2018</t>
    </r>
    <r>
      <rPr>
        <sz val="10"/>
        <rFont val="Arial"/>
        <family val="2"/>
      </rPr>
      <t xml:space="preserve">: El Procedimiento PRO-GF-14-14 Causación de Órdenes de Pago,  se actualizó de manera general, se incluyeron puntos de control, se incorporó el formato "Planilla autorización pagos diferentes a la CUD", se modificaron los tiempos y se actualizaron las políticas de operación; se encuentra publicado en la página Web de la Entidad, en el link de  Maloca Aula SIG, con fecha de Aprobación 25/09/2018. versión 06.
                                                                                                                                                                                                                                                 </t>
    </r>
    <r>
      <rPr>
        <b/>
        <sz val="10"/>
        <rFont val="Arial"/>
        <family val="2"/>
      </rPr>
      <t>30/11/2018 y 03/12/2018:</t>
    </r>
    <r>
      <rPr>
        <sz val="10"/>
        <rFont val="Arial"/>
        <family val="2"/>
      </rPr>
      <t xml:space="preserve"> Se realizó la actualización de los Procedimientos: PRO-GF-14-11, Gestión Contable, PRO-GF-14-02 Modificación Presupuestal, PRO-GF-14-01 Ejecución Presupuestal, PRO-GF-14-03 Cierre Presupuestal y PRO-GF-14-15 Programación mensualizada de Caja PAC. Así mismo se solicito la creación de los siguientes formatos: Conciliación de Almacén y Conciliación entre Presupuesto-Contabilidad y Tesorería,  los cuales ya fueron enviados a la Oficina Asesora de Planeación para su revisión y publicación en  el Aula Maloca SIG.      
                                                                                                                                                                                                                                                   </t>
    </r>
    <r>
      <rPr>
        <b/>
        <sz val="10"/>
        <rFont val="Arial"/>
        <family val="2"/>
      </rPr>
      <t>05/12/2018:</t>
    </r>
    <r>
      <rPr>
        <sz val="10"/>
        <rFont val="Arial"/>
        <family val="2"/>
      </rPr>
      <t xml:space="preserve"> Esta acción está en seguimiento por parte de la Oficina de Control Interno. Dentro del periodo de evaluación se aplicó lo establecido en el procedimiento PRO-GF-14-14 Causación de Órdenes de Pago, con lo relacionado a: Se registraron las operaciones en el sistema financiero de la entidad, respetando la fecha de la operación, una vez fueron atendidas las fallas del sistema previamiente reportadas por correo electrónico a la Oficina Asesora de Planeación; teniendo en cuenta la disponibilidad de recursos, se dio cumplimiento al cronograma de radicación de cuentas para pago; se efectuó control a las fechas de emisión y vencimiento de las facturas para pago.</t>
    </r>
  </si>
  <si>
    <r>
      <t xml:space="preserve">24/11/2017: El Procedimiento PRO-GF-14-05 Analisis de Información Financiera Fue eliminado y la informacion quedo contenida dentro del procedimiento PRO-GF-14-11 Gestión Contable con fecha de paobación 20/11/2017
</t>
    </r>
    <r>
      <rPr>
        <b/>
        <sz val="10"/>
        <rFont val="Arial"/>
        <family val="2"/>
      </rPr>
      <t xml:space="preserve">
06/04/2018</t>
    </r>
    <r>
      <rPr>
        <sz val="10"/>
        <rFont val="Arial"/>
        <family val="2"/>
      </rPr>
      <t xml:space="preserve">: El Procedimiento PRO-GF-14-05 Análisis de Información Financiera Fue eliminado y la información quedo contenida dentro del procedimiento PRO-GF-14-11 Gestión Contable con fecha de aprobación 20/11/2017, se revisaron y actualizaron las políticas de operación y la normatividad legal vigente. 
</t>
    </r>
    <r>
      <rPr>
        <b/>
        <sz val="10"/>
        <rFont val="Arial"/>
        <family val="2"/>
      </rPr>
      <t xml:space="preserve">
05/10/2018:</t>
    </r>
    <r>
      <rPr>
        <sz val="10"/>
        <rFont val="Arial"/>
        <family val="2"/>
      </rPr>
      <t xml:space="preserve"> Mediante resolución No. 094 de 2018, se adoptó la guía para la presentación de los informes de ejecución financiera de los convenios suscritos por concepto de recursos entregados en administración (transferencia o recursos propios); con base en esta resolución se culmina el proceso de actualización del procedimiento PRO-GF-14-12 Revisión a los informes de ejecución financiera de los recursos entregados en administración. Se solicita el cierre de la acción.                                        
                                                                                                                                                                                                                                                 </t>
    </r>
    <r>
      <rPr>
        <b/>
        <sz val="10"/>
        <rFont val="Arial"/>
        <family val="2"/>
      </rPr>
      <t>30/11/2018 y 03/12/2018:</t>
    </r>
    <r>
      <rPr>
        <sz val="10"/>
        <rFont val="Arial"/>
        <family val="2"/>
      </rPr>
      <t xml:space="preserve"> Se realizó la actualización de los Procedimientos: PRO-GF-14-11, Gestión Contable, PRO-GF-14-02 Modificación Presupuestal, PRO-GF-14-01 Ejecución Presupuestal, PRO-GF-14-03 Cierre Presupuestal y PRO-GF-14-15 Programación mensualizada de Caja PAC. Así mismo se solicito la creación de los siguientes formatos: Conciliación de Almacén y Conciliación entre Presupuesto-Contabilidad y Tesorería,  los cuales ya fueron enviados a la Oficina Asesora de Planeación para su revisión y publicación en  el Aula Maloca SIG.             </t>
    </r>
    <r>
      <rPr>
        <b/>
        <sz val="10"/>
        <rFont val="Arial"/>
        <family val="2"/>
      </rPr>
      <t xml:space="preserve">
                                                                                                                                                                                                                                                      05/12/2018</t>
    </r>
    <r>
      <rPr>
        <sz val="10"/>
        <rFont val="Arial"/>
        <family val="2"/>
      </rPr>
      <t>: Esta acción está en seguimiento por parte de la Oficina de Control Interno. Revisados los libros auxiliares de contabilidad con corte a noviembre 30 de 2018, no se evidencian saldos por concepto de recursos entregados en administración, por lo tanto no ha sido necesario la aplicación del procedimiento, formato y guía.</t>
    </r>
  </si>
  <si>
    <r>
      <t xml:space="preserve">24/11/2017 Infortunadamente se solicitó el original de la Resolución al Archivo General de la entidad, no obstante el mismo no se encontró.Pendiente Tramite 
</t>
    </r>
    <r>
      <rPr>
        <b/>
        <sz val="10"/>
        <rFont val="Arial"/>
        <family val="2"/>
      </rPr>
      <t xml:space="preserve">06/04/2018: </t>
    </r>
    <r>
      <rPr>
        <sz val="10"/>
        <rFont val="Arial"/>
        <family val="2"/>
      </rPr>
      <t xml:space="preserve">La resolución se encuentra en revisión por parte de la Oficina Asesora Jurídica.
</t>
    </r>
    <r>
      <rPr>
        <b/>
        <sz val="10"/>
        <rFont val="Arial"/>
        <family val="2"/>
      </rPr>
      <t>05/10/2018:</t>
    </r>
    <r>
      <rPr>
        <sz val="10"/>
        <rFont val="Arial"/>
        <family val="2"/>
      </rPr>
      <t xml:space="preserve"> Mediante resolución No. 094 de 2018, se adoptó la guía para la presentación de los informes de ejecución financiera de los convenios suscritos por concepto de recursos entregados en administración (transferencia o recursos propios); con base en esta resolución se culmina el proceso de actualización del procedimiento PRO-GF-14-12 Revisión a los informes de ejecución financiera de los recursos entregados en administración. Se solicita el cierre de la acción.
</t>
    </r>
    <r>
      <rPr>
        <b/>
        <sz val="10"/>
        <rFont val="Arial"/>
        <family val="2"/>
      </rPr>
      <t>05/12/2018:</t>
    </r>
    <r>
      <rPr>
        <sz val="10"/>
        <rFont val="Arial"/>
        <family val="2"/>
      </rPr>
      <t xml:space="preserve"> Esta acción está en seguimiento por parte de la Oficina de Control Interno. Revisados los libros auxiliares de contabilidad con corte a noviembre 30 de 2018, no se evidencian saldos por concepto de recursos entregados en administración, por lo tanto no ha sido necesario la aplicación del procedimiento, formato y guía.</t>
    </r>
  </si>
  <si>
    <r>
      <rPr>
        <b/>
        <sz val="10"/>
        <rFont val="Arial"/>
        <family val="2"/>
      </rPr>
      <t xml:space="preserve">06/04/2018: </t>
    </r>
    <r>
      <rPr>
        <sz val="10"/>
        <rFont val="Arial"/>
        <family val="2"/>
      </rPr>
      <t xml:space="preserve">
Se presento en comité de fecha 01/03/2018,  el  Proyecto del Plan Anual de Sostenibilidad Contable - Tesorería 2018, En comité de fecha 13/03/2018, se presento avance de las actividades planteadas en el Plan
  </t>
    </r>
    <r>
      <rPr>
        <b/>
        <sz val="10"/>
        <rFont val="Arial"/>
        <family val="2"/>
      </rPr>
      <t xml:space="preserve">                                                                                                                                                                                                                                               25/09/2018:</t>
    </r>
    <r>
      <rPr>
        <sz val="10"/>
        <rFont val="Arial"/>
        <family val="2"/>
      </rPr>
      <t xml:space="preserve"> De acuerdo al Plan Anual de Sostenibilidad Contable - Tesorería 2018, se presentó ante comité, durante abril, mayo, junio y septiembre la depuración contable de las partidas conciliatorias, quedando subsanadas con las fichas técnicas que aprobó el comité. El día 24/09/2018 se presentaron las últimas fichas técnicas, con el fin de sanear las partidas conciliatorias del año 2017.                                                                                                                                                        </t>
    </r>
    <r>
      <rPr>
        <b/>
        <sz val="10"/>
        <rFont val="Arial"/>
        <family val="2"/>
      </rPr>
      <t xml:space="preserve">                                                                                                                                                                                              05/10/2018</t>
    </r>
    <r>
      <rPr>
        <sz val="10"/>
        <rFont val="Arial"/>
        <family val="2"/>
      </rPr>
      <t xml:space="preserve">: 
De acuerdo al Plan Anual de Sostenibilidad Contable - Tesorería 2018, se presentó ante el Comité Técnico de Sostenibilidad Contable 44 fichas para depurar las partidas conciliatorias en bancos a 31 de diciembre de 2017, aprobadas por el Comité según consta en actas  de las reuniones del13-03-2018; 24-04-2018; 10-05-2018; 23-05/2018; 08-06-2018; y 27-09-2018.
A 30 de septiembre de 2018 los saldos de Bancos de Tesorería y Extractos Bancarios son consistentes y se encuentran depuradas en 100% las partidas de elevada antiguedad. Se solicita el cierre de la acción.
                                                                                                                                                                                                                                                       </t>
    </r>
    <r>
      <rPr>
        <b/>
        <sz val="10"/>
        <rFont val="Arial"/>
        <family val="2"/>
      </rPr>
      <t>28/11/2018:</t>
    </r>
    <r>
      <rPr>
        <sz val="10"/>
        <rFont val="Arial"/>
        <family val="2"/>
      </rPr>
      <t xml:space="preserve"> De acuerdo al Plan Anual de Sostenibilidad Contable - Tesorería 2018, se presentó ante comité, el consolidado de vigencias 2015, 2016 y 2017 correspondientes a la revisión de movimientos bancarios, contables y presupuestales, soportados mediante las fichas técnicas que soportan las transacciones más significativas.    
                                                                                                                                                                                                                                                       </t>
    </r>
    <r>
      <rPr>
        <b/>
        <sz val="10"/>
        <rFont val="Arial"/>
        <family val="2"/>
      </rPr>
      <t xml:space="preserve">05/12/2018: </t>
    </r>
    <r>
      <rPr>
        <sz val="10"/>
        <rFont val="Arial"/>
        <family val="2"/>
      </rPr>
      <t>Esta acción está en seguimiento por parte de la Oficina de Control Interno. La Versión 4 del formato de Concilliación Bancaria Contable, se comenzó a utilizar a partir de la elaboración de las conciliaciones del mes de septiembre de 2018.</t>
    </r>
  </si>
  <si>
    <r>
      <rPr>
        <b/>
        <sz val="10"/>
        <rFont val="Arial"/>
        <family val="2"/>
      </rPr>
      <t xml:space="preserve">06/04/2018: </t>
    </r>
    <r>
      <rPr>
        <sz val="10"/>
        <rFont val="Arial"/>
        <family val="2"/>
      </rPr>
      <t xml:space="preserve">
En comité de fecha 13/03/2018 se presento avance de las actividades planteadas en el Plan Anual de Sotenibilidad -Contable -Tesoreria 2018 .                                                                               
</t>
    </r>
    <r>
      <rPr>
        <b/>
        <sz val="10"/>
        <rFont val="Arial"/>
        <family val="2"/>
      </rPr>
      <t>25/09/2018:</t>
    </r>
    <r>
      <rPr>
        <sz val="10"/>
        <rFont val="Arial"/>
        <family val="2"/>
      </rPr>
      <t xml:space="preserve"> De acuerdo al Plan Anual de Sostenibilidad Contable - Tesorería 2018, se presentó ante comité, durante abril, mayo, junio y septiembre la depuración contable de las partidas conciliatorias, quedando subsanadas con las fichas técnicas que aprobó el comité. El día 24/09/2018 se presentaron las últimas fichas técnicas, con el fin de sanear las partidas conciliatorias del año 2017.  
 </t>
    </r>
    <r>
      <rPr>
        <b/>
        <sz val="10"/>
        <rFont val="Arial"/>
        <family val="2"/>
      </rPr>
      <t xml:space="preserve">05/10/2018: </t>
    </r>
    <r>
      <rPr>
        <sz val="10"/>
        <rFont val="Arial"/>
        <family val="2"/>
      </rPr>
      <t xml:space="preserve">
Durante la vigencia fiscal 2018, el Comité Técnico de Sostenibilidad Contable se ha reunido 10 vences, para las cuales se han elaborado las respectivas actas, donde se ha informado la gestiòn sobre depuración de partidas conciliatorias en bancos y seguimiento al proceso de implementación del nuevo marco normativo contable a través del sistema de información SIAFI, a continuación se describen los temas tratados en cada reunion:
- Acta No. 1 reuniòn del 14/02/2018: Presentación de los estados contables a diciembre 31 de 2017.
- Acta No. 2 reunión del 1/03/2018: Informe de gestiòn sobre depuración de partidas conciliatorias en bancos y seguimiento al proceso de implementación del nuevo marco normativo contable a través del sistema de información SIAFI. Contabilización recursos girados de los bancos del IDEP a la cuenta personal del señor Juan Francisco Eduardo Salcedo Reyes por $106,980,285.
-  Acta No. 3 reuniòn del 13/03/2018:  Informe de gestiòn sobre depuración de partidas conciliatorias en bancos y seguimiento al proceso de implementación del nuevo marco normativo contable a través del sistema de información SIAFI. Presentación fichas de saneamiento contable No.1 a la No. 4 para depuración partidas conciliatorias de bancos.
- Acta No. 4 reunión del 24/04/2018:  Informe de gestiòn sobre depuración de partidas conciliatorias en bancos y seguimiento al proceso de implementación del nuevo marco normativo contable a través del sistema de información SIAFI.  Presentación fichas de saneamiento contable No.5 a la No. 11 para depuración partidas conciliatorias de bancos. También se informó sobre los trámites adelantados para la preparación y presentación de la información de saldos iniciales a 1 de enero de 2018, así como del reporte de la información del 1 de enero a 31 de marzo de 2018 con destino a la Contaduria General de la Nación.
- Acta No. 5 reunión del 10/05/2018: Informe de gestión sobre depuración de partidas conciliatorias en bancos y seguimiento al proceso de implementación del nuevo marco normativo contable a través del sistema de información SIAFI.  Presentación fichas de saneamiento contable No.12 a la No. 26 para depuración partidas conciliatorias de bancos. Se informó sobre los inconvenientes presentados en la plataforma CHIP de la Contaduría General de la Nación para el cargue de la matriz de saldos iniciales a 1 de enero de 2018.
- Acta No. 6 renión del 23/05/2018. Informe de gestión sobre depuración de partidas conciliatorias en bancos y seguimiento al proceso de implementación del nuevo marco normativo contable a través del sistema de información SIAFI.  Presentación fichas de saneamiento contable No.27 a la No. 31 para depuración partidas conciliatorias de bancos. De otra parte se informó que el aplicativo CHIP está realizando ajustes para el reconocimiento de las cuentas del nuevo catálogo de la Reslución 620 de 2015.
- Acta No. 7 reunión del 8/06/2018:  Informe de gestión sobre depuración de partidas conciliatorias en bancos y seguimiento al proceso de implementación del nuevo marco normativo contable a través del sistema de información SIAFI.  Presentación fichas de saneamiento contable No.32  a la No. 33 para depuración partidas conciliatorias de bancos. De otra parte se informó que aún continúan los inconvenientes con la plataforma CHIP de la Contaduría General de la Nación para el reporte de saldos iniciales a 1 de enero de 2018 y los movimientos del trimestre enero a marzo de 2018. La Contaduría  con Resolución 159 del 29/05/2018 dio un nuevo plazo para la presentación de la información hasta el 30 de junio de 2018.
- Acta No. 8 reunión del 27/07/2018: Inconvenientes para la presentación estados contables del Instituto con corte al segundo semestre de 2018 a la Contaduría General de la Nación.
- Acta No. 9 reunión del 11/09/2018: Presentación informe de la revisión financiera del año 2017 por parte de la Contratista María Fernanda Moreno Muñoz.
- Acta No. 10 reunión del 24/09/2018:  Informe de gestión sobre depuración de partidas conciliatorias en bancos y seguimiento al proceso de implementación del nuevo marco normativo contable a través del sistema de información SIAFI.  Presentación fichas de saneamiento contable No.34  a la No. 45.  A 30 de septiembre de 2018 los saldos de Bancos de Tesorería y Extractos Bancarios son consistentes y se encuentran depuradas en 100% las partidas de elevada antiguedad. Se solicita el cierre de la acción.
                                                                                                                                                                           </t>
    </r>
    <r>
      <rPr>
        <b/>
        <sz val="10"/>
        <rFont val="Arial"/>
        <family val="2"/>
      </rPr>
      <t>28/11/2018:</t>
    </r>
    <r>
      <rPr>
        <sz val="10"/>
        <rFont val="Arial"/>
        <family val="2"/>
      </rPr>
      <t xml:space="preserve"> De acuerdo al Plan Anual de Sostenibilidad Contable - Tesorería 2018, se presentó ante comité, el consolidado de vigencias 2015, 2016 y 2017 correspondientes a la revisión de movimientos bancarios, contables y presupuestales, soportados mediante las fichas técnicas que soportan las transacciones más significativas.
</t>
    </r>
    <r>
      <rPr>
        <b/>
        <sz val="10"/>
        <rFont val="Arial"/>
        <family val="2"/>
      </rPr>
      <t>05/12/2018:</t>
    </r>
    <r>
      <rPr>
        <sz val="10"/>
        <rFont val="Arial"/>
        <family val="2"/>
      </rPr>
      <t xml:space="preserve"> Esta acción está en seguimiento por parte de la Oficina de Control Interno.</t>
    </r>
  </si>
  <si>
    <r>
      <t xml:space="preserve">Se realizò reuniòn con tesoreria para establecer las politicas de seguridad, se tiene en borrador para articularlo con la circular de la SDH de febrero de 2018.  Documento final  para el  20 al 23 por parte de planeación.
05/10/2018:  Se elaboró el instructivo IN-GF-14-05-Protocolo de Seguridad y Manejo Cuentas deTesoreria, aprobado el 02/05/2018 y publicado en la página web institucional en el link Maloka Aula SIG.
</t>
    </r>
    <r>
      <rPr>
        <b/>
        <sz val="10"/>
        <rFont val="Arial"/>
        <family val="2"/>
      </rPr>
      <t>05/12/2018:</t>
    </r>
    <r>
      <rPr>
        <sz val="10"/>
        <rFont val="Arial"/>
        <family val="2"/>
      </rPr>
      <t xml:space="preserve"> Esta acción está en seguimiento por parte de la Oficina de Control Interno.</t>
    </r>
  </si>
  <si>
    <r>
      <rPr>
        <b/>
        <sz val="10"/>
        <rFont val="Arial"/>
        <family val="2"/>
      </rPr>
      <t>09/04/2018:</t>
    </r>
    <r>
      <rPr>
        <sz val="10"/>
        <rFont val="Arial"/>
        <family val="2"/>
      </rPr>
      <t xml:space="preserve">  Inició el 5 de febrero con los funcinarios de la Subdirección Financiera, se entregara seguimiento del Mapa de Riesgo de acuerdo al Cronograma de la OAP. 
</t>
    </r>
    <r>
      <rPr>
        <b/>
        <sz val="10"/>
        <rFont val="Arial"/>
        <family val="2"/>
      </rPr>
      <t>05/10/2018:</t>
    </r>
    <r>
      <rPr>
        <sz val="10"/>
        <rFont val="Arial"/>
        <family val="2"/>
      </rPr>
      <t xml:space="preserve">  Se realizó Seguimiento y Evaluación del Mapa de Riesgos Institucional y de Corrupción por Procesos con corte al 31 de Agosto de 2018, donde se indicó que para mitigar los riesgos se actualizaron los procedimientos PRO-GF-14-06 "Conciliaciones Bancarias Contables", así como el formato y el procedimiento PRO-GF-14-14 "Causación de Órdenes de Pago", en cada uno ellos se implementaron puntos de control.
</t>
    </r>
    <r>
      <rPr>
        <b/>
        <sz val="10"/>
        <rFont val="Arial"/>
        <family val="2"/>
      </rPr>
      <t>05/12/2018:</t>
    </r>
    <r>
      <rPr>
        <sz val="10"/>
        <rFont val="Arial"/>
        <family val="2"/>
      </rPr>
      <t xml:space="preserve"> Esta acción está en seguimiento por parte de la Oficina de Control Interno.                                                                                                                                                                                                                                                                                                                                                                        </t>
    </r>
    <r>
      <rPr>
        <b/>
        <sz val="10"/>
        <rFont val="Arial"/>
        <family val="2"/>
      </rPr>
      <t>07/12/2018</t>
    </r>
    <r>
      <rPr>
        <sz val="10"/>
        <rFont val="Arial"/>
        <family val="2"/>
      </rPr>
      <t xml:space="preserve">: Se presentó el seguimiento y actualización al mapa de riesgos ante la Oficina Asesora de Planeación, previa verificación por parte de los responsables del proceso de Gestión Financiera
</t>
    </r>
  </si>
  <si>
    <r>
      <rPr>
        <b/>
        <sz val="10"/>
        <rFont val="Arial"/>
        <family val="2"/>
      </rPr>
      <t xml:space="preserve">09/04/2018: </t>
    </r>
    <r>
      <rPr>
        <sz val="10"/>
        <rFont val="Arial"/>
        <family val="2"/>
      </rPr>
      <t xml:space="preserve">
15 DE MARZO. DOCUMENTO DEFINITIVO.
</t>
    </r>
    <r>
      <rPr>
        <b/>
        <sz val="10"/>
        <rFont val="Arial"/>
        <family val="2"/>
      </rPr>
      <t>05/10/2018</t>
    </r>
    <r>
      <rPr>
        <sz val="10"/>
        <rFont val="Arial"/>
        <family val="2"/>
      </rPr>
      <t xml:space="preserve">: Se generó del sistema GOOBI a 28/09/2018 el informe de Estado de Caja y Bancos, donde se reflejan los saldos y movimientos de bancos consolidado. Este reporte se generará semanalmente y se remitirá al Subdirector Administrativo y Financiero y de CID. Se inicia a partir de esta fecha, porque ya se finalizó la depuración de las partidas conciliatorias en bancos de elevada antiguedad, las cuales se pueden evidenciar en las actas del Comité Técnico de Sostenibilidad Contable y en el expediente de fichas de saneamiento contable de la vigencia 2018. 
</t>
    </r>
    <r>
      <rPr>
        <b/>
        <sz val="10"/>
        <rFont val="Arial"/>
        <family val="2"/>
      </rPr>
      <t>05/12/2018</t>
    </r>
    <r>
      <rPr>
        <sz val="10"/>
        <rFont val="Arial"/>
        <family val="2"/>
      </rPr>
      <t xml:space="preserve">: El Informe de Estado de Caja y Bancos generado por el sistema financiero del IDEP está saliendo correcto. Se está imprimiendo, firmando (tesorero) y escaneando al finalizar el mes y se está remitiendo junto con los documentos para la elaboraciónn de la conciliación bancaria; de otra parte se está presentando mensualmente al Comité Directivo informe de saldos de cuentas bancarias. </t>
    </r>
  </si>
  <si>
    <t>Revisión del mapa de riesgos del proceso. Respecto al riesgo "Disponibilidad y control de documentos del Sistema Integrado de Gestión del IDEP inadecuados o ineficientes", se determina que es necesario verificar que la información publicada en la Maloca SIG, corresponda a lo descrito en el Listado maestro de documentos, para garantizar que la información publicada es la vigente y correcta.</t>
  </si>
  <si>
    <t>Verificar que la información publicada en la Maloca SIG corresponda al Listado maestro de documentos que se realizará en el mes de febrero de 2019.</t>
  </si>
  <si>
    <t>Maloca SIG y Listado Maestro de Documentos a febrero 28 de 2019</t>
  </si>
  <si>
    <t>Contratista SIG - OAP</t>
  </si>
  <si>
    <t>Control del riesgo mencionado suceptible de mejora</t>
  </si>
  <si>
    <t>Revisión del mapa de riesgos del proceso. Respecto al riesgo "Formulación y seguimiento a instrumentos de gestión de manera ineficiente, inadecuada y/o inoportuna", se determina que es necesario hacer más acompañamiento a los procesos para la formulación de sus intrumentos de gestión, para que queden correctamente formulados y alineados a la gestión general del IDEP</t>
  </si>
  <si>
    <t>Acompañar en la formulación de los instrumentos de gestión a los procesos que así lo requieran o soliciten.</t>
  </si>
  <si>
    <t>Listados de asistencia</t>
  </si>
  <si>
    <r>
      <t xml:space="preserve">20/01/2017: Se revisará y ajustará la valoracion de probabilidad e impacto de los riesgos del proceso  y los controles relacionados con la OAP durante el primer trimestre de 2017.
07/04/2017: Se revisará y ajustará la valoracion de probabilidad e impacto de los riesgos del proceso  y los controles relacionados con la OAP durante el segundo trimestre de 2017.
06/10/2017:  Mediante  correo electronico del 10 de julio de 2017 a laOficina Asesora de Planeación  al Sistema Integrado de Gestión la solicitud de modifricación del indicador se ajusto la valoración del riesgo.
23/11/2017: Mediante correo electronico de Fecha 23/11/2017, se solicito a la OAP la publñicacion en la Maloca SIG, la modificacion del riesgo " "Pérdida de bienes del inventario del Instituto. "
Por lo anterior se solcita el cierre del hallazgo.
</t>
    </r>
    <r>
      <rPr>
        <b/>
        <sz val="10"/>
        <color indexed="8"/>
        <rFont val="Arial"/>
        <family val="2"/>
      </rPr>
      <t xml:space="preserve">
</t>
    </r>
    <r>
      <rPr>
        <sz val="10"/>
        <color indexed="8"/>
        <rFont val="Arial"/>
        <family val="2"/>
      </rPr>
      <t xml:space="preserve">04/04/2018: Una vez recibidas las cinco (5) respuestas de IDE Instituciones Distritales, se procedió a contactarnos con los responsables de las mismas, algunas ya no se encontraban interesadas, se continúo con el contacto por orden de registro de respuesta. El colegio ESC Normal Distrital María Montessori" el cual se encuentra en proceso de suscripción del acta de entrega de estos bienes en el mes de abril del 2018. 
</t>
    </r>
    <r>
      <rPr>
        <b/>
        <sz val="10"/>
        <color indexed="8"/>
        <rFont val="Arial"/>
        <family val="2"/>
      </rPr>
      <t>09/07/2018</t>
    </r>
    <r>
      <rPr>
        <sz val="10"/>
        <color indexed="8"/>
        <rFont val="Arial"/>
        <family val="2"/>
      </rPr>
      <t xml:space="preserve"> En el mes de julio del 2018, se solicitará la refolmulación de la acción de mejora de acuerdo a la reunión planteada.
</t>
    </r>
    <r>
      <rPr>
        <b/>
        <sz val="10"/>
        <color indexed="8"/>
        <rFont val="Arial"/>
        <family val="2"/>
      </rPr>
      <t>13/12/2018:</t>
    </r>
    <r>
      <rPr>
        <sz val="10"/>
        <color indexed="8"/>
        <rFont val="Arial"/>
        <family val="2"/>
      </rPr>
      <t xml:space="preserve"> Se elaboró el formato y se envío por correo electrónico para que revise el formato propuesto en el sentido de temas jurídico y si es viable o no, para dar cumplimiento a la actividad antes citada.  Asi mismo, se actualizó el Mapa de Riesgo en el nuevo formato en el que se evaluaron y ponderaron los controles respectivos.</t>
    </r>
  </si>
  <si>
    <r>
      <rPr>
        <b/>
        <sz val="10"/>
        <color rgb="FF000000"/>
        <rFont val="Arial"/>
        <family val="2"/>
      </rPr>
      <t xml:space="preserve">27/10/2018 </t>
    </r>
    <r>
      <rPr>
        <sz val="10"/>
        <color rgb="FF000000"/>
        <rFont val="Arial"/>
        <family val="2"/>
      </rPr>
      <t xml:space="preserve">Se realizó la acción y se reestableció el servicio.                                        </t>
    </r>
    <r>
      <rPr>
        <b/>
        <sz val="10"/>
        <color rgb="FF000000"/>
        <rFont val="Arial"/>
        <family val="2"/>
      </rPr>
      <t xml:space="preserve">05/12/2018: </t>
    </r>
  </si>
  <si>
    <t xml:space="preserve">Documentar el procedimiento "Gestión de incidentes de seguridad de la información y protección contra códigos maliciosos", se debe indicar cómo se realiza la protección contra códigos maliciosos teniendo en cuenta, que controles utiliza (hardware o software), como se instalan y se actualizan las plataformas de detección, definición de procedimientos o instructivos específicos sobre el modo de operación de la plataforma, reporte y recuperación de ataques contra software malicioso, implementación de procedimientos para recolectar información de manera regular </t>
  </si>
  <si>
    <r>
      <rPr>
        <b/>
        <sz val="10"/>
        <color rgb="FF000000"/>
        <rFont val="Arial"/>
        <family val="2"/>
      </rPr>
      <t xml:space="preserve">07/12/2108: </t>
    </r>
    <r>
      <rPr>
        <sz val="10"/>
        <color rgb="FF000000"/>
        <rFont val="Arial"/>
        <family val="2"/>
      </rPr>
      <t xml:space="preserve">Se realizó seguimiento el 25/10/2018 por parte del líder del proceso y el equipo de tecnología en donde se concluye actualizar en el plan de contingencia lo correspondiente para la recuperación de información de las carpetas z y de oficina y para  el apagado de hiperconvergencia. </t>
    </r>
  </si>
  <si>
    <t>Plan de contingencia actualizado,  se solicitó publicación dentro del SIG el día 16/12/2018</t>
  </si>
  <si>
    <t>PL-GT-12-02 Plan de Contingencia Tecnológica</t>
  </si>
  <si>
    <t>Correo electrónico remitido al líder del proceso Gestión Financiera</t>
  </si>
  <si>
    <t>Seguimiento realizado a la matriz de riesgos del proceso puntualmente al riesgo" Interrupción en la prestación de servicios tecnológicos a usuarios internos y externos en la entidad" en donde se evalúa la efectividad de uno de los controles establecidos actualmente como  "Realizar seguimiento a los acuerdos de nivel de servicio establecido con cada uno de los proveedores de los sistemas de información" y se determina que al continuar en zona de riesgo alta se debe fortalecer este control.</t>
  </si>
  <si>
    <t>Necesidad de fortalecer controles existentes</t>
  </si>
  <si>
    <t xml:space="preserve">Validar el cumplimiento de los acuerdos de servicio establecidos con los proveedores  durante la ejecución del contrato,  no limitarlo a la autorización del pago </t>
  </si>
  <si>
    <r>
      <t xml:space="preserve">10/04/2018: Alix del Pilar Hurtado Pedraza, Técnico Operativo (E )
25/07/2018: Alix del Pilar Hurtado Pedraza, Técnico Operativo (E )
22/10/2018: Alix del Pilar Hurtado Pedraza, Técnico Operativo (E )
</t>
    </r>
    <r>
      <rPr>
        <b/>
        <sz val="10"/>
        <color indexed="8"/>
        <rFont val="Arial"/>
        <family val="2"/>
      </rPr>
      <t xml:space="preserve">21/12/2018: </t>
    </r>
    <r>
      <rPr>
        <sz val="10"/>
        <color indexed="8"/>
        <rFont val="Arial"/>
        <family val="2"/>
      </rPr>
      <t>Alix del Pilar Hurtado Pedraza, Técnico Operativo (E )</t>
    </r>
  </si>
  <si>
    <r>
      <t>10/04/2018: A</t>
    </r>
    <r>
      <rPr>
        <sz val="10"/>
        <color indexed="8"/>
        <rFont val="Arial"/>
        <family val="2"/>
      </rPr>
      <t xml:space="preserve">ctividad que se desarrollará durante la vigencia 2018
25/07/2018: </t>
    </r>
    <r>
      <rPr>
        <b/>
        <sz val="10"/>
        <color indexed="8"/>
        <rFont val="Arial"/>
        <family val="2"/>
      </rPr>
      <t xml:space="preserve"> </t>
    </r>
    <r>
      <rPr>
        <sz val="10"/>
        <color indexed="8"/>
        <rFont val="Arial"/>
        <family val="2"/>
      </rPr>
      <t xml:space="preserve">Actividad que se encuentra en ejecución.  
La Oficina de Control Interno recomienda tener en cuenta las observaciones dadas por el Archivo General de la Nación respecto al seguimiento al Plan de Mejoramiento Archivistico, el cual fue radicado en el IDEP bajo el No. 1014 del 17/07/2018
22/10/2018:  En Comité Interno de Archivo del 17/05/2018, se aprobó el Sistema Intregrado de Conservación; igualmente con Resolución No. 068 del 25 de Junio de 2018, emitida por la Directora General del IDEP, se aprueba el Sistema Integrado de Conservación - SIG para el IDEP.
Los siguientes documentos se encuentran en revisión: 1) Protocolo Saneamiento Ambiental y Documental y 2) Planilla de Control  Limpieza a los Depósitos de Archivos del IDEP.
</t>
    </r>
    <r>
      <rPr>
        <b/>
        <sz val="10"/>
        <color indexed="8"/>
        <rFont val="Arial"/>
        <family val="2"/>
      </rPr>
      <t xml:space="preserve">21/12/2018: </t>
    </r>
    <r>
      <rPr>
        <sz val="10"/>
        <color indexed="8"/>
        <rFont val="Arial"/>
        <family val="2"/>
      </rPr>
      <t xml:space="preserve">Se revisa en Maloca Aula SIG en donde se evidencia la publicació de los siguientes documetnos: 1)  IN-GD-07-02 INSTRUCTIVO DE SANEAMIENTO AMBIENTAL Y DOCUMENTAL  y 2) FT-GD-07-26 PLANILLA CONTROL DE LIMPIEZA A LOS DÉPOSITOS DE ARCHIVO DEL IDEP, los dos con fecha de aprobación del 20/11/2018.
Igualmente, con radicado IDEP No. 1778 del 26/11/2018, el archivo General de la Nación envío concepto en el cual  se dá por superado el hallazgo.  </t>
    </r>
  </si>
  <si>
    <r>
      <t xml:space="preserve">25/07/2018: Respuesta informe de  seguimiento al Plan de Mejoramiento Archivistico, el cual fue radicado en el IDEP bajo el No. 1014 del 17/07/2018  Archivo General de la Nación
22/10/2018: Evidencias que soportan el avance de esta acción:
  - Correo Aclaración evidencia Concepto Técnico Aprobación - SIC
 - Acta Comité Interno de Archivo del 17/05/2018
  - Resolución No. 068 del 25/06/2008
  - Protocolo Saneamiento Ambiental y Documental
  - Planilla de Control  Limpieza a los Depósitos de Archivos 
</t>
    </r>
    <r>
      <rPr>
        <b/>
        <sz val="10"/>
        <color rgb="FF000000"/>
        <rFont val="Arial"/>
        <family val="2"/>
      </rPr>
      <t xml:space="preserve">21/12/2018: </t>
    </r>
    <r>
      <rPr>
        <sz val="10"/>
        <color rgb="FF000000"/>
        <rFont val="Arial"/>
        <family val="2"/>
      </rPr>
      <t xml:space="preserve">Oficio radicado  IDEP No. 1778 del 26/11/2018, el archivo General de la Nación envío concepto en el cual  se dá por superado el hallazgo.  </t>
    </r>
  </si>
  <si>
    <r>
      <t xml:space="preserve">10/04/2018: Alix del Pilar Hurtado Pedraza, Técnico Operativo (E )
25/07/2018: Alix del Pilar Hurtado Pedraza, Técnico Operativo (E )
</t>
    </r>
    <r>
      <rPr>
        <b/>
        <sz val="10"/>
        <color indexed="8"/>
        <rFont val="Arial"/>
        <family val="2"/>
      </rPr>
      <t xml:space="preserve">
</t>
    </r>
    <r>
      <rPr>
        <sz val="10"/>
        <color indexed="8"/>
        <rFont val="Arial"/>
        <family val="2"/>
      </rPr>
      <t>22/10/2018</t>
    </r>
    <r>
      <rPr>
        <b/>
        <sz val="10"/>
        <color indexed="8"/>
        <rFont val="Arial"/>
        <family val="2"/>
      </rPr>
      <t xml:space="preserve">: </t>
    </r>
    <r>
      <rPr>
        <sz val="10"/>
        <color indexed="8"/>
        <rFont val="Arial"/>
        <family val="2"/>
      </rPr>
      <t xml:space="preserve">Alix del Pilar Hurtado Pedraza, Técnico Operativo (E )
</t>
    </r>
    <r>
      <rPr>
        <b/>
        <sz val="10"/>
        <color indexed="8"/>
        <rFont val="Arial"/>
        <family val="2"/>
      </rPr>
      <t xml:space="preserve">21/12/2018: </t>
    </r>
    <r>
      <rPr>
        <sz val="10"/>
        <color indexed="8"/>
        <rFont val="Arial"/>
        <family val="2"/>
      </rPr>
      <t>Alix del Pilar Hurtado Pedraza, Técnico Operativo (E )</t>
    </r>
  </si>
  <si>
    <r>
      <t xml:space="preserve">10/04/2018: Respuesta informe de seguimiento al Plan Archivístico rad 455 del 28/03/2018 Archivo General de la Nación
25/07/2018: </t>
    </r>
    <r>
      <rPr>
        <sz val="10"/>
        <rFont val="Arial"/>
        <family val="2"/>
      </rPr>
      <t xml:space="preserve"> Cronograma y plan de trabajo para la implementación de las TRD
22/10/2018:  Evidencias que soportan el avance de esta acción:
 - Cronograma y Plan de Trabajo Implementación TRD
 - 2.Estado de Implementación TRD
 - Hojas de control de expedientes de la oficina Asesora Jurídica (4); Oficina Control Interno (8); SAFyCD (6); Subdirecicón Académica (1)
 - Identificación estantería - Registro Fotográfico de: Oficina Control Interno, Sub Administrativa y Subd Académica; Oficina Asesora Jurídica (4)
</t>
    </r>
    <r>
      <rPr>
        <b/>
        <sz val="10"/>
        <rFont val="Arial"/>
        <family val="2"/>
      </rPr>
      <t xml:space="preserve">
21/12/2018: </t>
    </r>
    <r>
      <rPr>
        <sz val="10"/>
        <rFont val="Arial"/>
        <family val="2"/>
      </rPr>
      <t xml:space="preserve">Oficio radicado  IDEP No. 1778 del 26/11/2018, el archivo General de la Nación envío concepto en el cual  se dá por superado el hallazgo. 
</t>
    </r>
  </si>
  <si>
    <t>N:\2018\10. PLAN MEJORAMIENTO POR PROCESOS\05.Seguimiento 21_12_2018\Soportes_Seg_Dic_2018_Plan Mejoramiento\Gestión _Tecnológica</t>
  </si>
  <si>
    <r>
      <t xml:space="preserve">28/11/2017: Diana Ruiz
21/12/2017: Diana Ruiz
24/04/2018:  Hilda Yamile Morales Laverde - Jefe OCI. 
01/06/2018:   Hilda Yamile Morales Laverde, Jefe Oficina Control Interno 
</t>
    </r>
    <r>
      <rPr>
        <b/>
        <sz val="10"/>
        <rFont val="Arial"/>
        <family val="2"/>
      </rPr>
      <t>19/07/2018:</t>
    </r>
    <r>
      <rPr>
        <sz val="10"/>
        <rFont val="Arial"/>
        <family val="2"/>
      </rPr>
      <t xml:space="preserve"> Alix del Pilar Hurtado P., Técnico Operativo (E ) OCI
</t>
    </r>
    <r>
      <rPr>
        <b/>
        <sz val="10"/>
        <rFont val="Arial"/>
        <family val="2"/>
      </rPr>
      <t>17/10/2018:</t>
    </r>
    <r>
      <rPr>
        <sz val="10"/>
        <rFont val="Arial"/>
        <family val="2"/>
      </rPr>
      <t xml:space="preserve"> Sandra Milena Bonilla R._ Contratista de Apoyo Profesional_ OCI
</t>
    </r>
    <r>
      <rPr>
        <b/>
        <sz val="10"/>
        <rFont val="Arial"/>
        <family val="2"/>
      </rPr>
      <t xml:space="preserve">
24/12/2018:</t>
    </r>
    <r>
      <rPr>
        <sz val="10"/>
        <rFont val="Arial"/>
        <family val="2"/>
      </rPr>
      <t xml:space="preserve"> Sandra Milena Bonilla R._ Contratista de Apoyo Profesional_ OCI</t>
    </r>
  </si>
  <si>
    <r>
      <t>28/11/2017: Diana Ruiz
21/12/2017: Diana Ruiz
12/04/2018:</t>
    </r>
    <r>
      <rPr>
        <b/>
        <sz val="10"/>
        <rFont val="Arial"/>
        <family val="2"/>
      </rPr>
      <t xml:space="preserve"> </t>
    </r>
    <r>
      <rPr>
        <sz val="10"/>
        <rFont val="Arial"/>
        <family val="2"/>
      </rPr>
      <t xml:space="preserve">Alix del Pilar Hurtado Pedraza, Técnico Operativo (E )
01/06/2018:   Hilda Yamile Morales Laverde, Jefe Oficina Control Interno 
</t>
    </r>
    <r>
      <rPr>
        <b/>
        <sz val="10"/>
        <rFont val="Arial"/>
        <family val="2"/>
      </rPr>
      <t xml:space="preserve">19/07/2018: </t>
    </r>
    <r>
      <rPr>
        <sz val="10"/>
        <rFont val="Arial"/>
        <family val="2"/>
      </rPr>
      <t xml:space="preserve">Alix del Pilar Hurtado P., Técnico Operativo (E ) OCI
</t>
    </r>
    <r>
      <rPr>
        <b/>
        <sz val="10"/>
        <rFont val="Arial"/>
        <family val="2"/>
      </rPr>
      <t xml:space="preserve">
22/10/2018</t>
    </r>
    <r>
      <rPr>
        <sz val="10"/>
        <rFont val="Arial"/>
        <family val="2"/>
      </rPr>
      <t xml:space="preserve">: Sandra Milena Bonilla R._ Contratista de Apoyo Profesional_ OCI
</t>
    </r>
    <r>
      <rPr>
        <b/>
        <sz val="10"/>
        <rFont val="Arial"/>
        <family val="2"/>
      </rPr>
      <t>24/12/2018:</t>
    </r>
    <r>
      <rPr>
        <sz val="10"/>
        <rFont val="Arial"/>
        <family val="2"/>
      </rPr>
      <t xml:space="preserve"> Sandra Milena Bonilla R._ Contratista de Apoyo Profesional_ OCI</t>
    </r>
  </si>
  <si>
    <r>
      <t xml:space="preserve">28/11/2017: Diana Ruiz
21/12/2017: Diana Ruiz
12/04/2018: Alix del Pilar Hurtado Pedraza, Técnico Operativo (E )
01/06/2018:   Hilda Yamile Morales Laverde, Jefe Oficina Control Interno 
</t>
    </r>
    <r>
      <rPr>
        <b/>
        <sz val="10"/>
        <rFont val="Arial"/>
        <family val="2"/>
      </rPr>
      <t xml:space="preserve">19/07/2018: </t>
    </r>
    <r>
      <rPr>
        <sz val="10"/>
        <rFont val="Arial"/>
        <family val="2"/>
      </rPr>
      <t xml:space="preserve">Alix del Pilar Hurtado P., Técnico Operativo (E ) OCI
</t>
    </r>
    <r>
      <rPr>
        <b/>
        <sz val="10"/>
        <rFont val="Arial"/>
        <family val="2"/>
      </rPr>
      <t xml:space="preserve">
17/10/2018: </t>
    </r>
    <r>
      <rPr>
        <sz val="10"/>
        <rFont val="Arial"/>
        <family val="2"/>
      </rPr>
      <t>Sandra Milena Bonilla R._ Contratista de Apoyo Profesional_ OCI
17/10/2018: Sandra Milena Bonilla R._ Contratista de Apoyo Profesional_ OCI
24/12/2018: Sandra Milena Bonilla R._ Contratista de Apoyo Profesional_ OCI</t>
    </r>
  </si>
  <si>
    <r>
      <t xml:space="preserve">24/04/2018: Hilda Yamile Morales Laverde - Jefe OCI.
</t>
    </r>
    <r>
      <rPr>
        <b/>
        <sz val="10"/>
        <rFont val="Arial"/>
        <family val="2"/>
      </rPr>
      <t>19/07/2018:</t>
    </r>
    <r>
      <rPr>
        <sz val="10"/>
        <rFont val="Arial"/>
        <family val="2"/>
      </rPr>
      <t xml:space="preserve"> Alix del Pilar Hurtado P., Técnico Operativo (E ) OCI
</t>
    </r>
    <r>
      <rPr>
        <b/>
        <sz val="10"/>
        <rFont val="Arial"/>
        <family val="2"/>
      </rPr>
      <t xml:space="preserve">
18/10/2018</t>
    </r>
    <r>
      <rPr>
        <sz val="10"/>
        <rFont val="Arial"/>
        <family val="2"/>
      </rPr>
      <t xml:space="preserve">: Sandra Milena Bonilla R._ Contratista de Apoyo Profesional_ OCI
</t>
    </r>
    <r>
      <rPr>
        <b/>
        <sz val="10"/>
        <rFont val="Arial"/>
        <family val="2"/>
      </rPr>
      <t>24/12/2018</t>
    </r>
    <r>
      <rPr>
        <sz val="10"/>
        <rFont val="Arial"/>
        <family val="2"/>
      </rPr>
      <t>: Sandra Milena Bonilla R._ Contratista de Apoyo Profesional_ OCI</t>
    </r>
  </si>
  <si>
    <r>
      <t xml:space="preserve">24/04/2018: Hilda Yamile Morales Laverde - Jefe OCI.
</t>
    </r>
    <r>
      <rPr>
        <b/>
        <sz val="10"/>
        <rFont val="Arial"/>
        <family val="2"/>
      </rPr>
      <t xml:space="preserve">
19/07/2018: </t>
    </r>
    <r>
      <rPr>
        <sz val="10"/>
        <rFont val="Arial"/>
        <family val="2"/>
      </rPr>
      <t xml:space="preserve">Alix del Pilar Hurtado P., Técnico Operativo (E ) OCI
</t>
    </r>
    <r>
      <rPr>
        <b/>
        <sz val="10"/>
        <rFont val="Arial"/>
        <family val="2"/>
      </rPr>
      <t xml:space="preserve">
17/10/2018:</t>
    </r>
    <r>
      <rPr>
        <sz val="10"/>
        <rFont val="Arial"/>
        <family val="2"/>
      </rPr>
      <t xml:space="preserve"> Sandra Milena Bonilla R._ Contratista de Apoyo Profesional_ OCI
</t>
    </r>
    <r>
      <rPr>
        <b/>
        <sz val="10"/>
        <rFont val="Arial"/>
        <family val="2"/>
      </rPr>
      <t xml:space="preserve">24/12/2018: </t>
    </r>
    <r>
      <rPr>
        <sz val="10"/>
        <rFont val="Arial"/>
        <family val="2"/>
      </rPr>
      <t>Sandra Milena Bonilla R._ Contratista de Apoyo Profesional_ OCI</t>
    </r>
  </si>
  <si>
    <r>
      <t xml:space="preserve">Acta de Control Interno de fecha 01, 08 y 15 de marzo de 2018
</t>
    </r>
    <r>
      <rPr>
        <b/>
        <sz val="10"/>
        <rFont val="Arial"/>
        <family val="2"/>
      </rPr>
      <t xml:space="preserve">18/10/2018: </t>
    </r>
    <r>
      <rPr>
        <sz val="10"/>
        <rFont val="Arial"/>
        <family val="2"/>
      </rPr>
      <t>Acta de reunión del Comité de Sostenibilidad Contable del 24 de septiembre de 2018.
24/12/2018:  radicado No. 00106-817-001434 del 29 de noviembre de 2018</t>
    </r>
  </si>
  <si>
    <r>
      <t xml:space="preserve">24/04/2018: Hilda Yamile Morales Laverde - Jefe OCI.
</t>
    </r>
    <r>
      <rPr>
        <b/>
        <sz val="10"/>
        <rFont val="Arial"/>
        <family val="2"/>
      </rPr>
      <t xml:space="preserve">19/07/2018: </t>
    </r>
    <r>
      <rPr>
        <sz val="10"/>
        <rFont val="Arial"/>
        <family val="2"/>
      </rPr>
      <t xml:space="preserve">Alix del Pilar Hurtado P., Técnico Operativo (E ) OCI
</t>
    </r>
    <r>
      <rPr>
        <b/>
        <sz val="10"/>
        <rFont val="Arial"/>
        <family val="2"/>
      </rPr>
      <t xml:space="preserve">
17/10/2018: </t>
    </r>
    <r>
      <rPr>
        <sz val="10"/>
        <rFont val="Arial"/>
        <family val="2"/>
      </rPr>
      <t>Sandra Milena Bonilla R._ Contratista de Apoyo Profesional_ OCI
24/12/2018: Sandra Milena Bonilla R._ Contratista de Apoyo Profesional_ OCI</t>
    </r>
  </si>
  <si>
    <r>
      <t xml:space="preserve">24/04/2018: Hilda Yamile Morales Laverde - Jefe OCI.
</t>
    </r>
    <r>
      <rPr>
        <b/>
        <sz val="10"/>
        <rFont val="Arial"/>
        <family val="2"/>
      </rPr>
      <t xml:space="preserve">19/07/2018: </t>
    </r>
    <r>
      <rPr>
        <sz val="10"/>
        <rFont val="Arial"/>
        <family val="2"/>
      </rPr>
      <t xml:space="preserve">Alix del Pilar Hurtado P., Técnico Operativo (E ) OCI
</t>
    </r>
    <r>
      <rPr>
        <b/>
        <sz val="10"/>
        <rFont val="Arial"/>
        <family val="2"/>
      </rPr>
      <t>18/10/2018:</t>
    </r>
    <r>
      <rPr>
        <sz val="10"/>
        <rFont val="Arial"/>
        <family val="2"/>
      </rPr>
      <t xml:space="preserve"> Sandra Milena Bonilla R._ Contratista de Apoyo Profesional_ OCI
</t>
    </r>
    <r>
      <rPr>
        <b/>
        <sz val="10"/>
        <rFont val="Arial"/>
        <family val="2"/>
      </rPr>
      <t xml:space="preserve">
24/12/2018:</t>
    </r>
    <r>
      <rPr>
        <sz val="10"/>
        <rFont val="Arial"/>
        <family val="2"/>
      </rPr>
      <t xml:space="preserve"> Sandra Milena Bonilla R._ Contratista de Apoyo Profesional_ OCI</t>
    </r>
  </si>
  <si>
    <r>
      <t xml:space="preserve">24/04/2018: Hilda Yamile Morales Laverde - Jefe OCI.
</t>
    </r>
    <r>
      <rPr>
        <b/>
        <sz val="10"/>
        <rFont val="Arial"/>
        <family val="2"/>
      </rPr>
      <t xml:space="preserve">19/07/2018: </t>
    </r>
    <r>
      <rPr>
        <sz val="10"/>
        <rFont val="Arial"/>
        <family val="2"/>
      </rPr>
      <t xml:space="preserve">AlIx del Pilar Hurtado P., Técnico Operativo (E ) OCI
</t>
    </r>
    <r>
      <rPr>
        <b/>
        <sz val="10"/>
        <rFont val="Arial"/>
        <family val="2"/>
      </rPr>
      <t>18/10/2018:</t>
    </r>
    <r>
      <rPr>
        <sz val="10"/>
        <rFont val="Arial"/>
        <family val="2"/>
      </rPr>
      <t xml:space="preserve"> Sandra Milena Bonilla R._ Contratista de Apoyo Profesional_ OCI
</t>
    </r>
    <r>
      <rPr>
        <b/>
        <sz val="10"/>
        <rFont val="Arial"/>
        <family val="2"/>
      </rPr>
      <t xml:space="preserve">
24/12/2018:</t>
    </r>
    <r>
      <rPr>
        <sz val="10"/>
        <rFont val="Arial"/>
        <family val="2"/>
      </rPr>
      <t xml:space="preserve"> Sandra Milena Bonilla R._ Contratista de Apoyo Profesional_ OCI</t>
    </r>
  </si>
  <si>
    <r>
      <t xml:space="preserve">10/04/2018 </t>
    </r>
    <r>
      <rPr>
        <sz val="10"/>
        <color indexed="8"/>
        <rFont val="Arial"/>
        <family val="2"/>
      </rPr>
      <t xml:space="preserve">Teniendo en cuenta que a la fecha no se encuentra publicado el seguimiento a los indicadores reportados del primer trimestre y que esta acción tiene fecha de vencimiento el 31/12/2018, La Oficina de Control Interno  realizará seguimiento a la información reportada en los indicadores.
25/07/2018: Información que es reportada en el seguimiento de los indicadores del proceso de gestión documental.  Teniendo en cuenta que esta actividad se vence el 31/12/2018, la Oficina de Control Interno contiuará realizando seguimiento.
22/10/2018: Información que se encuentra reportada en el seguimiento a indicadores del proceso de Gestión Documental con corte 30/09/2018.
</t>
    </r>
    <r>
      <rPr>
        <b/>
        <sz val="10"/>
        <color indexed="8"/>
        <rFont val="Arial"/>
        <family val="2"/>
      </rPr>
      <t xml:space="preserve">26/12/2018: </t>
    </r>
    <r>
      <rPr>
        <sz val="10"/>
        <color indexed="8"/>
        <rFont val="Arial"/>
        <family val="2"/>
      </rPr>
      <t xml:space="preserve">Información que se encuentra reportada en el seguimiento a indicadores dle proceso de Gestión Documental correspondiente al cuarto trimestre de 2018. </t>
    </r>
  </si>
  <si>
    <r>
      <t xml:space="preserve">25/07/2018: </t>
    </r>
    <r>
      <rPr>
        <sz val="10"/>
        <color indexed="8"/>
        <rFont val="Arial"/>
        <family val="2"/>
      </rPr>
      <t xml:space="preserve">Maloca AulaSIG: http://www.idep.edu.co/?q=content/indicadores-de-gesti%C3%B3n
22/10/2018: Seguimiento indicadores proceso Gestión Documental tercer trimestre 2018
http://www.idep.edu.co/?q=content/indicadores-de-gesti%C3%B3n
</t>
    </r>
    <r>
      <rPr>
        <b/>
        <sz val="10"/>
        <color indexed="8"/>
        <rFont val="Arial"/>
        <family val="2"/>
      </rPr>
      <t xml:space="preserve">26/12/2018 </t>
    </r>
    <r>
      <rPr>
        <sz val="10"/>
        <color indexed="8"/>
        <rFont val="Arial"/>
        <family val="2"/>
      </rPr>
      <t xml:space="preserve">Hoja de vida indicadores proceso Gestión Documental seguimiento cuarto trimestre de 2018
</t>
    </r>
  </si>
  <si>
    <r>
      <t xml:space="preserve">10/04/2018: Alix del Pilar Hurtado Pedraza, Técnico Operativo (E )
25/07/2018: Alix del Pilar Hurtado Pedraza, Técnico Operativo (E )
22/10/2018: Alix del Pilar Hurtado Pedraza, Técnico Operativo (E )
</t>
    </r>
    <r>
      <rPr>
        <b/>
        <sz val="10"/>
        <color indexed="8"/>
        <rFont val="Arial"/>
        <family val="2"/>
      </rPr>
      <t xml:space="preserve">
26/12/2018: </t>
    </r>
    <r>
      <rPr>
        <sz val="10"/>
        <color indexed="8"/>
        <rFont val="Arial"/>
        <family val="2"/>
      </rPr>
      <t>Alix del Pilar Hurtado Pedraza, Técnico Operativo (E )</t>
    </r>
  </si>
  <si>
    <r>
      <t xml:space="preserve">10/04/2018: </t>
    </r>
    <r>
      <rPr>
        <sz val="10"/>
        <color indexed="8"/>
        <rFont val="Arial"/>
        <family val="2"/>
      </rPr>
      <t xml:space="preserve">http://www.idep.edu.co/sites/default/files/7.IndicadoresGD_2017_IV.pdf 
http://www.idep.edu.co/?q=content/indicadores-de-gesti%C3%B3n
25/07/2018: Maloca AulaSIG: http://www.idep.edu.co/?q=content/indicadores-de-gesti%C3%B3n
22/10/2018: http://www.idep.edu.co/?q=content/indicadores-de-gesti%C3%B3n
</t>
    </r>
    <r>
      <rPr>
        <b/>
        <sz val="10"/>
        <color indexed="8"/>
        <rFont val="Arial"/>
        <family val="2"/>
      </rPr>
      <t>26/12/2018:</t>
    </r>
    <r>
      <rPr>
        <sz val="10"/>
        <color indexed="8"/>
        <rFont val="Arial"/>
        <family val="2"/>
      </rPr>
      <t xml:space="preserve"> Hoja de vida indicadores proceso Gestión Documental seguimiento cuarto trimestre de 2018</t>
    </r>
  </si>
  <si>
    <t xml:space="preserve">Prórroga al contrato No. 34 del 24/03/2017
16/10/2018:  Pantallazos tomados del sistema de información GOOBI de los módulos: Planeación de Recursos_Metas e Indicadores_Orgaznización de parámetros del sistema_Banco de Proyectos_ Detalle por rubros presupuestales_ "Relaciones de equivalencia entre catálogos y/o dominios" </t>
  </si>
  <si>
    <r>
      <t xml:space="preserve">27/01/2017: Nadia Aixa Pineda Sarmiento-Contratista OCI
21/04/2017: Alix del Pilar Hurtado P.
11/10/2017: Diana Ruiz-Jefe de Oficina de Control Interno
28/11/2017:  Diana Ruiz
22/12/2017: Diana Ruiz
12/04/2018:  Hilda Yamile Morales Laverde -Jefe Oficina de Control Interno. 
01/06/2018: Hilda Yamile Morales Laverde, Jefe Oficina Control Interno
19/07/2018: Alix del Pilar Hurtado P., Técnico Operativo (E ) OCI
18/10/2018: Sandra Milena Bonilla R._ Contratista de Apoyo Profesional_ OCI
</t>
    </r>
    <r>
      <rPr>
        <b/>
        <sz val="10"/>
        <rFont val="Arial"/>
        <family val="2"/>
      </rPr>
      <t xml:space="preserve">
24/12/2018</t>
    </r>
    <r>
      <rPr>
        <sz val="10"/>
        <rFont val="Arial"/>
        <family val="2"/>
      </rPr>
      <t>: Sandra Milena Bonilla R._ Contratista de Apoyo Profesional_ OCI</t>
    </r>
  </si>
  <si>
    <r>
      <t xml:space="preserve">16/10/2018: Sandra Milena Bonilla R._ Contratista de Apoyo Profesional_ OCI
</t>
    </r>
    <r>
      <rPr>
        <b/>
        <sz val="10"/>
        <rFont val="Arial"/>
        <family val="2"/>
      </rPr>
      <t>24/12/2018:</t>
    </r>
    <r>
      <rPr>
        <sz val="10"/>
        <rFont val="Arial"/>
        <family val="2"/>
      </rPr>
      <t xml:space="preserve"> Sandra Milena Bonilla R._ Contratista de Apoyo Profesional_ OCI</t>
    </r>
  </si>
  <si>
    <r>
      <t xml:space="preserve">10/04/2018: </t>
    </r>
    <r>
      <rPr>
        <sz val="10"/>
        <color indexed="8"/>
        <rFont val="Arial"/>
        <family val="2"/>
      </rPr>
      <t xml:space="preserve">Revisado el formado aportado por el responsable de esta acción, se evidencia que se esta dando cumplimiento al diligenciamiento del mismo.  Dado que esta acción tiene fecha de vencimiento diciembre de 2018, la Oficina de Control Interno seguirá realizando revisión al cumplimiento de esta acción.
25/078/2018: No se presenta avance por parte del responsable del proceso de Gestión Documental.
22/10/2018: Se esta diligenciando el formato correspondiente. Teniendo en cuenta que la acción tiene fecha de vencimiento el 31/12/2018, la Oficina de Control Interno continuará realizando seguimiento a su cumplimiento.
</t>
    </r>
    <r>
      <rPr>
        <b/>
        <sz val="10"/>
        <color indexed="8"/>
        <rFont val="Arial"/>
        <family val="2"/>
      </rPr>
      <t xml:space="preserve">26/12/2018: </t>
    </r>
    <r>
      <rPr>
        <sz val="10"/>
        <color indexed="8"/>
        <rFont val="Arial"/>
        <family val="2"/>
      </rPr>
      <t>Se reviso la carpeta de Préstamo de expedientes, en donde se evidencia que se esta diligenciando debidamente el formato. Se cierra la acción</t>
    </r>
  </si>
  <si>
    <r>
      <t xml:space="preserve">10/04/2018: </t>
    </r>
    <r>
      <rPr>
        <sz val="10"/>
        <color indexed="8"/>
        <rFont val="Arial"/>
        <family val="2"/>
      </rPr>
      <t xml:space="preserve">formato  FT-GD-07-03 Préstamo de Expedientes
22/10/2018:  formato FT-GD-07-03 Préstamo de Expedientes diligenciado
</t>
    </r>
    <r>
      <rPr>
        <b/>
        <sz val="10"/>
        <color indexed="8"/>
        <rFont val="Arial"/>
        <family val="2"/>
      </rPr>
      <t xml:space="preserve">
26/12/2018:</t>
    </r>
    <r>
      <rPr>
        <sz val="10"/>
        <color indexed="8"/>
        <rFont val="Arial"/>
        <family val="2"/>
      </rPr>
      <t xml:space="preserve">  formato FT-GD-07-03 Préstamo de Expedientes diligenciado</t>
    </r>
  </si>
  <si>
    <r>
      <t xml:space="preserve">10/04/2018: Alix del Pilar Hurtado Pedraza, Técnico Operativo (E )
25/07/2018: Alix del Pilar Hurtado Pedraza, Técnico Operativo (E )
22/10/2018: Alix del Pilar Hurtado Pedraza, Técnico Operativo (E )
</t>
    </r>
    <r>
      <rPr>
        <b/>
        <sz val="10"/>
        <color indexed="8"/>
        <rFont val="Arial"/>
        <family val="2"/>
      </rPr>
      <t xml:space="preserve">26/12/2018: </t>
    </r>
    <r>
      <rPr>
        <sz val="10"/>
        <color indexed="8"/>
        <rFont val="Arial"/>
        <family val="2"/>
      </rPr>
      <t>Alix del Pilar Hurtado Pedraza, Técnico Operativo (E )</t>
    </r>
  </si>
  <si>
    <r>
      <rPr>
        <sz val="10"/>
        <rFont val="Arial"/>
        <family val="2"/>
      </rPr>
      <t>16/10/2018:</t>
    </r>
    <r>
      <rPr>
        <b/>
        <sz val="10"/>
        <rFont val="Arial"/>
        <family val="2"/>
      </rPr>
      <t xml:space="preserve"> </t>
    </r>
    <r>
      <rPr>
        <sz val="10"/>
        <rFont val="Arial"/>
        <family val="2"/>
      </rPr>
      <t xml:space="preserve">Sandra Milena Bonilla R._ Contratista de Apoyo Profesional_ OCI
</t>
    </r>
    <r>
      <rPr>
        <b/>
        <sz val="10"/>
        <rFont val="Arial"/>
        <family val="2"/>
      </rPr>
      <t>24/12/2018:</t>
    </r>
    <r>
      <rPr>
        <sz val="10"/>
        <rFont val="Arial"/>
        <family val="2"/>
      </rPr>
      <t xml:space="preserve"> Sandra Milena Bonilla R._ Contratista de Apoyo Profesional_ OCI</t>
    </r>
  </si>
  <si>
    <r>
      <rPr>
        <sz val="10"/>
        <rFont val="Arial"/>
        <family val="2"/>
      </rPr>
      <t xml:space="preserve">16/10/2018: Sandra Milena Bonilla R._ Contratista de Apoyo Profesional_ OCI.
</t>
    </r>
    <r>
      <rPr>
        <b/>
        <sz val="10"/>
        <rFont val="Arial"/>
        <family val="2"/>
      </rPr>
      <t xml:space="preserve">
24/12/2018:</t>
    </r>
    <r>
      <rPr>
        <sz val="10"/>
        <rFont val="Arial"/>
        <family val="2"/>
      </rPr>
      <t xml:space="preserve"> Sandra Milena Bonilla R._ Contratista de Apoyo Profesional_ OCI</t>
    </r>
  </si>
  <si>
    <r>
      <t xml:space="preserve">16/10/2018: Sandra Milena Bonilla R._ Contratista de Apoyo Profesional_ OCI
</t>
    </r>
    <r>
      <rPr>
        <b/>
        <sz val="10"/>
        <rFont val="Arial"/>
        <family val="2"/>
      </rPr>
      <t xml:space="preserve">
24/12/2018:</t>
    </r>
    <r>
      <rPr>
        <sz val="10"/>
        <rFont val="Arial"/>
        <family val="2"/>
      </rPr>
      <t xml:space="preserve"> Sandra Milena Bonilla R._ Contratista de Apoyo Profesional_ OCI</t>
    </r>
  </si>
  <si>
    <t>ACCIONES ELIMINADAS</t>
  </si>
  <si>
    <t>Eliminada</t>
  </si>
  <si>
    <t>ELIMINADAS</t>
  </si>
  <si>
    <r>
      <t xml:space="preserve">10/04/2018 </t>
    </r>
    <r>
      <rPr>
        <sz val="10"/>
        <color indexed="8"/>
        <rFont val="Arial"/>
        <family val="2"/>
      </rPr>
      <t>Revisada la hoja de vida de los indicadores del  proceso de Gestión Documental objeto del hallazgo, es decir de la vigencia 2017, y los que se encuentran formulados para la vigencia 2018, se evidencia que a la fecha de seguimiento no han sido ajustados de acuerdo a la observación emitida en el informe de auditoria.  Continúa en seguimiento por parte de ésta Oficina. 
25/07/2018:   Revisado en Maloca Aula SIG los indicadores del proceso de Gestión Documental con seguimiento a 30/06/2018, se evidencia que no fueron ajustados de acuerdo a la acción planteada y a lo reportado por el lider del proceso. Estos  fueron presentados (iguales a los anteriores) en el nuevo formato establecido por el SIG.  ACCIÓN VENCIDA.
22/10/2018:</t>
    </r>
    <r>
      <rPr>
        <b/>
        <sz val="10"/>
        <color indexed="8"/>
        <rFont val="Arial"/>
        <family val="2"/>
      </rPr>
      <t xml:space="preserve"> </t>
    </r>
    <r>
      <rPr>
        <sz val="10"/>
        <color indexed="8"/>
        <rFont val="Arial"/>
        <family val="2"/>
      </rPr>
      <t xml:space="preserve">ACCIÓN QUE SE ENCUENTRA VENCIDA desde el mes de febrero. Se revisa en Maloca Aula SIG, el seguimiento a los indicadores del proceso de Gestión Documental con corte 30/09/2018 y se evidencia que no han sido actualizados.
</t>
    </r>
    <r>
      <rPr>
        <b/>
        <sz val="10"/>
        <color indexed="8"/>
        <rFont val="Arial"/>
        <family val="2"/>
      </rPr>
      <t xml:space="preserve">26/12/2018: </t>
    </r>
    <r>
      <rPr>
        <sz val="10"/>
        <color indexed="8"/>
        <rFont val="Arial"/>
        <family val="2"/>
      </rPr>
      <t xml:space="preserve">Revisada la hoja de vida de los indicadores del Proceso de Gestión Documental, se formularon dos (2) nuevos indicadores, así:
1) </t>
    </r>
    <r>
      <rPr>
        <i/>
        <sz val="10"/>
        <color indexed="8"/>
        <rFont val="Arial"/>
        <family val="2"/>
      </rPr>
      <t xml:space="preserve">Porcentaje de respuestas de las PQRS  con observaciones de acuerdo a la evaluación de oportunidad, coherencia, claridad y/o calidez de los informes del Sistema Distrital de Quejas y Soluciones
</t>
    </r>
    <r>
      <rPr>
        <sz val="10"/>
        <color indexed="8"/>
        <rFont val="Arial"/>
        <family val="2"/>
      </rPr>
      <t>2)</t>
    </r>
    <r>
      <rPr>
        <i/>
        <sz val="10"/>
        <color indexed="8"/>
        <rFont val="Arial"/>
        <family val="2"/>
      </rPr>
      <t xml:space="preserve"> Porcentaje de requerimientos atendidos oportunamente
Se cierra la acción.
</t>
    </r>
  </si>
  <si>
    <t>N:\2018\10. PLAN MEJORAMIENTO POR PROCESOS\05.Seguimiento 21_12_2018\Soportes_Seg_Dic_2018_Plan Mejoramiento\Gestión _Tecnológica.
http://www.idep.edu.co/sites/default/files/PL-GT-12-02_Plan_Contingencia_Tecno_V7.pdf</t>
  </si>
  <si>
    <t>http://www.idep.edu.co/sites/default/files/PL-GT-12-02_Plan_Contingencia_Tecno_V7.pdf</t>
  </si>
  <si>
    <r>
      <t xml:space="preserve">27/01/2017: El acta de 25 de octubre  de 2016 se elaboró un mes y cinco días después,  hasta el 30 de noviembre de 2016. Continúa abierta vencida.
21/04/2017: No presenta seguimiento por parte del líder del proceso y/o responsable
27/07/2017: No presenta seguimiento por parte del líder del proceso y/o responsable. No se evidencia alerta de google calendar.
10/10/2017: Se sigue presentando la situacion. Para cierre condicional debe generar una nueva acción con la justificación tecnica o juridica. Continua abierta.
28/11/2017: Una vez revisado comité de 3 de noviembre de 2017 a la fecha no se ha suscrito, se remitió a los integrantes el 27 de noviembre para revisión. Continua abierta.
21/12/2017: Continua abierta por continuarse prsenetando esta situación.
24/04/2018:  La acción se encuentra vencida desde el mes de diciembre de 2016, a la fecha de seguimiento no se presenta ningún avance frente a la generación de alertas en google apps por lo anterior la acción planteada no ha sido efectiva ni eficaz.  En cuanto al cumplimiento de la Resolución No. 157 de 2010 establece "Elaborar el acta de cada sesión del Comité, cuyo texto para aprobación debe enviar vía correo electrónio institucional a cada participante dentro de los tres (3) días hábiles siguientes a la fecha de realización de la reunión correspondiente"  la última acta de comité se remitió el 23 de abril de 2018 y el comité se realizó el 13 de marzo.  Por lo anterior la acción formulada no ha sido eficaz ni efectiva, se recomienda solicita reformular nuevamente la acción de tal manera que permita subsanar la no conformidad. 
01/06/2018: Dado que la acción no ha sido efectiva se propone revisar el contenido de la Resolución y ajustarla incluyendo la normatividad inherente nuevo marco normativo contable. Dicho ajuste y revisión se realizará antes de finalizar el mes de julio, para posteriormente su seguimiento y cierre por parte de la OCI.
19/07/2018:  No se reportaron avances por parte del líder del proceso. Igualmente, a la fecha de corte de este seguimiento, no se evidencia la formalización de la resolución, compromiso adquirido en reunión de seguimiento al plan de  mejoramiento del proceso de Gestión Financiera realizada el 01/06/2018.
NOTA: La Oficina de Control Interno, durante el mes de Agosto, realizará visita administrativa al área de contabilidad, con el fin de verificar los documentos que soporten la gestión adelantada en cumplimiento a las acciones planteadas.
</t>
    </r>
    <r>
      <rPr>
        <sz val="10"/>
        <rFont val="Arial"/>
        <family val="2"/>
      </rPr>
      <t xml:space="preserve">17/10/2018: En el tercer seguimiento a la implementación del Nuevo Marco Normativo Contable realizado durante el mes de agosto de 2018, se evidenció la inobservancia del artículo tercero de la Resolución 157 de 2010 en cuanto al término fijado para la elaboración de las actas de las reuniones del Comité de Sostenibilidad Contable, el cual no debe superar los 6 días hábiles; nuevamente se ratifica el no cumplimiento de la resolución vigente, según lo informado en el avance de esta acción y lo confirmado en reunión del Comité del 16 de octubre, teniendo en cuenta que a la fecha están pendientes de formalizar las tres (3) últimas actas.   Es importante resaltar que hasta tanto no se apruebe la modificación de la Resolución en comento se debe dar cumplimiento a las fechas establecidas. 
</t>
    </r>
    <r>
      <rPr>
        <b/>
        <sz val="10"/>
        <rFont val="Arial"/>
        <family val="2"/>
      </rPr>
      <t xml:space="preserve">24/12/2018: </t>
    </r>
    <r>
      <rPr>
        <sz val="10"/>
        <rFont val="Arial"/>
        <family val="2"/>
      </rPr>
      <t xml:space="preserve">En el artículo 11 numeral 4 de la Resolución 147 de 2018 se estableció la elaboración de las actas de la sesiones y presentarlas para la aprobación del comité, no se definió dentro de está términos para elaboración ni firma como lo indica el avance reportado por la SAF, de acuerdo con el último seguimiento realizado a la implementación de las NICSP y la sostenibilidad de la información contable radicado No. 00106-817-001434 del 29 de noviembre de 2018  se pudo confirmar que las actas de los comités de sostenibilidad contable se encontraban al día. </t>
    </r>
  </si>
  <si>
    <r>
      <rPr>
        <b/>
        <sz val="10"/>
        <color rgb="FF000000"/>
        <rFont val="Arial"/>
        <family val="2"/>
      </rPr>
      <t>05/10/2018 S</t>
    </r>
    <r>
      <rPr>
        <sz val="10"/>
        <color rgb="FF000000"/>
        <rFont val="Arial"/>
        <family val="2"/>
      </rPr>
      <t xml:space="preserve">e realizó  el análisis de causas,  efectos y los controles existentes para lo cual se formulan las nuevas acciones a ejecutar  dentrol del plan de mejoramiento.       
                                                                                                                                                                                                                      </t>
    </r>
    <r>
      <rPr>
        <b/>
        <sz val="10"/>
        <color rgb="FF000000"/>
        <rFont val="Arial"/>
        <family val="2"/>
      </rPr>
      <t>05/12/2018</t>
    </r>
    <r>
      <rPr>
        <sz val="10"/>
        <color rgb="FF000000"/>
        <rFont val="Arial"/>
        <family val="2"/>
      </rPr>
      <t>: Se actualiza en el mes de noviembre la matriz de riesgos del proceso de acuerdo a la nueva metodología del DAFP en donde el riesgo residual después de aplicar controles continúa en zona de riesgo alto por lo que se hace necesario dar cumplimiento a las acciones definidas para fortalecer los controles. En el seguimiento realizado el 25/10/2018 por parte del líder y equipo de tecnología  se eliminó  la causa "Fallas en la realización de bacupks "</t>
    </r>
  </si>
  <si>
    <r>
      <t>10/04/2018</t>
    </r>
    <r>
      <rPr>
        <b/>
        <sz val="10"/>
        <rFont val="Arial"/>
        <family val="2"/>
      </rPr>
      <t xml:space="preserve">:  </t>
    </r>
    <r>
      <rPr>
        <sz val="10"/>
        <rFont val="Arial"/>
        <family val="2"/>
      </rPr>
      <t>Revisado el mapa de riesgos se documentó a 31 de diciembre de 2017 el riesgo "pérdida de bienes del inventario del instituto" con tres controles y una calificación de riesgo residual "bajo",  lo que no es coherente teniendo en cuenta la materialización del mismo; ahora bien, en la formulación del plan de mejoramiento se da por fecha de finalización de la actividad diciembre de 2016, en el reporte del seguimiento se evidencia que solo hasta noviembre de 2017 se solicitó a la OAP la modficación del riesgo y se solicita el cierre del hallazgo.   En el seguimiento efectuado a abril de 2018 se documenta un seguimiento frente a la gestión de un proceso de bajas que no se relaciona con la identificación del riesgo, una vez se realice el avance correspondiete al primer trimestre del  mapa de riesgos  se evaluara la efectividad de los controles establecidos;  por lo tanto ésta actividad continua en seguimiento. 
Se recomienda su revisión y ajuste.
01/06/2018: Se reformulará la acción de mejora teniendo en cuenta que la misma no permite subsanar la no conformidad.
19/07/2018: No se ha dado cumplimiento al compromiso  adquirido en reunión de seguimiento al plan de  mejoramiento del proceso de Recursos Físicos y Ambiental realizada el 01/06/2018
16/10/2018: Se planteo mediante correo electronico una propuesta para reformular la acción mediante correo electrónico del 8 de agosto del 2018. Se enviará la acción reformulada en el mes de octubre del 2018 una vez revIsada y concertada con el Subdirector Administrativo, Financiero y de Control Disciplinario.
18/10/2018:</t>
    </r>
    <r>
      <rPr>
        <b/>
        <sz val="10"/>
        <rFont val="Arial"/>
        <family val="2"/>
      </rPr>
      <t xml:space="preserve"> </t>
    </r>
    <r>
      <rPr>
        <sz val="10"/>
        <rFont val="Arial"/>
        <family val="2"/>
      </rPr>
      <t xml:space="preserve">Se aportó correo electrónico del 9 de agosto de 2018 con el proyecto de reformulación del Plan de Mejoramiento por procesos de Recursos físicos, pendiente de validación por porte de la Subdirección Administrativa y Financiera. Acción continua en seguimiento. 
</t>
    </r>
    <r>
      <rPr>
        <b/>
        <sz val="10"/>
        <rFont val="Arial"/>
        <family val="2"/>
      </rPr>
      <t xml:space="preserve">24/12/2018: </t>
    </r>
    <r>
      <rPr>
        <sz val="10"/>
        <rFont val="Arial"/>
        <family val="2"/>
      </rPr>
      <t>Verificado el consolidado de mapa de riesgos y de corrupción aprobado al 16 de noviembre de 2018, se observa que respecto al riesgo de "</t>
    </r>
    <r>
      <rPr>
        <i/>
        <sz val="10"/>
        <rFont val="Arial"/>
        <family val="2"/>
      </rPr>
      <t xml:space="preserve">Pérdida de bienes y/o elementos de Propiedad, Planta y Equipo e Inventarios del Instituto."  </t>
    </r>
    <r>
      <rPr>
        <sz val="10"/>
        <rFont val="Arial"/>
        <family val="2"/>
      </rPr>
      <t>se establecieron dos (2) controles detectivos: Monitoreo a través de cámaras de video las 24 horas, administradas por la OAP; el procedimiento PRO-GRF-11-01 Egresos o salidas definitivas de bienes aprobado el 11_07_2017 y dos (2) preventivos así: Registro en el sistema de información el cual asigna un número de placa para identificación y control del bien y la renovación de las pólizas anualmente.</t>
    </r>
  </si>
  <si>
    <r>
      <t xml:space="preserve">16/10/2018: El servicio fue restablecido, sin embargo, se han venido presentado fallas al ingresar a las unidades en red, por tal razón es necesario continuar con el seguimiento de esta acción. 
</t>
    </r>
    <r>
      <rPr>
        <b/>
        <sz val="10"/>
        <rFont val="Arial"/>
        <family val="2"/>
      </rPr>
      <t xml:space="preserve">24/12/2018: </t>
    </r>
    <r>
      <rPr>
        <sz val="10"/>
        <rFont val="Arial"/>
        <family val="2"/>
      </rPr>
      <t>Desde el último suceso reportado por la OAP de materialización del riesgo respecto a la seguridad y privacidad de la información, no se han reportado por parte de la OAP eventos de ataques informáticos hasta la fecha, por lo anterior se cierra la acción.</t>
    </r>
  </si>
  <si>
    <t xml:space="preserve">http://www.idep.edu.co/?q=content/mapa-de-riesgos-por-proceso
Mapa de riesgos reportada por parte de la OAP en el mes de diciembre. </t>
  </si>
  <si>
    <t>http://www.idep.edu.co/?q=content/mapa-de-riesgos-por-proceso
Mapa de Riesgos enviado por parte de la OAP en el mes de diciembre de 2018</t>
  </si>
  <si>
    <r>
      <rPr>
        <sz val="10"/>
        <rFont val="Arial"/>
        <family val="2"/>
      </rPr>
      <t xml:space="preserve">16/10/2018: Acción en ejecución desde el 1/10/2018 hasta el 15/12/2018.
</t>
    </r>
    <r>
      <rPr>
        <b/>
        <sz val="10"/>
        <rFont val="Arial"/>
        <family val="2"/>
      </rPr>
      <t>24/12/2018</t>
    </r>
    <r>
      <rPr>
        <sz val="10"/>
        <rFont val="Arial"/>
        <family val="2"/>
      </rPr>
      <t>: Revisado en Maloca Aula SIG,  se encuentra publicado  PL-GT-12-02 PLAN DE CONTINGENCIA TECNOLÓGICA IDEP  con fecha de aprobación 20/12/2018, en donde en el control de cambios se evidencia la actualización reportada por el líder del proceso.  Por lo anterior se cierra la acción.</t>
    </r>
  </si>
  <si>
    <r>
      <t xml:space="preserve">28/11/2017: Frente  al halalzgo se recomienda revisar si  la acción corresponde a las causas raiz del hallazgo; ya que este se refiere al vencimiento de acciones de mejora mientras la acción plantea: Actualizar los procedimientos, documentos y formatos del  área de Contabilidad.
22/12/2017: la acción no responde a las causas del hallazgo, se recomienda revisar y reformular linea de acción en términos de por qué se presentan retrasos en el cierre de acciones.
24/04/2018: </t>
    </r>
    <r>
      <rPr>
        <b/>
        <sz val="10"/>
        <rFont val="Arial"/>
        <family val="2"/>
      </rPr>
      <t xml:space="preserve"> </t>
    </r>
    <r>
      <rPr>
        <sz val="10"/>
        <rFont val="Arial"/>
        <family val="2"/>
      </rPr>
      <t>De acuerdo al seguimiento efectuado por parte del responsable del proceso, se informa que el hallazgo no es claro y que se realizó la actualización de procedimientos.  No obstante en el seguimiento efectuado por parte de la OCI el día 28/11/2017 y el 22/12/2017, hace hincapié a que el hallazgo es por el vencimiento en las fechas establecidas para ejecutar las acciones de mejora.  
Teniendo en cuenta que la acción formulada no subsana la no conformidad que es el incumplimiento en las acciones de mejora, se solicita reformular la acción por cuanto la que inicialmente se planteó no fue eficaz ni efectiva. 
01/06/2018: Se propone por parte del contador de la Entidad revisar las acciones vencidas con el fin de reformular actividades en pro de subsanar los hallazgos en un tiempo no mayor a seis meses para posterior cierre por parte de la OCI.
19/07/2018: No se reportaron avances por parte del líder del proceso. Igualmente, a la fecha de corte de este seguimiento,  no se evidencia la reformulación de actividades,  compromiso adquirido en reunión de seguimiento al plan de  mejoramiento del proceso de Gestión Financiera realizada el 01/06/2018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t>
    </r>
    <r>
      <rPr>
        <sz val="10"/>
        <rFont val="Arial"/>
        <family val="2"/>
      </rPr>
      <t>17/10/2018</t>
    </r>
    <r>
      <rPr>
        <b/>
        <sz val="10"/>
        <rFont val="Arial"/>
        <family val="2"/>
      </rPr>
      <t xml:space="preserve">: </t>
    </r>
    <r>
      <rPr>
        <sz val="10"/>
        <rFont val="Arial"/>
        <family val="2"/>
      </rPr>
      <t xml:space="preserve">De acuerdo a la información suministrada por la Oficina Asesora de Planeación y verificado en Maloca Aula SIG, se evidencia que se actualizó el </t>
    </r>
    <r>
      <rPr>
        <i/>
        <sz val="10"/>
        <rFont val="Arial"/>
        <family val="2"/>
      </rPr>
      <t>PRO-GF-14-12 Revisión a los informes de ejecución financiera de los recursos entregados en Administración;</t>
    </r>
    <r>
      <rPr>
        <sz val="10"/>
        <rFont val="Arial"/>
        <family val="2"/>
      </rPr>
      <t xml:space="preserve"> El Formato FT-14-22 Informe de Ejecución Financiera se encuentra actualizado desde marzo de 2018 y la Guía para la presentación de informes de Ejecución Financiera fue adoptado con la resolución 94 emitida el 13/09/2018. Teniendo en cuenta lo anterior, esta acción continúa en seguimiento.  </t>
    </r>
    <r>
      <rPr>
        <sz val="10"/>
        <color rgb="FFFF0000"/>
        <rFont val="Arial"/>
        <family val="2"/>
      </rPr>
      <t xml:space="preserve">
</t>
    </r>
    <r>
      <rPr>
        <b/>
        <sz val="10"/>
        <rFont val="Arial"/>
        <family val="2"/>
      </rPr>
      <t xml:space="preserve">24/12/2018: </t>
    </r>
    <r>
      <rPr>
        <sz val="10"/>
        <rFont val="Arial"/>
        <family val="2"/>
      </rPr>
      <t xml:space="preserve"> Se actualizó la "GUÍA PARA LA PRESENTACIÓN DE LOS INFORMES DE EJECUCIÓN FINANCIERA DE LOS CONVENIOS  SUSCRITOS POR CONCEPTO DE
RECURSOS ENTREGADOS EN ADMINISTRACIÓN (TRANSFERENCIA O RECURSOS PROPIOS), el 22 de octubre de 2018; se encuentra publicado en el link: http://www.idep.edu.co/sites/default/files/GU-GF-14-01_Guia_Informes_ejec_financiera_v1.pdf.  Esta acción se da por cumplida y se cierra. </t>
    </r>
  </si>
  <si>
    <r>
      <t>28/11/2017; Aunque el procedimiento fue actualizado una vez revisados registros aleatorios de septiembre, octubre y noviembre de 2017 la situación descrita en el hallazgos se sigue presentando. Se recomienda revisar si deben plantearse otras acciones que subsanen esta diferencia.
21/12/2017: Continua en el estado del último segumiento. 
24/04/2018:</t>
    </r>
    <r>
      <rPr>
        <b/>
        <sz val="10"/>
        <rFont val="Arial"/>
        <family val="2"/>
      </rPr>
      <t xml:space="preserve"> </t>
    </r>
    <r>
      <rPr>
        <sz val="10"/>
        <rFont val="Arial"/>
        <family val="2"/>
      </rPr>
      <t xml:space="preserve"> La acción formulada no subsana el hallazgo y/o no conformidad, toda vez que esté se generó por diferencias en los registros de las ordenes de pago en la fecha del documento físico y del sistema; por la extemporaneidad en la radicación de facturas y diferencias entre la orden de pago y el comprobante de egreso de 12 y 18 días, según el procedimiento.
La causa identificada no guarda relación con las observaciones formuladas por parte de ésta oficina;  se evidencia que en la modificación del procedimiento se retiraron los tiempos para su  ejecución.  Por lo tanto ésta oficina considera que la acción no es efectiva ni eficaz y no permite subsanar de fondo las observaciones en el desarrollo de la auditoría efectuada, por lo tanto se solicita revisar y formular una nueva acción. 
01/06/2018: Se reformulará la acción de mejora teniendo en cuenta la no conformidad
19/07/2018: No se reportaron avances por parte del líder del proceso. Igualmente, a la fecha de corte de este seguimiento, no se evidencia la reformulación de la acción de mejora,  compromiso adquirido en reunión de seguimiento al plan de  mejoramiento del proceso de Gestión Financiera realizada el 01/06/2018.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t>
    </r>
    <r>
      <rPr>
        <sz val="10"/>
        <rFont val="Arial"/>
        <family val="2"/>
      </rPr>
      <t xml:space="preserve">
17/10/2018: Verificado el enlace http://www.idep.edu.co/sites/default/files/PRO-GF-14-14_Causacion_ordenes_pago_V6.pdf, se observa que la Versión 6 del procedimiento PRO-GF-14-14 CAUSACIÓN ÓRDENES DE PAGO fue aprobada el 25/09/2018,  esta acción continua en seguimiento, con el fin de verificar la aplicabilidad del procedimiento y cierre en el próximo seguimiento.</t>
    </r>
    <r>
      <rPr>
        <sz val="10"/>
        <color rgb="FF0070C0"/>
        <rFont val="Arial"/>
        <family val="2"/>
      </rPr>
      <t xml:space="preserve">  
 </t>
    </r>
    <r>
      <rPr>
        <b/>
        <sz val="10"/>
        <rFont val="Arial"/>
        <family val="2"/>
      </rPr>
      <t xml:space="preserve">
24/12/2018: </t>
    </r>
    <r>
      <rPr>
        <sz val="10"/>
        <rFont val="Arial"/>
        <family val="2"/>
      </rPr>
      <t xml:space="preserve"> Esta actividad se da por cumplida.</t>
    </r>
  </si>
  <si>
    <r>
      <t xml:space="preserve">28/11/2017: El seguimiento NO corresponde a la acción planteada ya que el procedimiento  PRO-GF-14-12 Revisión a los informes de ejecución financiera de los recursos entregados en administración, continua vigente. 
21/12/2017: El seguimiento NO corresponde a la acción planteada ya que el procedimiento  PRO-GF-14-12 Revisión a los informes de ejecución financiera de los recursos entregados en administración, continua vigente. 
12/04/2018: El seguimiento realizado no corresponde al hallazgo establecido al procedimiento  PRO-GF-14-12   Revisión a los informes de ejecución financiera de los recursos entregados en administración.  Sin embargo, la Oficina de Control Interno revisó dicho procedimiento en su versión 5 del  26/03/2018, en donde se enuncia en los apartes: Documentos internos, actividad No. 4 y políticas de operación, la  </t>
    </r>
    <r>
      <rPr>
        <i/>
        <sz val="10"/>
        <rFont val="Arial"/>
        <family val="2"/>
      </rPr>
      <t xml:space="preserve">"Guía de ejecucion financiera adoptada por el IDEP" , </t>
    </r>
    <r>
      <rPr>
        <sz val="10"/>
        <rFont val="Arial"/>
        <family val="2"/>
      </rPr>
      <t>no se evidencia publicada en Maloca Aula SIG dentro de los documentos que hacen asociados al proceso. La acción no ha sido efectiva ni eficaz.
01/06/2018: La guía se encuentra en revisión por parte de los supervisores de convenios, con el fin de que sea aprobada para su posterior publicación.
19/07/2018: No se reportaron avances por parte del líder del proceso. Igualmente, a la fecha del seguimiento, no se evidencia la aprobación y publicación de la guía.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t>
    </r>
    <r>
      <rPr>
        <sz val="10"/>
        <rFont val="Arial"/>
        <family val="2"/>
      </rPr>
      <t xml:space="preserve">
17/10/2018:  De acuerdo a la información suministrada por la Oficina Asesora de Planeación y verificado en Maloca Aula SIG, se evidencia que se actualizó el PRO-GF-14-12 Revisión a los informes de ejecución financiera de los recursos entregados en Administración; El Formato FT-14-22 Informe de Ejecución Financiera se encuentra actualizado desde marzo de 2018 y la Guía para la presentación de informes de Ejecución Financiera fue adoptado con la resolución 94 emitida el 13/09/2018. Teniendo en cuenta lo anterior, esta acción continúa en seguimiento.  </t>
    </r>
    <r>
      <rPr>
        <sz val="10"/>
        <color rgb="FFFF0000"/>
        <rFont val="Arial"/>
        <family val="2"/>
      </rPr>
      <t xml:space="preserve">
</t>
    </r>
    <r>
      <rPr>
        <sz val="10"/>
        <rFont val="Arial"/>
        <family val="2"/>
      </rPr>
      <t xml:space="preserve">
</t>
    </r>
    <r>
      <rPr>
        <b/>
        <sz val="10"/>
        <rFont val="Arial"/>
        <family val="2"/>
      </rPr>
      <t>24/12/2018:</t>
    </r>
    <r>
      <rPr>
        <sz val="10"/>
        <rFont val="Arial"/>
        <family val="2"/>
      </rPr>
      <t xml:space="preserve">  Esta actividad se da por cumplida y se cierra. </t>
    </r>
  </si>
  <si>
    <r>
      <t>28/11/2017: Acción en desarrollo
21/12/2017: Acción en desarrollo se encuentra pendiente el trámite 
12/04/2018</t>
    </r>
    <r>
      <rPr>
        <b/>
        <sz val="10"/>
        <rFont val="Arial"/>
        <family val="2"/>
      </rPr>
      <t xml:space="preserve">: </t>
    </r>
    <r>
      <rPr>
        <sz val="10"/>
        <rFont val="Arial"/>
        <family val="2"/>
      </rPr>
      <t>A la fecha no se evidencia el acto administrativo  que derogue la resolución  No 129  de 2004, acción vencida desde diciembre de 2017.
01/06/2018</t>
    </r>
    <r>
      <rPr>
        <b/>
        <sz val="10"/>
        <rFont val="Arial"/>
        <family val="2"/>
      </rPr>
      <t>:</t>
    </r>
    <r>
      <rPr>
        <sz val="10"/>
        <rFont val="Arial"/>
        <family val="2"/>
      </rPr>
      <t xml:space="preserve"> A la fecha no se evidencia el acto administrativo  que derogue la resolución  No 129  de 2004.
19/07/2018: No se reportaron avances por parte del líder del proceso. Igualmente, a la fecha de corte de este seguimiento, no se evidencia el acto administrativo que derogue la resolución 129 de 2004.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17/10/2018: </t>
    </r>
    <r>
      <rPr>
        <sz val="10"/>
        <rFont val="Arial"/>
        <family val="2"/>
      </rPr>
      <t xml:space="preserve">Verificado la carpeta \\192.168.1.20\Resoluciones\2018 se evidencia la Resolución 94 con la cual se adopta la Guía de presentación de informes de ejecución financiera aprobada el 13/09/2018.   Se continuará con el seguimiento con el fin de evidenciar su aplicación.
</t>
    </r>
    <r>
      <rPr>
        <b/>
        <sz val="10"/>
        <rFont val="Arial"/>
        <family val="2"/>
      </rPr>
      <t>24/12/2018:</t>
    </r>
    <r>
      <rPr>
        <sz val="10"/>
        <rFont val="Arial"/>
        <family val="2"/>
      </rPr>
      <t xml:space="preserve">  Esta acción se cierra por el cumplimiento de la misma.</t>
    </r>
  </si>
  <si>
    <r>
      <t xml:space="preserve">25/04/2018: Se realizó seguimiento al cumplimiento de éstas acciones por parte de la OCI y quedan documentados en actas de fecha 01, 08 y 15 de marzo de 2018
19/07/2018: No se reportaron avances por parte del líder del proceso. 
NOTA: La Oficina de Control Interno, durante el mes de Agosto, realizará visita administrativa al área de contabilidad, con el fin de verificar los documentos que soporten la gestión adelantada en cumplimiento a las acciones planteadas.
</t>
    </r>
    <r>
      <rPr>
        <b/>
        <sz val="10"/>
        <rFont val="Arial"/>
        <family val="2"/>
      </rPr>
      <t xml:space="preserve">
</t>
    </r>
    <r>
      <rPr>
        <sz val="10"/>
        <rFont val="Arial"/>
        <family val="2"/>
      </rPr>
      <t>17/10/2018</t>
    </r>
    <r>
      <rPr>
        <b/>
        <sz val="10"/>
        <rFont val="Arial"/>
        <family val="2"/>
      </rPr>
      <t>:</t>
    </r>
    <r>
      <rPr>
        <sz val="10"/>
        <rFont val="Arial"/>
        <family val="2"/>
      </rPr>
      <t xml:space="preserve"> Según lo informado en Comité de Sostenibilidad Contable del 24 de septiembre de 2018, las partidas conciliatorias con corte a dic/31/2017 se encuentras conciliadas al 100% y teniendo en cuenta que la Versión 4 del formato de Concilliación Bancaria Contable fue aprobada el 25/09/2018 esta acción seguirá siendo objeto de seguimiento. 
</t>
    </r>
    <r>
      <rPr>
        <b/>
        <sz val="10"/>
        <rFont val="Arial"/>
        <family val="2"/>
      </rPr>
      <t xml:space="preserve">24/12/2018: </t>
    </r>
    <r>
      <rPr>
        <sz val="10"/>
        <rFont val="Arial"/>
        <family val="2"/>
      </rPr>
      <t xml:space="preserve">En el Comité de Sostenibilidad Financiero y Contable, se presentó el consolidado de vigencias 2015, 2016 y 2017 correspondientes a la revisión de movimientos bancarios, contables y presupuestales, soportados mediante las fichas técnicas que soportan las transacciones más significativas.  Por la anterior se da por cumplida ésta actividad. </t>
    </r>
  </si>
  <si>
    <t xml:space="preserve">12/04/2018: Se recomienda establecer el periodo de desarrollo de esta acción
19/07/2018: No se reportaron avances por parte del líder del proceso. Continúa sin establecerse el periodo de desarrollo de esta acción
NOTA: La Oficina de Control Interno, durante el mes de Agosto, realizará visita administrativa al área de contabilidad, con el fin de verificar los documentos que soporten la gestión adelantada en cumplimiento a las acciones planteadas.
17/10/2018: Verificada el enlace institucional_ Gestión Documental SIG http://www.idep.edu.co/sites/default/files/IN-GF-14-05_Protocolo_de_Seguridad_V1.pdfse observa la Versión 1 del Protocolo de Seguridad y Manejo de Cuentas _Tesorería aprobado el 02/05/2018.   Esta acción continua en seguimiento con el fin de verificar su cumplimiento y cierre en el próximo informe. 
24/12/2018:  Esta actividad se cierra,  se continuará con el seguimiento desde el plan de mejoramiento institucional. </t>
  </si>
  <si>
    <r>
      <t>25/4/2018:  Esta actividad se encuentra en ejecución.  
19/07/2018: No se reportaron avances por parte del líder del proceso.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t>
    </r>
    <r>
      <rPr>
        <sz val="10"/>
        <rFont val="Arial"/>
        <family val="2"/>
      </rPr>
      <t>18/10/2018</t>
    </r>
    <r>
      <rPr>
        <b/>
        <sz val="10"/>
        <rFont val="Arial"/>
        <family val="2"/>
      </rPr>
      <t xml:space="preserve">: </t>
    </r>
    <r>
      <rPr>
        <sz val="10"/>
        <rFont val="Arial"/>
        <family val="2"/>
      </rPr>
      <t xml:space="preserve">De acuerdo con el seguimiento realizado al mapa de riesgos con corte a 31 de agosto, del cual se emitió Informe radicado con el No. 00106-817-001135 del 25 de septiembre de 2018, esta acción continúa en seguimiento.  
</t>
    </r>
    <r>
      <rPr>
        <b/>
        <sz val="10"/>
        <rFont val="Arial"/>
        <family val="2"/>
      </rPr>
      <t>24/12/2018</t>
    </r>
    <r>
      <rPr>
        <sz val="10"/>
        <rFont val="Arial"/>
        <family val="2"/>
      </rPr>
      <t>: Verificada el CONSOLIDADO MAPA DE RIESGOS INSTITUCIONAL Y DE CORRUPCIÓN POR PROCESO aprobado el 16 de noviembre de 2018 se estableció para el riesgo "Manejo indebido de recursos públicos." se definió un control de detectivo a través del procedimiento PRO-GF-14-06 "Conciliaciones Bancarias Contables", y dos (2) controles preventivos  a través del procedimiento PRO-GF-14-14 "Causación de Órdenes de Pago" así como la aplicación de los controles a través del Protocolo de Seguridad y Manejo de Cuentas de Tesorería IN- GF -14- 05, por lo tanto se cierra esta acción.</t>
    </r>
  </si>
  <si>
    <r>
      <t>24/4/2018:  Esta actividad se encuentra ejecución se realizará seguimiento en el siguiente trimestre por parte de ésta Oficina.
19/07/2018: No se reportaron avances por parte del líder del proceso. 
NOTA: La Oficina de Control Interno, durante el mes de Agosto, realizará visita administrativa al área de contabilidad, con el fin de verificar los documentos que soporten la gestión adelantada en cumplimiento a las acciones planteadas.
18/10/2018:</t>
    </r>
    <r>
      <rPr>
        <b/>
        <sz val="10"/>
        <rFont val="Arial"/>
        <family val="2"/>
      </rPr>
      <t xml:space="preserve"> </t>
    </r>
    <r>
      <rPr>
        <sz val="10"/>
        <rFont val="Arial"/>
        <family val="2"/>
      </rPr>
      <t xml:space="preserve">Según lo informado por el área de Tesorería, a  la fecha se ha generado un reporte con corte al 28/09/2018, sin embargo, los reportes correspondientes al 5 y 12 de octubre no se generaron por inconvenientes con el sistema de información GOOBI. De igual forma, hasta el momento no se ha definido el procedimiento en el cual se incluirá este punto de control.  
</t>
    </r>
    <r>
      <rPr>
        <b/>
        <sz val="10"/>
        <rFont val="Arial"/>
        <family val="2"/>
      </rPr>
      <t xml:space="preserve">
24/12/2018: </t>
    </r>
    <r>
      <rPr>
        <sz val="10"/>
        <rFont val="Arial"/>
        <family val="2"/>
      </rPr>
      <t xml:space="preserve"> Se da por cumplida esta acción y se cierra. </t>
    </r>
  </si>
  <si>
    <t xml:space="preserve">06/10/2017: Evidencias Citadas en el seguimiento y a solicitud del interesado
24/11/2017:Expediente documental de Actas de Comité Técnico de Sostenibilidad Contable
0604/2018: Correo Institucional remitido a los integrantes de Comité. 
</t>
  </si>
  <si>
    <r>
      <t xml:space="preserve">Correo de fecha 23 de abril de 2018 remitiendo el acta del 13 de marzo para revisión de los integrantes del comité. 
</t>
    </r>
    <r>
      <rPr>
        <b/>
        <sz val="10"/>
        <rFont val="Arial"/>
        <family val="2"/>
      </rPr>
      <t xml:space="preserve">17/10/2018: </t>
    </r>
    <r>
      <rPr>
        <sz val="10"/>
        <rFont val="Arial"/>
        <family val="2"/>
      </rPr>
      <t xml:space="preserve">A la fecha se encuentra formalizada y firmada hasta el acta No. 7 del 8 de junio de 2018, a partir de esta acta se encontraron pendientes de firma actas hasta la reunión del Comité Sostenibilidad Contable del 16 de Octubre de 2018. 
</t>
    </r>
    <r>
      <rPr>
        <b/>
        <sz val="10"/>
        <rFont val="Arial"/>
        <family val="2"/>
      </rPr>
      <t xml:space="preserve">
24/12/2018:</t>
    </r>
    <r>
      <rPr>
        <sz val="10"/>
        <rFont val="Arial"/>
        <family val="2"/>
      </rPr>
      <t xml:space="preserve">   Resolución 147 DEL 05/12/2018, carpeta compartida "Resoluciones IDEP - 2018"</t>
    </r>
  </si>
  <si>
    <r>
      <t xml:space="preserve">27/01/2017: Diana Ruiz- Jefe OC
21/04/2017: Alix del Pilar Hurtado P.
27/07/2017: Diana Ruiz
10/10/2017: Diana Ruiz
28/11/2017: Diana Ruiz
21/12/2017: Diana Ruiz
</t>
    </r>
    <r>
      <rPr>
        <b/>
        <sz val="10"/>
        <rFont val="Arial"/>
        <family val="2"/>
      </rPr>
      <t xml:space="preserve">
</t>
    </r>
    <r>
      <rPr>
        <sz val="10"/>
        <rFont val="Arial"/>
        <family val="2"/>
      </rPr>
      <t xml:space="preserve">24/04/2018:   Hilda Yamile Morales Laverde - Jefe OCI. 
01/06/2018:   Hilda Yamile Morales Laverde, Jefe Oficina Control Interno 
</t>
    </r>
    <r>
      <rPr>
        <b/>
        <sz val="10"/>
        <rFont val="Arial"/>
        <family val="2"/>
      </rPr>
      <t xml:space="preserve">
19/07/2018: Alix del Pilar Hurtado P., Técnico Operativo (E ) OCI
17/10/2018: Sandra Milena Bonilla R._ Contratista de Apoyo Profesional_ OCI</t>
    </r>
    <r>
      <rPr>
        <sz val="10"/>
        <rFont val="Arial"/>
        <family val="2"/>
      </rPr>
      <t xml:space="preserve">
</t>
    </r>
    <r>
      <rPr>
        <b/>
        <sz val="10"/>
        <rFont val="Arial"/>
        <family val="2"/>
      </rPr>
      <t xml:space="preserve">24/12/2018: </t>
    </r>
    <r>
      <rPr>
        <sz val="10"/>
        <rFont val="Arial"/>
        <family val="2"/>
      </rPr>
      <t>Sandra Milena Bonilla R._ Contratista de Apoyo Profesional_ OCI</t>
    </r>
  </si>
  <si>
    <r>
      <t xml:space="preserve">http://www.idep.edu.co/?q=content/gf-14-proceso-de-gesti%C3%B3n-financiera#overlay-context=
</t>
    </r>
    <r>
      <rPr>
        <sz val="11"/>
        <rFont val="Calibri"/>
        <family val="2"/>
      </rPr>
      <t>24/12/2018:  http://www.idep.edu.co/sites/default/files/GU-GF-14-01_Guia_Informes_ejec_financiera_v1.pdf</t>
    </r>
  </si>
  <si>
    <r>
      <t xml:space="preserve">28/11/2017: Diana Ruiz
24/04/2018:  Hilda Yamile Morales Laverde - Jefe OCI
01/06/2018:   Hilda Yamile Morales Laverde, Jefe Oficina Control Interno 
19/07/2018: Alix del Pilar Hurtado P., Técnico Operativo (E ) OCI
17/10/2018: Sandra Milena Bonilla R._ Contratista de Apoyo Profesional_ OCI
</t>
    </r>
    <r>
      <rPr>
        <b/>
        <sz val="10"/>
        <rFont val="Arial"/>
        <family val="2"/>
      </rPr>
      <t xml:space="preserve">
24/12/2018:</t>
    </r>
    <r>
      <rPr>
        <sz val="10"/>
        <rFont val="Arial"/>
        <family val="2"/>
      </rPr>
      <t xml:space="preserve"> Sandra Milena Bonilla R._ Contratista de Apoyo Profesional_ OCI</t>
    </r>
  </si>
  <si>
    <r>
      <rPr>
        <b/>
        <sz val="10"/>
        <rFont val="Arial"/>
        <family val="2"/>
      </rPr>
      <t xml:space="preserve">2/12/018:  </t>
    </r>
    <r>
      <rPr>
        <sz val="10"/>
        <rFont val="Arial"/>
        <family val="2"/>
      </rPr>
      <t>http://www.idep.edu.co/sites/default/files/PRO-GF-14-14_Causacion_ordenes_pago_V6.pdf</t>
    </r>
  </si>
  <si>
    <r>
      <rPr>
        <sz val="10"/>
        <rFont val="Arial"/>
        <family val="2"/>
      </rPr>
      <t xml:space="preserve">12/04/2017: 
http://www.idep.edu.co/?q=content/gf-14-proceso-de-gesti%C3%B3n-financiera#overlay-context=
http://www.idep.edu.co/sites/default/files/PRO_GF_14_12_Revision_Informes_V5.pdf
23/10/2018: http://www.idep.edu.co/?q=content/gf-14-proceso-de-gesti%C3%B3n-financiera#overlay-context=
</t>
    </r>
    <r>
      <rPr>
        <b/>
        <sz val="10"/>
        <rFont val="Arial"/>
        <family val="2"/>
      </rPr>
      <t xml:space="preserve">24/12/2018:  </t>
    </r>
    <r>
      <rPr>
        <sz val="10"/>
        <rFont val="Arial"/>
        <family val="2"/>
      </rPr>
      <t>http://www.idep.edu.co/sites/default/files/PRO_GF_14_12_Revision_Informes_V6.pdf</t>
    </r>
  </si>
  <si>
    <t xml:space="preserve">17/10/2018: \\192.168.1.20\Resoluciones\2018
</t>
  </si>
  <si>
    <r>
      <t>25/04/2018: Se realizó seguimiento al cumplimiento de éstas acciones por parte de la OCI y quedan documentados en actas de fecha 01, 08 y 15 de marzo de 2018
19/07/2018: No se reportaron avances por parte del líder del proceso. Sin embargo,en el marco del Comité de Sostenibilidad Financiera y Contable, se han presentado los avances al cronograma de actividades.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t>
    </r>
    <r>
      <rPr>
        <sz val="10"/>
        <rFont val="Arial"/>
        <family val="2"/>
      </rPr>
      <t xml:space="preserve">18/10/2018: Según lo informado en Comité de Sostenibilidad Contable del 24 de septiembre de 2018, las partidas conciliatorias con corte a dic/31/2017 se encuentran conciliadas al 100% y teniendo en cuenta que la Versión 4 del formato de Concilliación Bancaria Contable fue aprobada el 25/09/2018 esta acción seguirá siendo objeto de seguimiento. </t>
    </r>
    <r>
      <rPr>
        <sz val="10"/>
        <color rgb="FF0070C0"/>
        <rFont val="Arial"/>
        <family val="2"/>
      </rPr>
      <t xml:space="preserve">
</t>
    </r>
    <r>
      <rPr>
        <b/>
        <sz val="10"/>
        <rFont val="Arial"/>
        <family val="2"/>
      </rPr>
      <t>24/12/2018:</t>
    </r>
    <r>
      <rPr>
        <b/>
        <sz val="10"/>
        <color rgb="FF0070C0"/>
        <rFont val="Arial"/>
        <family val="2"/>
      </rPr>
      <t xml:space="preserve"> </t>
    </r>
    <r>
      <rPr>
        <sz val="10"/>
        <color rgb="FF0070C0"/>
        <rFont val="Arial"/>
        <family val="2"/>
      </rPr>
      <t xml:space="preserve"> </t>
    </r>
    <r>
      <rPr>
        <sz val="10"/>
        <rFont val="Arial"/>
        <family val="2"/>
      </rPr>
      <t>Según lo reportado en el avance y lo observado en el infome de seguimiento a la implementación de NICSP y a la sostenibilidad de la información contable radicado No. 00106-817-001434 del 29 de noviembre de 2018, se da por cerrada esta acción y se realizará seguimiento a través del plan de mejoramiento institucional.</t>
    </r>
  </si>
  <si>
    <r>
      <t>Acta de Control Interno de fecha 01, 08 y 15 de marzo de 2018
17/10/2018:</t>
    </r>
    <r>
      <rPr>
        <b/>
        <sz val="10"/>
        <rFont val="Arial"/>
        <family val="2"/>
      </rPr>
      <t xml:space="preserve"> </t>
    </r>
    <r>
      <rPr>
        <sz val="10"/>
        <rFont val="Arial"/>
        <family val="2"/>
      </rPr>
      <t xml:space="preserve">Acta de Comité de Sostenibilidad Contable del 24/09/2018 y http://www.idep.edu.co/?q=content/gf-14-proceso-de-gesti%C3%B3n-financiera#overlay-context= Formatos_ FT-GF-14-16 Formato de Conciliación Bancaria, 
</t>
    </r>
    <r>
      <rPr>
        <b/>
        <sz val="10"/>
        <rFont val="Arial"/>
        <family val="2"/>
      </rPr>
      <t>24/12/2018</t>
    </r>
    <r>
      <rPr>
        <sz val="10"/>
        <rFont val="Arial"/>
        <family val="2"/>
      </rPr>
      <t>:  Actas del Comité de la vigencia 2018.</t>
    </r>
  </si>
  <si>
    <r>
      <t xml:space="preserve">17/10/2018:http://www.idep.edu.co/sites/default/files/IN-GF-14-5_Protocolo_de_Seguridad_V1.pdf
</t>
    </r>
    <r>
      <rPr>
        <b/>
        <sz val="10"/>
        <rFont val="Arial"/>
        <family val="2"/>
      </rPr>
      <t xml:space="preserve">
24/12/2018:</t>
    </r>
    <r>
      <rPr>
        <sz val="10"/>
        <rFont val="Arial"/>
        <family val="2"/>
      </rPr>
      <t xml:space="preserve"> http://www.idep.edu.co/sites/default/files/IN-GF-14-05_Protocolo_de_Seguridad_V1.pdf</t>
    </r>
  </si>
  <si>
    <r>
      <t>18/10/2018:</t>
    </r>
    <r>
      <rPr>
        <b/>
        <sz val="10"/>
        <rFont val="Arial"/>
        <family val="2"/>
      </rPr>
      <t xml:space="preserve"> </t>
    </r>
    <r>
      <rPr>
        <sz val="10"/>
        <rFont val="Arial"/>
        <family val="2"/>
      </rPr>
      <t xml:space="preserve">Informe Ejecutivo de seguimiento y evaluación a la gestión de los riesgos de los procesos y el seguimiento al mapa de riesgos de corrupción radicado No. 00106-817-001135 del 25 de septiembre de 2018 y http://www.idep.edu.co/?q=content/mapa-de-riesgos-por-proceso.
</t>
    </r>
    <r>
      <rPr>
        <b/>
        <sz val="10"/>
        <rFont val="Arial"/>
        <family val="2"/>
      </rPr>
      <t xml:space="preserve">24/12/2018: 
</t>
    </r>
    <r>
      <rPr>
        <sz val="10"/>
        <rFont val="Arial"/>
        <family val="2"/>
      </rPr>
      <t>Seguimiento Mapa de Riesgos enviado por correo electrónico por la OAP</t>
    </r>
  </si>
  <si>
    <r>
      <t xml:space="preserve">Memorando consultado en SIAFI
Acta de reunión de seguimiento al plan de mejoramiento por procesos de Recursos Físicos y Ambiental del 01/06/2018.
</t>
    </r>
    <r>
      <rPr>
        <b/>
        <sz val="10"/>
        <rFont val="Arial"/>
        <family val="2"/>
      </rPr>
      <t xml:space="preserve">26/12/2018: </t>
    </r>
    <r>
      <rPr>
        <sz val="10"/>
        <rFont val="Arial"/>
        <family val="2"/>
      </rPr>
      <t>http://www.idep.edu.co/sites/default/files/PRO-GRF-11-01_Egresos%20o%20salidas%20de%20bienes_0.pdf#overlay-context=content/grf-11-proceso-de-gesti%25C3%25B3n-de-recursos-f%25C3%25ADsicos%3Fq%3Dcontent/grf-11-proceso-de-gesti%25C3%25B3n-de-recursos-f%25C3%25ADsicos</t>
    </r>
  </si>
  <si>
    <r>
      <t xml:space="preserve"> Solicitud para el Admnistrador del Sistema de Informacion SIAFI, Documento de Almacen y Servicios Publicos." Mediante Memorando con Radicado 001658
</t>
    </r>
    <r>
      <rPr>
        <b/>
        <sz val="10"/>
        <rFont val="Arial"/>
        <family val="2"/>
      </rPr>
      <t xml:space="preserve">26/12/2018: </t>
    </r>
    <r>
      <rPr>
        <sz val="10"/>
        <rFont val="Arial"/>
        <family val="2"/>
      </rPr>
      <t>http://www.idep.edu.co/sites/default/files/PRO-GRF-11-02_%20Ingresos%20o%20Altas%20de%20Amac%C3%A9n_0.pdf#overlay-context=content/grf-11-proceso-de-gesti%25C3%25B3n-de-recursos-f%25C3%25ADsicos%3Fq%3Dcontent/grf-11-proceso-de-gesti%25C3%25B3n-de-recursos-f%25C3%25ADsicos</t>
    </r>
  </si>
  <si>
    <r>
      <t>18/10/2018:</t>
    </r>
    <r>
      <rPr>
        <b/>
        <sz val="10"/>
        <rFont val="Arial"/>
        <family val="2"/>
      </rPr>
      <t xml:space="preserve"> </t>
    </r>
    <r>
      <rPr>
        <sz val="10"/>
        <rFont val="Arial"/>
        <family val="2"/>
      </rPr>
      <t xml:space="preserve">Soporte O:\2018\10. PLAN MEJORAMIENTO POR PROCESOS\04.Seguimiento 30_09_2018\Soportes Seguimiento P.M. por procesos a 
</t>
    </r>
    <r>
      <rPr>
        <b/>
        <sz val="10"/>
        <rFont val="Arial"/>
        <family val="2"/>
      </rPr>
      <t>24/12/2018:</t>
    </r>
    <r>
      <rPr>
        <sz val="10"/>
        <rFont val="Arial"/>
        <family val="2"/>
      </rPr>
      <t xml:space="preserve">  Soportes enviados por correo electrónico por la Tesorera General</t>
    </r>
  </si>
  <si>
    <t>Profesional Universitario -  SAFyCD</t>
  </si>
  <si>
    <t>http://www.idep.edu.co/?q=content/grf-11-proceso-de-gesti%C3%B3n-de-recursos-f%C3%ADsicos-y-ambiental</t>
  </si>
  <si>
    <t>Se abre esta actividad atendiendo la sugerencia de la Oficina de control interno, relacioanda en el informe ejecutivo del estado del plan de mejoramiento institucional y por procesos a diciembre de 2018, para dar cierre a las actividades No. 26 "Solicitar mediante memorando al supervisor del contrato del aplicativo del Sistema Información SIAFI,  que se asigne la fecha automáticamente,  en la que se hacer el registro   para que todos los documentos generados del Módulo Administrativa - Bienes,   tengan la fecha del día actual" y No. 27 "Solicitar mediante memorando al supervisor del contrato del aplicativo del Sistema Información SIAFI,  que se asigne la fecha automáticamente,  en la que se hacer el registro   para que todos los documentos generados del Módulo Administrativa - Bienes,   tengan la fecha del día actual. "</t>
  </si>
  <si>
    <t>Se formula esta actividad para dar cierre a la actividad No. 26  y 27</t>
  </si>
  <si>
    <t>Actualizar los Procedimientos PRO-GRF-11-01 Egresos o salidas definitivas de bienes e incluirle Politica de Operación lo siguiente: "Los registros en el Sistema Administrativo y Financiero de la Entidad se llevarán a cabo en el día en que fue efectiva la operación, siempre y cuando el sistema permita realizar el registro en la misma fecha; en caso de que el sistema presente inconsistencias al momento de registrar las transacciones, se informará el incidente a la Oficina de Planeación." Y en procedimiento PRO-GRF-11-02 Ingresos o Altas de Almacén e incluirle la política de operación:  "Los registros en el Sistema Administrativo y Financiero de la Entidad se llevarán a cabo en el día en que fue efectiva la operación, siempre y cuando el sistema permita realizar el registro en la misma fecha; en caso de que el sistema presente inconsistencias al momento de registrar las transacciones, se informará el incidente a la Oficina de Planeación."</t>
  </si>
  <si>
    <t>Procedimientos PRO-GRF-11-01 Egresos o salidas definitivas de bienes y  PRO-GRF-11-02 Ingresos o Altas de Almacén actualizados</t>
  </si>
  <si>
    <t>Atendiendo las observaciones de la Oficina de control interno relacioandas en el Informe ejecutivo del estado del plan de mejoramiento a Diciembre de 2018, relacionadas con la acción "Capacitacion exhaustiva al funcionario responsable de la ventanilla en puesto de trabajo." se debe formular una acción que de solución efectiva a la no conformidad, hallazgo u observación relacionada.</t>
  </si>
  <si>
    <t>No efectividad de la acción "Capacitacion exhaustiva al funcionario responsable de la ventanilla en puesto de trabajo." formulada</t>
  </si>
  <si>
    <t xml:space="preserve">Revisión y formulación de indicadores de gestión del proceso Gestión Documental para la vigencia 2019, atendiendo las recomendaciones de la Oficina de control interno. </t>
  </si>
  <si>
    <t>Hojas de vida de los indicadores del proceso Gestión Documental aprobados para la vigencia 2019</t>
  </si>
  <si>
    <t>Hoja de vida indicadores proceso e Investigación y Desarrollo Pedagógico vigencia 2019, disponible en: http://www.idep.edu.co/?q=content/indicadores-de-gesti%C3%B3n</t>
  </si>
  <si>
    <r>
      <rPr>
        <sz val="10"/>
        <rFont val="Arial"/>
        <family val="2"/>
      </rPr>
      <t>Hoja de Calculo de google disponible en Drive en :</t>
    </r>
    <r>
      <rPr>
        <u/>
        <sz val="10"/>
        <color theme="10"/>
        <rFont val="Arial"/>
        <family val="2"/>
      </rPr>
      <t xml:space="preserve"> https://drive.google.com/drive/folders/1PEA_kHglMECvfb2aRpTEgSxTeLRMahB-</t>
    </r>
  </si>
  <si>
    <r>
      <t xml:space="preserve">22/11/2017: Se envio a la OAP ; Solicitud  ASUNTO " Solicitud para el Admnistrador del Sisitema de Informacion SIAFI, Documento de Almacen y Servicios Publicos." Mediante Memorando con Radicado 001658 de fecha 23/11/2017.
</t>
    </r>
    <r>
      <rPr>
        <b/>
        <sz val="10"/>
        <color indexed="8"/>
        <rFont val="Arial"/>
        <family val="2"/>
      </rPr>
      <t>04/04/2018:</t>
    </r>
    <r>
      <rPr>
        <sz val="10"/>
        <color indexed="8"/>
        <rFont val="Arial"/>
        <family val="2"/>
      </rPr>
      <t xml:space="preserve"> A la fecha el aplicativo continua con la misma versión, el concluir con esta actividad depende de otra áreas, sin embargo los registros que se realizan desde el Aplicativo en el modulo correspondiente a Almacén se generan en la fecha actual, tal como se puede verificar en el aplicativo.
</t>
    </r>
    <r>
      <rPr>
        <b/>
        <sz val="10"/>
        <color indexed="8"/>
        <rFont val="Arial"/>
        <family val="2"/>
      </rPr>
      <t xml:space="preserve">13/12/2018 </t>
    </r>
    <r>
      <rPr>
        <sz val="10"/>
        <color indexed="8"/>
        <rFont val="Arial"/>
        <family val="2"/>
      </rPr>
      <t xml:space="preserve">Se actualizaron los Proceso y Procedimiento y se dejo como Politica de Operación lo siguiente: "Los registros en el Sistema Administrativo y Financiero de la Entidad se llevarán a cabo en el día en que fue efectiva la operación, siempre y cuando el sistema permita realizar el registro en la misma fecha; en caso de que el sistema presente inconsistencias al momento de registrar las transacciones, se informará el incidente a la Oficina de Planeación.", Se envio formato a la Oficina Asesora de Presupuesto para lo pertinente.
</t>
    </r>
    <r>
      <rPr>
        <b/>
        <sz val="10"/>
        <color indexed="8"/>
        <rFont val="Arial"/>
        <family val="2"/>
      </rPr>
      <t>03/04/2019:</t>
    </r>
    <r>
      <rPr>
        <sz val="10"/>
        <color indexed="8"/>
        <rFont val="Arial"/>
        <family val="2"/>
      </rPr>
      <t xml:space="preserve"> Se formuló la actividad No. 28, teniendo en cuenta las observaciones de la Oficina de Control Interno. </t>
    </r>
  </si>
  <si>
    <r>
      <t xml:space="preserve">06/10/2017: En el IV Trimestre se realizará el respectivo requirimiento.
23/11/2017:Se envio a la OAP ; Solicitud ASUNTO: " Solicitud para el Admnistrador del Sisitema de Informacion SIAFI, Documento de Almacen y Servicios Publicos." Mediante Memorando con Radicado 001658 de fecha 23/11/2017.
</t>
    </r>
    <r>
      <rPr>
        <b/>
        <sz val="10"/>
        <color indexed="8"/>
        <rFont val="Arial"/>
        <family val="2"/>
      </rPr>
      <t xml:space="preserve">
04/04/2018</t>
    </r>
    <r>
      <rPr>
        <sz val="10"/>
        <color indexed="8"/>
        <rFont val="Arial"/>
        <family val="2"/>
      </rPr>
      <t xml:space="preserve">: A la fecha el aplicativo continua con la misma version, el concluir con esta actividad depende de otra áreas, sin embargo los registros que se realizan desde el Aplicativo en el modulo correspondiente a Almacén se generan en la fecha actual, tal como se puede verificar en el aplicativo.
</t>
    </r>
    <r>
      <rPr>
        <b/>
        <sz val="10"/>
        <color indexed="8"/>
        <rFont val="Arial"/>
        <family val="2"/>
      </rPr>
      <t>01/06/2018:</t>
    </r>
    <r>
      <rPr>
        <sz val="10"/>
        <color indexed="8"/>
        <rFont val="Arial"/>
        <family val="2"/>
      </rPr>
      <t xml:space="preserve"> Se reformulará la acción de mejora teniendo en cuenta que la propuesta inicialmente no permite subsanar la no conformidad.
</t>
    </r>
    <r>
      <rPr>
        <b/>
        <sz val="10"/>
        <color indexed="8"/>
        <rFont val="Arial"/>
        <family val="2"/>
      </rPr>
      <t>13/12/2018</t>
    </r>
    <r>
      <rPr>
        <sz val="10"/>
        <color indexed="8"/>
        <rFont val="Arial"/>
        <family val="2"/>
      </rPr>
      <t xml:space="preserve"> Se actualizaron los Proceso y Procedimiento de GRF y se dejo como Politica de Operación lo siguiente: "Los registros en el Sistema Administrativo y Financiero de la Entidad se llevarán a cabo en el día en que fue efectiva la operación, siempre y cuando el sistema permita realizar el registro en la misma fecha; en caso de que el sistema presente inconsistencias al momento de registrar las transacciones, se informará el incidente a la Oficina de Planeación.", Se envio formato a la Oficina Asesora de Presupuesto para lo pertinente.
</t>
    </r>
    <r>
      <rPr>
        <b/>
        <sz val="10"/>
        <color indexed="8"/>
        <rFont val="Arial"/>
        <family val="2"/>
      </rPr>
      <t xml:space="preserve">03/04/2019: </t>
    </r>
    <r>
      <rPr>
        <sz val="10"/>
        <color indexed="8"/>
        <rFont val="Arial"/>
        <family val="2"/>
      </rPr>
      <t xml:space="preserve">Se formuló la actividad No. 28, teniendo en cuenta las observaciones de la Oficina de Control Interno. </t>
    </r>
  </si>
  <si>
    <r>
      <rPr>
        <b/>
        <sz val="10"/>
        <color rgb="FF000000"/>
        <rFont val="Arial"/>
        <family val="2"/>
      </rPr>
      <t xml:space="preserve">03/04/2019: </t>
    </r>
    <r>
      <rPr>
        <sz val="10"/>
        <color rgb="FF000000"/>
        <rFont val="Arial"/>
        <family val="2"/>
      </rPr>
      <t xml:space="preserve">Se realizó la formulación del indicador </t>
    </r>
    <r>
      <rPr>
        <i/>
        <sz val="10"/>
        <color rgb="FF000000"/>
        <rFont val="Arial"/>
        <family val="2"/>
      </rPr>
      <t>"Proporción de accidentes de trabajo mortales en el año"</t>
    </r>
    <r>
      <rPr>
        <sz val="10"/>
        <color rgb="FF000000"/>
        <rFont val="Arial"/>
        <family val="2"/>
      </rPr>
      <t xml:space="preserve"> de acuerdo con lo establecido en la Resolución 0312 de 2019 "Por la cual se definen los Estándares Mínimos del Sistema de Gestión de la Seguridad y Salud en el Trabajo SG-SST"</t>
    </r>
  </si>
  <si>
    <r>
      <rPr>
        <b/>
        <sz val="10"/>
        <color rgb="FF000000"/>
        <rFont val="Arial"/>
        <family val="2"/>
      </rPr>
      <t>03/04/2019:</t>
    </r>
    <r>
      <rPr>
        <sz val="10"/>
        <color rgb="FF000000"/>
        <rFont val="Arial"/>
        <family val="2"/>
      </rPr>
      <t>_Hoja de vida del indicador http://www.idep.edu.co/?q=content/indicadores-de-gesti%C3%B3n</t>
    </r>
  </si>
  <si>
    <r>
      <rPr>
        <b/>
        <sz val="10"/>
        <color rgb="FF000000"/>
        <rFont val="Arial"/>
        <family val="2"/>
      </rPr>
      <t xml:space="preserve">03/04/2019: </t>
    </r>
    <r>
      <rPr>
        <sz val="10"/>
        <color rgb="FF000000"/>
        <rFont val="Arial"/>
        <family val="2"/>
      </rPr>
      <t>Se realizó identificación e inventario de los productos químicos utilizados en la Entidad y se suministraron las hojas de seguridad.</t>
    </r>
  </si>
  <si>
    <r>
      <rPr>
        <b/>
        <sz val="10"/>
        <color rgb="FF000000"/>
        <rFont val="Arial"/>
        <family val="2"/>
      </rPr>
      <t>03/04/2019:</t>
    </r>
    <r>
      <rPr>
        <sz val="10"/>
        <color rgb="FF000000"/>
        <rFont val="Arial"/>
        <family val="2"/>
      </rPr>
      <t xml:space="preserve">
_Inventario productos químicos
_Hojas de seguridad</t>
    </r>
  </si>
  <si>
    <r>
      <rPr>
        <b/>
        <sz val="10"/>
        <rFont val="Arial"/>
        <family val="2"/>
      </rPr>
      <t xml:space="preserve">09/04/2018: </t>
    </r>
    <r>
      <rPr>
        <sz val="10"/>
        <rFont val="Arial"/>
        <family val="2"/>
      </rPr>
      <t xml:space="preserve">
El 5 de febrero se informó a la aseguradora vía correo electrónico y se realizó reunión con el representante de la aseguradora el 6 de febrero. 
</t>
    </r>
    <r>
      <rPr>
        <b/>
        <sz val="10"/>
        <rFont val="Arial"/>
        <family val="2"/>
      </rPr>
      <t xml:space="preserve">05/10/218:  </t>
    </r>
    <r>
      <rPr>
        <sz val="10"/>
        <rFont val="Arial"/>
        <family val="2"/>
      </rPr>
      <t xml:space="preserve">El IDEP con oficio radicado No. 00106-816-000676 del 31/07/2018 se dio respuesta a solicitud de la aseguradora  JARGU SAS Corredores de Seguros con relación al Siniestro Caso 6123 delito peculado por apropiación en contra del Señor Juan Francisco Eduardo Salcedo Reyes - Póliza de Manejo No. 980-64-994-000000201-Aseguradora Solidaria de Colombia Radicado 00284 del 26 de febrero de 2018 No. HT76295, donde se aclaró que el señor extesorero presuntamente se apropió de $123,765,541 de los cuales $37.256.719 los devolvió en el primer trimestre de 2015 y en junio 30 de 2017. Al saldo de $86.508.822 se aplicaron los $69.881.015 quedando un saldo pendiente de capital de $16.627.807 más el lucro cesante.
</t>
    </r>
    <r>
      <rPr>
        <b/>
        <sz val="10"/>
        <rFont val="Arial"/>
        <family val="2"/>
      </rPr>
      <t xml:space="preserve">02/04/2019: </t>
    </r>
    <r>
      <rPr>
        <sz val="10"/>
        <rFont val="Arial"/>
        <family val="2"/>
      </rPr>
      <t xml:space="preserve"> La Aseguradora la Previsora S.A., efectúo el reconocimiento del siniestro a cargo del extesorero Juan Francisco Salcedo Reyes, por valor de $16.627.807, cuyo resplado es el Comprobante de Ingreso No. 70 del 26/03/2019</t>
    </r>
  </si>
  <si>
    <r>
      <t xml:space="preserve">09/04/2018: 
El 5 de febrero se informó a la aseguradora vía correo electrónico y se realizó reunión con el representante de la aseguradora el 6 de febrero. 
</t>
    </r>
    <r>
      <rPr>
        <b/>
        <sz val="10"/>
        <rFont val="Arial"/>
        <family val="2"/>
      </rPr>
      <t xml:space="preserve">02/04/2019: </t>
    </r>
    <r>
      <rPr>
        <sz val="10"/>
        <rFont val="Arial"/>
        <family val="2"/>
      </rPr>
      <t>Comprobante de Ingreso No. 70 del 26/03/2019 (Goobi)</t>
    </r>
  </si>
  <si>
    <r>
      <rPr>
        <b/>
        <sz val="10"/>
        <color indexed="8"/>
        <rFont val="Arial"/>
        <family val="2"/>
      </rPr>
      <t>26/03/2018</t>
    </r>
    <r>
      <rPr>
        <sz val="10"/>
        <color indexed="8"/>
        <rFont val="Arial"/>
        <family val="2"/>
      </rPr>
      <t xml:space="preserve">.  El 15 de febrero se realizo  la capacitación programada referente a la operatividad del  Procedimiento PRO-GD-07-08 "Gestión y trámite de las comunicaciones oficiales"  el cual se encuentra publicado en la Maloca Aula SIG. 
</t>
    </r>
    <r>
      <rPr>
        <b/>
        <sz val="10"/>
        <color indexed="8"/>
        <rFont val="Arial"/>
        <family val="2"/>
      </rPr>
      <t>10/08/2018</t>
    </r>
    <r>
      <rPr>
        <sz val="10"/>
        <color indexed="8"/>
        <rFont val="Arial"/>
        <family val="2"/>
      </rPr>
      <t xml:space="preserve"> La actualizacion de los indicadores se realizara en el cuarto trimestre
</t>
    </r>
    <r>
      <rPr>
        <b/>
        <sz val="10"/>
        <color indexed="8"/>
        <rFont val="Arial"/>
        <family val="2"/>
      </rPr>
      <t>11/12/2018</t>
    </r>
    <r>
      <rPr>
        <sz val="10"/>
        <color indexed="8"/>
        <rFont val="Arial"/>
        <family val="2"/>
      </rPr>
      <t xml:space="preserve"> Teniendo en cuenta el proceso de actualizacion que se ha dado con la convalidacion y aprobacion de las tablas de retencion del instituto asi como la implementacion para la vigencia 2018,  el ajuste realizado al proceso de gestion documental y a los procedimientos es necesario reformular los indicadores de gestion para este Proceso. por tal razon para la vigencia 2019 se formularan  los indicadores de gestion acordes a la actualizacion del proceso de gestion documental en la entidad.
</t>
    </r>
    <r>
      <rPr>
        <b/>
        <sz val="10"/>
        <color indexed="8"/>
        <rFont val="Arial"/>
        <family val="2"/>
      </rPr>
      <t>03/04/2019</t>
    </r>
    <r>
      <rPr>
        <sz val="10"/>
        <color indexed="8"/>
        <rFont val="Arial"/>
        <family val="2"/>
      </rPr>
      <t xml:space="preserve">: Se formuló la actividad No. 18, teniendo en cuenta las observaciones de la Oficina de Control Interno. </t>
    </r>
  </si>
  <si>
    <r>
      <t xml:space="preserve">22/03/2019: </t>
    </r>
    <r>
      <rPr>
        <sz val="11"/>
        <color rgb="FF000000"/>
        <rFont val="Calibri"/>
        <family val="2"/>
      </rPr>
      <t xml:space="preserve"> Se realizó el acompañamiento metodológico desde la OAP a los procesos en la formulación de POA, Indicadores de gestión y Plan de acción de MIPG según la política que corresponda.</t>
    </r>
  </si>
  <si>
    <t>Listas de asistencia.
Maloca SIG</t>
  </si>
  <si>
    <t>Campaña virtual enviada a los correos electrónicos  de los servidores públicos y su divulgación en el boletín interno del IDEP.</t>
  </si>
  <si>
    <t>Durante el mes de noviembre se revisó y ajustó el mapa de riesgos del proceso de Divulgación y comunicación,  cuyos cambios  se  registraron en el acta de reunión del 28 de noviembre que reposan en el archivo de gestión de la Subdirección académica. Frente los riesgos  de Usufructo mal intencionado de publicaciones producidas por el IDEP para el interés particular y bajo nivel de publicidad de la información (transparencia activa) , se propone desde el líder formular una acción de mejora  preventiva que permita mitigar la ocurrencia de los riesgos  identificado así como fortalecer su control.</t>
  </si>
  <si>
    <t>Boletín Externo No 3  se encuentra disponible en la pagina web en : http://www.idep.edu.co/?q=content/boletines-externos  http://www.idep.edu.co/sites/default/files/Boletin_externo_No_3_2019.pdf
Publicaciones de redes sociales de la gratuidad de las producciones del IDEP  disponible en: 
https://www.facebook.com/idep.bogota/photos/a.456939301012813/2637726269600761/?type=3&amp;theater
https://www.facebook.com/idep.bogota/posts/2620466101326778?__tn__=-R
https://www.facebook.com/idep.bogota/photos/a.456939301012813/2603135056393216/?type=3&amp;theater
https://www.facebook.com/idep.bogota/photos/a.456939301012813/2563733510333371/?type=3&amp;theater
https://www.facebook.com/idep.bogota/photos/a.456939301012813/2734261909947196/?type=3&amp;theater.</t>
  </si>
  <si>
    <t>FT-DIC-01-03 Lista de verificación de lineamientos del Manual de imagen Alcaldía Mayor de Bogotá para la publicación de imágenes y/o textos: http://www.idep.edu.co/?q=content/dic-01-proceso-de-divulgaci%C3%B3n-y-comunicaci%C3%B3n#overlay-context=
Hoja de calculo Google diligenciada se encuentra disponible en : https://docs.google.com/spreadsheets/d/10F8Iz4uKPvOYHQycrgPyg38TsbAXVwyN-8-0WxwGVgE/edit#gid=1447525252
Procedimiento PRO-DIC-01-11 Gestión de comunicaciones disponible en: http://www.idep.edu.co/?q=content/dic-01-proceso-de-divulgaci%C3%B3n-y-comunicaci%C3%B3n#overlay-context=
PRO-DIC-01-01</t>
  </si>
  <si>
    <t>Elaborar un cuadro de control  general de seguimiento  a los porcentajes de ejecución de las fichas de los proyectos de investigación o desarrollo pedagógico.</t>
  </si>
  <si>
    <t>http://www.idep.edu.co/sites/default/files/PRO-GRF-11-02_Ingresos_o_Altas_Almacen_V6.pdf</t>
  </si>
  <si>
    <r>
      <rPr>
        <b/>
        <sz val="11"/>
        <color rgb="FF000000"/>
        <rFont val="Arial"/>
        <family val="2"/>
      </rPr>
      <t>24/12/2018:</t>
    </r>
    <r>
      <rPr>
        <sz val="11"/>
        <color rgb="FF000000"/>
        <rFont val="Arial"/>
        <family val="2"/>
      </rPr>
      <t xml:space="preserve"> Esta acción será objeto de verificación en próximo seguimiento. 
</t>
    </r>
    <r>
      <rPr>
        <b/>
        <sz val="11"/>
        <color rgb="FF000000"/>
        <rFont val="Arial"/>
        <family val="2"/>
      </rPr>
      <t xml:space="preserve">30/04/2019:  </t>
    </r>
    <r>
      <rPr>
        <sz val="11"/>
        <color rgb="FF000000"/>
        <rFont val="Arial"/>
        <family val="2"/>
      </rPr>
      <t xml:space="preserve">Para la vigencia 2019 se formuló el indicador "Proporción de accidentes de trabajo mortales en el año" con frecuencia de medición anual, se de por cumplida y se da cierre a la acción propuesta.  El monitoreo se realizara a través del avance del tablero de indicadores. </t>
    </r>
  </si>
  <si>
    <t>http://www.idep.edu.co/?q=content/indicadores-de-gesti%C3%B3n</t>
  </si>
  <si>
    <t xml:space="preserve">24/12/2018: Sandra Milena Bonilla R._ Contratista de Apoyo Profesional_ OCI.
30/04/2019:  Hilda Yamile Morales Laverde - Jefe OCI. </t>
  </si>
  <si>
    <r>
      <t>25/04/2018: Se realizó seguimiento al cumplimiento de éstas acciones por parte de la OCI y quedan documentados en actas de fecha 01, 08 y 15 de marzo de 2018
19/07/2018: No se reportaron avances por parte del líder del proceso.  
NOTA: La Oficina de Control Interno, durante el mes de Agosto, realizará visita administrativa al área de contabilidad, con el fin de verificar los documentos que soporten la gestión adelantada en cumplimiento a las acciones planteadas.</t>
    </r>
    <r>
      <rPr>
        <b/>
        <sz val="10"/>
        <rFont val="Arial"/>
        <family val="2"/>
      </rPr>
      <t xml:space="preserve">
</t>
    </r>
    <r>
      <rPr>
        <sz val="10"/>
        <rFont val="Arial"/>
        <family val="2"/>
      </rPr>
      <t xml:space="preserve">
17/10/2018:</t>
    </r>
    <r>
      <rPr>
        <b/>
        <sz val="10"/>
        <rFont val="Arial"/>
        <family val="2"/>
      </rPr>
      <t xml:space="preserve"> </t>
    </r>
    <r>
      <rPr>
        <sz val="10"/>
        <rFont val="Arial"/>
        <family val="2"/>
      </rPr>
      <t xml:space="preserve">Mediante Oficio  radicado No. 00106-816-000676 del 31/07/2018 se dió claridad a JARGU S.A. corredores de seguros de la presunta apropiación del extesorero y se le indicó los valores devueltos por el exfuncionario, de esta comunicación el Instituto no ha obtenido respuesta por parte JARGU Seguros.   Se continua con el seguimiento.
</t>
    </r>
    <r>
      <rPr>
        <b/>
        <sz val="10"/>
        <rFont val="Arial"/>
        <family val="2"/>
      </rPr>
      <t>24/12/2018:</t>
    </r>
    <r>
      <rPr>
        <sz val="10"/>
        <rFont val="Arial"/>
        <family val="2"/>
      </rPr>
      <t xml:space="preserve">  No se reportó avance para el trimestre por parte del responsable del proceso. 
</t>
    </r>
    <r>
      <rPr>
        <b/>
        <sz val="10"/>
        <rFont val="Arial"/>
        <family val="2"/>
      </rPr>
      <t xml:space="preserve">30/04/2019: </t>
    </r>
    <r>
      <rPr>
        <sz val="10"/>
        <rFont val="Arial"/>
        <family val="2"/>
      </rPr>
      <t xml:space="preserve">Se reporto el reconocimiento pago por parte de la Aseguradora la Previsora S.A., del siniestro a cargo del extesorero Juan Francisco Salcedo Reyes, por valor de $16.627.807, cuyo resplado es el Comprobante de Ingreso No. 70 del 26/03/2019.  Así mismo se dió a conocer a la Contraloria de Bogotá con oficio No. 00106-816-000296 dicho pago para lo de su competencia.   Por lo anterior se da cierre a la acción propuesta. </t>
    </r>
  </si>
  <si>
    <r>
      <t xml:space="preserve">Acta de Control Interno de fecha 01, 08 y 15 de marzo de 2018
</t>
    </r>
    <r>
      <rPr>
        <b/>
        <sz val="10"/>
        <rFont val="Arial"/>
        <family val="2"/>
      </rPr>
      <t xml:space="preserve">
17/10/2018:  </t>
    </r>
    <r>
      <rPr>
        <sz val="10"/>
        <rFont val="Arial"/>
        <family val="2"/>
      </rPr>
      <t xml:space="preserve">Oficio  radicado No. 00106-816-000676 del 31/07/2018
</t>
    </r>
    <r>
      <rPr>
        <b/>
        <sz val="10"/>
        <rFont val="Arial"/>
        <family val="2"/>
      </rPr>
      <t xml:space="preserve">30/04/2019:  </t>
    </r>
    <r>
      <rPr>
        <sz val="10"/>
        <rFont val="Arial"/>
        <family val="2"/>
      </rPr>
      <t>Oficio Radicado No. 00106-816-000296 del 01/04/2019.</t>
    </r>
  </si>
  <si>
    <r>
      <t xml:space="preserve">24/04/2018: Hilda Yamile Morales Laverde - Jefe OCI.
</t>
    </r>
    <r>
      <rPr>
        <b/>
        <sz val="10"/>
        <rFont val="Arial"/>
        <family val="2"/>
      </rPr>
      <t>19/07/2018</t>
    </r>
    <r>
      <rPr>
        <sz val="10"/>
        <rFont val="Arial"/>
        <family val="2"/>
      </rPr>
      <t xml:space="preserve">: Alix del Pilar Hurtado P., Técnico Operativo (E ) OCI
</t>
    </r>
    <r>
      <rPr>
        <b/>
        <sz val="10"/>
        <rFont val="Arial"/>
        <family val="2"/>
      </rPr>
      <t xml:space="preserve">
17/10/2018: </t>
    </r>
    <r>
      <rPr>
        <sz val="10"/>
        <rFont val="Arial"/>
        <family val="2"/>
      </rPr>
      <t xml:space="preserve">Sandra Milena Bonilla R._ Contratista de Apoyo Profesional_ OCI
</t>
    </r>
    <r>
      <rPr>
        <b/>
        <sz val="10"/>
        <rFont val="Arial"/>
        <family val="2"/>
      </rPr>
      <t>24/12/2018:</t>
    </r>
    <r>
      <rPr>
        <sz val="10"/>
        <rFont val="Arial"/>
        <family val="2"/>
      </rPr>
      <t xml:space="preserve"> Sandra Milena Bonilla R._ Contratista de Apoyo Profesional_ OCI
</t>
    </r>
    <r>
      <rPr>
        <b/>
        <sz val="10"/>
        <rFont val="Arial"/>
        <family val="2"/>
      </rPr>
      <t xml:space="preserve">30/04/2019:  </t>
    </r>
    <r>
      <rPr>
        <sz val="10"/>
        <rFont val="Arial"/>
        <family val="2"/>
      </rPr>
      <t>Hilda Yamile Morales Laverde - Jefe OCI.</t>
    </r>
  </si>
  <si>
    <r>
      <t xml:space="preserve">24/12/2018: Teniendo en cuenta las fechas establecidas para la ejecución de esta actividad, en pròximo seguimiento se verificará el cumplimiento de la misma.  
</t>
    </r>
    <r>
      <rPr>
        <b/>
        <sz val="10"/>
        <color rgb="FF000000"/>
        <rFont val="Arial"/>
        <family val="2"/>
      </rPr>
      <t xml:space="preserve">30/04/2019:  </t>
    </r>
    <r>
      <rPr>
        <sz val="10"/>
        <color rgb="FF000000"/>
        <rFont val="Arial"/>
        <family val="2"/>
      </rPr>
      <t xml:space="preserve">Se verifico por parte de esta Oficina planillas de asistencia de capacitaciones realizadas por parte del proceso a:  Formulación POA - Gestión documental, Gestión Contractual, GRFyA, evaluación y control; entre otros.  Por lo anterior se da cumplimiento a a la acción propuesta y se realiza el cierre de la misma. 
</t>
    </r>
  </si>
  <si>
    <t xml:space="preserve">   </t>
  </si>
  <si>
    <r>
      <t xml:space="preserve">El contrato tuvo una prórroga de 2 meses y finaliza el 15 de mayo de 2016, sin embargo la asistencia especializada en Gestión de Indicadores se dará en el marco de la capacitación en el uso del módulo de gestión de indicadores. Se realizó una revisión con el contratista y el supervisor del contrato sobre el cumplimiento de las obligaciones, por lo cual se estableció que el contratista ha prestado asistencia de acuerdo a los requerimientos hechos por los funcionarios del instituto a excepción de la gestión de indicadores que hace referencia a un modulo que aún no se encuentra en producción.
12 de octubre de 2016: se solicitó  al proveedor de Soporte IT-GOP capacitación de SIAFI del proceso de planeación metas e indicadores - incidencia.
20 de enero de 2017: La OAP ha realizado gestión con el proveedor de SIAFI, para lograr la capacitación en el módulo de Metas e Indicadores, la sesión está programada para el mes de marzo de 2016.  
07 de abril de 2017: El contratista solicitó prórroga al contrato 034 para realizar esta actividad, la cual fue concedida por 4 meses y finaliza el 25 de julio de 2017. Dentro de la prórroga se modificaron las obligaciones especificas y se incluyó la elaboración de un Plan de Acción para la capacitación del modulo de Metas e Indicadores. A la fecha, se esta revisando el Plan de acción por parte de la OAP.
12 de julio de 2017: La OAP aprobó  el Plan de Acción remitido por el contratista. Mediante comunicación externa 469 del 07 de julio, se ha requerido respuesta del contratista respecto al inició de las actividades de capacitación que tenian como fecha de inicio 04 de julio de 2017. A la fecha se esta a la espera de realizar reunión de trabajo con el contratista.
30 de septiembre de 2017: El 25 de julio de 2017 se realizó una prórroga de 45 dias al contrato 034 de 2016, a solicitud del proveedor a fin de cumplir con el plan de acción que estaba en curso. Sin embargo este plazo fue ampliado nuevamente a solicitud del proveedor y el 08 de septiembre se firmó una nueva prórroga por 27 dias dias la cual vence el 05 de octubre de 2017.
24/11/2017: En el mes de octubre el módulo de metas e indicadores del sistema de información SIAFI se recibió y se puso en funcionamiento, el proveedor realizó capacitaciones a funcionarios y contratistas de la Oficina Asesora de Planeación. La OAP envió al proveedor la información de los indicadores para ser cargados en el módulo. La OAP ya tiene nuevo contrato con el proveedor de SIAFI (ITGOP) legalizado el día 23 de noviembre de 2017, por lo tanto se espera seguir en la gestión de parametrizar y utilizar el módulo de indicadores para la vigencia 2018. 
</t>
    </r>
    <r>
      <rPr>
        <sz val="10"/>
        <color indexed="8"/>
        <rFont val="Arial"/>
        <family val="2"/>
      </rPr>
      <t>30-03-2018</t>
    </r>
    <r>
      <rPr>
        <b/>
        <sz val="10"/>
        <color indexed="8"/>
        <rFont val="Arial"/>
        <family val="2"/>
      </rPr>
      <t>:</t>
    </r>
    <r>
      <rPr>
        <sz val="10"/>
        <color indexed="8"/>
        <rFont val="Arial"/>
        <family val="2"/>
      </rPr>
      <t xml:space="preserve"> A la fecha se ha adelantado el  correspondiente seguimiento por parte del líder del proceso  para determinar la  puesta en  producción del módulo de metas e indicadores en Goobi. 
04-07-2018: La instalación de GOOBI en modo producción se realizó por parte del proveedor IT GOP a partir del 16 de junio de 2018, a la fecha se ha realizado el proceso de conversión  y migración de la información, parametrización y asignación de permisos y el día miércoles 20 de junio el proveedor IT GOP inició el proceso de capacitación con los funcionarios para el manejo de los diferentes módulos de GOOBI. Se tiene previsto la capacitación del módulo "Metas e Indicadores" en el siguiente trimestre. 
TERCER TRIMESTRE: Una vez entró en producción la versión GOOBI, esto es a partir del 21 de junio de 2018, el proveedor prestó servicio de asistencia presencial a través del Ingeniero Jorge Luis Montañez, quien trabajó con el profesional especializado de la Oficina Asesora de Planeación, Martha Quintero, el día 18 de septiembre de 2018 en las instalaciones del IDEP, enesa sesión se configuró en el aplicativo Goobi las metas que el IDEP tienen en su plan de acción para la vigencia 2018 y se realizó la asociación del presupuesto asignado  a cada una de las metas.  
</t>
    </r>
    <r>
      <rPr>
        <b/>
        <sz val="10"/>
        <color indexed="8"/>
        <rFont val="Arial"/>
        <family val="2"/>
      </rPr>
      <t xml:space="preserve">12/12/2018: </t>
    </r>
    <r>
      <rPr>
        <sz val="10"/>
        <color indexed="8"/>
        <rFont val="Arial"/>
        <family val="2"/>
      </rPr>
      <t xml:space="preserve">  A pesar de los avances logrados en la implementación del móduolo Metas e Indicadores en la versión GOOBI, el proveedor en la propuesta de servicios radicada con el número 1828 del 7 de diciembre de 2018, manfiesta que "Se advierte que la funcionalidad de gestión de personal e indicadores, a pesar de que se encuentra instalada la versión Goobi 2018, aún no se encuentra en producción porque está pendiente de la liberación de una actualización" Por esta razón, el uso del módulo se dará una vez el proveedor libere la actualización a la que hace referencia. 
</t>
    </r>
    <r>
      <rPr>
        <b/>
        <sz val="10"/>
        <color indexed="8"/>
        <rFont val="Arial"/>
        <family val="2"/>
      </rPr>
      <t xml:space="preserve">30/03/2019: </t>
    </r>
    <r>
      <rPr>
        <sz val="10"/>
        <color indexed="8"/>
        <rFont val="Arial"/>
        <family val="2"/>
      </rPr>
      <t>Revisada la no conformidad formulada por la Oficina de Control Interno en el año 2015, se evidenció que dicha no conformidad se relaciona con el contrato 33 de 2015 el cual hace referencia a una prestación de servicios de soporte y actualización del sistema de información administrativa y financiera SIAFI del IDEP. Este contrato fue liquidado el 29 de junio de 2016 tal como consta en el acta de liquidación correspondiente publicada en el SECOP I (https://www.contratos.gov.co/consultas/detalleProceso.do?numConstancia=15-12-3721932). En dicha acta el supervisor del contrato manifiesta haber recibido a satisfacción el servicio prestado y se declara  mutuamente paz y salvo por las partes que suscribieron el contrato. Por lo anterior se solicita el cierre de esta no conformidad. 
Es de resaltar que la gestión reportada en los seguimientos posteriores a la liquidación del contrato 33 de 2015, corresponde a contratos suscritos con el mismo proveedor con el objeto de garantizar el soporte y mantenimiento del sistema de información administrativo y financiero que provee ITGOP, tal es el caso del contrato 133 de 2018 que tiene como objeto servicios de soporte y actualización de sistema Goobi, el cual se suscribió con la propuesta de servicios radicada con el número 1828 del 7 de diciembre de 2018, donde IT GOP informa que "Se advierte que la funcionalidad de gestión de personal e indicadores, a pesar de que se encuentra instalada la versión Goobi 2018, aún no se encuentra en producción porque está pendiente de la liberación de una actualización". Esta propuesta hace parte integral del contrato 133 de 2018 el cual vence el próximo 19 de abril de 2019. No obstante aunque la funcionalidad de indicadores de gestión del Sistema de información Goobi no funciona actualmente, el seguimiento a estos se realiza mediante las hojas de vida de indicadores publicadas en la Maloca SIG y la matriz de indicadores correspondiente.</t>
    </r>
    <r>
      <rPr>
        <b/>
        <sz val="10"/>
        <color indexed="8"/>
        <rFont val="Arial"/>
        <family val="2"/>
      </rPr>
      <t xml:space="preserve">
</t>
    </r>
    <r>
      <rPr>
        <sz val="10"/>
        <color indexed="8"/>
        <rFont val="Arial"/>
        <family val="2"/>
      </rPr>
      <t xml:space="preserve">
</t>
    </r>
  </si>
  <si>
    <r>
      <t xml:space="preserve">28/07/2017: 
Se revisó la versión preliminar del documento respuesta a los ajustes solicitados:
1.Confrontación organigrama-TRD: Se realizo ajuste conforme el organigrama vigente y se elaboran (6) TRD.
2. Relación serie-Funciones: Se revisa TRD Subdirección Administrativa Financiera y de Control Disciplinario con un único responsable de acuerdo a estructura orgánico funcional.
3.Cuadro de caracterización documental: Se diligenciaron (6) cuadros de caracterización documental conforme la norma técnica NTD-SIG 001:2011
4. Denominación y conformación de Series  Documentales : Se encuentra en revisión la Denominación y conformación de Series  Documentales elaborada por los referentes del proceso de Gestión Documental.
5.Codificación: Se revisó documento de trabajo donde se determinan la codificación de las series y subseries documentales con la corrección.
6.Introduccion: Se encuentra el proyecto documento a presentar en Comite de Archivo del mes de Julio de 2017.
7. Valoración Primaria: La profesional especializada  referente del proceso de Gestión Documental presenta el cuadro de clasificación documental y la definición de disposición final  de documentos asociada, junto con el análisis de normatividad que debe relacionarse con cada uno de estos.
8.Valoración Secundaria: La profesional especializada  referente del proceso de Gestión Documental  presenta la identificación de sereis misionales definitiva.
Frente a las 5  tareas  propuestas para la actividad se desarrollaron 4 con corte a la fecha de seguimiento (28 de Julio de 2017) equivalente al 80%. El envío de TRD se encuentra para finalizar a 31 de Julio de 2017.
Deben realizarse de forma posterior a la aprobación,  un mecanismo de  socialización  frente a los ajustes y las implicaciones por proceso, donde puede involucrarse el mecanismo IN-EC-16-01 Instructivos para el tratamiento de alertas en la gestión de procesos
12/10/2017: Se realizaron los ajuestes solicitados por la la Secretaria Técnica del Consejo Distrital de Archivos de Bogotá D.C.
Se recibieron los ajustes por parte de la  Secretaria Técnica del Consejo Distrital de Archivos de Bogotá D.C, mediante radicado IDEP 1239 del 25 de Septiembre de 2017. Posteriormente se analizaron los ajustes y se  proyectó la TRD definitiva para ser presentada en el Comité de Archivo  que se realizará en Octubre de 2017, para ser enviadas a  este ente  para la correspondiente Convalidación.  Se cierra acción.
</t>
    </r>
    <r>
      <rPr>
        <b/>
        <i/>
        <sz val="10"/>
        <color indexed="8"/>
        <rFont val="Arial"/>
        <family val="2"/>
      </rPr>
      <t xml:space="preserve">
</t>
    </r>
  </si>
  <si>
    <r>
      <t xml:space="preserve">28/07/2017:
Se revisaron actas de comité de archivo de 2017 donde se socializa el plan de mejoramiento archivístico y se construye con base en este  el cronograma de mesas de trabajo por dependencias.  Se revisaron los listados de asistencia de las mesas realizadas y las Tablas de Retención Preliminares a aprobar en Comité de Archivo de Julio de 2017.
Se recomienda mayor socialización sobre el mecanismo de consulta compartida  Z:\AVANCES TABLA DE RETENCION para realizar actualizaciones simultaneas frente a las  modificaciones del modelo de procesos de la entidad, lo que agilizaría las actividades  posteriores de Plan de Mejoramiento Archivístico y complementarlo con los soportes registrados en cada tarea de las acción.
12/10/2017: Se realizaron las  mesas de trabajo por dependencaia y posterior a la radicacion de loas observaciones dela Secretaría Tecnica del Consejo Distrital de Archivos de Bogotá, se presentará en el primer comité directivo de Octubre de 2017.  Se cierra acción.
Se cierra acción.
</t>
    </r>
    <r>
      <rPr>
        <b/>
        <sz val="10"/>
        <color indexed="8"/>
        <rFont val="Arial"/>
        <family val="2"/>
      </rPr>
      <t xml:space="preserve">
</t>
    </r>
  </si>
  <si>
    <r>
      <t xml:space="preserve">28/07/2017:
Los procesos se han  publicado progresivamente en el SItio WEB Maloca AulaSIG  en el mes de Julio de 2017 y se construyó versión preliminar de las TRD para aprobación en el Comité Interno de Archivo, que fue  celebrado el 28 de Julio de 2017.
Se recomienda continuar con los controles sistemáticos de actualización del modelo de operación y establecer mesas articuladas entre el Comité de Sistema Integrado de Gestión y Comité de Archivo para retroalimentar los dos subsistemas asociados (Subsistema de Gestión de Calidad y Subsistema de Gestión Ambiental) frente a las actividades restantes del presente Plan de Mejora.
12/10/2017: Se realizo el 28 de julio de 2017 y se programa para primera semana de octubre  despues de los ajustes radicados.
Se cierra acción.
</t>
    </r>
    <r>
      <rPr>
        <b/>
        <sz val="10"/>
        <color indexed="8"/>
        <rFont val="Arial"/>
        <family val="2"/>
      </rPr>
      <t xml:space="preserve">
25/07/2018
NOTA: </t>
    </r>
    <r>
      <rPr>
        <sz val="10"/>
        <color indexed="8"/>
        <rFont val="Arial"/>
        <family val="2"/>
      </rPr>
      <t>Con comunicado radicado No. 944 del 04/07/2018, el Archivo General e la Nación, remitió certificado en donde notifica que se realizó inscripción de las TRD del IDEP con el Rgistro Único de Series Documentales bajo el número TRD-82.</t>
    </r>
  </si>
  <si>
    <r>
      <t xml:space="preserve">28/07/2017:
Se realizará envío a 31 de Julio  de 2017 de acuerdo a lo manifestado por La profesional especializada  referente del proceso de Gestión Documental.
12/10/2017:  Se radicaron 1ra vez el 31/07/2017 bajo el radicado IDEP No. 00531 y  se espera realizar la entrega de los  ajustes en octubre de 2017 . 
Se cierra acción.
</t>
    </r>
    <r>
      <rPr>
        <sz val="10"/>
        <color indexed="8"/>
        <rFont val="Arial"/>
        <family val="2"/>
      </rPr>
      <t>10/04/2018</t>
    </r>
    <r>
      <rPr>
        <b/>
        <sz val="10"/>
        <color indexed="8"/>
        <rFont val="Arial"/>
        <family val="2"/>
      </rPr>
      <t xml:space="preserve">
NOTA: </t>
    </r>
    <r>
      <rPr>
        <sz val="10"/>
        <color indexed="8"/>
        <rFont val="Arial"/>
        <family val="2"/>
      </rPr>
      <t xml:space="preserve"> la Secretaría Técnica del Consejo Distrital de Archivo de General de la Nación Bogotá Nación con oficio No. 455 del 28/03/2018 generó observaciones presentadas al seguimiento de plan de mejoramiento. 
Por lo tanto la OCI continuará realizando seguimiento hasta que se convaliden las tablas de retención documental en cumplimiento de la acción No. 05 ya que a pesar de haberse cumplido, la misma no fue efectiva. 
</t>
    </r>
    <r>
      <rPr>
        <b/>
        <sz val="10"/>
        <color indexed="8"/>
        <rFont val="Arial"/>
        <family val="2"/>
      </rPr>
      <t xml:space="preserve">25/07/2018
NOTA: </t>
    </r>
    <r>
      <rPr>
        <sz val="10"/>
        <color indexed="8"/>
        <rFont val="Arial"/>
        <family val="2"/>
      </rPr>
      <t xml:space="preserve">Con comunicado radicado No. 944 del 04/07/2018, el Archivo General e la Nación, remitió certificado en donde notifica que se realizó inscripción de las TRD del IDEP con el Rgistro Único de Series Documentales bajo el número </t>
    </r>
    <r>
      <rPr>
        <b/>
        <sz val="10"/>
        <color indexed="8"/>
        <rFont val="Arial"/>
        <family val="2"/>
      </rPr>
      <t xml:space="preserve">TRD-82.
</t>
    </r>
  </si>
  <si>
    <r>
      <t xml:space="preserve">28/07/2017: Diana Karina Ruiz P.
12/10/2017: Diana Karina Ruiz-Jefe de OCI
Alix del Pilar Hurtado Pedraza-Técnico Operativo OCI 
</t>
    </r>
    <r>
      <rPr>
        <b/>
        <sz val="10"/>
        <color indexed="8"/>
        <rFont val="Arial"/>
        <family val="2"/>
      </rPr>
      <t xml:space="preserve">25/07/2018: </t>
    </r>
    <r>
      <rPr>
        <sz val="10"/>
        <color indexed="8"/>
        <rFont val="Arial"/>
        <family val="2"/>
      </rPr>
      <t xml:space="preserve">Alix del Pilar Hurtado Pedraza, Técnico Operativo (E )
</t>
    </r>
  </si>
  <si>
    <r>
      <t xml:space="preserve">12/10/2017: se realizaron los ajustes de las tablas de valoración documental. Se determinaron tres periodos  hasta 2007, para realizar las tablas correspondientes de acuerdo a los cambios de estructura organica y frente a estos se dispone de una proyección de tablas e identificación de inventarios en estado natural. 
20/12/2017:Se identifican los ajustes realizados a partir de  los requerimientos solicitados por la Secretaria Técnica en el concepto de revisión, evaluación y convalidación de la Tabla de Valoración Documental del Instituto para La investigación Educativa y el Desarrollo Pedagógico IDEP. Radicado No. 1-2016-5183 de fecha 10/02/2016. Estos fueron socializadas en Comité de Archivo del 12 de diciembre de 2017 y donde se ajustó la evolución orgánica de la entidad y se establecen 3 periodos, se realizó un inventario documental para cada periodo, Se identifican los distintos ajustes de valoración  primaria y secundaria.  Se cierra acción 
</t>
    </r>
    <r>
      <rPr>
        <sz val="10"/>
        <color indexed="8"/>
        <rFont val="Arial"/>
        <family val="2"/>
      </rPr>
      <t xml:space="preserve">10/04/2018
NOTA:  La Oficina de Control Interno, dió cierre a esta acción teniendo en cuenta que se han realizado los ajustes a las TVD de acuerdo a las directrices de la Secretaría Técnica del Consejo Distrital de Achivo de Bogotá, sin embargo, se deben tener en cuenta las observaciones presentadas al seguimiento de plan de mejoramiento que radicó la Coordinación Grupo de Inspección y Vigilancia del Sistema Nacional de Archivos del Archivo General de la Nación (rad 455 del 28/03/2018) respecto a este hallazgo.
La Oficina de Control Interno continuará realizando seguimiento al cumplimiento de dichas observaciones teniendo en cuenta que se debe enviar el seguimiento del Plan de Mejoramiento Archivístico trimestralmente.
</t>
    </r>
    <r>
      <rPr>
        <b/>
        <sz val="10"/>
        <color indexed="8"/>
        <rFont val="Arial"/>
        <family val="2"/>
      </rPr>
      <t xml:space="preserve">
25/07/2018
NOTA:  La Oficina de Control Interno recomienda tener en cuenta las observaciones dadas por el Archivo General de la Nación respecto al seguimiento al Plan de Mejoramiento Archivistico, el cual fue radicado en el IDEP bajo el No. 1014 del 17/07/2018</t>
    </r>
  </si>
  <si>
    <r>
      <t xml:space="preserve">12/10/2017: se realizaron los ajustes de las tablas de valoración documental. Se determinaron tres periodos  hasta 2007, para realizar las tablas correspondientes de acuerdo a los cambios de estructura organica y frente a estos se dispone de una proyección de tablas e identificación de inventarios en estado natural.
20/12/2017::Se identifican los ajustes realizados a partir de  los requerimientos solicitados por la Secretaria Técnica en el concepto de revisión, evaluación y convalidación de la Tabla de Valoración Documental del Instituto para La investigación Educativa y el Desarrollo Pedagógico IDEP. Radicado No. 1-2016-5183 de fecha 10/02/2016. Estos fueron socializadas en Comité de Archivo del 12 de diciembre de 2017 y donde se ajustó la evolución orgánica de la entidad y se establecen 3 periodos, se realizó un inventario documental para cada periodo, Se identifican los distintos ajustes de valoración  primaria y secundaria. Se verifican como anexos 341 folios con CD radicados (Rad 924 de 2017 IDEP) como soporte para concepto de convalidación de Tablas de Valoración Documental. Se cierra acción
</t>
    </r>
    <r>
      <rPr>
        <b/>
        <sz val="10"/>
        <color indexed="8"/>
        <rFont val="Arial"/>
        <family val="2"/>
      </rPr>
      <t>10/04/2018</t>
    </r>
    <r>
      <rPr>
        <sz val="10"/>
        <color indexed="8"/>
        <rFont val="Arial"/>
        <family val="2"/>
      </rPr>
      <t xml:space="preserve">
NOTA:  La Oficina de Control Interno, dió cierre a esta acción teniendo en cuenta que se han realizado los ajustes a las TVD de acuerdo a las directrices de la Secretaría Técnica del Consejo Distrital de Achivo de Bogotá, sin embargo, se deben tener en cuenta las observaciones presentadas al seguimiento de plan de mejoramiento que radicó la Coordinación Grupo de Inspección y Vigilancia del Sistema Nacional de Archivos del Archivo General de la Nación (rad 455 del 28/03/2018) respecto a este hallazgo.
La Oficina de Control Interno continuará realizando seguimiento al cumplimiento de dichas observaciones teniendo en cuenta que se debe enviar el seguimiento del Plan de Mejoramiento Archivístico trimestralmente.</t>
    </r>
    <r>
      <rPr>
        <b/>
        <sz val="10"/>
        <color indexed="8"/>
        <rFont val="Arial"/>
        <family val="2"/>
      </rPr>
      <t xml:space="preserve">
25/07/2018
NOTA:  La Oficina de Control Interno recomienda tener en cuenta las observaciones dadas por el Archivo General de la Nación respecto al seguimiento al Plan de Mejoramiento Archivistico, el cual fue radicado en el IDEP bajo el No. 1014 del 17/07/2018.
</t>
    </r>
  </si>
  <si>
    <r>
      <t xml:space="preserve">20/12/2017: Se celebró comité de archivo el 12 de diciembre de 2017 donde se aprobaron las Tablas de Valoración Documental y se   desarrollaron los siguientes puntos: 1. Se socializó a los asistentes al Comité Interno de Archivo los ajustes solicitados por la Secretaria Técnica en el concepto de revisión, evaluación y convalidación de la Tabla de Valoración Documental del Instituto para La investigación Educativa y el Desarrollo Pedagógico IDEP. Radicado No. 1-2016-5183 de fecha 10/02/2016. 2. La Profesional especializada 222-03 presentó al Comité Interno de Archivo el cuadro de respuestas que se entregará al archivo de Bogotá. A cada observación realizada se da una respuesta de lo que la Entidad realizo frente a esa observación. Presentó la estructura de los tres períodos contemplados para la presentación de  la Tabla de valoración Documental con sus respectivos anexos  cuadro de clasificación documental e inventario documental. 3. Adicionalmente presentó un cuadro de disposición final y tiempos de retención documental para las series, subseries y asuntos identificados en el inventario documental del fondo acumulado del Instituto y que quedaran plasmados en las Tablas de valoración Documental y en las fichas de valoración documental. 4. Finalmente informóque las Tablas de Valoración Documental con sus respectivos anexos  serán enviados nuevamente  a la secretaria técnica para revisión y convalidación el 15 de diciembre de 2017. (Fuente Acta de Comité).  Se cierra acción.
</t>
    </r>
    <r>
      <rPr>
        <b/>
        <sz val="10"/>
        <color indexed="8"/>
        <rFont val="Arial"/>
        <family val="2"/>
      </rPr>
      <t>10/04/2018</t>
    </r>
    <r>
      <rPr>
        <sz val="10"/>
        <color indexed="8"/>
        <rFont val="Arial"/>
        <family val="2"/>
      </rPr>
      <t xml:space="preserve">
NOTA:  La Oficina de Control Interno, dió cierre a esta acción teniendo en cuenta que se han realizado los ajustes a las TVD de acuerdo a las directrices de la Secretaría Técnica del Consejo Distrital de Achivo de Bogotá, sin embargo, se deben tener en cuenta las observaciones presentadas al seguimiento de plan de mejoramiento que radicó la Coordinación Grupo de Inspección y Vigilancia del Sistema Nacional de Archivos del Archivo General de la Nación (rad 455 del 28/03/2018) respecto a este hallazgo.
La Oficina de Control Interno continuará realizando seguimiento al cumplimiento de dichas observaciones teniendo en cuenta que se debe enviar el seguimiento del Plan de Mejoramiento Archivístico trimestralmente.
</t>
    </r>
    <r>
      <rPr>
        <b/>
        <sz val="10"/>
        <color indexed="8"/>
        <rFont val="Arial"/>
        <family val="2"/>
      </rPr>
      <t xml:space="preserve">25/07/2018
NOTA:  La Oficina de Control Interno recomienda tener en cuenta las observaciones dadas por el Archivo General de la Nación respecto al seguimiento al Plan de Mejoramiento Archivistico, el cual fue radicado en el IDEP bajo el No. 1014 del 17/07/2018
</t>
    </r>
    <r>
      <rPr>
        <sz val="10"/>
        <color indexed="8"/>
        <rFont val="Arial"/>
        <family val="2"/>
      </rPr>
      <t xml:space="preserve">
</t>
    </r>
    <r>
      <rPr>
        <b/>
        <sz val="10"/>
        <color indexed="8"/>
        <rFont val="Arial"/>
        <family val="2"/>
      </rPr>
      <t/>
    </r>
  </si>
  <si>
    <r>
      <t xml:space="preserve">20/12/2017: Se radicaron Tablas de Valoración Documental bajo radicado 924 de 2017 IDEP , para su posterior tramite de convalidación en Secretaría Técnica del Consejo Distrital de Archivos de Bogotá D.C.. Se  cierra acción
</t>
    </r>
    <r>
      <rPr>
        <b/>
        <sz val="10"/>
        <color indexed="8"/>
        <rFont val="Arial"/>
        <family val="2"/>
      </rPr>
      <t>10/04/2018</t>
    </r>
    <r>
      <rPr>
        <sz val="10"/>
        <color indexed="8"/>
        <rFont val="Arial"/>
        <family val="2"/>
      </rPr>
      <t xml:space="preserve">
NOTA:  La Oficina de Control Interno, dió cierre a esta acción teniendo en cuenta que se han realizado los ajustes a las TVD de acuerdo a las directrices de la Secretaría Técnica del Consejo Distrital de Achivo de Bogotá, sin embargo, se deben tener en cuenta las observaciones presentadas al seguimiento de plan de mejoramiento que radicó la Coordinación Grupo de Inspección y Vigilancia del Sistema Nacional de Archivos del Archivo General de la Nación (rad 455 del 28/03/2018) respecto a este hallazgo.
La Oficina de Control Interno continuará realizando seguimiento al cumplimiento de dichas observaciones teniendo en cuenta que se debe enviar el seguimiento del Plan de Mejoramiento Archivístico trimestralmente.
</t>
    </r>
    <r>
      <rPr>
        <b/>
        <sz val="10"/>
        <color indexed="8"/>
        <rFont val="Arial"/>
        <family val="2"/>
      </rPr>
      <t xml:space="preserve">25/07/2018
NOTA:  La Oficina de Control Interno recomienda tener en cuenta las observaciones dadas por el Archivo General de la Nación respecto al seguimiento al Plan de Mejoramiento Archivistico, el cual fue radicado en el IDEP bajo el No. 1014 del 17/07/2018
</t>
    </r>
  </si>
  <si>
    <r>
      <t xml:space="preserve">
</t>
    </r>
    <r>
      <rPr>
        <sz val="10"/>
        <color indexed="8"/>
        <rFont val="Arial"/>
        <family val="2"/>
      </rPr>
      <t>10/04/2018: Actividad  que se encuentra en desarrollo, sin embargo, La Oficina de Control Interno recomienda tener en cuenta las observaciones  que el Archivo General de la Nación - Coordinación Grupo de Inspección y Vigilancia dle Sitema Nacional de Archivos , presentó en el informe al seguimiento de plan de mejoramiento Archivístico  que radicó el 28/03/2018 bajo el radicado IDEP 455. Igualemente, esta oficina  continuará realizando seguimiento al cumplimiento de dichas observaciones teniendo en cuenta que se debe enviar el seguimiento del Plan de Mejoramiento Archivístico trimestralmente.</t>
    </r>
    <r>
      <rPr>
        <b/>
        <sz val="10"/>
        <color indexed="8"/>
        <rFont val="Arial"/>
        <family val="2"/>
      </rPr>
      <t xml:space="preserve">
</t>
    </r>
    <r>
      <rPr>
        <sz val="10"/>
        <color indexed="8"/>
        <rFont val="Arial"/>
        <family val="2"/>
      </rPr>
      <t>25/07/2018</t>
    </r>
    <r>
      <rPr>
        <b/>
        <sz val="10"/>
        <color indexed="8"/>
        <rFont val="Arial"/>
        <family val="2"/>
      </rPr>
      <t xml:space="preserve">
</t>
    </r>
    <r>
      <rPr>
        <sz val="10"/>
        <color indexed="8"/>
        <rFont val="Arial"/>
        <family val="2"/>
      </rPr>
      <t xml:space="preserve">Archivo General e la Nación remitió certificado en donde notifica que se realizó inscripción de las TRD del IDEP con el Rgistro Único de Series Documentales bajo el número TRD-82. Igualmente, las TRD fueron adoptadas por el IDEP con la resolución No. 060 del 25/05/2018, la cual fue presentada a los funcionarios del IDEP y se programa para el segundo semestre de 2018 jornadas de implementación y organización de los archivos de gestión.
La Oficina de Control Interno recomienda tener en cuenta las observaciones dadas por el Archivo General de la Nación respecto al seguimiento al Plan de Mejoramiento Archivistico, el cual fue radicado en el IDEP bajo el No. 1014 del 17/07/2018
22/10/2018: Se esta adelantado la implementación de las TRD aprobadas,  de acuerdo a cronograma establecido. Igualmente, se realiza seguimiento al nivel de implementación por parte de cada uno de los procesos del Instituto. 
</t>
    </r>
    <r>
      <rPr>
        <b/>
        <sz val="10"/>
        <color indexed="8"/>
        <rFont val="Arial"/>
        <family val="2"/>
      </rPr>
      <t xml:space="preserve">21/12/2018:  </t>
    </r>
    <r>
      <rPr>
        <sz val="10"/>
        <color indexed="8"/>
        <rFont val="Arial"/>
        <family val="2"/>
      </rPr>
      <t xml:space="preserve"> Con radicado IDEP No. 1778 del 26/11/2018, el archivo General de la Nación envío concepto en el cual  se dá por superado el hallazgo.  </t>
    </r>
  </si>
  <si>
    <r>
      <t xml:space="preserve">28/07/2017: Una vez realizado el reconteo (Hoja de trabajo denominada Soporte seguimiento  HV), se identifica que  13 expedientes de 37 historias laborales se encuentran diligenciados de acuerdo al Formato FT-GD-07-19 Hoja de Control de Expedientes que debe adecuarse a los lineamientos de la  Circular Externa No. 04 de 2003, que trae el formato guía anexo.  
12/10/2017: Se realizó la verificación  de los 37 expedientes laborales de funcionarios activos con la hoja de control  por cada uno de ellos y la foliación respectiva.  Se encuentra implementado el  Formato FT-GD-07-19 Hoja de Control de Expedientes que debe adecuarse a los lineamientos de la  Circular Externa No. 04 de 2003, que trae el formato guía anexo. Ya existe el FUID de los expedientes mencionados y se encuentra actualizado. Se cierra acción.
</t>
    </r>
    <r>
      <rPr>
        <sz val="10"/>
        <color indexed="8"/>
        <rFont val="Arial"/>
        <family val="2"/>
      </rPr>
      <t xml:space="preserve">10/04/2018
NOTA:   La Oficina de Control Interno, dió cierre a esta acción teniendo en cuenta que se realizó  la validación  y organización de 37 historias laborales  de los funcionarios activos, sin embargo,  se deben tenier en cuenta las observaciones presentadas al seguimiento de plan de mejoramiento que radicó la Coordinación Grupo de Inspección y Vigilancia dle Sistema Nacional de Archivos del Archivo General de la Nación (rad 455 del 28/03/2018) respecto a este hallazgo.
La Oficina de Control Interno continuará realizando seguimiento al cumplimiento de dichas observaciones teniendo en cuenta que se debe enviar el seguimiento del Plan de Mejoramiento Archivístico trimestralmente.
</t>
    </r>
    <r>
      <rPr>
        <b/>
        <sz val="10"/>
        <color indexed="8"/>
        <rFont val="Arial"/>
        <family val="2"/>
      </rPr>
      <t>25/07/2018</t>
    </r>
    <r>
      <rPr>
        <sz val="10"/>
        <color indexed="8"/>
        <rFont val="Arial"/>
        <family val="2"/>
      </rPr>
      <t xml:space="preserve">
</t>
    </r>
    <r>
      <rPr>
        <b/>
        <sz val="10"/>
        <color indexed="8"/>
        <rFont val="Arial"/>
        <family val="2"/>
      </rPr>
      <t>Con comunicado del Archivo General de la Nación respecto al seguimiento al Plan de Mejoramiento Archivistico, el cual fue radicado en el IDEP bajo el No. 1014 del 17/07/2018, se da por superado el hallazgo</t>
    </r>
    <r>
      <rPr>
        <sz val="10"/>
        <color indexed="8"/>
        <rFont val="Arial"/>
        <family val="2"/>
      </rPr>
      <t>.</t>
    </r>
  </si>
  <si>
    <r>
      <rPr>
        <b/>
        <sz val="10"/>
        <color indexed="8"/>
        <rFont val="Arial"/>
        <family val="2"/>
      </rPr>
      <t xml:space="preserve">30/04/2019: </t>
    </r>
    <r>
      <rPr>
        <sz val="10"/>
        <color indexed="8"/>
        <rFont val="Arial"/>
        <family val="2"/>
      </rPr>
      <t>http://www.idep.edu.co/?q=content/indicadores-de-gesti%C3%B3n</t>
    </r>
  </si>
  <si>
    <r>
      <t>10/04/2018: Alix del Pilar Hurtado Pedraza, Técnico Operativo (E )
25/07/2018: Alix del Pilar Hurtado Pedraza, Técnico Operativo (E )
22/10/2018:</t>
    </r>
    <r>
      <rPr>
        <b/>
        <sz val="10"/>
        <color indexed="8"/>
        <rFont val="Arial"/>
        <family val="2"/>
      </rPr>
      <t xml:space="preserve"> </t>
    </r>
    <r>
      <rPr>
        <sz val="10"/>
        <color indexed="8"/>
        <rFont val="Arial"/>
        <family val="2"/>
      </rPr>
      <t xml:space="preserve">Alix del Pilar Hurtado Pedraza, Técnico Operativo (E )
</t>
    </r>
    <r>
      <rPr>
        <b/>
        <sz val="10"/>
        <color indexed="8"/>
        <rFont val="Arial"/>
        <family val="2"/>
      </rPr>
      <t xml:space="preserve">26/12/2018: </t>
    </r>
    <r>
      <rPr>
        <sz val="10"/>
        <color indexed="8"/>
        <rFont val="Arial"/>
        <family val="2"/>
      </rPr>
      <t xml:space="preserve">Alix del Pilar Hurtado Pedraza, Técnico Operativo (E )
</t>
    </r>
    <r>
      <rPr>
        <b/>
        <sz val="10"/>
        <color indexed="8"/>
        <rFont val="Arial"/>
        <family val="2"/>
      </rPr>
      <t xml:space="preserve">30/04/2019:  Hilda Yamile Morales Laverde - Jefe OCI. </t>
    </r>
  </si>
  <si>
    <r>
      <t>28/11/2017: Diana Ruiz
22/12/2017: Diana Ruiz
24/04/2018:  Hilda Yamile Morales Laverde - Jefe OCI. 
01/06/2018: Hilda Yamile Morales Laverde, Jefe Oficina Control Interno
19/07/2018: Alix del Pilar Hurtado P., Técnico Operativo (E ) OCI</t>
    </r>
    <r>
      <rPr>
        <b/>
        <sz val="10"/>
        <rFont val="Arial"/>
        <family val="2"/>
      </rPr>
      <t xml:space="preserve">
</t>
    </r>
    <r>
      <rPr>
        <sz val="10"/>
        <rFont val="Arial"/>
        <family val="2"/>
      </rPr>
      <t xml:space="preserve">
16/10/2018</t>
    </r>
    <r>
      <rPr>
        <b/>
        <sz val="10"/>
        <rFont val="Arial"/>
        <family val="2"/>
      </rPr>
      <t xml:space="preserve">: </t>
    </r>
    <r>
      <rPr>
        <sz val="10"/>
        <rFont val="Arial"/>
        <family val="2"/>
      </rPr>
      <t xml:space="preserve">Sandra Milena Bonilla R._ Contratista de Apoyo Profesional_ OCI
26/12/2018: Sandra Milena Bonilla R._ Contratista de Apoyo Profesional_ OCI
</t>
    </r>
    <r>
      <rPr>
        <b/>
        <sz val="10"/>
        <rFont val="Arial"/>
        <family val="2"/>
      </rPr>
      <t xml:space="preserve">30/04/2019:  </t>
    </r>
    <r>
      <rPr>
        <sz val="10"/>
        <rFont val="Arial"/>
        <family val="2"/>
      </rPr>
      <t xml:space="preserve">Hilda Yamile Morales L- Jefe OCI. 
</t>
    </r>
  </si>
  <si>
    <r>
      <t xml:space="preserve">28/11/2017: Diana Ruiz
22/12/2017: Diana Ruiz
24/04/2018:   Hilda Yamile Morales Laverde - Jefe OCI. 
01/06/2018: Hilda Yamile Morales Laverde, Jefe Oficina Control Interno
16/10/2018: Sandra Milena Bonilla R._ Contratista de Apoyo Profesional_ OCI
</t>
    </r>
    <r>
      <rPr>
        <b/>
        <sz val="10"/>
        <rFont val="Arial"/>
        <family val="2"/>
      </rPr>
      <t xml:space="preserve">
26/12/2018:</t>
    </r>
    <r>
      <rPr>
        <sz val="10"/>
        <rFont val="Arial"/>
        <family val="2"/>
      </rPr>
      <t xml:space="preserve"> Sandra Milena Bonilla R._ Contratista de Apoyo Profesional_ OCI
</t>
    </r>
    <r>
      <rPr>
        <b/>
        <sz val="10"/>
        <rFont val="Arial"/>
        <family val="2"/>
      </rPr>
      <t xml:space="preserve">304/04/2019:  </t>
    </r>
    <r>
      <rPr>
        <sz val="10"/>
        <rFont val="Arial"/>
        <family val="2"/>
      </rPr>
      <t xml:space="preserve">Hilda Yamile Morales L - Jefe OCI </t>
    </r>
  </si>
  <si>
    <r>
      <rPr>
        <sz val="10"/>
        <rFont val="Arial"/>
        <family val="2"/>
      </rPr>
      <t xml:space="preserve">Acta No. 1 del 06/12/2018 suscrita por funcionarios de la Subdirección Administrativa y Financiera. </t>
    </r>
    <r>
      <rPr>
        <u/>
        <sz val="10"/>
        <rFont val="Arial"/>
        <family val="2"/>
      </rPr>
      <t xml:space="preserve">
Tercer seguimiento mapa de riesgos 2018 enviado por la OAP.</t>
    </r>
  </si>
  <si>
    <r>
      <t xml:space="preserve">16/10/2018: Sandra Milena Bonilla R._ Contratista de Apoyo Profesional_ OCI
24/12/2018: Sandra Milena Bonilla R._ Contratista de Apoyo Profesional_ OCI
</t>
    </r>
    <r>
      <rPr>
        <b/>
        <sz val="10"/>
        <rFont val="Arial"/>
        <family val="2"/>
      </rPr>
      <t xml:space="preserve">30/04/2019:   </t>
    </r>
    <r>
      <rPr>
        <sz val="10"/>
        <rFont val="Arial"/>
        <family val="2"/>
      </rPr>
      <t xml:space="preserve">Hilda Yamile Morales Laverde - Jefe OCI. </t>
    </r>
  </si>
  <si>
    <t xml:space="preserve">Archivos soporte de la Oficina de Control Interno </t>
  </si>
  <si>
    <r>
      <rPr>
        <b/>
        <sz val="10"/>
        <rFont val="Calibri"/>
        <family val="2"/>
      </rPr>
      <t xml:space="preserve">26/12/2018: </t>
    </r>
    <r>
      <rPr>
        <u/>
        <sz val="10"/>
        <rFont val="Calibri"/>
        <family val="2"/>
      </rPr>
      <t>http://www.idep.edu.co/sites/default/files/PRO-GT-12-05%20Mantenimiento%20de%20Infraestructura%20tecnolo%CC%81gica_V7.pdf</t>
    </r>
  </si>
  <si>
    <r>
      <t xml:space="preserve">24/12/2018: Sandra Milena Bonilla R._ Contratista de Apoyo Profesional_ OCI
</t>
    </r>
    <r>
      <rPr>
        <b/>
        <sz val="11"/>
        <color rgb="FF000000"/>
        <rFont val="Calibri"/>
        <family val="2"/>
      </rPr>
      <t xml:space="preserve">30/04/2019:  </t>
    </r>
    <r>
      <rPr>
        <sz val="11"/>
        <color rgb="FF000000"/>
        <rFont val="Calibri"/>
        <family val="2"/>
      </rPr>
      <t>Hilda Yamile Morales L - Jefe OCI</t>
    </r>
  </si>
  <si>
    <r>
      <rPr>
        <b/>
        <sz val="11"/>
        <color rgb="FF000000"/>
        <rFont val="Arial"/>
        <family val="2"/>
      </rPr>
      <t>24/12/2018:</t>
    </r>
    <r>
      <rPr>
        <sz val="11"/>
        <color rgb="FF000000"/>
        <rFont val="Arial"/>
        <family val="2"/>
      </rPr>
      <t xml:space="preserve"> Esta acción será objeto de verificación en próximo seguimiento. 
</t>
    </r>
    <r>
      <rPr>
        <b/>
        <sz val="11"/>
        <color rgb="FF000000"/>
        <rFont val="Arial"/>
        <family val="2"/>
      </rPr>
      <t xml:space="preserve">30/04/2019:  </t>
    </r>
    <r>
      <rPr>
        <sz val="11"/>
        <color rgb="FF000000"/>
        <rFont val="Arial"/>
        <family val="2"/>
      </rPr>
      <t>Se verificó que se realizó el  inventario de los productos químicos utilizados en la Entidad y se suministraron las hojas de seguridad y entrega a los funcionarios responsables.  Se da por cumplida y se cierra la acción.</t>
    </r>
  </si>
  <si>
    <r>
      <t xml:space="preserve">29/07/2016: La asistencia especializada en Gestión de Indicadores se presentó en una socialización genérica y a la fecha no ha entrado en producción. Continua abierta y vencida
05/11/10: A la fecha no ha entrado en producción, se encuentra en trámite en el contrato actual IT GOP. Continua abierta y vencida
25/01/2017: A la fecha no ha entrado en producción, se encuentra en trámite en el contrato actual IT GOP. Continua abierta y vencida. Se solicita corregir fechas del seguimiento de capacitacion 2016 a 2017.
19/04/2017: De acuerdo al seguimiento del líder del proceso, el contratista solicitó prórroga para realizar esta actividad. Modificación No. 1 al contrato 034 de 2016 del 24/03/2017, en la prórroga se establece el compromiso de resolver todas las incidencias presentadas el 25 de Marzo. Continúa Abierta.
27/07/2017: Se encuentra como actividad pendiente en el marco de la segunda prórroga del  contrato No. 34 de 2016  IT GOP S.A.S, que se extiende hasta septiembre de 2017. Por lo tanto la acción Continua Abierta.
10/10/2017: Se encuentra como actividad pendiente en el marco de la segunda prórroga del  contrato No. 34 de 2016  IT GOP S.A.S, que vence el próximo mes de Octubre tal como lo establece el líder del proceso. Por lo tanto la acción Continua Abierta
29/11/2017: Se revisa como evidencia listado de asistencia, del 5/10/2017, cuyo tema fue: Instrucción básica metas e indicadores en Goobi, realizada por la empresa IT GOP SAS, a funcionarios y contratistas de la Oficina asesora de planeación, se envío información al proveedor para ser cargada en el Módulo de Gestión de indicadores y verificar su funcionamiento, </t>
    </r>
    <r>
      <rPr>
        <b/>
        <sz val="10"/>
        <rFont val="Arial"/>
        <family val="2"/>
      </rPr>
      <t>se da cierre condicional a esta acción</t>
    </r>
    <r>
      <rPr>
        <sz val="10"/>
        <rFont val="Arial"/>
        <family val="2"/>
      </rPr>
      <t xml:space="preserve"> sujeto a la puesta en producción del módulo de indicadores y a la verificación permanente de su funcionamiento.
12/04/2018:  A la fecha de seguimiento sigue pendiente la puesta en producción del módulo de indicadores; teniendo en cuenta que ésta acción está en ejecución desde diciembre de 2015, se recomienda evaluar y reformular la acción, puesto que la misma no ha sido efectiva ni eficaz.</t>
    </r>
    <r>
      <rPr>
        <b/>
        <sz val="10"/>
        <rFont val="Arial"/>
        <family val="2"/>
      </rPr>
      <t xml:space="preserve">
</t>
    </r>
    <r>
      <rPr>
        <sz val="10"/>
        <rFont val="Arial"/>
        <family val="2"/>
      </rPr>
      <t xml:space="preserve">25/07/2018: A la fecha no se evidencia avance  físico frente a la acción formulada. 
Se reitera la observación del seguimiento del 12/04/2018. </t>
    </r>
    <r>
      <rPr>
        <b/>
        <sz val="10"/>
        <rFont val="Arial"/>
        <family val="2"/>
      </rPr>
      <t xml:space="preserve">
</t>
    </r>
    <r>
      <rPr>
        <sz val="10"/>
        <rFont val="Arial"/>
        <family val="2"/>
      </rPr>
      <t xml:space="preserve">16/10/2018: Se verificó con la Profesional Especializada de Planeación lo informado en el avance, se observó  en el módulo denominado "Relaciones de equivalencia entre catálogos y/o dominios" el desglose de los rubros presupuestales, sin embargo, a la fecha de esta verificación, en este módulo no se observa el respectivo registro o enlace de las cifras presupuestales.
</t>
    </r>
    <r>
      <rPr>
        <b/>
        <sz val="10"/>
        <rFont val="Arial"/>
        <family val="2"/>
      </rPr>
      <t xml:space="preserve">26/12/2018:  </t>
    </r>
    <r>
      <rPr>
        <sz val="10"/>
        <rFont val="Arial"/>
        <family val="2"/>
      </rPr>
      <t xml:space="preserve">Según lo reportado por el líder del proceso con corte a 12/12/2018 esta actividad no presentó un avance con respecto al anterior seguimiento. .
</t>
    </r>
    <r>
      <rPr>
        <b/>
        <sz val="10"/>
        <rFont val="Arial"/>
        <family val="2"/>
      </rPr>
      <t xml:space="preserve">30/04/2019:  </t>
    </r>
    <r>
      <rPr>
        <sz val="10"/>
        <rFont val="Arial"/>
        <family val="2"/>
      </rPr>
      <t>De acuerdo al avance reportado por parte de la Oficina de Planeación donde el proveedor informa que:"Se advierte que la funcionalidad de gestión de personal e indicadores, a pesar de que se encuentra instalada la versión Goobi 2018, aún no se encuentra en producción porque está pendiente de la liberación de una actualización".  Por lo anterior se cierra ésta acción y se da traslado a la Oficina de Control Interno Disciplinario para lo de su competencia, puesto que el contrato auditado No. 033 de 2015 que dio origen al hallazgo y/o no conformidad se liquido con Acta de fecha 29 de Junio de 2016 (folios 196 y 197).</t>
    </r>
  </si>
  <si>
    <r>
      <t xml:space="preserve">29/07/2016- Diana Karina Jefe OCI
05/11/2016: Diana Ruiz Jefe OCI
25/01/2017: Diana Karina Jefe OCI
19/04/2017: Nadia Pineda-Contratista OCI
27/07/2017: Diana Ruiz Jefe OCI
10/10/2017: Nadia Pineda Sarmiento-Contratista OCI
29/11/2017: Nadia Aixa Pineda Sarmiento-Contratista OCI
12/04/2018:  Alix del Pilar Hurtado - Técnico Operativo OCI. 
25/07/2018: Alix del Pilar Hurtado P., Técnico Operativo (E ) OCI
16/10/2018: Sandra Milena Bonilla R._ Contratista de Apoyo Profesional_ OCI
24/12/2018: Sandra Milena Bonilla R._ Contratista de Apoyo Profesional_ OCI
</t>
    </r>
    <r>
      <rPr>
        <b/>
        <sz val="10"/>
        <rFont val="Arial"/>
        <family val="2"/>
      </rPr>
      <t xml:space="preserve">30/04/2019: </t>
    </r>
    <r>
      <rPr>
        <sz val="10"/>
        <rFont val="Arial"/>
        <family val="2"/>
      </rPr>
      <t>Hilda Yamile Morales L - Jefe OCI</t>
    </r>
  </si>
  <si>
    <r>
      <t>10/04/2018</t>
    </r>
    <r>
      <rPr>
        <sz val="10"/>
        <color indexed="8"/>
        <rFont val="Arial"/>
        <family val="2"/>
      </rPr>
      <t xml:space="preserve">:  se reporta por parte del responsable de la acción, el listado de asistencia a la capacitación "Procedimiento gestión y trámite de las comunicaciones oficiales" realizada el 15 de febrero de 2018, en donde se evidencia la asistencia de  la funcionaria responsable de la ventanilla de radicación. En donde se evidencia el cumplimiento de esta acción.
Una vez revisada la identificación de la causa se observa por parte de ésta Oficina que ésta no corresponde a la formulación de la no conformidad, toda vez que esta se genero por cuanto se observaron inconsistencias en la información reportada en el seguimiento de indicadores.   
En cuanto a la formulación de acciones correctivas la actividad No. 01 y 03 no permite eliminar de fondo la no conformidad, por lo tanto se debe revisar y formular acciones que subsanen de manera eficaz la misma. 
25/07/2018: No se presento avance por parte del responsable del proceso de Gestión Documental.  ESTA ACCIÓN SE ENCUENTRA VENCIDA
22/10/2018: Acción que se encuentra vencida.  No se reporta avance por parte del Líder del proceso. No se ha tenido en cuenta la recomendación de la Oficina de Control Interno realizara en el seguimiento del mes de abril de 2018.
</t>
    </r>
    <r>
      <rPr>
        <b/>
        <sz val="10"/>
        <color indexed="8"/>
        <rFont val="Arial"/>
        <family val="2"/>
      </rPr>
      <t xml:space="preserve">26/12/2018: </t>
    </r>
    <r>
      <rPr>
        <sz val="10"/>
        <color indexed="8"/>
        <rFont val="Arial"/>
        <family val="2"/>
      </rPr>
      <t xml:space="preserve">La Oficina de Control Interno reitera la recomendación de la reformulación de esta acción.  Una vez se actualice en el plan de mejoramiento del proceso, se procederá a cerrar esta actividad.
</t>
    </r>
    <r>
      <rPr>
        <b/>
        <sz val="10"/>
        <color indexed="8"/>
        <rFont val="Arial"/>
        <family val="2"/>
      </rPr>
      <t xml:space="preserve">30/04/2019: </t>
    </r>
    <r>
      <rPr>
        <sz val="10"/>
        <color indexed="8"/>
        <rFont val="Arial"/>
        <family val="2"/>
      </rPr>
      <t xml:space="preserve">Se verificó por parte de esta Oficina que se reformulo la acción a " </t>
    </r>
    <r>
      <rPr>
        <i/>
        <sz val="10"/>
        <color indexed="8"/>
        <rFont val="Arial"/>
        <family val="2"/>
      </rPr>
      <t xml:space="preserve">Revisión y formulación de indicadores de gestión del proceso Gestión Documental para la vigencia 2019, atendiendo las recomendaciones de la Oficina de control interno" </t>
    </r>
    <r>
      <rPr>
        <b/>
        <i/>
        <sz val="10"/>
        <color indexed="8"/>
        <rFont val="Arial"/>
        <family val="2"/>
      </rPr>
      <t xml:space="preserve"> </t>
    </r>
    <r>
      <rPr>
        <i/>
        <sz val="10"/>
        <color indexed="8"/>
        <rFont val="Arial"/>
        <family val="2"/>
      </rPr>
      <t xml:space="preserve">se cierra esta acción y se continúa el seguimiento con las nueva acción propuesta.  </t>
    </r>
  </si>
  <si>
    <r>
      <t>28/11/2017:  Se presenta  avance de la acción  que continua en desarrollo. Se recomienda realizar seguimiento a la solicitud a la OAP en distintos escenarios como comités o mesas de trabajo.
22/12/2017: Se verifica solicitud yel referente técnico de la OAP informa que este requerimiento se escaló al proveedor de SIAFI  pero que debe tenerse en cuenta que si se deja la fecha estática habrian restricciones en distintas transacciones y cambios del proceso por lo que el líder del proceso debe tomar la decisión y como proceder si la fecha queda automatizada, por lo tanto continua en el estado actual.
28/04/2018:  La Jefe de la OAP manifiesta que el sistema permite realizar de manera automática la asignación de fecha en los documentos, sin embargo se aclara que una vez habilitada esta configuración, tiene implicación en los cierres de cada mes, dado que por ejemplo si este cierre coincide con un fin de semana, el usuario no podría cambiar la fecha de los documentos que no registró en el mes anterior. IT GOP queda a la espera de la decisión de la entidad sobre la configuración de este requerimiento. La incidencia se cierra, cuando la entidad se pronuncie al respecto, se creará una nueva incidencia.  Por lo anterior continua en seguimiento la acción.
01/06/2018: Se reformulará la acción de mejora teniendo en cuenta que la propuesta inicialmente no permite subsanar la no conformidad-.
19/07/2018: No se reportaron avances por parte del líder del proceso. No se evidencia  la reformulación de la acción,  compromiso  adquirido en reunión de seguimiento al plan de  mejoramiento del proceso de Recursos Físicos y Ambiental realizada el 01/06/2018</t>
    </r>
    <r>
      <rPr>
        <b/>
        <sz val="10"/>
        <rFont val="Arial"/>
        <family val="2"/>
      </rPr>
      <t xml:space="preserve">
</t>
    </r>
    <r>
      <rPr>
        <sz val="10"/>
        <rFont val="Arial"/>
        <family val="2"/>
      </rPr>
      <t xml:space="preserve">18/10/2018: No se reportó la reformulación de la acción ni  plazos de ejecución, de igual forma, no se reportó avance de los compromisos adquiridos en reunión de seguimiento al Plan de mejoramiento por procesos  Recursos Físicos y Ambiental realizada el 01/06/2018. 
</t>
    </r>
    <r>
      <rPr>
        <b/>
        <sz val="10"/>
        <rFont val="Arial"/>
        <family val="2"/>
      </rPr>
      <t xml:space="preserve">26/12/2018:  </t>
    </r>
    <r>
      <rPr>
        <sz val="10"/>
        <rFont val="Arial"/>
        <family val="2"/>
      </rPr>
      <t xml:space="preserve">A la fecha de seguimiento por parte de la Oficina de Control Interno no se evidencia en  Maloca Aula SIG, la inclusión de la política a que se hace  referencia en el seguimiento; el procedimiento PRO-GRF-11-02 INGRESO O ALTAS DE ALMACEN se encuentra en la versión 5 del 13/07/2017.  Por lo anterior se recomienda actualizar la actividad en el plan de mejoramiento por procesos y una vez se actualice la información en la página se reporte en el próximo seguimiento; se hace la observación que la OCI realizó seguimiento a las actividades reportadas, no obstante que la fecha se encuentra vencida en la primera acción formulada.
</t>
    </r>
    <r>
      <rPr>
        <b/>
        <sz val="10"/>
        <rFont val="Arial"/>
        <family val="2"/>
      </rPr>
      <t xml:space="preserve">30/04/2019:  </t>
    </r>
    <r>
      <rPr>
        <sz val="10"/>
        <rFont val="Arial"/>
        <family val="2"/>
      </rPr>
      <t xml:space="preserve">Dado que la acción  propuesta no fue efectiva ni eficiente para subsanar la no conformidad se formuló una nueva acción para el primer trimestre de 2019 "Actualizar los Procedimientos PRO-GRF-11-01 Egresos o salidas definitivas de bienes e incluirle Politica de Operación lo siguiente: "Los registros en el Sistema Administrativo y Financiero de la Entidad se llevarán a cabo en el día en que fue efectiva la operación, siempre y cuando el sistema permita realizar el registro en la misma fecha"   por lo anterior se da cierre a la misma y se continúa con el seguimiento a la acción propuesta. </t>
    </r>
  </si>
  <si>
    <r>
      <rPr>
        <sz val="10"/>
        <rFont val="Arial"/>
        <family val="2"/>
      </rPr>
      <t>04/04/2018: No se gestó avance durante el primer trimestre de 2018 para la acción formulada.
01/06/2018: Se reformulará la acción de mejora teniendo en cuenta que la propuesta inicialmente no permite subsanar la no conformidad-.
19/07/2018: No se reportaron avances por parte del líder del proceso. 
No se evidencia  la reformulación de la acción,  compromiso  adquirido en reunión de seguimiento al plan de  mejoramiento del proceso de Recursos Físicos y Ambiental realizada el 01/06/2018</t>
    </r>
    <r>
      <rPr>
        <b/>
        <sz val="10"/>
        <rFont val="Arial"/>
        <family val="2"/>
      </rPr>
      <t xml:space="preserve">
</t>
    </r>
    <r>
      <rPr>
        <sz val="10"/>
        <rFont val="Arial"/>
        <family val="2"/>
      </rPr>
      <t xml:space="preserve">18/10/2018: No se reportó la reformulación de la acción ni  plazos de ejecución, de igual forma, no se reportó avance de los compromisos adquiridos en reunión de seguimiento al Plan de mejoramiento por procesos  Recursos Físicos y Ambiental realizada el 01/06/2018. 
</t>
    </r>
    <r>
      <rPr>
        <b/>
        <sz val="10"/>
        <rFont val="Arial"/>
        <family val="2"/>
      </rPr>
      <t xml:space="preserve">26/12/2018:  </t>
    </r>
    <r>
      <rPr>
        <sz val="10"/>
        <rFont val="Arial"/>
        <family val="2"/>
      </rPr>
      <t xml:space="preserve">A la fecha de seguimiento por parte de la Oficina de Control Interno no se evidencia en  Maloca Aula SIG la inclusión de la política a que se hace  referencia en el seguimiento; el procedimiento GRF-GT-11-01 EGRESOS O SALIDAS DEFINITIVAS DE BIENES se encuentra en la versión 5 del 11/07/2017.   Por lo anterior se recomienda actualizar la actividad en el plan de mejoramiento por procesos y una vez se actualice la información en la página se reporte en el próximo seguimiento; se hace la observación que la OCI realizó seguimiento a las actividades reportadas, no obstante que la fecha se encuentra vencida en la primera acción formulada.
</t>
    </r>
    <r>
      <rPr>
        <b/>
        <sz val="10"/>
        <rFont val="Arial"/>
        <family val="2"/>
      </rPr>
      <t xml:space="preserve">30/04/2019:  </t>
    </r>
    <r>
      <rPr>
        <sz val="10"/>
        <rFont val="Arial"/>
        <family val="2"/>
      </rPr>
      <t xml:space="preserve">Dado que la acción  propuesta no fue efectiva ni eficiente para subsanar la no conformidad se formuló una nueva acción para el primer trimestre de 2019 "Actualizar los Procedimientos PRO-GRF-11-01 Egresos o salidas definitivas de bienes e incluirle Politica de Operación lo siguiente: "Los registros en el Sistema Administrativo y Financiero de la Entidad se llevarán a cabo en el día en que fue efectiva la operación, siempre y cuando el sistema permita realizar el registro en la misma fecha"   por lo anterior se da cierre a la misma y se continúa con el seguimiento a la acción propuesta. </t>
    </r>
  </si>
  <si>
    <t xml:space="preserve">POR PROCESOS </t>
  </si>
  <si>
    <t>CONSOLIDADO PLANES DE MEJORAMIENTO</t>
  </si>
  <si>
    <t>Vencidas</t>
  </si>
  <si>
    <t>En Ejecución</t>
  </si>
  <si>
    <t>Cerradas</t>
  </si>
  <si>
    <t xml:space="preserve">Plan de Mejoramiento </t>
  </si>
  <si>
    <t xml:space="preserve">No.  Hallazgos </t>
  </si>
  <si>
    <t>No. de Acciones</t>
  </si>
  <si>
    <t>ESTRATÉGICO</t>
  </si>
  <si>
    <t>Por procesos</t>
  </si>
  <si>
    <t>MISIONAL</t>
  </si>
  <si>
    <t xml:space="preserve">Institucional </t>
  </si>
  <si>
    <t>APOYO</t>
  </si>
  <si>
    <t>EVALUACIÓN Y MEJORAMIENTO</t>
  </si>
  <si>
    <t>Cerradas y/o 
Cumplidas</t>
  </si>
  <si>
    <t>TOTAL HALLAZGOS</t>
  </si>
  <si>
    <t xml:space="preserve">TOTAL HALLAZGOS </t>
  </si>
  <si>
    <t xml:space="preserve">TOTAL DE ACCIONES </t>
  </si>
  <si>
    <t xml:space="preserve">INSTITUCIONAL </t>
  </si>
  <si>
    <t xml:space="preserve">HALLAZGOS </t>
  </si>
  <si>
    <t>ACCIONES</t>
  </si>
  <si>
    <t>CUMPLIDAS</t>
  </si>
  <si>
    <t xml:space="preserve">TOTAL ACCIONES </t>
  </si>
  <si>
    <t>IV TRIMESTRE 2018</t>
  </si>
  <si>
    <t>I TRIMESTRE 2019</t>
  </si>
  <si>
    <t>A partir del memorando enviado por la Oficina de Control Interno el 06/12/2018 con asunto "Reporte de incidentes presentados con Excel", donde se indica que los archivos trabajados en hojas de cálculo de Excel presentan cambios en los datos e información allí digitada especialmente en archivos donde se requiere tabular o actualizar los semáforos o mapas de calor, se determina la necesidad de implementar una acción de mejora para atender este incidente.</t>
  </si>
  <si>
    <t>Incompatibilidad en la versión de los archivos.
Errores en la formulación de los archivos de Excel.</t>
  </si>
  <si>
    <t>Identificar los archivos en los que se presentan los problemas descritos.
Revisar el correcto funcionamiento de los equipos donde se presentan errores en los archivos.
Realizar pruebas sobre los archivos.</t>
  </si>
  <si>
    <t>Correos Electrónicos del Técnico Operativo de la Oficina Asesora de Planeación.</t>
  </si>
  <si>
    <t>Técnico Operativo de la Oficina Asesora de Planeación</t>
  </si>
  <si>
    <t>El plan de contingencia está orientado a los sistemas de información del IDEP sin incluir otros activos de información críticos tales como servidor de dominio, Firewall o equipos de comunicaciones, que en caso de falla detienen la operación al impedir u obstaculizar el ingreso a la red, navegación en internet y/o enrutamiento.</t>
  </si>
  <si>
    <t xml:space="preserve"> PL-GT-12-02 - Plan de Contingencia Tecnológica actualizado.</t>
  </si>
  <si>
    <t xml:space="preserve">Contratista Web y TI 
Contratista Sistema y TI
Contratista Planeación y TI
</t>
  </si>
  <si>
    <t>El Plan de contingencia no está teniendo en cuenta respaldo de elementos de configuración de la plataforma tecnológica (dominio, SMBD, etc.) que permitan ya sea contar con ambientes replica o agilizar los tiempos de puesta en operación de la contingencia.</t>
  </si>
  <si>
    <t>El plan no incluye las actividades, tiempos y responsables para los planes de recuperación de la operación normal una vez superada la falla que origino la activación de la contingencia.</t>
  </si>
  <si>
    <t>No se han adelantado las pruebas del plan de continuidad que incluyan simulacros totales de operación en contingencia y (BCP,DRP) para ofrecer evidencia de la verificación, revisión y evaluación de la continuidad de la operación y la seguridad de la información.</t>
  </si>
  <si>
    <t>Realizar las pruebas de los instructivos de recuperación de máquinas virtuales y del G4 que contiene las bases de datos.</t>
  </si>
  <si>
    <t>Formato de Pruebas de Instructivos y manuales.</t>
  </si>
  <si>
    <t>Técnico Operativo Oficina Asesora de Planeación</t>
  </si>
  <si>
    <t>No se cuenta con plan documentado de contingencias de recurso humano que incluya instructivos, planes de capacitación, transferencia de conocimiento y pruebas de contingencia.</t>
  </si>
  <si>
    <t xml:space="preserve">A la fecha de la auditoría la elaboración de instructivos, manuales y procedimientos que se deben elaborar para garantizar la transferencia de conocimiento, estaba contemplada como una acción dentro planes a desarrollar durante la presente vigencia, esta actividad ya está en desarrollo. </t>
  </si>
  <si>
    <t>Elaborar los manuales e instructivos de los sistemas de información y servicios tecnológicos con los que cuenta el IDEP.</t>
  </si>
  <si>
    <t>Manuales e Instructivos elaborados.</t>
  </si>
  <si>
    <t>Contratista Documentación y TI</t>
  </si>
  <si>
    <t>Contratista Planeación y TI</t>
  </si>
  <si>
    <t xml:space="preserve">Implementar pruebas cruzadas en los manuales e instructivos de los sistemas de información y servicios tecnológicos con los que cuenta el IDEP y registrarlo en el formato correspondiente. </t>
  </si>
  <si>
    <t>Contratista Documentación y TI
Contratista Sistemas y TI
Técnico Operativo OAP</t>
  </si>
  <si>
    <t>Adelantar procesos de capacitación al funcionario de sistemas de la OAP para disminuir la dependencia de conocimiento de los proveedores del firewall, antivirus y Hiperconvergencia y otros elementos de gestión de operaciones TIC.</t>
  </si>
  <si>
    <t>Capacitar al Técnico Operativo de la Oficina Asesora de Planeación a través de las pruebas cruzadas que realiza de los manuales e instructivos que elaborarán los ingenieros contratista de la OAP. Adicionalmente, el Técnico ejecutará las horas de soporte que están previstas en los contratos con los proveedores del Firewall, Antivirus y Gsuite. De igual manera, capacitarlo en el manejo de la Hiperconvergencia a través del recurso humano con el que cuenta la OAP (Ingenieros Contratistas).</t>
  </si>
  <si>
    <t>Hojas de Asistencia de las capacitaciones.</t>
  </si>
  <si>
    <t>Jefe de la Oficina Asesora de Planeación</t>
  </si>
  <si>
    <t>No se observan planes tácticos asociados a los proyectos del PETIC.</t>
  </si>
  <si>
    <t>A la fecha de la auditoría el  PETIC del IDEP estaba elaborado atendiendo los lineamientos generales  de la Guía de elaboración dispuesta por MINTIC, sin embargo con la auditoría se detectaron oportunidades para fortalecer dicho documento.  Al momento de la realización de la Auditoría se encontraba en proceso de construcción los planes tácticos para cada uno de los proyectos del PETIC 2019.</t>
  </si>
  <si>
    <t>Actualizar los  planes tácticos de los proyectos establecidos en el Plan Estratégico de Tecnologías de la Información y las Comunicaciones - PETIC 2019.</t>
  </si>
  <si>
    <t>Planes Tácticos de los proyectos del PETIC 2019.</t>
  </si>
  <si>
    <t>Incorporar en los Indicadores y Riesgos del PETIC indicadores asociados a la medición de cumplimiento, productividad y calidad en los servicios TIC y proyectos.</t>
  </si>
  <si>
    <t xml:space="preserve">Actualizar el PETIC incluyendo la descripción de los indicadores y riesgos asociados al Proceso de Gestión Tecnológica. . </t>
  </si>
  <si>
    <t>PL-GT-12-01 - Plan Estratégico de Tecnologías de la Información y las Comunicaciones</t>
  </si>
  <si>
    <t>El PETIC no incluye un análisis de capacidad y efectividad de los elementos de operación, aseguramiento y administración la plataforma tecnológica como base para la identificación de debilidades, amenazas, fortalezas y oportunidades que permitan establecer acciones y/o adquisiciones para asegurar la continuidad de operaciones y aseguramiento de la información bajo el mejor uso de recursos.</t>
  </si>
  <si>
    <t>Incluir una matriz de Debilidades, Oportunidades, Fortalezas y Amenazas - DOFA en el PETIC 2019.</t>
  </si>
  <si>
    <t>PL-GT-12-01 - Plan Estratégico de Tecnologías de la Información y las Comunicaciones.</t>
  </si>
  <si>
    <t>La Oficina Asesora de Planeación no lleva registros de paz y salvo de recursos TIC.</t>
  </si>
  <si>
    <t xml:space="preserve">Formato </t>
  </si>
  <si>
    <t>Configurar las restricciones de seguridad de GSuite en cuanto a cambio periódico de contraseñas, no repetición de las ultimas 8 contraseñas, alertas de ingreso en equipos distintos a los usuales a un correo alternativo y configurar correctamente la autenticación de doble factor (pre-registro).</t>
  </si>
  <si>
    <t xml:space="preserve">Ausencia de políticas frente a cambio y manejo de contraseñas seguras.
</t>
  </si>
  <si>
    <t>Configurar en la consola GSuite la seguridad de las contraseñas de los correos en cuanto longitud y  periodicidad de cambio.</t>
  </si>
  <si>
    <t>Consola Gsuite con la configuración realizada.</t>
  </si>
  <si>
    <t>El técnico de operativo manifiesta que las configuraciones del correo electrónico tales como cambio periódico, no reutilización de contraseñas, límite de tipo y tamaño de adjuntos y alertas por apertura de correo en otros dispositivos no han sido configuradas por él y que corresponden a la entrega por defecto del proveedor.</t>
  </si>
  <si>
    <t>Establecer y aplicar las políticas de seguridad de las contraseñas del dominio.</t>
  </si>
  <si>
    <t>Dominio con políticas activas.</t>
  </si>
  <si>
    <t>Los contratos con proveedores incluyen dentro de su estructura las condiciones del contrato y objetivos específicos, pero no están acompañados de acuerdos de confidencialidad.</t>
  </si>
  <si>
    <t>No se contaba con un acuerdo de confidencialidad formalizado desde la Oficina Asesora Jurídica. El proceso de implementación de los acuerdos de confidencialidad  inició a partir del mes de abril de la presente vigencia.</t>
  </si>
  <si>
    <t>Suscribir acuerdos de confidencialidad con los contratistas que proveen servicios de TIC al IDEP y que así lo requieran.</t>
  </si>
  <si>
    <t>Acuerdos de Confidencialidad Firmados que pueden ser consultados en el expediente contractual.</t>
  </si>
  <si>
    <t>Las licencias entregadas a favor del IDEP no se encuentran debidamente actualizadas al cambio de nombre del producto.</t>
  </si>
  <si>
    <t xml:space="preserve">En la base de datos de activos de información no se llevaba el control de las licencias de los sistemas de información. </t>
  </si>
  <si>
    <t>Solicitar la entrega de licencias actualizadas a los proveedores de los sistemas de información GOOBI y HUMANO y actualizar la información en a base de datos de activos de información.</t>
  </si>
  <si>
    <t>Licencias actualizadas de GOOBI y HUMANO.</t>
  </si>
  <si>
    <t>Contratista Sistemas y TI</t>
  </si>
  <si>
    <t>Se cuenta con una conexión VPN para el proveedor de GOOBI que pasa correctamente a través del firewall, pero la cual no tiene una política documentada, ni restricción horaria, no está monitoreada y no exige autorización previa a la conexión.</t>
  </si>
  <si>
    <t xml:space="preserve">*Debilidades en la documentación de actividades que se llevan a cabo desde el proceso de Gestión Tecnológica, las cuales no quedan registradas en manuales, instructivos, formatos o procedimientos.
*Se viene realizando un proceso de renovación tecnológica, lo que implica iniciar procesos de elaboración de la documentación necesaria.
</t>
  </si>
  <si>
    <t>Elaborar un documento en el que se definen las políticas y condiciones para el acceso VPN .</t>
  </si>
  <si>
    <t>Documento políticas y condiciones para el acceso a VPN.</t>
  </si>
  <si>
    <t>Técnico Operativo Oficina Asesora de Planeación
Contratista Sistemas y TI</t>
  </si>
  <si>
    <t>Establecer un protocolo de cambios para que el IDEP ejecute los despliegues en producción con base en una entrega de objetos de despliegue, minutograma y procesos de rollback.</t>
  </si>
  <si>
    <t>Elaborar un documento que contenga el  protocolo para ejecutar despliegues en producción para los sistemas de información Goobi y Humano.</t>
  </si>
  <si>
    <t>Documento con el protocolo.</t>
  </si>
  <si>
    <t>Contratista Web y TI</t>
  </si>
  <si>
    <t>Implementar un registro de las actualizaciones que se realicen a los sistemas de información, los sistemas operativos y los servidores.</t>
  </si>
  <si>
    <t>Registro de actualizaciones en Drive.</t>
  </si>
  <si>
    <t>En la verificación realizada por el auditor se observa que existen  debilidades en los procedimientos de Backup y recuperación al no llevarse control de logs de estos procesos y pruebas aleatorias de restauración. El formato no incluye control sobre los logs.</t>
  </si>
  <si>
    <t>Manual para la gestión de Backup del IDEP.</t>
  </si>
  <si>
    <t>Se observa en las carpetas de almacenamiento que se realizan backups quincenales al firewall, pero no hacen parte del formato de registro.</t>
  </si>
  <si>
    <t>Actualizar el formato de registro de backups que incluya el control sobre los logs y backups quincenales al firewall.</t>
  </si>
  <si>
    <t xml:space="preserve"> FT-GT-12-16 - Control de Backups y Revisión de Servidores.</t>
  </si>
  <si>
    <t>Cada uno de los activos mencionados debe tener un responsable y calificación de criticidad de la información con base en su: Disponibilidad (importancia que tiene la ausencia del activo), Integridad (qué repercusiones tendría la modificación de este activo sin autorización) y confidencialidad.</t>
  </si>
  <si>
    <t xml:space="preserve">*Se inició durante el segundo trimestre la adopción de la Guía para la administración del riesgo y el diseño de controles en entidades públicas para riesgos de gestión, corrupción y seguridad digital" versión 4 elaborada por la Dirección de gestión y desempeño institucional del DAFP, la cual expone una serie de actividades previas para la actualización del inventario acorde con su criticidad.
*La actualización del inventario de activos de información acorde con su criticidad se programó en el Plan de Tratamiento de Riesgos para el tercer trimestre de la vigencia, razón por la cual al momento de la auditoría no se contaba  con estas especificaciones.
</t>
  </si>
  <si>
    <t>Actualizar el inventario de activos de información tipo hardware, software y servicios con la asignación de niveles de criticidad de acuerdo a su disponibilidad, integridad y confidencialidad.</t>
  </si>
  <si>
    <t>FT-GT-12-19 - Inventario de Activos de Información Software, Hardware y servicios IDEP actualizado.</t>
  </si>
  <si>
    <t>Técnico Operativo OAP
Contratista Web y TI 
Contratista Sistemas y TI
Contratista Planeación y TI</t>
  </si>
  <si>
    <t>Se debe incluir todo aquel software autorizado para ser usado en la empresa independientemente de que sea software libre.</t>
  </si>
  <si>
    <t>Incluir en el inventario de activos de información los software libres instalados en el IDEP.</t>
  </si>
  <si>
    <t>En cuanto a la valoración del riesgo se observa que en la Matriz de Riesgos de septiembre de 2018 antes del incidente, el riesgo de “Tener ataques informáticos a bases de datos, red de comunicaciones, sistemas de información y/o página web de la entidad” tenia una valoración extrema como resultado de los valores 4 y 4 en la probabilidad y consecuencia y que en la matriz de 2019 esta calificado como Alto con una probabilidad y consecuencia de 4 y 3 respectivamente. Esta valoración no es adecuada ya que una vez un riesgo se materializa la probabilidad de ocurrencia en casi cierta y por lo tanto la valoración se incrementa. El riesgo residual solo se disminuye si se ejecutan pruebas de la efectividad de los controles, lo que en este caso se percibe como no ejecutado.</t>
  </si>
  <si>
    <t>Necesidad de revisar y fortalecer los controles del riesgo mencionado en la observación.</t>
  </si>
  <si>
    <t>Revisar y ajustar la valoración y los controles del riesgo "Tener ataques informáticos a bases de datos, red de comunicaciones, sistemas de información y/o página web de la entidad".</t>
  </si>
  <si>
    <t xml:space="preserve"> FT-MIC-03-07 - Mapa de riesgos del proceso de Gestión Tecnológica ajustado.</t>
  </si>
  <si>
    <t>Se debe adelantar la socialización con información clara de cómo identificar este tipo de ataques (informáticos) y las medidas preventivas y reactivas a tomar en cada caso. (Seguridad y privacidad de la información).</t>
  </si>
  <si>
    <t>Realizar una socialización con información acerca de cómo identificar ataques informáticos y las medidas preventivas y reactivas a tomar en cada caso.</t>
  </si>
  <si>
    <t>Hoja de Asistencia de la socialización y presentación Ppt.</t>
  </si>
  <si>
    <t>El auditor pudo descargar software de hacking tales como Chromepass (captura todas las contraseñas utilizadas por el usuario en Google) y Cain&amp;Abel (Captura cualquier tipo de contraseña o llamadas telefónicas que transitan por la red).</t>
  </si>
  <si>
    <t>Al momento de entrega y puesta en funcionamiento del firewall y el antivirus se realizó una configuración inicial, con los elementos de seguridad que en el momento fueron relevantes para el IDEP, sin embargo, se realizará una segunda configuración acorde con las necesidades actuales.</t>
  </si>
  <si>
    <t xml:space="preserve">Configurar las reglas de seguridad del dominio, firewall y antivirus para que no permita descargar y ejecutar programas o software malicioso. </t>
  </si>
  <si>
    <t>Registro de las actualizaciones que se realizaron al dominio, firewall y antivirus.</t>
  </si>
  <si>
    <t>Se observa que no están activadas las detecciones de seguridad para intrusos, virus, cambios de configuración de correo y exceso de cuota de disco.</t>
  </si>
  <si>
    <t>Parametrizar las restricciones seguridad del antivirus.</t>
  </si>
  <si>
    <t>Parametrizaciones realizadas al Antivirus.</t>
  </si>
  <si>
    <t xml:space="preserve">La red WIFI de invitados no se encuentra debidamente protegida para evitar accesos no autorizados a los activos del IDEP ya que permite hacer escaneos de red y obtener información para ingresar a otros segmentos de red. </t>
  </si>
  <si>
    <t>Configurar el firewall de la red Wifi pública para que no haga Ping.</t>
  </si>
  <si>
    <t>Configuración del Wifi.</t>
  </si>
  <si>
    <t xml:space="preserve">El firewall y antivirus no cuentan con la debida configuración para bloquear la ejecución de programas espía (sniffer). </t>
  </si>
  <si>
    <t>Correo electrónico enviado con el incidente.</t>
  </si>
  <si>
    <t>En los equipos de cómputo inspeccionados se evidencio que en los equipos Windows esta correctamente configurado el cliente de antivirus y no es posible su desactivación por parte del usuario, pero en los equipos MAC se pudo evidenciar que el antivirus no cumple con las mismas condiciones de seguridad.</t>
  </si>
  <si>
    <t>Escalar al proveedor correspondiente la configuración del antivirus en el equipo MAC, para que no permita desactivarlo por parte del usuario.</t>
  </si>
  <si>
    <t>En los equipos inspeccionados por el auditor se observa que es posible ingresar al panel de control.</t>
  </si>
  <si>
    <t>Establecer políticas de dominio para desactivar el escritorio y panel de control y restringir el horario de acceso a las máquinas.</t>
  </si>
  <si>
    <t>Restricción de escritorio, panel de control y horario en los computadores del IDEP.</t>
  </si>
  <si>
    <t>Técnico Operativo OAP</t>
  </si>
  <si>
    <t>El firewall y antivirus no cuentan con la debida configuración para bloquear la ejecución de programas espía (sniffer).</t>
  </si>
  <si>
    <t>Escalar al proveedor de firewall y antivirus el incidente del programa espía (snnifer).</t>
  </si>
  <si>
    <t>El IDEP cuenta con el siguiente diagrama de infraestructura, el cual no refleja de manera suficiente todos los componentes de la red y su distribución, lo cual es importante como documento de trasferencia de conocimiento.</t>
  </si>
  <si>
    <t>La primera versión del diagrama fue elaborado a finales de la vigencia anterior  y se planeó su actualización para el último trimestre del 2019, razón por la cual al momento de la auditoría no se contaba con todos los componentes de la red y su distribución incluidos en el diagrama.</t>
  </si>
  <si>
    <t>Actualizar el diagrama de infraestructura, con todos los componentes de la red y su distribución.</t>
  </si>
  <si>
    <t xml:space="preserve">No exige cambio de contraseña periódica del aplicativo GOOBI y la contraseña asignada es la misma cuenta de usuario. Si bien los correos dicen que solicita cambio de contraseña al primer ingreso, los usuarios entrevistados manifiestan que no pide cambio de contraseña y la funcionalidad aparece inactiva.
</t>
  </si>
  <si>
    <t xml:space="preserve">* Ausencia de políticas para la periodicidad de cambio de contraseñas de los usuarios.
*El proceso de cambio de contraseñas en GOOBI se debe realizar de manera manual por parte del Ingeniero de soporte del IDEP, lo que hace dispendiosa la actualización de las mismas.
</t>
  </si>
  <si>
    <t>Restaurar las contraseñas de los usuarios GOOBI y definir como política que el Ingeniero que realiza el soporte de primer nivel realizará esta acción cada cuatro meses.</t>
  </si>
  <si>
    <t>Instructivo para restablecer la contraseña de GOOBI.</t>
  </si>
  <si>
    <t>La red del IDEP corresponde a Windows Server, pero si bien el dominio de Windows server 2016 se encuentra instalado en paralelo, a la fecha de la auditoría no se había iniciado el proceso para promover el servidor de dominio de WS 2008 al WS 2016. Revisión previa de las directivas de seguridad del dominio, por lo cual las dos configuraciones presentan las mismas debilidades.</t>
  </si>
  <si>
    <t>*Al momento de la auditoría, el servidor de dominio principal había sufrido un daño, por lo que se encontraba en proceso de instalación del nuevo servidor WS 2016 y en consecuencia no había sido promovido ni depurado.</t>
  </si>
  <si>
    <r>
      <t xml:space="preserve">Promover el servidor de dominio WS2016 </t>
    </r>
    <r>
      <rPr>
        <sz val="11"/>
        <color rgb="FF000000"/>
        <rFont val="Calibri"/>
        <family val="2"/>
      </rPr>
      <t>y depurar las reglas del dominio Windows Server 2016.</t>
    </r>
  </si>
  <si>
    <t>Configuración de las Reglas Dominio Windows Server 2016.</t>
  </si>
  <si>
    <t>Contratista Sistemas y TI
Técnico Operativo OAP</t>
  </si>
  <si>
    <t>En cuanto al servidor de red se cuenta con dominio de réplica WS 2008 en un servidor G7 independiente de la maquina física del WS 2016.</t>
  </si>
  <si>
    <t xml:space="preserve">Configurar el servidor Windows Server 2016, sacar las instantáneas y documentarlas. </t>
  </si>
  <si>
    <t>Instructivo de Backups del servidor.</t>
  </si>
  <si>
    <t>La red WIFI de invitados no se encuentra debidamente protegida para evitar accesos no autorizados a los activos del IDEP ya que permite hacer escaneos de red y obtener información para ingresar a otros segmentos de red.</t>
  </si>
  <si>
    <t>Las direcciones IP estaban configuradas para los   dispositivo que se conectara a la red del IDEP. Lo anterior, a través de la red inalámbrica invitados, que no implica riesgos para la red interna institucional, teniendo en cuenta que es una red independiente.</t>
  </si>
  <si>
    <t>Elaborar el manual para la administración de la red LAN del IDEP, que incluya las políticas de seguridad.</t>
  </si>
  <si>
    <t>Manual para la administración de la red LAN.</t>
  </si>
  <si>
    <t xml:space="preserve">Hacer un escaneo de direcciones MAC y bloquear las que no pertenecen al dominio desde Firewall. </t>
  </si>
  <si>
    <t>Consola de configuración del Firewall.</t>
  </si>
  <si>
    <t>No exige cambio de contraseña del aplicativo HUMANO aunque de acuerdo al manual de administración publicado por Soporte Lógico el sistema cuenta con la funcionalidad de cambio de contraseña, pero no existe un procedimiento de entrega de accesos donde se oriente al usuario a asignar contraseñas complejas.</t>
  </si>
  <si>
    <t>* Ausencia de políticas para la periodicidad de cambio de contraseñas del usuario de nómina.
 * Necesidad de realizar configuraciones en un archivo del sistema HUMANO para envío automático del restablecimiento de contraseñas de los usuarios.</t>
  </si>
  <si>
    <t>Restablecer  la clave del usuario nómina y contactar al proveedor de Google para configurar el correo saliente, aplicar la configuración del correo en el sistema HUMANO y hacer las pruebas de funcionamiento de restablecimiento de clave de HUMANO en línea a través de correo electrónico.</t>
  </si>
  <si>
    <t>Establecer un plan para tomar control de la administración, configuración y control de cambios del sistema GOOBI.</t>
  </si>
  <si>
    <t xml:space="preserve">* El proveedor de IT GOP no ha establecido una metodología para las actualizaciones del software, lo que genera la necesidad de llevar los controles de actualizaciones por parte del IDEP. </t>
  </si>
  <si>
    <t>Elaborar un manual para la administración y soporte de primer nivel de GOOBI.</t>
  </si>
  <si>
    <t>Manual para la administración y soporte de primer nivel de GOOBI.</t>
  </si>
  <si>
    <t>Elaborar el instructivo para realizar y restablecer los backups de GOOBI.</t>
  </si>
  <si>
    <t>Instructivo para realizar y restablecer los backups de GOOBI.</t>
  </si>
  <si>
    <r>
      <t xml:space="preserve">22/03/2019: </t>
    </r>
    <r>
      <rPr>
        <sz val="11"/>
        <color rgb="FF000000"/>
        <rFont val="Calibri"/>
        <family val="2"/>
      </rPr>
      <t xml:space="preserve"> Se realizó la revisión de los documentos publicados en la Maloca SIG Vs. El listado maestro de documentos. Se encontró que hay varios documentos sin actualizar desde el año 2017 y anteriores, por lo cual se envió por correo electrónico la relación de estos documentos que se sugiere actualizar a cada uno de los procesos. Asi mismo se les sugirió tener en cuenta los lineamientos de MIPG para dicha actualización.
</t>
    </r>
    <r>
      <rPr>
        <b/>
        <sz val="11"/>
        <color rgb="FF000000"/>
        <rFont val="Calibri"/>
        <family val="2"/>
      </rPr>
      <t xml:space="preserve">02/07/2019: </t>
    </r>
    <r>
      <rPr>
        <sz val="11"/>
        <color rgb="FF000000"/>
        <rFont val="Calibri"/>
        <family val="2"/>
      </rPr>
      <t>En el segundo trimestre se atendieron 90 solicitudes de creación, modificación o eliminación de documentos, para un total de 179 solicitudes atendidas en el primer semestre de 2019. El 6 de junio de 2019 se envió nuevamente la relación de los documentos que desde la OAP se sugiere actualizar que son 107 documentos en total de los cuales a la fecha solo se han actualizado 33. La actualización de dichos documentos son responsabilidad de cada proceso.</t>
    </r>
  </si>
  <si>
    <t>Archivo: "8 Reporte verificacion info Maloca - LMD" producto del contrato 009 de 2019
Correo electrónico desde sig@idep.edu.co del 5 de marzo de 2019
Correo electrónico desde sig@idep.edu.co del 6 de junio de 2019</t>
  </si>
  <si>
    <r>
      <t xml:space="preserve">Primer Trimestre: </t>
    </r>
    <r>
      <rPr>
        <sz val="10"/>
        <color rgb="FF000000"/>
        <rFont val="Arial"/>
        <family val="2"/>
      </rPr>
      <t xml:space="preserve"> Durante este primer trimestre  se han adelantado actividades de divulgación de la  campaña  de gratuidad de las publicaciones, la cual se ha realizado de manera virtual, a través del boletín externo de comunicaciones del IDEP No 3 el cual se envía por correo electrónico masivos  y las  publicaciones en la red social de Facebook  del IDEP</t>
    </r>
    <r>
      <rPr>
        <b/>
        <sz val="10"/>
        <color rgb="FF000000"/>
        <rFont val="Arial"/>
        <family val="2"/>
      </rPr>
      <t xml:space="preserve">.
Segundo Trimestre: </t>
    </r>
    <r>
      <rPr>
        <sz val="10"/>
        <color rgb="FF000000"/>
        <rFont val="Arial"/>
        <family val="2"/>
      </rPr>
      <t>Durante este periodo  se han adelantado actividades de divulgación de la  campaña  de gratuidad de las publicaciones, la cual se ha realizado de manera virtual, a través de las  publicaciones en la red social de Facebook  del IDEP.</t>
    </r>
  </si>
  <si>
    <r>
      <t>Primer Trimestre:</t>
    </r>
    <r>
      <rPr>
        <sz val="10"/>
        <color rgb="FF000000"/>
        <rFont val="Arial"/>
        <family val="2"/>
      </rPr>
      <t xml:space="preserve"> Se diseñó  y publicó una lista de chequeo para la verificación y seguimiento del cumplimiento de los criterios  del manual de imagen de la Alcaldía de Bogotá, para la publicación de imágenes y /o textos . Este formato  se encuentra publicado en el Maloca AULASIG,  en el proceso estratégico de Divulgación y Comunicación, el formato FT-DIC-01-03 Lista de verificación de lineamientos del Manual de imagen Alcaldía Mayor de Bogotá para la publicación de imágenes y/o textos,  este permite realizar  un control y seguimiento a las imágenes y textos que se publican a nivel institucional. El diligenciamiento de este  formato, se realiza de manera virtual, en una hoja de calculo de google y el responsable de diligenciamiento es el profesional que se encarga de diseñar las piezas de la Subdirección Académica.  Este punto de control se incorporó al procedimiento PRO-DIC-01-11 Gestión de comunicaciones. 
</t>
    </r>
    <r>
      <rPr>
        <b/>
        <sz val="10"/>
        <color rgb="FF000000"/>
        <rFont val="Arial"/>
        <family val="2"/>
      </rPr>
      <t xml:space="preserve">
Segundo Trimestre:</t>
    </r>
    <r>
      <rPr>
        <sz val="10"/>
        <color rgb="FF000000"/>
        <rFont val="Arial"/>
        <family val="2"/>
      </rPr>
      <t xml:space="preserve"> El formato FT-DIC-01-03 Lista de verificación de lineamientos del Manual de imagen Alcaldía Mayor de Bogotá para la publicación de imágenes y/o textos, se encuentra vigente y se encuentra diligenciado por el responsable cada vez que se requiera  en una hoja de calculo de Excel según lo mencionado en el seguimiento anterior. </t>
    </r>
  </si>
  <si>
    <r>
      <rPr>
        <b/>
        <sz val="10"/>
        <color rgb="FF000000"/>
        <rFont val="Arial"/>
        <family val="2"/>
      </rPr>
      <t>Primer Trimestre:</t>
    </r>
    <r>
      <rPr>
        <sz val="10"/>
        <color rgb="FF000000"/>
        <rFont val="Arial"/>
        <family val="2"/>
      </rPr>
      <t xml:space="preserve"> FT-DIC-01-03 Lista de verificación de lineamientos del Manual de imagen Alcaldía Mayor de Bogotá para la publicación de imágenes y/o textos: http://www.idep.edu.co/?q=content/dic-01-proceso-de-divulgaci%C3%B3n-y-comunicaci%C3%B3n#overlay-context=
Hoja de calculo Google diligenciada se encuentra disponible en : https://docs.google.com/spreadsheets/d/10F8Iz4uKPvOYHQycrgPyg38TsbAXVwyN-8-0WxwGVgE/edit#gid=1447525252
Procedimiento PRO-DIC-01-11 Gestión de comunicaciones disponible en: http://www.idep.edu.co/?q=content/dic-01-proceso-de-divulgaci%C3%B3n-y-comunicaci%C3%B3n#overlay-context=
Segundo Trimestre: </t>
    </r>
    <r>
      <rPr>
        <b/>
        <sz val="10"/>
        <color rgb="FF000000"/>
        <rFont val="Arial"/>
        <family val="2"/>
      </rPr>
      <t xml:space="preserve">Hoja de calculo del formato diligenciado se encuentra en : </t>
    </r>
    <r>
      <rPr>
        <sz val="10"/>
        <color rgb="FF000000"/>
        <rFont val="Arial"/>
        <family val="2"/>
      </rPr>
      <t xml:space="preserve"> https://docs.google.com/spreadsheets/d/10F8Iz4uKPvOYHQycrgPyg38TsbAXVwyN-8-0WxwGVgE/edit?usp=sharing</t>
    </r>
  </si>
  <si>
    <r>
      <t xml:space="preserve">Primer Trimestre: </t>
    </r>
    <r>
      <rPr>
        <sz val="10"/>
        <color rgb="FF000000"/>
        <rFont val="Arial"/>
        <family val="2"/>
      </rPr>
      <t xml:space="preserve">Se diseñó y publicó una matriz de seguimiento  de la información de las convocatorias que se publica  en los canales institucionales del IDEP, con el fin de  realizar un seguimiento y control de las convocatorias de carácter académico que se publican en  los canales institucionales virtuales como pagina web, redes sociales y correos electrónicos masivos. Este instrumento se diligencia y conserva de manera virtual para facilitar su diligenciamiento y seguimiento. El responsable de diligenciar este instrumento es el asesor de la Dirección general  encargado del proceso de comunicación y divulgación del IDEP.    Este punto de control se incorporó al procedimiento PRO-DIC-01-11 Gestión de comunicaciones. 
</t>
    </r>
    <r>
      <rPr>
        <b/>
        <sz val="10"/>
        <color rgb="FF000000"/>
        <rFont val="Arial"/>
        <family val="2"/>
      </rPr>
      <t xml:space="preserve">Segundo Trimestre: </t>
    </r>
    <r>
      <rPr>
        <sz val="10"/>
        <color rgb="FF000000"/>
        <rFont val="Arial"/>
        <family val="2"/>
      </rPr>
      <t xml:space="preserve">La matriz de seguimiento  de la información de las convocatorias que se publica  en los canales institucionales del IDEP, se encuentra vigente y diligenciada en una hoja de calculo de Excel por el responsable, cada vez que se requiera. </t>
    </r>
  </si>
  <si>
    <r>
      <rPr>
        <b/>
        <sz val="10"/>
        <color rgb="FF000000"/>
        <rFont val="Arial"/>
        <family val="2"/>
      </rPr>
      <t>Primer Trimestre</t>
    </r>
    <r>
      <rPr>
        <sz val="10"/>
        <color rgb="FF000000"/>
        <rFont val="Arial"/>
        <family val="2"/>
      </rPr>
      <t xml:space="preserve">: Hoja de calculo Google diligenciada se encuentra disponible en : https://docs.google.com/spreadsheets/d/1NrZ6gwKmNQtgbSTjMcOSzoxdJXtd9GumnRhjx1Ah8cI/edit#gid=1208385232
Procedimiento PRO-DIC-01-11 Gestión de comunicaciones disponible en: http://www.idep.edu.co/?q=content/dic-01-proceso-de-divulgaci%C3%B3n-y-comunicaci%C3%B3n#overlay-context=
</t>
    </r>
    <r>
      <rPr>
        <b/>
        <sz val="10"/>
        <color rgb="FF000000"/>
        <rFont val="Arial"/>
        <family val="2"/>
      </rPr>
      <t>Segundo Trimestre:</t>
    </r>
    <r>
      <rPr>
        <sz val="10"/>
        <color rgb="FF000000"/>
        <rFont val="Arial"/>
        <family val="2"/>
      </rPr>
      <t xml:space="preserve">  Hoja de calculo de Excel diligenciada disponible en: https://docs.google.com/spreadsheets/d/1NrZ6gwKmNQtgbSTjMcOSzoxdJXtd9GumnRhjx1Ah8cI/edit?usp=sharing</t>
    </r>
  </si>
  <si>
    <t xml:space="preserve">Para el segundo trimestre de la vigencia, se realizó la medición de los indicadores de gestión del proceso de Divulgación y comunicaciones. Como resultado de las mediciones realizadas, en el indicador Porcentaje de destinatarios que hacen clic en el enlace del correo electrónico enviado por el IDEP , se presento desempeño deficiente en la medición  al obtener como resultado un porcentaje de 7,95% frente a la meta programada del 11% para el trimestre. Es así como desde el líder del proceso de formula una acción correctiva que permita mejorar el desempeño de este indicador para el siguiente trimestre. </t>
  </si>
  <si>
    <t xml:space="preserve">Los correos masivos remitidos a los grupos de interés en este trimestre respondían a temáticas con poca acogida como los eventos de SED-IDEP en FILBO, mientras que en el primer trimestre los temas de divulgación eran las convocatorias para la comunidad académica como: El Programa de pensamiento crítico, Ser maestro y publicación en la revista Educación y Ciudad. Adicionalmente, para este trimestre se remitieron mas correos con vínculos de enlace (24) que para el primer trimestre (16), generando aumento en 33.207 del numero de destinatarios que abrieron el correo electrónico masivo enviado por el IDEP, frente al aumento en menor proporción en el numero  destinatarios que  dan clic en el enlace enviado 1.920. </t>
  </si>
  <si>
    <t xml:space="preserve">Realizar el envío de correos masivos con vínculos a videos y/o  publicaciones para incrementar el numero de destinatarios que dan clic en el enlace enviado hasta la siguiente medición. </t>
  </si>
  <si>
    <t>Reportes del envío de los correos masivos del software Sendinblue</t>
  </si>
  <si>
    <t xml:space="preserve">Subdirectora Académica 
Asesor de la Dirección general (Líder proceso comunicaciones)
Contratista Comunicaciones </t>
  </si>
  <si>
    <r>
      <rPr>
        <b/>
        <sz val="10"/>
        <color rgb="FF000000"/>
        <rFont val="Arial"/>
        <family val="2"/>
      </rPr>
      <t>Primer Trimestre:</t>
    </r>
    <r>
      <rPr>
        <sz val="10"/>
        <color rgb="FF000000"/>
        <rFont val="Arial"/>
        <family val="2"/>
      </rPr>
      <t xml:space="preserve"> Boletín Externo No 3  se encuentra disponible en la pagina web en : http://www.idep.edu.co/?q=content/boletines-externos  http://www.idep.edu.co/sites/default/files/Boletin_externo_No_3_2019.pdf
Publicaciones de redes sociales de la gratuidad de las producciones del IDEP  disponible en: 
https://www.facebook.com/idep.bogota/photos/a.456939301012813/2637726269600761/?type=3&amp;theater
https://www.facebook.com/idep.bogota/posts/2620466101326778?__tn__=-R
https://www.facebook.com/idep.bogota/photos/a.456939301012813/2603135056393216/?type=3&amp;theater
https://www.facebook.com/idep.bogota/photos/a.456939301012813/2563733510333371/?type=3&amp;theater
https://www.facebook.com/idep.bogota/photos/a.456939301012813/2734261909947196/?type=3&amp;theater.
</t>
    </r>
    <r>
      <rPr>
        <b/>
        <sz val="10"/>
        <color rgb="FF000000"/>
        <rFont val="Arial"/>
        <family val="2"/>
      </rPr>
      <t xml:space="preserve">
Segundo Trimestre: </t>
    </r>
    <r>
      <rPr>
        <sz val="10"/>
        <color rgb="FF000000"/>
        <rFont val="Arial"/>
        <family val="2"/>
      </rPr>
      <t>Publicaciones de redes sociales de la gratuidad de las producciones del IDEP  disponible en: 
https://www.facebook.com/idep.bogota/photos/a.456939301012813/2768293719877348/?type=3&amp;theater
https://www.facebook.com/idep.bogota/photos/a.456939301012813/2766011410105579/?type=3&amp;theater
https://www.facebook.com/idep.bogota/photos/a.618141371559271/2829748730398513/?type=3&amp;theater
https://www.facebook.com/idep.bogota/photos/a.456939301012813/2913726612000724/?type=3&amp;theater</t>
    </r>
  </si>
  <si>
    <r>
      <rPr>
        <b/>
        <sz val="10"/>
        <color rgb="FF000000"/>
        <rFont val="Arial"/>
        <family val="2"/>
      </rPr>
      <t>Primer Trimestre:</t>
    </r>
    <r>
      <rPr>
        <sz val="10"/>
        <color rgb="FF000000"/>
        <rFont val="Arial"/>
        <family val="2"/>
      </rPr>
      <t xml:space="preserve"> Documento del Manual de Gestión de Peticiones para el IDEP.
</t>
    </r>
    <r>
      <rPr>
        <b/>
        <sz val="10"/>
        <color rgb="FF000000"/>
        <rFont val="Arial"/>
        <family val="2"/>
      </rPr>
      <t xml:space="preserve">
Segundo Trimestre</t>
    </r>
    <r>
      <rPr>
        <sz val="10"/>
        <color rgb="FF000000"/>
        <rFont val="Arial"/>
        <family val="2"/>
      </rPr>
      <t xml:space="preserve">: Los documentos MN-AC-10-01 Manual de atención al ciudadano del instituto para la investigación educativa y el desarrollo pedagógico - IDEP y  MN-AC-10-03 Manual para la gestión de peticiones, se encuentran disponibles en el siguiente link: http://www.idep.edu.co/?q=content/ac-10-proceso-de-atenci%C3%B3n-al-ciudadano
El Boletín interno No 06-2019  remitido el viernes 31 de mayo  al correo electrónico de los funcionarios  y disponible en  la pagina web en: http://www.idep.edu.co/?q=content/boletines-internos
Los correos electrónicos se remitieron  el 18, 20 y 21 de junio de 2019 a los correos electrónicos de los funcionarios del IDEP.  
</t>
    </r>
  </si>
  <si>
    <r>
      <t xml:space="preserve">Primer Trimestre: </t>
    </r>
    <r>
      <rPr>
        <sz val="10"/>
        <color rgb="FF000000"/>
        <rFont val="Arial"/>
        <family val="2"/>
      </rPr>
      <t xml:space="preserve">A la fecha del seguimiento no se ha ejecutado esta actividad ya que se encuentra dentro de los tiempos establecidos para el cierre  de la acción. 
</t>
    </r>
    <r>
      <rPr>
        <b/>
        <sz val="10"/>
        <color rgb="FF000000"/>
        <rFont val="Arial"/>
        <family val="2"/>
      </rPr>
      <t>Segundo Trimestre:</t>
    </r>
    <r>
      <rPr>
        <sz val="10"/>
        <color rgb="FF000000"/>
        <rFont val="Arial"/>
        <family val="2"/>
      </rPr>
      <t xml:space="preserve"> Durante este trimestre se realizó el  documento MN-IDP- 04-04 Manual Técnico para el uso del servicio tecnológico para la comprobación de la duplicación de contenidos, el cual se encuentra publicado en el Aula Maloca SIG en el proceso de Investigación y Desarrollo pedagógico con fecha de publicación del 13/06/2019. Este documento describe  de forma clara la administración y el uso de la herramienta tecnológica con la que cuenta la entidad (Plagscan),  para la comprobación de la duplicación de contenidos y la infracción de derechos de autor en los documentos académicos que genera el Instituto. 
Adicionalmente, se estableció como punto de control en el procedimiento PRO-IDP-04-02 Ejecución y seguimiento de proyectos de investigación y desarrollo pedagógico  en la actividad No 10. Su fecha de actualización es del 19/06/2019</t>
    </r>
  </si>
  <si>
    <r>
      <rPr>
        <b/>
        <sz val="10"/>
        <color rgb="FF000000"/>
        <rFont val="Arial"/>
        <family val="2"/>
      </rPr>
      <t>Segundo Trimestre:</t>
    </r>
    <r>
      <rPr>
        <sz val="10"/>
        <color rgb="FF000000"/>
        <rFont val="Arial"/>
        <family val="2"/>
      </rPr>
      <t xml:space="preserve"> el documento MN-IDP- 04-04 Manual Técnico para el uso del servicio tecnológico para la comprobación de la duplicación de contenidos se encuentra disponible en el Aula Maloca SIG en: http://www.idep.edu.co/?q=content/idp-04-proceso-de-investigaci%C3%B3n-y-desarrollo-pedag%C3%B3gico
El procedimiento PRO-IDP-04-02 Ejecución y Seguimiento de Proyectos Investigación y Desarrollo se encuentra disponible en Aula Maloca SIG en  :  http://www.idep.edu.co/?q=content/idp-04-proceso-de-investigaci%C3%B3n-y-desarrollo-pedag%C3%B3gico</t>
    </r>
  </si>
  <si>
    <r>
      <t xml:space="preserve">Primer Trimestre: </t>
    </r>
    <r>
      <rPr>
        <sz val="10"/>
        <color rgb="FF000000"/>
        <rFont val="Arial"/>
        <family val="2"/>
      </rPr>
      <t xml:space="preserve">A la fecha del seguimiento no se ha ejecutado esta actividad ya que se encuentra dentro de los tiempos establecidos para el cierre  de la acción. 
</t>
    </r>
    <r>
      <rPr>
        <b/>
        <sz val="10"/>
        <color rgb="FF000000"/>
        <rFont val="Arial"/>
        <family val="2"/>
      </rPr>
      <t xml:space="preserve">Segundo Trimestre: </t>
    </r>
    <r>
      <rPr>
        <sz val="10"/>
        <color rgb="FF000000"/>
        <rFont val="Arial"/>
        <family val="2"/>
      </rPr>
      <t xml:space="preserve">El 29 de mayo se realizó la socialización de los lineamientos de las guías GU-IDP-04-01 Proyectos de Investigación y GU-IDP-04-02 Proyectos Desarrollo Pedagógico, haciendo énfasis en los temas relacionados con  la suscripción de actas de compromiso, las formas en que se puede realizar acompañamiento para prevenir este riesgo y   los tipos de incentivos académicos que pueden otorgarse a los participantes de los proyectos. Adicionalmente el 7 de junio del 2019 se les remitió por correo electrónico la presentación realizada para  que sea consultada la información entregada por la Subdirección Académica. </t>
    </r>
  </si>
  <si>
    <r>
      <rPr>
        <b/>
        <sz val="10"/>
        <color rgb="FF000000"/>
        <rFont val="Arial"/>
        <family val="2"/>
      </rPr>
      <t>Segundo Trimestre:</t>
    </r>
    <r>
      <rPr>
        <sz val="10"/>
        <color rgb="FF000000"/>
        <rFont val="Arial"/>
        <family val="2"/>
      </rPr>
      <t xml:space="preserve"> Se encuentra citada la reunión en el Google Calendar  en el correo electrónico seguimientoplaneacion@idep.edu.co, los listados de asistencia reposan en el expediente contractual 008-2019  y  en el correo electrónico  de seguimientoplaneacion@idep.edu.co se encuentra la evidencia del envió de la presentación realizada.</t>
    </r>
  </si>
  <si>
    <r>
      <t xml:space="preserve">Primer Trimestre: </t>
    </r>
    <r>
      <rPr>
        <sz val="10"/>
        <color rgb="FF000000"/>
        <rFont val="Arial"/>
        <family val="2"/>
      </rPr>
      <t xml:space="preserve">A la fecha del seguimiento no se ha ejecutado esta actividad ya que se encuentra dentro de los tiempos establecidos para el cierre  de la acción. 
</t>
    </r>
    <r>
      <rPr>
        <b/>
        <sz val="10"/>
        <color rgb="FF000000"/>
        <rFont val="Arial"/>
        <family val="2"/>
      </rPr>
      <t xml:space="preserve">
Segundo Trimestre: </t>
    </r>
    <r>
      <rPr>
        <sz val="10"/>
        <color rgb="FF000000"/>
        <rFont val="Arial"/>
        <family val="2"/>
      </rPr>
      <t xml:space="preserve">El 29 de mayo se realizó la socialización de los lineamientos de las guías GU-IDP-04-01 Proyectos de Investigación y GU-IDP-04-02 Proyectos Desarrollo Pedagógico a los apoyos académicos y secretarias de la Subdirección Académica. Adicionalmente el 7 de junio del 2019 se les remitió por correo electrónico la presentación realizada para  que  sea consultada la información entregada por la Subdirección Académica. </t>
    </r>
  </si>
  <si>
    <r>
      <rPr>
        <b/>
        <sz val="10"/>
        <color rgb="FF000000"/>
        <rFont val="Arial"/>
        <family val="2"/>
      </rPr>
      <t>Segundo Trimestre:</t>
    </r>
    <r>
      <rPr>
        <sz val="10"/>
        <color rgb="FF000000"/>
        <rFont val="Arial"/>
        <family val="2"/>
      </rPr>
      <t xml:space="preserve"> Se encuentra citada la reunión en el Google Calendar  en el correo electrónico seguimientoplaneacion@idep.edu.co, los listados de asistencia reposan en el expediente contractual 008-2019  y  en el correo electrónico  de seguimientoplaneacion@idep.edu.co se encuentra la evidencia del envío de la presentación realizada.</t>
    </r>
  </si>
  <si>
    <r>
      <t xml:space="preserve">Primer Trimestre: </t>
    </r>
    <r>
      <rPr>
        <sz val="10"/>
        <color rgb="FF000000"/>
        <rFont val="Arial"/>
        <family val="2"/>
      </rPr>
      <t xml:space="preserve">Se realizó la formulación de  la hoja de vida de los indicadores para el proceso de Investigación y Desarrollo Pedagógico para la vigencia 2019, teniendo en cuenta los porcentajes de las fichas del proyecto programadas para la vigencia. De igual manera, se alinearon  las metas de los indicadores con el Plan Operativo Anual  para la vigencia 2019, estableciendo mediciones  iguales para los instrumentos de gestión.
</t>
    </r>
    <r>
      <rPr>
        <b/>
        <sz val="10"/>
        <color rgb="FF000000"/>
        <rFont val="Arial"/>
        <family val="2"/>
      </rPr>
      <t xml:space="preserve">
Segundo Trimestre:</t>
    </r>
    <r>
      <rPr>
        <sz val="10"/>
        <color rgb="FF000000"/>
        <rFont val="Arial"/>
        <family val="2"/>
      </rPr>
      <t xml:space="preserve"> Se realizó  el seguimiento del primer trimestre para los instrumentos de planeación como  los indicadores de gestión y el Plan operativo anual  correspondientes al proceso de Investigación y Desarrollo Pedagógico.  Evidenciando una alineación en la medición de los instrumentos mencionados. </t>
    </r>
  </si>
  <si>
    <r>
      <rPr>
        <b/>
        <sz val="10"/>
        <color rgb="FF000000"/>
        <rFont val="Arial"/>
        <family val="2"/>
      </rPr>
      <t>Primer Trimestre:</t>
    </r>
    <r>
      <rPr>
        <sz val="10"/>
        <color rgb="FF000000"/>
        <rFont val="Arial"/>
        <family val="2"/>
      </rPr>
      <t xml:space="preserve"> Hoja de vida indicadores proceso e Investigación y Desarrollo Pedagógico vigencia 2019, disponible en: http://www.idep.edu.co/?q=content/indicadores-de-gesti%C3%B3n
</t>
    </r>
    <r>
      <rPr>
        <b/>
        <sz val="10"/>
        <color rgb="FF000000"/>
        <rFont val="Arial"/>
        <family val="2"/>
      </rPr>
      <t xml:space="preserve">
Segundo Trimestre: </t>
    </r>
    <r>
      <rPr>
        <sz val="10"/>
        <color rgb="FF000000"/>
        <rFont val="Arial"/>
        <family val="2"/>
      </rPr>
      <t xml:space="preserve">El seguimiento a los indicadores para el proceso de Investigación y desarrollo pedagógico  se encuentra en la pagina web del IDEP en: http://www.idep.edu.co/?q=content/indicadores-de-gesti%C3%B3n
El seguimiento para el Plan operativo anual para el proceso de Investigación y desarrollo pedagógico se encuentra publicado en la pagina web en: http://www.idep.edu.co/?q=content/plan-operativo-anual 
</t>
    </r>
  </si>
  <si>
    <r>
      <t xml:space="preserve">Primer Trimestre: </t>
    </r>
    <r>
      <rPr>
        <sz val="10"/>
        <color rgb="FF000000"/>
        <rFont val="Arial"/>
        <family val="2"/>
      </rPr>
      <t xml:space="preserve">A la fecha del seguimiento no se ha ejecutado esta actividad ya que se encuentra dentro de los tiempos establecidos para el cierre  de la acción. 
</t>
    </r>
    <r>
      <rPr>
        <b/>
        <sz val="10"/>
        <color rgb="FF000000"/>
        <rFont val="Arial"/>
        <family val="2"/>
      </rPr>
      <t>Segundo Trimestre:</t>
    </r>
    <r>
      <rPr>
        <sz val="10"/>
        <color rgb="FF000000"/>
        <rFont val="Arial"/>
        <family val="2"/>
      </rPr>
      <t xml:space="preserve"> Se realizó la actualización del procedimiento PRO-IDP-04-01 Formulación de Proyectos de Investigación y Desarrollo Pedagógico, incorporando en las  políticas de operación del procedimiento  lo siguiente : "Se debe elaborar el formato FT-IDP-04-01 Ficha de proyectos de investigación o desarrollo pedagógico, cuando se trate de un estudio contemplado en el plan de adquisiciones de la entidad y corresponda a un proyecto de investigación o desarrollo pedagógico según las definiciones establecidas en este procedimiento"  El documento tiene fecha de publicación del 22/05/2019 en el Aula Maloca SIG. </t>
    </r>
  </si>
  <si>
    <r>
      <rPr>
        <b/>
        <sz val="10"/>
        <color rgb="FF000000"/>
        <rFont val="Arial"/>
        <family val="2"/>
      </rPr>
      <t>Segundo Trimestre:</t>
    </r>
    <r>
      <rPr>
        <sz val="10"/>
        <color rgb="FF000000"/>
        <rFont val="Arial"/>
        <family val="2"/>
      </rPr>
      <t xml:space="preserve"> El procedimiento PRO-IDP-04-01 Formulación de Proyectos de Investigación y Desarrollo Pedagógico se encuentra en el Aula Maloca SIG en el siguiente link: http://www.idep.edu.co/?q=content/idp-04-proceso-de-investigaci%C3%B3n-y-desarrollo-pedag%C3%B3gico</t>
    </r>
  </si>
  <si>
    <r>
      <rPr>
        <b/>
        <sz val="10"/>
        <color rgb="FF000000"/>
        <rFont val="Arial"/>
        <family val="2"/>
      </rPr>
      <t xml:space="preserve">Primer Trimestre: </t>
    </r>
    <r>
      <rPr>
        <sz val="10"/>
        <color rgb="FF000000"/>
        <rFont val="Arial"/>
        <family val="2"/>
      </rPr>
      <t xml:space="preserve"> Se diseñó  un cuadro de control  general  de seguimiento  a los porcentajes de ejecución de las fichas de los proyectos de investigación o desarrollo pedagógico para la vigencia 2019, el cual se diligenciará de manera virtual  para el seguimiento y control de la Subdirectora Académica.  Este reposa en una hoja de calculo de google en el Drive. 
</t>
    </r>
    <r>
      <rPr>
        <b/>
        <sz val="10"/>
        <color rgb="FF000000"/>
        <rFont val="Arial"/>
        <family val="2"/>
      </rPr>
      <t>Segundo Trimestre:</t>
    </r>
    <r>
      <rPr>
        <sz val="10"/>
        <color rgb="FF000000"/>
        <rFont val="Arial"/>
        <family val="2"/>
      </rPr>
      <t xml:space="preserve"> Se realiza el seguimiento al cuadro de control a través de la Hoja de Calculo en Excel según lo mencionado. </t>
    </r>
  </si>
  <si>
    <r>
      <rPr>
        <b/>
        <sz val="10"/>
        <rFont val="Arial"/>
        <family val="2"/>
      </rPr>
      <t>Primer Trimestre:</t>
    </r>
    <r>
      <rPr>
        <sz val="10"/>
        <rFont val="Arial"/>
        <family val="2"/>
      </rPr>
      <t xml:space="preserve"> Hoja de Calculo de google disponible en Drive en :</t>
    </r>
    <r>
      <rPr>
        <u/>
        <sz val="10"/>
        <color theme="10"/>
        <rFont val="Arial"/>
        <family val="2"/>
      </rPr>
      <t xml:space="preserve"> https://drive.google.com/drive/folders/1PEA_kHglMECvfb2aRpTEgSxTeLRMahB-
</t>
    </r>
    <r>
      <rPr>
        <b/>
        <sz val="10"/>
        <rFont val="Arial"/>
        <family val="2"/>
      </rPr>
      <t>Segundo Trimestre:</t>
    </r>
    <r>
      <rPr>
        <sz val="10"/>
        <rFont val="Arial"/>
        <family val="2"/>
      </rPr>
      <t xml:space="preserve"> El seguimiento se encuentra en el cuadro de control en la hoja de calculo en: https://docs.google.com/spreadsheets/d/1c-JglX0Dk8SkaD0d-bKzOoLfggLg4WQJgbv_0vuFDM8/edit?usp=sharing</t>
    </r>
  </si>
  <si>
    <t>Analizar y calificar nuevamente el riesgo en el mapa de riesgos vigente, donde se evaluará nuevamente el riesgo inherente, los controles existentes y el riesgo residual.</t>
  </si>
  <si>
    <r>
      <t xml:space="preserve">16/10/2018: Se confirmó que en la actualización del mapa de riesgos del Proceso de Gestión Tecnológica se incluyeron (2) acciones para el manejo del riesgo: "Interrupción en la prestación de servicios tecnológicos a usuarios internos y externos en la entidad " con periodo de ejecución en el mes de octubre. Así mismo, para el riesgo: "Tener ataques informáticos a bases de datos, red de comunicaciones, sistemas de información y/o página web de la entidad." se adicionaron (3) acciones con periodo de ejecución del 28/09/2018 al 30/11/2018, por lo tanto, se hace necesario, continuar con el seguimiento de esta acción. 
</t>
    </r>
    <r>
      <rPr>
        <b/>
        <sz val="10"/>
        <rFont val="Arial"/>
        <family val="2"/>
      </rPr>
      <t xml:space="preserve">24/12/2018: </t>
    </r>
    <r>
      <rPr>
        <sz val="10"/>
        <rFont val="Arial"/>
        <family val="2"/>
      </rPr>
      <t>Se publicó actualización del  mapa de riesgos aprobado el 16 de noviembre de 2018. Respecto al riesgo "</t>
    </r>
    <r>
      <rPr>
        <i/>
        <sz val="10"/>
        <rFont val="Arial"/>
        <family val="2"/>
      </rPr>
      <t xml:space="preserve">Tener ataques informáticos a bases de datos, red de comunicaciones, sistemas de información y/o página web de la entidad." </t>
    </r>
    <r>
      <rPr>
        <sz val="10"/>
        <rFont val="Arial"/>
        <family val="2"/>
      </rPr>
      <t xml:space="preserve">se establecieron dos (2) controles preventivos: Restricción en  la instalación de programas no autorizados y descargas de software y Realizar revisiones periódicas para asegurar que todos los equipos tengan instalado el antivirus.  Se cierra la acción y se monitorea a través de los controles establecidos en el mapa de riesgos. </t>
    </r>
  </si>
  <si>
    <t xml:space="preserve">Incluir en el plan de contingencia tecnológica las acciones inmediatas a ejecutar  ante la materialización del riesgo y la observación para que se deje evidencia de la aplicación del mismo. </t>
  </si>
  <si>
    <r>
      <rPr>
        <sz val="10"/>
        <rFont val="Arial"/>
        <family val="2"/>
      </rPr>
      <t xml:space="preserve">16/10/2018: Acción programada a realizarse de octubre a noviembre de 2018.
</t>
    </r>
    <r>
      <rPr>
        <b/>
        <sz val="10"/>
        <rFont val="Arial"/>
        <family val="2"/>
      </rPr>
      <t xml:space="preserve">24/12/2018: </t>
    </r>
    <r>
      <rPr>
        <sz val="10"/>
        <rFont val="Arial"/>
        <family val="2"/>
      </rPr>
      <t>Revisado en Maloca Aula SIG,  se encuentra publicado  PL-GT-12-02 PLAN DE CONTINGENCIA TECNOLÓGICA IDEP  con fecha de aprobación 20/12/2018.
Por lo anterior se da por cumplida la actividad y se cierra.</t>
    </r>
  </si>
  <si>
    <t>Listado de asistencia y presentación realizada.
NotiTic 5 enviado a todos los funcionarios y contratistas del IDEP el 31 de mayo de 2019.</t>
  </si>
  <si>
    <t>Registro de la verificación (planillas, fotografías, etc.)</t>
  </si>
  <si>
    <r>
      <rPr>
        <sz val="10"/>
        <rFont val="Arial"/>
        <family val="2"/>
      </rPr>
      <t>16/10/2018:</t>
    </r>
    <r>
      <rPr>
        <b/>
        <sz val="10"/>
        <rFont val="Arial"/>
        <family val="2"/>
      </rPr>
      <t xml:space="preserve"> </t>
    </r>
    <r>
      <rPr>
        <sz val="10"/>
        <rFont val="Arial"/>
        <family val="2"/>
      </rPr>
      <t xml:space="preserve">Acción programada a realizarse durante el mes de octubre de 2018.
</t>
    </r>
    <r>
      <rPr>
        <b/>
        <sz val="10"/>
        <rFont val="Arial"/>
        <family val="2"/>
      </rPr>
      <t xml:space="preserve">24/12/2018: </t>
    </r>
    <r>
      <rPr>
        <sz val="10"/>
        <rFont val="Arial"/>
        <family val="2"/>
      </rPr>
      <t xml:space="preserve">Teniendo en cuenta lo reportado por el líder del proceso, se procede a eliminar esta acción.
</t>
    </r>
    <r>
      <rPr>
        <b/>
        <sz val="10"/>
        <rFont val="Arial"/>
        <family val="2"/>
      </rPr>
      <t xml:space="preserve">30/04/2019:  </t>
    </r>
    <r>
      <rPr>
        <sz val="10"/>
        <rFont val="Arial"/>
        <family val="2"/>
      </rPr>
      <t xml:space="preserve">Pese a que esta actividad fue eliminada en el anterior trimestre, se recomienda acatar las observaciones realizadas por parte de esta Oficina en el Informe de Auditoria al proceso "La actividad se eliminó sin que fueran ejecutadas las pruebas de efectividad. 
En las pruebas realizadas por el auditor con los 7 usuarios se pudo verificar que se permite la descarga y en algunos casos la instalación de archivos inadecuados o potencialmente peligrosos en versión portable (ver 4.2.1.4)"
</t>
    </r>
  </si>
  <si>
    <t>Fortalecer el perfil del profesional nombrado como "Oficial de Seguridad de la Información" mediante capacitaciones referentes al riesgo en cuestión.</t>
  </si>
  <si>
    <r>
      <rPr>
        <sz val="10"/>
        <rFont val="Arial"/>
        <family val="2"/>
      </rPr>
      <t xml:space="preserve">16/10/2018: Acción programada a realizarse durante el mes de octubre de 2018.
</t>
    </r>
    <r>
      <rPr>
        <b/>
        <sz val="10"/>
        <rFont val="Arial"/>
        <family val="2"/>
      </rPr>
      <t xml:space="preserve">24/12/2018: </t>
    </r>
    <r>
      <rPr>
        <sz val="10"/>
        <rFont val="Arial"/>
        <family val="2"/>
      </rPr>
      <t xml:space="preserve">Teniendo en cuenta lo reportado por el líder del proceso, se procede a eliminar esta acción.
</t>
    </r>
    <r>
      <rPr>
        <b/>
        <sz val="10"/>
        <rFont val="Arial"/>
        <family val="2"/>
      </rPr>
      <t xml:space="preserve">30/04/2019:  </t>
    </r>
    <r>
      <rPr>
        <sz val="10"/>
        <rFont val="Arial"/>
        <family val="2"/>
      </rPr>
      <t xml:space="preserve">Pese a que esta actividad fue eliminada en el anterior trimestre, se recomienda acatar las observaciones realizadas por parte de esta Oficina en el Informe de Auditoria al proceso </t>
    </r>
    <r>
      <rPr>
        <i/>
        <sz val="10"/>
        <rFont val="Arial"/>
        <family val="2"/>
      </rPr>
      <t>"La acción se eliminó sin evaluar la importancia de contar con recursos humanos con alto conocimiento en seguridad de la información para la implementación del MSPI y para el diseño y verificación de los controles de seguridad de la información. Igualmente, esta experticia disminuye la actual dependencia de conocimiento de los proveedores"</t>
    </r>
  </si>
  <si>
    <t>Informe ejecutivo de seguimiento y evaluación a la gestión de los riesgos de los procesos y el seguimiento al mapa de riesgos de corrupción.
(…)Materialización del un riesgo de gestión tecnológica, teniendo en cuenta que el 31 de agosto de la vigencia, fueron apagados los servidores por posible interrupción del servicio de energía, suspendiendo el servicio web y Micrositios. Este evento se ha presentado en dos oportunidades durante la presente vigencia, en el seguimiento reportado por el líder, no se informa sobre el avance de la acción propuesta en cuanto a la documentación del procedimiento "Gestión de la continuidad del negocio" y aplicación del control definido como PL-GT- 12-02 Plan de Contingencia Tecnológica.</t>
  </si>
  <si>
    <t>Los equipos fueron apagados de manera preventiva ante una alerta emitida por la Subdirección Administrativa por la posible suspensión del servicio de energía generada por una pago extemporáneo del servicio. Por lo cual, se decidió apagar los servidores de manera controlada para evitar traumatismos mayores y afectaciones prolongadas en la prestación del servicio. Por lo tanto la causa identificada es pago extemporáneo del servicio.</t>
  </si>
  <si>
    <t xml:space="preserve">Incluir en el mapa de riesgos del proceso Gestión Tecnológica la causa "Interrupción en la prestación de servicio de energía por pagos extemporáneos" con el factor de riesgo "Interno - Financieros". </t>
  </si>
  <si>
    <r>
      <t xml:space="preserve">05/10/2018 Ya se realizó la acción         
                                                                                                                                            </t>
    </r>
    <r>
      <rPr>
        <b/>
        <sz val="10"/>
        <color rgb="FF000000"/>
        <rFont val="Arial"/>
        <family val="2"/>
      </rPr>
      <t xml:space="preserve">05/12/2018: </t>
    </r>
    <r>
      <rPr>
        <sz val="10"/>
        <color rgb="FF000000"/>
        <rFont val="Arial"/>
        <family val="2"/>
      </rPr>
      <t>Se incluyó la causa "Interrupción en la prestación de servicio de energía por pagos extemporáneos" en la nueva matriz de mapa de riesgos del proceso,  sin embargo  se recibe respuesta del líder del proceso  Gestión Financiera el 27/11/2018 en donde se informa que "Según lo evaluado por la Tesorería y Servicios Generales los inconvenientes por aplicación de los pagos de Codensa se presentaron por el hecho de consolidar el pago del servicio de todas las oficinas en un solo pago", para lo cual a partir de la fecha se  efectuarán  los pagos de forma individual por oficina,  teniendo en cuenta que los pagos si se realizan de manera oportuna por parte de la Subdirección  Administrativa</t>
    </r>
  </si>
  <si>
    <r>
      <rPr>
        <sz val="10"/>
        <rFont val="Arial"/>
        <family val="2"/>
      </rPr>
      <t xml:space="preserve">16/10/2018: Se verificó en la actualización al Mapa de Riesgos por procesos con corte a 30/09/2018 que dentro del Proceso de Gestión Tecnológica se incluyeron (2) acciones para el manejo del riesgo: "Interrupción en la prestación de servicios tecnológicos a usuarios internos y externos en la entidad " con un periodo de ejecución del 1 al 30 de octubre de 2018.
</t>
    </r>
    <r>
      <rPr>
        <b/>
        <sz val="10"/>
        <rFont val="Arial"/>
        <family val="2"/>
      </rPr>
      <t xml:space="preserve">24/12/2018: </t>
    </r>
    <r>
      <rPr>
        <sz val="10"/>
        <rFont val="Arial"/>
        <family val="2"/>
      </rPr>
      <t>Verificado el CONSOLIDADO MAPA DE RIESGOS INSTITUCIONAL Y DE CORRUPCIÓN POR PROCESO aprobado el 16/11/2018 se incluyó como una causa del riesgo "</t>
    </r>
    <r>
      <rPr>
        <i/>
        <sz val="10"/>
        <rFont val="Arial"/>
        <family val="2"/>
      </rPr>
      <t xml:space="preserve">Interrupción en la prestación de servicios tecnológicos a usuarios internos y externos en la entidad " </t>
    </r>
    <r>
      <rPr>
        <sz val="10"/>
        <rFont val="Arial"/>
        <family val="2"/>
      </rPr>
      <t xml:space="preserve">la Interrupción en la prestación de servicio de energía por pagos extemporáneos, y como controles de este riesgo se definió un control detectivo y tres preventivos los cuales quedaron bajo responsabilidad de personal de la OAP.  Se cierra la acción y se monitorea desde el mapa de riesgos por proceso. </t>
    </r>
  </si>
  <si>
    <t>Incluir en el mapa de riesgos de Gestión tecnológica, el seguimiento  sobre el avance de la acción propuesta en cuanto a la documentación del procedimiento "Gestión de la continuidad del negocio" y aplicación del control definido como PL-GT- 12-02 Plan de Contingencia Tecnológica, en el reporte de seguimiento del tercer cuatrimestre de 2018 .</t>
  </si>
  <si>
    <r>
      <rPr>
        <b/>
        <sz val="10"/>
        <color rgb="FF000000"/>
        <rFont val="Arial"/>
        <family val="2"/>
      </rPr>
      <t>05/12/2018:</t>
    </r>
    <r>
      <rPr>
        <sz val="10"/>
        <color rgb="FF000000"/>
        <rFont val="Arial"/>
        <family val="2"/>
      </rPr>
      <t xml:space="preserve"> Teniendo en cuenta la revisión realizada  el 25/10/2018 por el líder del proceso y el equipo de tecnología  se reformula  la acción propuesta inicialmente en el siguiente sentido "Actualizar el PL-GT-12-02 Plan de Contingencia Tecnológica" </t>
    </r>
    <r>
      <rPr>
        <b/>
        <u/>
        <sz val="10"/>
        <color rgb="FF000000"/>
        <rFont val="Arial"/>
        <family val="2"/>
      </rPr>
      <t xml:space="preserve">Avance: </t>
    </r>
    <r>
      <rPr>
        <sz val="10"/>
        <color rgb="FF000000"/>
        <rFont val="Arial"/>
        <family val="2"/>
      </rPr>
      <t xml:space="preserve">El Plan de contingencia se actualizó y se incluyó lo referente al apagado de la Hiperconvergencia y lo correspondiente a la recuperación de las carpetas Z y las carpetas compartidas. </t>
    </r>
  </si>
  <si>
    <t>Teniendo en cuenta que la gestión de los pagos de los servicios públicos no son responsabilidad del proceso Gestión tecnológica, la acción a ejecutar respecto a la materialización de este riesgo será: Informar al proceso Gestión Financiera en las mesas de trabajo para la actualización del Mapa de riesgos según la nueva metodología del DAFP,  la necesidad considerar un control en el mapa de riesgo de dicho proceso acerca de la posibilidad de Interrupción en la prestación de servicio de energía por pagos extemporáneos.</t>
  </si>
  <si>
    <r>
      <rPr>
        <b/>
        <sz val="10"/>
        <color rgb="FF000000"/>
        <rFont val="Arial"/>
        <family val="2"/>
      </rPr>
      <t>05/12/2018:</t>
    </r>
    <r>
      <rPr>
        <sz val="10"/>
        <color rgb="FF000000"/>
        <rFont val="Arial"/>
        <family val="2"/>
      </rPr>
      <t xml:space="preserve"> La OAP envió  el día 26 de noviembre correo electrónico al líder de este proceso Gestión Financiera solicitando se incluyera en el mismo un control  para el pago oportuno del servicio de energía y el seguimiento al registro en la empresa de energía Codensa. Se obtuvo respuesta del líder del proceso el 27/11/2018 en donde se informa que "Según lo evaluado por la Tesorería y Servicios Generales los inconvenientes por aplicación de los pagos de Codensa se presentaron por el hecho de consolidar el pago del servicio de todas las oficinas en un solo pago . Para lo cual se decidió efectuar los pagos de forma individual por oficina,  teniendo en cuenta que los pagos si se realizan de manera oportuna por parte de la Subdirección  Administrativa</t>
    </r>
  </si>
  <si>
    <r>
      <rPr>
        <sz val="10"/>
        <rFont val="Arial"/>
        <family val="2"/>
      </rPr>
      <t xml:space="preserve">16/10/2018: Acción programada a realizarse durante el mes de octubre de 2018.
</t>
    </r>
    <r>
      <rPr>
        <b/>
        <sz val="10"/>
        <rFont val="Arial"/>
        <family val="2"/>
      </rPr>
      <t xml:space="preserve">24/12/2018: </t>
    </r>
    <r>
      <rPr>
        <sz val="10"/>
        <rFont val="Arial"/>
        <family val="2"/>
      </rPr>
      <t>Teniendo lo manifestado por la Subdirección Administrativa y Financiera, de igual forma que dentro del mapa de riesgos del proceso de Gestión Tecnológica se incluyó como causa la "</t>
    </r>
    <r>
      <rPr>
        <i/>
        <sz val="10"/>
        <rFont val="Arial"/>
        <family val="2"/>
      </rPr>
      <t xml:space="preserve">Interrupción en la prestación de servicio de energía por pagos extemporáneos", </t>
    </r>
    <r>
      <rPr>
        <sz val="10"/>
        <rFont val="Arial"/>
        <family val="2"/>
      </rPr>
      <t xml:space="preserve">de igual forma, se definieron los respectivos controles a cargo de personal de la Oficina Asesora de Planeación, se continuará realizando el seguimiento de acuerdo con los controles establecidos dentro de la mapa de riesgos del proceso asociado a la Gestión Tecnológica.    
Esta acción se cierra y se monitorea desde el mapa de riesgos por proceso. </t>
    </r>
  </si>
  <si>
    <r>
      <rPr>
        <b/>
        <sz val="10"/>
        <color rgb="FF000000"/>
        <rFont val="Calibri"/>
        <family val="2"/>
      </rPr>
      <t>10/12/2018:</t>
    </r>
    <r>
      <rPr>
        <sz val="10"/>
        <color rgb="FF000000"/>
        <rFont val="Calibri"/>
        <family val="2"/>
      </rPr>
      <t xml:space="preserve"> Esta actividad se ejecutará en la siguiente vigencia.
</t>
    </r>
    <r>
      <rPr>
        <b/>
        <sz val="10"/>
        <color rgb="FF000000"/>
        <rFont val="Calibri"/>
        <family val="2"/>
      </rPr>
      <t xml:space="preserve">31/03/2019: </t>
    </r>
    <r>
      <rPr>
        <sz val="10"/>
        <color rgb="FF000000"/>
        <rFont val="Calibri"/>
        <family val="2"/>
      </rPr>
      <t>Para la validar el cumplimiento de los acuerdos de servicio establecidos con los proveedores, se asignó un responsable de realizar seguimiento a cada uno de los contratos y se llevaron a cabo las siguientes acciones:</t>
    </r>
    <r>
      <rPr>
        <b/>
        <sz val="10"/>
        <color rgb="FF000000"/>
        <rFont val="Calibri"/>
        <family val="2"/>
      </rPr>
      <t xml:space="preserve">
Humano: </t>
    </r>
    <r>
      <rPr>
        <sz val="10"/>
        <color rgb="FF000000"/>
        <rFont val="Calibri"/>
        <family val="2"/>
      </rPr>
      <t xml:space="preserve">El profesional encargado de liquidar la nómina, sube las incidencias a la mesa de ayuda, debe remitir copia al ingeniero encargado del soporte de los sistemas de información, para que se lleve el control del cumplimiento de los Acuerdos de Niveles de servicio. 
</t>
    </r>
    <r>
      <rPr>
        <b/>
        <sz val="10"/>
        <color rgb="FF000000"/>
        <rFont val="Calibri"/>
        <family val="2"/>
      </rPr>
      <t xml:space="preserve">Goobi: </t>
    </r>
    <r>
      <rPr>
        <sz val="10"/>
        <color rgb="FF000000"/>
        <rFont val="Calibri"/>
        <family val="2"/>
      </rPr>
      <t xml:space="preserve">Cada usuario al  tener una novedad con el sistema, debe remitir un correo electrónico a soportesiafi@idep.edu.co,  el ingeniero encargado del soporte de los sistemas de información, atiende la incidencia si es de nivel 1 , en caso de ser nivel 2 hacia arriba escala al proveedor y lleva un control del cumplimiento de los Acuerdos de Niveles de servicio, dependiendo de la severidad de la incidencia.
</t>
    </r>
    <r>
      <rPr>
        <b/>
        <sz val="10"/>
        <color rgb="FF000000"/>
        <rFont val="Calibri"/>
        <family val="2"/>
      </rPr>
      <t>Internet:</t>
    </r>
    <r>
      <rPr>
        <sz val="10"/>
        <color rgb="FF000000"/>
        <rFont val="Calibri"/>
        <family val="2"/>
      </rPr>
      <t xml:space="preserve"> El ingeniero encargado de la web del IDEP, verifica el cumplimiento de la disponibilidad del canal de internet  99,7 %.
</t>
    </r>
    <r>
      <rPr>
        <b/>
        <sz val="10"/>
        <color rgb="FF000000"/>
        <rFont val="Calibri"/>
        <family val="2"/>
      </rPr>
      <t>Mantenimiento de la infraestructura:</t>
    </r>
    <r>
      <rPr>
        <sz val="10"/>
        <color rgb="FF000000"/>
        <rFont val="Calibri"/>
        <family val="2"/>
      </rPr>
      <t xml:space="preserve"> Frente al Mantenimiento preventivo se cumplen las jornadas establecidas en el contrato, y en el mismo contrato se establece una bolsa para el mantenimiento correctivo, en caso de que se requiera que incluye repuestos, el contrato ampara toda la vigencia, hasta que se gestione el siguiente contrato.
</t>
    </r>
    <r>
      <rPr>
        <b/>
        <sz val="10"/>
        <color rgb="FF000000"/>
        <rFont val="Calibri"/>
        <family val="2"/>
      </rPr>
      <t>Suministro energía:</t>
    </r>
    <r>
      <rPr>
        <sz val="10"/>
        <color rgb="FF000000"/>
        <rFont val="Calibri"/>
        <family val="2"/>
      </rPr>
      <t xml:space="preserve"> Según la revisión realizada por la  Tesorería y Servicios Generales del IDEP los inconvenientes por aplicación de los pagos de Codensa se presentaron por el hecho de consolidar el pago del servicio de todas las oficinas en un solo pago . Para lo cual se decidió efectuar los pagos de forma individual por oficina.
</t>
    </r>
    <r>
      <rPr>
        <b/>
        <sz val="10"/>
        <color rgb="FF000000"/>
        <rFont val="Calibri"/>
        <family val="2"/>
      </rPr>
      <t>30/06/2019:</t>
    </r>
    <r>
      <rPr>
        <sz val="10"/>
        <color rgb="FF000000"/>
        <rFont val="Calibri"/>
        <family val="2"/>
      </rPr>
      <t xml:space="preserve"> Están en funcionamiento  las herramientas para el seguimiento al cumplimiento de los acuerdos de Niveles de Servicio. Se retroalimenta constantemente el control implementado en el archivo Drive para el seguimiento a las incidencias del Sistema de información GOOBI, en cuanto al sistema HUMANO el control de incidencias se está realizando a través de la mesa de ayuda, se continúa verificando el nivel de disponibilidad del canal de Internet del 99,7% por parte del ingeniero Webmaster, se hace el seguimiento al plan de mantenimiento de la infraestructura y servicios tecnológicos del IDEP por parte del Técnico Operativo de la OAP y el pago del servicio de energía energía se ha venido realizado de forma individual por oficina . De acuerdo con lo anterior, se actualizará  y fortalecerá el control establecido en el mapa de riesgos "Realizar seguimiento a los acuerdos de nivel de servicio establecido con cada uno de los proveedores de los sistemas de información" por "Realizar seguimiento a los acuerdos de nivel de servicio establecidos con los proveedores a través de las herramientas definidas para garantizar su cumplimiento"</t>
    </r>
  </si>
  <si>
    <r>
      <t>Humano:</t>
    </r>
    <r>
      <rPr>
        <sz val="10"/>
        <color rgb="FF000000"/>
        <rFont val="Calibri"/>
        <family val="2"/>
      </rPr>
      <t xml:space="preserve"> Mesa de ayuda que se encuentra en la siguiente dirección: http://osticket.humano.co/open.php e informe acerca del estado de las incidencias reportadas que puede ser consultado en el expediente contractual No. 123 de 2018.
</t>
    </r>
    <r>
      <rPr>
        <b/>
        <sz val="10"/>
        <color rgb="FF000000"/>
        <rFont val="Calibri"/>
        <family val="2"/>
      </rPr>
      <t>Goobi:</t>
    </r>
    <r>
      <rPr>
        <sz val="10"/>
        <color rgb="FF000000"/>
        <rFont val="Calibri"/>
        <family val="2"/>
      </rPr>
      <t xml:space="preserve"> Cuadro de registro al estado de las incidencias reportadas. Este seguimiento puede ser consultado en el expediente contractual No. 133 de 2018. 
</t>
    </r>
    <r>
      <rPr>
        <b/>
        <sz val="10"/>
        <color rgb="FF000000"/>
        <rFont val="Calibri"/>
        <family val="2"/>
      </rPr>
      <t xml:space="preserve">Internet: </t>
    </r>
    <r>
      <rPr>
        <sz val="10"/>
        <color rgb="FF000000"/>
        <rFont val="Calibri"/>
        <family val="2"/>
      </rPr>
      <t xml:space="preserve">Reporte de la disponibilidad del canal de internet que se genera de la página del proveedor de internet IFX Networks  en el link: http://vipcacti.ifxnetworks.com/graph.php?action=view&amp;rra_id=all&amp;local_graph_id=75582
</t>
    </r>
    <r>
      <rPr>
        <b/>
        <sz val="10"/>
        <color rgb="FF000000"/>
        <rFont val="Calibri"/>
        <family val="2"/>
      </rPr>
      <t>Mantenimiento de la infraestructura:</t>
    </r>
    <r>
      <rPr>
        <sz val="10"/>
        <color rgb="FF000000"/>
        <rFont val="Calibri"/>
        <family val="2"/>
      </rPr>
      <t xml:space="preserve"> Carpeta Compartida:\\192.168.1.251\120_oap\IDEP2019\120_28_PLANES\9_Planes de Mantenimiento de la Infraestructura Tecnológica
</t>
    </r>
    <r>
      <rPr>
        <b/>
        <sz val="10"/>
        <color rgb="FF000000"/>
        <rFont val="Calibri"/>
        <family val="2"/>
      </rPr>
      <t xml:space="preserve">Suministro de Energía: </t>
    </r>
    <r>
      <rPr>
        <sz val="10"/>
        <color rgb="FF000000"/>
        <rFont val="Calibri"/>
        <family val="2"/>
      </rPr>
      <t>Facturas de pago del servicio de energía.</t>
    </r>
  </si>
  <si>
    <t>*El documento Plan de contingencia se encuentra formulado a las necesidades del Instituto para el momento de su elaboración.
*Debilidades en la documentación de procesos que se realizan como contingencia, pero que no están incluidos en el plan.</t>
  </si>
  <si>
    <t>Actualizar el Plan de contingencia del IDEP, que incluya:
1. Los activos de información más críticos.
2..Los planes de recuperación a la operación normal con tiempos y responsables.
3. La recuperación de los sistemas de información Humano y Goobi.
4.El primer paso para la recuperación de backups e instantáneas de los servidores.
5. Backup y recuperación de  Máquinas virtuales:  Dominio, Web, KOHA, DSPACE, Humano.  
6.Backup y recuperación de la configuración del Switches Hiperconvergencia y Swithces Cisco, Routers.</t>
  </si>
  <si>
    <r>
      <t>30/06/2019:</t>
    </r>
    <r>
      <rPr>
        <sz val="11"/>
        <color rgb="FF000000"/>
        <rFont val="Calibri"/>
        <family val="2"/>
      </rPr>
      <t>Se realizaron pruebas a los instructivos mencionados:
- IN-GT-12-03 Instructivo Para Realizar El Backup Del Servidor Hp Ml370 G4 - Base De Datos Oracle.
- IN-GT-12-04 Instructivo Para Restaurar Backup Maquina – Servidor G4- Pruebas Base De Datos.</t>
    </r>
  </si>
  <si>
    <t>Las pruebas realizadas se registraron en un archivo drive que se encuentra en la siguiente ruta: https://docs.google.com/spreadsheets/d/1rkj1JMm4LnWNRWL--zXFJrjXKTK2WPHCiHY5g3cAogk/edit#gid=292185415</t>
  </si>
  <si>
    <t>Los documentos mencionados se encuentran en Maloca en los siguientes procesos: 
- GT - 12 - Proceso de Gestión Tecnológica.
- IDP - 04 - Proceso de Investigación y Desarrollo Pedagógico.
- GTH - 13 - Proceso de Gestión del Talento Humano.</t>
  </si>
  <si>
    <t>Incluir en el plan de contingencia los roles que desempeñan el técnico y los ingenieros contratistas respecto de la administración y soporte de los sistemas de información.</t>
  </si>
  <si>
    <r>
      <rPr>
        <b/>
        <sz val="11"/>
        <color rgb="FF000000"/>
        <rFont val="Calibri"/>
        <family val="2"/>
      </rPr>
      <t>30/06/2019:</t>
    </r>
    <r>
      <rPr>
        <sz val="11"/>
        <color rgb="FF000000"/>
        <rFont val="Calibri"/>
        <family val="2"/>
      </rPr>
      <t xml:space="preserve"> En el numeral 3 del PL-GT-12-02 Plan de contingencia Tecnológica se incluyeron los roles que desempeñan el Técnico Operativo y los Ingenieros Contratistas de la OAP. </t>
    </r>
  </si>
  <si>
    <t>Este documento puede ser consultado en Maola, Proceso de Gestión Tecnológica en el siguiente enlace: http://www.idep.edu.co/sites/default/files/PL-GT-12-02%20Plan%20Contingencia%20Tecno%20V9.pdf</t>
  </si>
  <si>
    <r>
      <t xml:space="preserve">30/06/2019: </t>
    </r>
    <r>
      <rPr>
        <sz val="11"/>
        <color rgb="FF000000"/>
        <rFont val="Calibri"/>
        <family val="2"/>
      </rPr>
      <t>Se elaboró un archivo en drive en el que se registran las pruebas implementadas  por parte de los Ingenieros contratistas y el Técnico Operativo de la OAP a los manuales e instructivos de los sistemas de información y servicios tecnológicos elaborados.</t>
    </r>
  </si>
  <si>
    <t>El archivo en Drive puede ser consultado en la siguiente ruta: https://docs.google.com/spreadsheets/d/1rkj1JMm4LnWNRWL--zXFJrjXKTK2WPHCiHY5g3cAogk/edit#gid=292185415</t>
  </si>
  <si>
    <r>
      <t xml:space="preserve">30/06/2019: </t>
    </r>
    <r>
      <rPr>
        <sz val="11"/>
        <color rgb="FF000000"/>
        <rFont val="Calibri"/>
        <family val="2"/>
      </rPr>
      <t>Los planes Tácticos de los proyectos del PETIC se encuentran actualizados y con el seguimiento respectivo a cada una de las actividades programadas.</t>
    </r>
  </si>
  <si>
    <t>Carpeta Compartida de la OAP en la siguiente ruta: \\192.168.1.251\120_oap\IDEP2019\120_28_PLANES\16_Planes Estratégicos de Tecnologías de la Información y las Comunicaciones PETIC 2019.
Indicador GT-02 Cumplimiento de las actividades del plan estratégico de tecnologías de la información y las comunicaciones PETI en la vigencia.</t>
  </si>
  <si>
    <r>
      <t>30/06/2019:</t>
    </r>
    <r>
      <rPr>
        <sz val="11"/>
        <color rgb="FF000000"/>
        <rFont val="Calibri"/>
        <family val="2"/>
      </rPr>
      <t xml:space="preserve"> Se incluyó en el PL-GT-12-01 PETIC del IDEP en su numeral 7.1. la relación y descripción de los indicadores y riesgos asociados al Proceso de Gestión Tecnológica.</t>
    </r>
  </si>
  <si>
    <t>Documento publicado en Maloca en la siguiente ruta: http://www.idep.edu.co/sites/default/files/PL-GT-12-01_PETIC_V12.pdf</t>
  </si>
  <si>
    <r>
      <t xml:space="preserve">30/06/2019: </t>
    </r>
    <r>
      <rPr>
        <sz val="11"/>
        <color rgb="FF000000"/>
        <rFont val="Calibri"/>
        <family val="2"/>
      </rPr>
      <t>Se incluyó en el PL-GT-12-01 PETIC del IDEP en su numeral 5.1.1. una matriz de Debilidades, Oportunidades, Fortalezas y Amenazas - DOFA.</t>
    </r>
  </si>
  <si>
    <t>El documento puede ser consultado en la siguiente ruta: http://www.idep.edu.co/sites/default/files/PL-GT-12-01_PETIC_V12.pdf</t>
  </si>
  <si>
    <t xml:space="preserve">El control se lleva a través del FT-GRF-11-10 Solicitud de Movimiento de Inventario, sin embargo se identifica oportunidad de mejora. </t>
  </si>
  <si>
    <t>Implementar un  formato en el que el funcionario o contratista del IDEP certifica la recepción de recursos TIC y las políticas definidas por la entidad para su uso, así mismo,  la recepción y paz y salvo por parte del Técnico Operativo de la Oficina de Planeación.</t>
  </si>
  <si>
    <r>
      <rPr>
        <b/>
        <sz val="11"/>
        <color rgb="FF000000"/>
        <rFont val="Calibri"/>
        <family val="2"/>
      </rPr>
      <t>30/06/2019:</t>
    </r>
    <r>
      <rPr>
        <sz val="11"/>
        <color rgb="FF000000"/>
        <rFont val="Calibri"/>
        <family val="2"/>
      </rPr>
      <t xml:space="preserve"> Se configuró desde la consola GSuite las políticas de complejidad en las contraseñas para el correo electrónico, que no permita usar contraseñas anteriores  y con una periodicidad de  tres (3) meses, que automáticamente solicitará al usuario realizar el cambio de clave.</t>
    </r>
  </si>
  <si>
    <t>Consola Gsuite con la configuración realizada. En el mes de mayo el sistema solicitó cambio de contraseña a los usuarios de correo electrónico Institucional.</t>
  </si>
  <si>
    <r>
      <t xml:space="preserve">30/06/2019: </t>
    </r>
    <r>
      <rPr>
        <sz val="11"/>
        <color rgb="FF000000"/>
        <rFont val="Calibri"/>
        <family val="2"/>
      </rPr>
      <t>Se aplicaron las siguientes políticas al dominio:
- Extensión mínima 8 caracteres.
- Complejidad en las contraseñas.
- No se puede repetir contraseñas anteriores.
- Solicitud de cambio de contraseña cada cuatro (4) meses.</t>
    </r>
  </si>
  <si>
    <t>Dominio con Políticas Activas.</t>
  </si>
  <si>
    <r>
      <t xml:space="preserve">30/06/2019: </t>
    </r>
    <r>
      <rPr>
        <sz val="11"/>
        <color rgb="FF000000"/>
        <rFont val="Calibri"/>
        <family val="2"/>
      </rPr>
      <t>Se suscribieron acuerdos de confidencialidad con los siguientes contratistas:
-  IT GOP que provee el servicio de soporte y actualización del sistema de información administrativo y financiero del IDEP.
- De igual manera se hizo con el proveedor Soporte Lógico, que proporciona el servicio de soporte, actualización y mantenimiento al sistema de información HUMANO.
- Ingenieros contratistas de la OAP.</t>
    </r>
  </si>
  <si>
    <t>Los acuerdos de Confidencialidad suscritos se pueden consultar en:
- Expediente del Contrato No. 74 de 2019. Soporte Lógico.
- Expediente del Contrato No. 100 de 2019. IT GOP.
- Expediente del Contrato No. 012 de 2019. Oscar Lozano.
- Expediente del Contrato No. 028 de 2019.Juliett Yaver.
- Expediente del Contrato No. 045 de 2019. Jaime Acosta.</t>
  </si>
  <si>
    <r>
      <t xml:space="preserve">30/06/2019: </t>
    </r>
    <r>
      <rPr>
        <sz val="11"/>
        <color rgb="FF000000"/>
        <rFont val="Calibri"/>
        <family val="2"/>
      </rPr>
      <t>Se elaboró el documento que describe las políticas y condiciones necesarias para el acceso a través de VPN para funcionarios y contratistas.</t>
    </r>
  </si>
  <si>
    <r>
      <t xml:space="preserve">30/06/2019: </t>
    </r>
    <r>
      <rPr>
        <sz val="11"/>
        <color rgb="FF000000"/>
        <rFont val="Calibri"/>
        <family val="2"/>
      </rPr>
      <t xml:space="preserve">Se elaboró el documento que contiene el protocolo para ejecutar despliegues en producción para los sistemas de información GOOBI y HUMANO. </t>
    </r>
  </si>
  <si>
    <t>Elaborar un documento que contenga el protocolo para actualizar el sistema operativo que soporta página Web y Micrositios.</t>
  </si>
  <si>
    <r>
      <t>30/06/2019:</t>
    </r>
    <r>
      <rPr>
        <sz val="11"/>
        <color rgb="FF000000"/>
        <rFont val="Calibri"/>
        <family val="2"/>
      </rPr>
      <t xml:space="preserve"> Se elaboró el documento que describe el protocolo para actualizar el sistema operativo que soporta página Web y Micrositios.</t>
    </r>
  </si>
  <si>
    <r>
      <t xml:space="preserve">30/06/2019: </t>
    </r>
    <r>
      <rPr>
        <sz val="11"/>
        <color rgb="FF000000"/>
        <rFont val="Calibri"/>
        <family val="2"/>
      </rPr>
      <t>Se implementó en un archivo en Drive para el registro de actualizaciones que se hacen a los sistemas de información y los servidores del IDEP.</t>
    </r>
  </si>
  <si>
    <t>Archivo Drive con la bitácora de actualizaciones que se encuentra en el siguiente enlace: https://docs.google.com/spreadsheets/d/1Ro9z3pH1J8SXre-KB6py4YiCpgXZaukJt_QYx5JakBs/edit#gid=0</t>
  </si>
  <si>
    <t xml:space="preserve">Elaborar un  manual para la gestión de backup del IDEP, que incluye las políticas para realizar el backup de la base de datos, servidores, sistemas de información, página web y Micrositios, dominio, firewall, biométrico, antivirus y carpetas institucionales y el procedimiento para realizar las pruebas de recuperación. Se debe incluir el paso de guardar los logs del proceso de backup realizado. </t>
  </si>
  <si>
    <t>No aplica.</t>
  </si>
  <si>
    <r>
      <t xml:space="preserve">30/06/2019: </t>
    </r>
    <r>
      <rPr>
        <sz val="11"/>
        <color rgb="FF000000"/>
        <rFont val="Calibri"/>
        <family val="2"/>
      </rPr>
      <t>El Técnico Operativo de la OAP</t>
    </r>
    <r>
      <rPr>
        <b/>
        <sz val="11"/>
        <color rgb="FF000000"/>
        <rFont val="Calibri"/>
        <family val="2"/>
      </rPr>
      <t xml:space="preserve"> </t>
    </r>
    <r>
      <rPr>
        <sz val="11"/>
        <color rgb="FF000000"/>
        <rFont val="Calibri"/>
        <family val="2"/>
      </rPr>
      <t>incluyó los software libres en la base de datos de activos de información tipo software.</t>
    </r>
  </si>
  <si>
    <t>Esta información puede ser consultada en la siguiente ruta: \\192.168.1.251\120_oap\IDEP2019\120_23_INVENTARIOS\1_Inventario Activos Información Software_Hardware_Servicios</t>
  </si>
  <si>
    <r>
      <t xml:space="preserve">30/06/2019: </t>
    </r>
    <r>
      <rPr>
        <sz val="11"/>
        <color rgb="FF000000"/>
        <rFont val="Calibri"/>
        <family val="2"/>
      </rPr>
      <t>Con el seguimiento a mapa de riesgos realizado durante el primer cuatrimestre del año, se revisó y ajustó la valoración y los controles al riesgo mencionado, acorde con las observaciones de la auditoría de Control Interno realizada al Proceso de Gestión Tecnológica.</t>
    </r>
  </si>
  <si>
    <t>Mapa de Riesgos del Proceos de Gestión Tecnológica:
http://www.idep.edu.co/?q=content/mapa-de-riesgos-por-proceso#overlay-context=</t>
  </si>
  <si>
    <t>Contratista Web  y TI</t>
  </si>
  <si>
    <r>
      <t>30/06/2019:</t>
    </r>
    <r>
      <rPr>
        <sz val="11"/>
        <color rgb="FF000000"/>
        <rFont val="Calibri"/>
        <family val="2"/>
      </rPr>
      <t xml:space="preserve"> Se realizaron las configuraciones en el dominio, firewall y antivirus. Adicionalmente el Técnico Operativo realizó prueba en el equipo del contratista John Rincón con el usuario jrincon, y se evidenció que no permite instalar programas, esto se observa en la ventana que se muestra, solicitando ingresar un usuario y contraseña autorizado para instalar. 
El Ingeniero Webmaster realizó ajustes a la configuración de las políticas del Firewall para evitar el acceso a sitios no autorizados, potencialmente riesgosos para la seguridad digital o descarga de archivos ejecutables como programas espías. </t>
    </r>
  </si>
  <si>
    <t>Registro de las actualizaciones que se realizaron al dominio, firewall y antivirus en el enlace: https://docs.google.com/spreadsheets/d/1Ro9z3pH1J8SXre-KB6py4YiCpgXZaukJt_QYx5JakBs/edit#gid=1828784513</t>
  </si>
  <si>
    <r>
      <t xml:space="preserve">30/06/2019: </t>
    </r>
    <r>
      <rPr>
        <sz val="11"/>
        <color rgb="FF000000"/>
        <rFont val="Calibri"/>
        <family val="2"/>
      </rPr>
      <t>El día 13 de junio de 2019, se llevó a cabo reunión con el proveedor ITSELLCON, mediante la cual se parametrizaron restricciones de seguridad del antivirus.</t>
    </r>
  </si>
  <si>
    <t>Parametrizaciones realizadas al Antivirus y hoja de asistencia de la reunión que se encuentra  en el expediente contractual No. 134 de 2018.</t>
  </si>
  <si>
    <r>
      <t xml:space="preserve">30/06/2019: </t>
    </r>
    <r>
      <rPr>
        <sz val="11"/>
        <color rgb="FF000000"/>
        <rFont val="Calibri"/>
        <family val="2"/>
      </rPr>
      <t>El Técnico Operativo de la OAP realizó la configuración de la red Wifi IDEP Pública para que no se pueda hacer ping.</t>
    </r>
  </si>
  <si>
    <t>Escalar al proveedor de Firewall las alertas de eventos de correo entrante y el registro de eventos y logs.</t>
  </si>
  <si>
    <r>
      <t xml:space="preserve">30/06/2019: </t>
    </r>
    <r>
      <rPr>
        <sz val="11"/>
        <color rgb="FF000000"/>
        <rFont val="Calibri"/>
        <family val="2"/>
      </rPr>
      <t>Se llevó a cabo reunión el 13 de junio con los proveedores de firewall y antivirus para aplicar las reglas de no ejecución de programas espías. En esta misma reunión se escaló al proveedor el caso del equipo MAC, para que no permita desactivar el antivirus y fue solucionado.</t>
    </r>
  </si>
  <si>
    <t>Hoja de Asistencia de la reunión, que se encuentra en el expediente contractual No. 134 de 2018.</t>
  </si>
  <si>
    <r>
      <rPr>
        <b/>
        <sz val="11"/>
        <color rgb="FF000000"/>
        <rFont val="Calibri"/>
        <family val="2"/>
      </rPr>
      <t xml:space="preserve">30/06/2019: </t>
    </r>
    <r>
      <rPr>
        <sz val="11"/>
        <color rgb="FF000000"/>
        <rFont val="Calibri"/>
        <family val="2"/>
      </rPr>
      <t>Se estableció como política de dominio el bloqueo del panel de control, al cual ya no es posible acceder por parte de funcionarios y contratistas y se restringió el horario de acceso a las máquinas (Computadores) de 06:00 am a 06:00 pm.</t>
    </r>
  </si>
  <si>
    <t>Restricción del panel de control y horario en los computadores del IDEP.</t>
  </si>
  <si>
    <r>
      <rPr>
        <b/>
        <sz val="11"/>
        <color rgb="FF000000"/>
        <rFont val="Calibri"/>
        <family val="2"/>
      </rPr>
      <t>30/06/2019:</t>
    </r>
    <r>
      <rPr>
        <sz val="11"/>
        <color rgb="FF000000"/>
        <rFont val="Calibri"/>
        <family val="2"/>
      </rPr>
      <t xml:space="preserve"> El 13 de junio de 2019 Se llevó a cabo reunión el proveedor de firewall y antivirus ITSELLCON, en la cual se les escaló el incidente del programa espía y teniendo en cuenta esto se realizaron las configuraciones correspondientes.</t>
    </r>
  </si>
  <si>
    <t>Configuraciones del Firewall y el Antivirus y Hoja de Asistencia de la reunión, que se encuentra  en el expediente contractual No. 134 de 2018.</t>
  </si>
  <si>
    <t>Diagrama de infraestructura Tecnológica del IDEP actualizado.</t>
  </si>
  <si>
    <r>
      <t xml:space="preserve">30/06/2019: </t>
    </r>
    <r>
      <rPr>
        <sz val="11"/>
        <color rgb="FF000000"/>
        <rFont val="Calibri"/>
        <family val="2"/>
      </rPr>
      <t>Se elaboró el instructivo IN-GT-1205 Cambio de Contraseña de Ingreso al Sistema de Información GOOBI y en su apartado No. 06 se incluyó como política que Ingeniero que realiza el soporte de primer nivel realizará esta acción cada cuatro (4) meses.</t>
    </r>
  </si>
  <si>
    <t>El documento puede ser consultado en la siguiente ruta: http://www.idep.edu.co/sites/default/files/IN-GT-12-05%20Instructivo%20contrasena%20GOOBI%20V1.pdf</t>
  </si>
  <si>
    <r>
      <t xml:space="preserve">30/06/2019: </t>
    </r>
    <r>
      <rPr>
        <sz val="11"/>
        <color rgb="FF000000"/>
        <rFont val="Calibri"/>
        <family val="2"/>
      </rPr>
      <t>El dominio fue creado en la hiperconvergencia como un servidor virtual, al cual se le instaló el sistema operativo Windows server 2016 y se depuraron las reglas del servidor de dominio.</t>
    </r>
  </si>
  <si>
    <r>
      <t xml:space="preserve">30/06/2019: </t>
    </r>
    <r>
      <rPr>
        <sz val="11"/>
        <color rgb="FF000000"/>
        <rFont val="Calibri"/>
        <family val="2"/>
      </rPr>
      <t>Se identificó el listado de direcciones MAC del IDEP y se ingresó a la configuración del Firewall de tal manera que solo estas MAC seleccionadas, sean aginadas a una dirección IP.</t>
    </r>
  </si>
  <si>
    <t>Instructivo para reestablecer la contraseña de HUMANO.</t>
  </si>
  <si>
    <r>
      <t xml:space="preserve">30/06/2019: </t>
    </r>
    <r>
      <rPr>
        <sz val="11"/>
        <color rgb="FF000000"/>
        <rFont val="Calibri"/>
        <family val="2"/>
      </rPr>
      <t>Se elaboraron los instructivos:
- IN-GT-12-03 Instructivo Para Realizar El Backup Del Servidor Hp Ml370 G4 - Base De Datos Oracle
- IN-GT-12-04 Instructivo Para Restaurar Backup Maquina – Servidor G4- Pruebas Base De Datos</t>
    </r>
  </si>
  <si>
    <t>Los documentos pueden ser consultados en Maloca, Proceso de Gestión Tecnológica en el siguiente enlace: http://www.idep.edu.co/?q=content/gt-12-proceso-de-gesti%C3%B3n-tecnol%C3%B3gica#overlay-context=</t>
  </si>
  <si>
    <r>
      <rPr>
        <b/>
        <sz val="10"/>
        <color rgb="FF000000"/>
        <rFont val="Arial"/>
        <family val="2"/>
      </rPr>
      <t xml:space="preserve">03/04/2019: </t>
    </r>
    <r>
      <rPr>
        <sz val="10"/>
        <color rgb="FF000000"/>
        <rFont val="Arial"/>
        <family val="2"/>
      </rPr>
      <t xml:space="preserve">Teniendo en cuenta la especificidad del Plan de Emergencias, se programó la revisión y actualización con el apoyo de la ARL Liberty, quienes de acuerdo a disponibilidad asignaron asesor para el 09 de marzo. Al cierre del presente seguimiento se cuenta con la versión preliminar del documento, teniendo en cuenta que el profesional asignado por parte de ERGOMED (contratista de la ARL) se encuentra adelantado los ajustes solicitados.
</t>
    </r>
    <r>
      <rPr>
        <b/>
        <sz val="10"/>
        <color rgb="FF000000"/>
        <rFont val="Arial"/>
        <family val="2"/>
      </rPr>
      <t xml:space="preserve">02/07/2019: </t>
    </r>
    <r>
      <rPr>
        <sz val="10"/>
        <color rgb="FF000000"/>
        <rFont val="Arial"/>
        <family val="2"/>
      </rPr>
      <t xml:space="preserve">Se ejecutó la actualización del Plan Interno de Respuesta a Emergencias y Análisis de vulnerabilidad. El documento se encuentra publicado en la Maloca AulaSIG. </t>
    </r>
  </si>
  <si>
    <r>
      <rPr>
        <b/>
        <sz val="10"/>
        <color rgb="FF000000"/>
        <rFont val="Arial"/>
        <family val="2"/>
      </rPr>
      <t>03/04/2019:</t>
    </r>
    <r>
      <rPr>
        <sz val="10"/>
        <color rgb="FF000000"/>
        <rFont val="Arial"/>
        <family val="2"/>
      </rPr>
      <t xml:space="preserve">
_Acta de visita y levantamiento de información ARL
_Documento preliminar y correos electrónicos
</t>
    </r>
    <r>
      <rPr>
        <b/>
        <sz val="10"/>
        <color rgb="FF000000"/>
        <rFont val="Arial"/>
        <family val="2"/>
      </rPr>
      <t>02/07/2019</t>
    </r>
    <r>
      <rPr>
        <sz val="10"/>
        <color rgb="FF000000"/>
        <rFont val="Arial"/>
        <family val="2"/>
      </rPr>
      <t>: Documento Plan Interno de Respuesta a Emergencias y Análisis de vulnerabilidad http://www.idep.edu.co/sites/default/files/PL-GRF-11-02_Plan_Emergencias_V4.pdf</t>
    </r>
  </si>
  <si>
    <r>
      <rPr>
        <b/>
        <sz val="10"/>
        <color rgb="FF000000"/>
        <rFont val="Arial"/>
        <family val="2"/>
      </rPr>
      <t>03/04/2019</t>
    </r>
    <r>
      <rPr>
        <sz val="10"/>
        <color rgb="FF000000"/>
        <rFont val="Arial"/>
        <family val="2"/>
      </rPr>
      <t xml:space="preserve">: Se avanzó en la elaboración del programa de orden y aseo
</t>
    </r>
    <r>
      <rPr>
        <b/>
        <sz val="10"/>
        <color rgb="FF000000"/>
        <rFont val="Arial"/>
        <family val="2"/>
      </rPr>
      <t>02/07/2019:</t>
    </r>
    <r>
      <rPr>
        <sz val="10"/>
        <color rgb="FF000000"/>
        <rFont val="Arial"/>
        <family val="2"/>
      </rPr>
      <t xml:space="preserve"> Se elaboró y adoptó en el Sistema Integrado de Gestión el Programa de Orden y Aseo, y se avanzó en su implementación con el desarrollo de actividades de socialización y actividades practicas en las oficinas de la Entidad. El documento se encuentra publicado en la Maloca AulaSIG. </t>
    </r>
  </si>
  <si>
    <r>
      <rPr>
        <b/>
        <sz val="10"/>
        <color rgb="FF000000"/>
        <rFont val="Arial"/>
        <family val="2"/>
      </rPr>
      <t>03/04/2019:</t>
    </r>
    <r>
      <rPr>
        <sz val="10"/>
        <color rgb="FF000000"/>
        <rFont val="Arial"/>
        <family val="2"/>
      </rPr>
      <t xml:space="preserve"> Documento preliminar
</t>
    </r>
    <r>
      <rPr>
        <b/>
        <sz val="10"/>
        <color rgb="FF000000"/>
        <rFont val="Arial"/>
        <family val="2"/>
      </rPr>
      <t>02/07/2019:</t>
    </r>
    <r>
      <rPr>
        <sz val="10"/>
        <color rgb="FF000000"/>
        <rFont val="Arial"/>
        <family val="2"/>
      </rPr>
      <t xml:space="preserve"> Programa de orden y aseo http://www.idep.edu.co/sites/default/files/PG-GTH-13-01%20Programa%20orden%20aseo%20V1.pdf
Listados de asistencia y registro fotográfico</t>
    </r>
  </si>
  <si>
    <r>
      <rPr>
        <b/>
        <sz val="10"/>
        <color rgb="FF000000"/>
        <rFont val="Arial"/>
        <family val="2"/>
      </rPr>
      <t>03/04/2019</t>
    </r>
    <r>
      <rPr>
        <sz val="10"/>
        <color rgb="FF000000"/>
        <rFont val="Arial"/>
        <family val="2"/>
      </rPr>
      <t xml:space="preserve">: No se han realizado actividades especificas para el desarrollo de esta acción
</t>
    </r>
    <r>
      <rPr>
        <b/>
        <sz val="10"/>
        <color rgb="FF000000"/>
        <rFont val="Arial"/>
        <family val="2"/>
      </rPr>
      <t xml:space="preserve">
02/07/2019</t>
    </r>
    <r>
      <rPr>
        <sz val="10"/>
        <color rgb="FF000000"/>
        <rFont val="Arial"/>
        <family val="2"/>
      </rPr>
      <t>: Se realizó la modificación del formato de auto-reporte de condiciones de trabajo y salud, y se socializó a los servidores de la Entidad mediante pieza de comunicación por correo electrónico institucional.</t>
    </r>
  </si>
  <si>
    <r>
      <rPr>
        <b/>
        <sz val="10"/>
        <color rgb="FF000000"/>
        <rFont val="Arial"/>
        <family val="2"/>
      </rPr>
      <t xml:space="preserve">02/07/2019: </t>
    </r>
    <r>
      <rPr>
        <sz val="10"/>
        <color rgb="FF000000"/>
        <rFont val="Arial"/>
        <family val="2"/>
      </rPr>
      <t>Pieza de socialización y correo electrónico institucional</t>
    </r>
  </si>
  <si>
    <r>
      <t xml:space="preserve">Actividad quese realizara una vez se tengan convalidadas las Tablas de Valoracion Documental 
06/10/2017: Actividad en desarrollado , la cual se implementara una vez se tengan convalidadas las Tablas de Valoración Documental. 
</t>
    </r>
    <r>
      <rPr>
        <b/>
        <sz val="10"/>
        <color rgb="FF000000"/>
        <rFont val="Arial"/>
        <family val="2"/>
      </rPr>
      <t>23/11/2017</t>
    </r>
    <r>
      <rPr>
        <sz val="10"/>
        <color rgb="FF000000"/>
        <rFont val="Arial"/>
        <family val="2"/>
      </rPr>
      <t xml:space="preserve">: Actividad progrmada para el 2019 una vez se convaliden las Tablas de valoracion Documental
</t>
    </r>
    <r>
      <rPr>
        <b/>
        <sz val="10"/>
        <color rgb="FF000000"/>
        <rFont val="Arial"/>
        <family val="2"/>
      </rPr>
      <t xml:space="preserve">11/12/2018 </t>
    </r>
    <r>
      <rPr>
        <sz val="10"/>
        <color rgb="FF000000"/>
        <rFont val="Arial"/>
        <family val="2"/>
      </rPr>
      <t xml:space="preserve">El 19 de noviembre se recibio de la secretaria tecnica del consejo Distrital de Archivos de Bogota concepto de viabilidad de convalidacion de las TVD
</t>
    </r>
    <r>
      <rPr>
        <b/>
        <sz val="10"/>
        <color rgb="FF000000"/>
        <rFont val="Arial"/>
        <family val="2"/>
      </rPr>
      <t>03/04/2019</t>
    </r>
    <r>
      <rPr>
        <sz val="10"/>
        <color rgb="FF000000"/>
        <rFont val="Arial"/>
        <family val="2"/>
      </rPr>
      <t xml:space="preserve">: </t>
    </r>
    <r>
      <rPr>
        <sz val="10"/>
        <rFont val="Arial"/>
        <family val="2"/>
      </rPr>
      <t>Una vez se obtuvo la convalidación de las TVD el 13 de diciembre de 2018, se han llevado a cabo las siguientes actividades:
1) Se realizó el plan de trabajo  para la intervencion del fondo documental acumulado. 
2) En enero de 2019 la entidad realizo un contrato de un tecnico y en febrero el de un auxiliar
3) Se realizó la inscripción de las Tablas de Valoración Documental en el Registro Único de Series Documentales del AGN, la entidad se encuentra a la espera de la expedicion del certificado. 
4) Se emitió la resolucion No. 018 del 19/02/2019, mediante la cual se adoptó e implementó las TVD en el Instituto.
5) Se realizó la identificación de las series documentales que de acuerdo a la TVD tienen disposición final y eliminación. 
6) Se realizó el inventario documental de 687 carpetas contenidas en 53 cajas, lo que equivale a  13.025 m/l</t>
    </r>
    <r>
      <rPr>
        <b/>
        <sz val="10"/>
        <rFont val="Arial"/>
        <family val="2"/>
      </rPr>
      <t xml:space="preserve">
03/07/2019: </t>
    </r>
    <r>
      <rPr>
        <sz val="10"/>
        <rFont val="Arial"/>
        <family val="2"/>
      </rPr>
      <t>a)Se oficializo el registro de las Tablas de Valoracion Documental del Instituto en el Registro Unico de series del Archivo General de la Nacion. Quedaron registradas bajo el No. TVD - 25 del 29 de abril de 2019. Se publicaron en la Pagina Web del Instituto las Tablas de valoracion Documental con sus respectivos anexos.b) Se presento en el comite  institucional de gestion y desempeño el 27 de mayo de 2019 el inventario de 267 cajas con 3237 carpetas para eliminar; el comite aprobo la eliminacion. En cuanto se apruebe el acta el inventario se publicara en la Web.</t>
    </r>
  </si>
  <si>
    <r>
      <t xml:space="preserve">Q:\TABLA DE VALORACION_NOVIEMBRE-2018\TVD_IDEP_CD_13_11_2018 concepto técnico
</t>
    </r>
    <r>
      <rPr>
        <b/>
        <sz val="10"/>
        <color rgb="FF000000"/>
        <rFont val="Arial"/>
        <family val="2"/>
      </rPr>
      <t xml:space="preserve">03/04/2019: 
 - </t>
    </r>
    <r>
      <rPr>
        <sz val="10"/>
        <color rgb="FF000000"/>
        <rFont val="Arial"/>
        <family val="2"/>
      </rPr>
      <t xml:space="preserve">Acta CDA del 13/12/2018
 - Pantallazo de trámite del RUSD, documentos que se encuentran en el archivo de gestión \\192.168.1.251\300_SAFyCD\IDEP2019
e) Resolución 018 de 2019
</t>
    </r>
    <r>
      <rPr>
        <b/>
        <sz val="10"/>
        <color rgb="FF000000"/>
        <rFont val="Arial"/>
        <family val="2"/>
      </rPr>
      <t xml:space="preserve">03/07/2019: </t>
    </r>
    <r>
      <rPr>
        <sz val="10"/>
        <color rgb="FF000000"/>
        <rFont val="Arial"/>
        <family val="2"/>
      </rPr>
      <t>a)http://www.idep.edu.co/?q=tablas-de-valoracion-documental-idep b) FT-GD-07-06_INVENTARIO_SERIES_ELIMINACION_FINAL</t>
    </r>
  </si>
  <si>
    <r>
      <t xml:space="preserve">03/04/2019:  </t>
    </r>
    <r>
      <rPr>
        <sz val="10"/>
        <color rgb="FF000000"/>
        <rFont val="Arial"/>
        <family val="2"/>
      </rPr>
      <t xml:space="preserve">Para la vigencia 2019 se establecieron tres indicadores para el proceso Gestión documental: 
1. Porcentaje de ejecución de el Plan Institucional de archivos - PINAR para la vigencia 2019 
2. Porcentaje de respuestas de las PQRS  con observaciones de acuerdo a la evaluación de oportunidad, coherencia, claridad y/o calidez de los informes del Sistema Distrital de Quejas y Soluciones.
3. Porcentaje de PQRS atendidos oportunamente en los tiempos que la ley establece. 
Particularmente mediante este último indicador se buscará medir la oportunidad en la respuesta a las PQRS que formula la ciudadanía y/o partes interesadas, dentro de los tiempos de ley.  El mecanismo de medición se definió como la sumatoria de la cantidad de PQRS atendidos oportunamente (dentro de los tiempos de ley según reporte del SDQS) sobre la cantidad total de PQRS recibidos en la entidad menos la cantidad de PQRS que estén en proceso de respuesta que estén dentro de los tiempos de ley. Para el primer trimestre de 2019 re reportó este indicador al 100% de cumplimiento.  
</t>
    </r>
    <r>
      <rPr>
        <b/>
        <sz val="10"/>
        <color rgb="FF000000"/>
        <rFont val="Arial"/>
        <family val="2"/>
      </rPr>
      <t xml:space="preserve">03/07/2019: </t>
    </r>
    <r>
      <rPr>
        <sz val="10"/>
        <color rgb="FF000000"/>
        <rFont val="Arial"/>
        <family val="2"/>
      </rPr>
      <t xml:space="preserve">Se reportaron los indicadores establecidos con corte al 30/06/2019 en los cuales se dió cumplimiento a las metas establecidas.
</t>
    </r>
  </si>
  <si>
    <r>
      <t xml:space="preserve">03/04/2019: </t>
    </r>
    <r>
      <rPr>
        <sz val="10"/>
        <color indexed="8"/>
        <rFont val="Arial"/>
        <family val="2"/>
      </rPr>
      <t xml:space="preserve">Código:  FT- MIC-03-05 HOJA DE VIDA DEL INDICADOR  del proceso de Gestión Documental
</t>
    </r>
    <r>
      <rPr>
        <b/>
        <sz val="10"/>
        <color indexed="8"/>
        <rFont val="Arial"/>
        <family val="2"/>
      </rPr>
      <t xml:space="preserve">03/07/2019: </t>
    </r>
    <r>
      <rPr>
        <sz val="10"/>
        <color indexed="8"/>
        <rFont val="Arial"/>
        <family val="2"/>
      </rPr>
      <t>Código:  FT- MIC-03-05 HOJA DE VIDA DEL INDICADOR  del proceso de Gestión Documental publicada en http://www.idep.edu.co/?q=content/indicadores-de-gesti%C3%B3n</t>
    </r>
  </si>
  <si>
    <r>
      <rPr>
        <b/>
        <sz val="10"/>
        <color rgb="FF000000"/>
        <rFont val="Arial"/>
        <family val="2"/>
      </rPr>
      <t xml:space="preserve">Primer Trimestre: </t>
    </r>
    <r>
      <rPr>
        <sz val="10"/>
        <color rgb="FF000000"/>
        <rFont val="Arial"/>
        <family val="2"/>
      </rPr>
      <t xml:space="preserve">El documento del  Manual de atención al ciudadano del instituto para la investigación educativa y el desarrollo pedagógico - IDEP se encuentra en proceso de actualización. Lo anterior debido a que  atendiendo a la circular 007-2018  emitida por la Subsecretaria de Servicio a la ciudadanía, se inicia el  proceso de adopción del Manual para la gestión de Peticiones Ciudadanas, como herramienta técnica que contribuye el mejoramiento continuo de la prestación del Servicio de la Ciudadanía en el Distrito. Es así como se elabora el Manual de Gestión de Peticiones para el IDEP , el cual se encuentra  en proceso de revisión y validación por el líder del proceso de Atención al ciudadano. Posterior a la formulación de este manual, permitirá realizar una actualización  del Manual de Atención al ciudadano del IDEP frente a las peticiones que interpone la ciudadanía. 
</t>
    </r>
    <r>
      <rPr>
        <b/>
        <sz val="10"/>
        <color rgb="FF000000"/>
        <rFont val="Arial"/>
        <family val="2"/>
      </rPr>
      <t xml:space="preserve">Segundo Trimestre: </t>
    </r>
    <r>
      <rPr>
        <sz val="10"/>
        <color rgb="FF000000"/>
        <rFont val="Arial"/>
        <family val="2"/>
      </rPr>
      <t xml:space="preserve">Durante este trimestre se elaboraron y actualizaron los siguientes documentos : El documento del  Manual de atención al ciudadano del Instituto para la investigación educativa y el desarrollo pedagógico - IDEP y el  Manual de Gestión de Peticiones para el IDEP, los cuales tiene fecha de publicación del 21/05/2019, se encuentran disponibles en el Aula Maloca SIG. Posterior a esto, se realizó una campaña virtual a los servidores públicos del IDEP a través del boletín interno de comunicaciones y correos electrónicos, con el fin de sensibilizarlos en la necesidad de atender a los usuarios  de manera oportuna, eficaz y digna atendiendo a los lineamientos del Manual de atención al ciudadano del IDEP. </t>
    </r>
  </si>
  <si>
    <r>
      <rPr>
        <b/>
        <sz val="10"/>
        <color rgb="FF000000"/>
        <rFont val="Arial"/>
        <family val="2"/>
      </rPr>
      <t xml:space="preserve">05/12/2018: </t>
    </r>
    <r>
      <rPr>
        <sz val="10"/>
        <color rgb="FF000000"/>
        <rFont val="Arial"/>
        <family val="2"/>
      </rPr>
      <t xml:space="preserve">Se realiza socialización el 26/10/2018 a funcionarios y contratistas  sobre recomendaciones en seguridad de la </t>
    </r>
    <r>
      <rPr>
        <sz val="10"/>
        <rFont val="Arial"/>
        <family val="2"/>
      </rPr>
      <t xml:space="preserve">información, una vez se tengan documentados los procedimientos establecidos en el MSPI se realizará la socialización correspondiente,  actividad que se reprograma para la siguiente vigencia.   
</t>
    </r>
    <r>
      <rPr>
        <b/>
        <sz val="10"/>
        <rFont val="Arial"/>
        <family val="2"/>
      </rPr>
      <t>31/03/2019:</t>
    </r>
    <r>
      <rPr>
        <sz val="10"/>
        <rFont val="Arial"/>
        <family val="2"/>
      </rPr>
      <t xml:space="preserve"> Se programó una socialización a funcionarios y contratistas del IDEP sobre los procedimientos establecidos en seguridad y privacidad de la información, especialmente con el servicio de correo electrónico. Esta capacitación se llevará a cabo el 02 de abril de 2019 y en el próximo trimestre se reportará el cumplimiento de la actividad.
</t>
    </r>
    <r>
      <rPr>
        <b/>
        <sz val="10"/>
        <rFont val="Arial"/>
        <family val="2"/>
      </rPr>
      <t xml:space="preserve">30/06/2019: </t>
    </r>
    <r>
      <rPr>
        <sz val="10"/>
        <rFont val="Arial"/>
        <family val="2"/>
      </rPr>
      <t xml:space="preserve">El día 02 de abril de 2019, se llevó a cabo una socialización con funcionarios y contratistas del IDEP sobre los procedimientos establecidos en seguridad y privacidad de la información. Así mismo,  el día 30 de mayo de 2019 se llevó a cabo una socialización de las políticas TIC que adopta el IDEP, que están enfocadas a preservar la seguridad de la información Institucional y al buen uso de los recursos tecnológicos con los que cuenta el Instituto. En esta misma sesión, se indicó a los funcionarios y contratistas del IDEP cómo identificar riesgos de seguridad de la información y posibles ataques informáticos, y el proceso a seguir cuando esto ocurra. A continuación cito los apartados de la presentación: </t>
    </r>
    <r>
      <rPr>
        <b/>
        <sz val="10"/>
        <rFont val="Arial"/>
        <family val="2"/>
      </rPr>
      <t xml:space="preserve">"11. Los usuarios del correo electrónico no deben abrir los archivos anexos colocados en mensajes de remitentes desconocidos o sospechosos. Si llegan mensajes con esta característica, se debe informar a la Oficina Asesora de Planeación mediante http://www.idep.edu.co/mesadeayuda y llamar a la extensión 107 ". </t>
    </r>
    <r>
      <rPr>
        <sz val="10"/>
        <rFont val="Arial"/>
        <family val="2"/>
      </rPr>
      <t>Por otra parte,  el día 31 de mayo de 2019 se envió a través de correo electrónico a funcionarios y contratistas del IDEP, una campaña con los Tips para fortalecer la seguridad de la información Institucional. Por último, en este mismo plan de mejora se estableció en la acción No. 43 para el mes de agosto la siguiente actividad "Realizar una socialización con información acerca de cómo identificar ataques informáticos y las medidas preventivas y reactivas a tomar en cada caso."  Por lo tanto se solicita el cierre de esta acción.</t>
    </r>
  </si>
  <si>
    <r>
      <rPr>
        <b/>
        <sz val="10"/>
        <rFont val="Arial"/>
        <family val="2"/>
      </rPr>
      <t xml:space="preserve">07/12/2108: </t>
    </r>
    <r>
      <rPr>
        <sz val="10"/>
        <rFont val="Arial"/>
        <family val="2"/>
      </rPr>
      <t>Se realizó seguimiento el 25/10/2018 por parte del líder del proceso y el equipo de tecnología en donde se concluye que  esta actividad no se ejecutará debido a la falta de recurso humano para realizar esta verificación, por tal razón se elimina esta acción.</t>
    </r>
  </si>
  <si>
    <r>
      <rPr>
        <b/>
        <sz val="10"/>
        <rFont val="Arial"/>
        <family val="2"/>
      </rPr>
      <t xml:space="preserve">07/12/2108: </t>
    </r>
    <r>
      <rPr>
        <sz val="10"/>
        <rFont val="Arial"/>
        <family val="2"/>
      </rPr>
      <t xml:space="preserve">Se realizó seguimiento el 25/10/2018 por parte del líder del proceso y el equipo de tecnología en donde se concluye que esta acción por la manera en que fue planteada no es clara razón por la cual se elimina. 
</t>
    </r>
  </si>
  <si>
    <r>
      <rPr>
        <b/>
        <sz val="10"/>
        <rFont val="Arial"/>
        <family val="2"/>
      </rPr>
      <t xml:space="preserve">07/12/2108: </t>
    </r>
    <r>
      <rPr>
        <sz val="10"/>
        <rFont val="Arial"/>
        <family val="2"/>
      </rPr>
      <t xml:space="preserve">Se realizó seguimiento el 25/10/2018 por parte del líder del proceso y el equipo de tecnología en donde se concluye que  esta actividad  no se ejecutará,  teniendo en cuenta que no se tienen recursos disponibles </t>
    </r>
  </si>
  <si>
    <r>
      <t xml:space="preserve">30/06/2019: </t>
    </r>
    <r>
      <rPr>
        <sz val="11"/>
        <color rgb="FF000000"/>
        <rFont val="Calibri"/>
        <family val="2"/>
      </rPr>
      <t xml:space="preserve">Se actualizó la base de datos de activos de información  con las licencias a favor del IDEP. Se actualizó la carpeta física con las licencias que son de propiedad del Instituto. Se incluye en la carpeta el certificado del registro de la Dirección Nacional de Derechos de Autor: Libro 13, Tomo 3 y partida 410 que evidencia que el Sistema de Información Administrativo y Financiero SIAFI realizó cambio de nombre a GOOBI y una comunicación expedida por Soporte Lógico en la que se refieren a la licencia corporativa del Sotware Humano. </t>
    </r>
  </si>
  <si>
    <t>Carpeta física con las licencias que reposa en la Oficina de Planeación en custodia del Ténico Operativo.</t>
  </si>
  <si>
    <t>En el documento FT-GTH-13-51 se establecen las condiciones para acceso VPN para los funcionarios.
En el Expediente Contractual No. 100 de 2019 suscrito con la empresa IT GOP se dedejó como obligación que el proveedor " Solicitar el acceso extendido a la VPN del IDEP, cuando requieran trabajar fuera del horario estipulado para uso de la VPN, el cual está establecido de lunes a viernes de 6:00 am a 8:00 pm"</t>
  </si>
  <si>
    <t>Documento con el protocolo que puede ser consultado en el Expediente Contractual No. 028 de 2019. Este documento será publicado en Maloca en el siguiente enlace:http://www.idep.edu.co/?q=content/gt-12-proceso-de-gesti%C3%B3n-tecnol%C3%B3gica#overlay-context=</t>
  </si>
  <si>
    <t>Este documento puede ser consultado en el Expediente contractual No. 012 de 2019. Este documento será publicado en Maloca en el siguiente enlace:http://www.idep.edu.co/?q=content/gt-12-proceso-de-gesti%C3%B3n-tecnol%C3%B3gica#overlay-context=</t>
  </si>
  <si>
    <r>
      <t xml:space="preserve">30/06/2019: </t>
    </r>
    <r>
      <rPr>
        <sz val="11"/>
        <color rgb="FF000000"/>
        <rFont val="Calibri"/>
        <family val="2"/>
      </rPr>
      <t>Las instantáneas se han tomado con frecuencia, se estableció que se realizarán los viernes en la noche. Se realizó un instructivo de toma de instantáneas para los servidores virtuales, el cual fue integrado al MN-GT-12-03 Manual del soporte del primer nivel y administración para la hiperconvergencia, en su numeral 5.</t>
    </r>
  </si>
  <si>
    <t>MN-GT-12-03 Manual del soporte del primer nivel y administración para la hiperconvergencia, en su numeral 5. http://www.idep.edu.co/?q=content/gt-12-proceso-de-gesti%C3%B3n-tecnol%C3%B3gica#overlay-context=</t>
  </si>
  <si>
    <r>
      <t xml:space="preserve">PRO - DIC-01-01
Hoja de calculo de Excel diligenciada disponible en: </t>
    </r>
    <r>
      <rPr>
        <sz val="8"/>
        <color rgb="FF000000"/>
        <rFont val="Arial"/>
        <family val="2"/>
      </rPr>
      <t>https://docs.google.com/spreadsheets/d/1NrZ6gwKmNQtgbSTjMcOSzoxdJXtd9GumnRhjx1Ah8cI/edit?usp=sharing</t>
    </r>
  </si>
  <si>
    <t>http://www.idep.edu.co/?q=content/idp-04-proceso-de-investigaci%C3%B3n-y-desarrollo-pedag%C3%B3gico</t>
  </si>
  <si>
    <t>Manual Técnico para el uso del servicio tecnológico para la comprobación de la duplicación de contenidos se encuentra disponible en el Aula Maloca SIG en: http://www.idep.edu.co/?q=content/idp-04-proceso-de-investigaci%C3%B3n-y-desarrollo-pedag%C3%B3gico
El procedimiento PRO-IDP-04-02 Ejecución y Seguimiento de Proyectos Investigación y Desarrollo se encuentra disponible en Aula Maloca SIG en  :  http://www.idep.edu.co/?q=content/idp-04-proceso-de-investigaci%C3%B3n-y-desarrollo-pedag%C3%B3gico</t>
  </si>
  <si>
    <r>
      <t xml:space="preserve">10/04/2018: Respuesta informe de seguimiento al Plan Archivístico rad 455 del 28/03/2018 Archivo General de la Nación
25/07/2018: Respuesta informe de  seguimiento al Plan de Mejoramiento Archivistico, el cual fue radicado en el IDEP bajo el No. 1014 del 17/07/2018  Archivo General de la Nación
22/10/2018: 
- Radicado No. 1053 del 24/07/2018
 - Radicado 901 del 19/10/2018
</t>
    </r>
    <r>
      <rPr>
        <b/>
        <sz val="10"/>
        <color indexed="8"/>
        <rFont val="Arial"/>
        <family val="2"/>
      </rPr>
      <t xml:space="preserve">
26/12/2018: </t>
    </r>
    <r>
      <rPr>
        <sz val="10"/>
        <color indexed="8"/>
        <rFont val="Arial"/>
        <family val="2"/>
      </rPr>
      <t xml:space="preserve">
 1) Concepto Técnico - TVD - Nov-2018
 2) Plan de Trabajo Intervención TVD
 3) TVD  Periodos:
    - 1994 a 1996
    - 1996  a 2000
    - 2000 a 2007
 4) Plan de Trabajo Intervención  TVD
</t>
    </r>
    <r>
      <rPr>
        <b/>
        <sz val="10"/>
        <color indexed="8"/>
        <rFont val="Arial"/>
        <family val="2"/>
      </rPr>
      <t xml:space="preserve">30/04/2019. 
</t>
    </r>
    <r>
      <rPr>
        <sz val="10"/>
        <color indexed="8"/>
        <rFont val="Arial"/>
        <family val="2"/>
      </rPr>
      <t xml:space="preserve">1. Resolución No. 018 de 2019.
2. Contratos No. 20 y 31 de 2019.
3. FUID a marzo de 2019.
4. FUIS de eliminación a marzo de 2019.
</t>
    </r>
    <r>
      <rPr>
        <b/>
        <sz val="10"/>
        <color indexed="8"/>
        <rFont val="Arial"/>
        <family val="2"/>
      </rPr>
      <t xml:space="preserve">30/07/2019. </t>
    </r>
    <r>
      <rPr>
        <sz val="10"/>
        <color indexed="8"/>
        <rFont val="Arial"/>
        <family val="2"/>
      </rPr>
      <t xml:space="preserve">
TVD publicadas en http://www.idep.edu.co/?q=tablas-de-valoracion-documental-idep b) FT-GD-07-06_INVENTARIO_SERIES_ELIMINACION_FINAL</t>
    </r>
  </si>
  <si>
    <t>}</t>
  </si>
  <si>
    <r>
      <t xml:space="preserve">PRIMER TRIMESTRE DE 2019:  </t>
    </r>
    <r>
      <rPr>
        <sz val="10"/>
        <color indexed="8"/>
        <rFont val="Arial"/>
        <family val="2"/>
      </rPr>
      <t xml:space="preserve">Se verificó la formulación de los indicadores: 
1. Porcentaje de respuestas de las PQRS  con observaciones de acuerdo a la evaluación de oportunidad, coherencia, claridad y/o calidez de los informes del Sistema Distrital de Quejas y Soluciones.
2. Porcentaje de PQRS atendidos oportunamente en los tiempos que la ley establece. 
Para el primer trimestre se reportó  avance del 100% de la meta propuesta.   Esta actividad continúa en seguimiento. 
</t>
    </r>
    <r>
      <rPr>
        <b/>
        <sz val="10"/>
        <color indexed="8"/>
        <rFont val="Arial"/>
        <family val="2"/>
      </rPr>
      <t xml:space="preserve">SEGUNDO TRIMESTRE DE 2019:  </t>
    </r>
    <r>
      <rPr>
        <sz val="10"/>
        <color indexed="8"/>
        <rFont val="Arial"/>
        <family val="2"/>
      </rPr>
      <t xml:space="preserve">Se verificó por parte de esta Oficina el reporte de indicadores del proceso de gestión documental para el segundo trimestre de 2019; para el indicadore del PINAR reporta un avance de cumplimiento del 100% para el segundo trimestre.
Por lo anterior se da cierre a esta acción por parte de esta Oficina.  </t>
    </r>
  </si>
  <si>
    <r>
      <rPr>
        <b/>
        <sz val="10"/>
        <color rgb="FF000000"/>
        <rFont val="Arial"/>
        <family val="2"/>
      </rPr>
      <t xml:space="preserve">13/12/2018 </t>
    </r>
    <r>
      <rPr>
        <sz val="10"/>
        <color rgb="FF000000"/>
        <rFont val="Arial"/>
        <family val="2"/>
      </rPr>
      <t xml:space="preserve">Se solicitó la actualización del Procedimiento PRO-GRF-11-01 Egresos o salidas y del  PRO-GRF-11-02 Ingresos o Altas de Almacén definitivas de bienes a la OAP. Los documentos fueron actualizados el 27/12/2018. 
</t>
    </r>
    <r>
      <rPr>
        <b/>
        <sz val="10"/>
        <color rgb="FF000000"/>
        <rFont val="Arial"/>
        <family val="2"/>
      </rPr>
      <t xml:space="preserve">03/04/2019: </t>
    </r>
    <r>
      <rPr>
        <sz val="10"/>
        <color rgb="FF000000"/>
        <rFont val="Arial"/>
        <family val="2"/>
      </rPr>
      <t>Se actualizo el proceso PRO-GRF-11-01 EGRESOS O SALIDAS DEFINITIVA DE BIENES Y
ELEMENTOS DEL INVENTARIO PROPIEDAD, PLANTA Y EQUIPO, el cual se encuentra publicado en Maloca Aula SIG con fecha de aprobación del 27/12/2018, en donde se idetifica como política de operacion "</t>
    </r>
    <r>
      <rPr>
        <i/>
        <sz val="10"/>
        <color rgb="FF000000"/>
        <rFont val="Arial"/>
        <family val="2"/>
      </rPr>
      <t>Los registros en el Sistema Administrativo y Financiero de la Entidad se llevarán a cabo en el día en que fue efectiva la operación, siempre y cuando el sistema permita realizar el registro en la misma fecha; en caso de que el sistema presente inconsistencias al momento de registrar las transacciones, se informará el incidente a la Oficina de Planeación"</t>
    </r>
    <r>
      <rPr>
        <sz val="10"/>
        <color rgb="FF000000"/>
        <rFont val="Arial"/>
        <family val="2"/>
      </rPr>
      <t xml:space="preserve">
</t>
    </r>
    <r>
      <rPr>
        <b/>
        <sz val="10"/>
        <color rgb="FF000000"/>
        <rFont val="Arial"/>
        <family val="2"/>
      </rPr>
      <t xml:space="preserve">09/07/2019: </t>
    </r>
    <r>
      <rPr>
        <sz val="10"/>
        <color rgb="FF000000"/>
        <rFont val="Arial"/>
        <family val="2"/>
      </rPr>
      <t xml:space="preserve">En el tercer trimestre se realizaron las siguientes actividades:
• La entidad recibió, dio ingreso al Almacén y entrego en la Imprenta Distrital los Insumos para la impresión de las publicaciones.
• Se actualizaron los inventarios de propiedad, planta y equipo en el sentido de descargar inventarios a los funcionarios y contratistas que terminaron su vinculación laboral, así mismo se hizo la asignación de inventarios a los nuevos contratistas de la presente vigencia en el aplicativo GOOBI. De igual manera se ha asignado el carne y las respectivas tarjetas de ingreso a los contratistas que actualmente tienen vigente el contrato con el IDEP.
• Los bienes de propiedad del IDEP Se encuentra amparados mediante los contratos los contrato Nos. 85, 86, 87, 88 y 89 cuyo objeto fue la Adquisición de los seguros que amparen los intereses patrimoniales actuales y futuros, 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 suscritos con la Aseguradora Solidaria de Colombia.
• Así mismo se están cumpliendo las políticas de operación descritas en los procedimientos de GRF.
Los registros se realizaron en la fecha en el sistema y los soportes reposan en los expedientes del proceso (ingresos o salidas).
</t>
    </r>
  </si>
  <si>
    <t>Carpeta de Solicitud de Impresos, imprenta distrtital - 2019.</t>
  </si>
  <si>
    <r>
      <rPr>
        <b/>
        <sz val="10"/>
        <color rgb="FF000000"/>
        <rFont val="Arial"/>
        <family val="2"/>
      </rPr>
      <t xml:space="preserve">30/04/2019: </t>
    </r>
    <r>
      <rPr>
        <sz val="10"/>
        <color rgb="FF000000"/>
        <rFont val="Arial"/>
        <family val="2"/>
      </rPr>
      <t xml:space="preserve">Hilda Yamile Morales Laverde - Jefe OCI. 
</t>
    </r>
    <r>
      <rPr>
        <b/>
        <sz val="10"/>
        <color rgb="FF000000"/>
        <rFont val="Arial"/>
        <family val="2"/>
      </rPr>
      <t xml:space="preserve">
30/08/2019:  </t>
    </r>
    <r>
      <rPr>
        <sz val="10"/>
        <color rgb="FF000000"/>
        <rFont val="Arial"/>
        <family val="2"/>
      </rPr>
      <t xml:space="preserve">Hilda Yamile Morales Laverde - Jefe OCI. 
</t>
    </r>
  </si>
  <si>
    <r>
      <t xml:space="preserve">30/08/2019:  </t>
    </r>
    <r>
      <rPr>
        <sz val="10"/>
        <color rgb="FF000000"/>
        <rFont val="Arial"/>
        <family val="2"/>
      </rPr>
      <t xml:space="preserve">Hilda Yamile Morales Laverde - Jefe OCI. 
</t>
    </r>
  </si>
  <si>
    <r>
      <rPr>
        <b/>
        <sz val="10"/>
        <color rgb="FF000000"/>
        <rFont val="Arial"/>
        <family val="2"/>
      </rPr>
      <t xml:space="preserve">30/08/2019:  </t>
    </r>
    <r>
      <rPr>
        <sz val="10"/>
        <color rgb="FF000000"/>
        <rFont val="Arial"/>
        <family val="2"/>
      </rPr>
      <t xml:space="preserve">Hilda Yamile Morales Laverde - Jefe OCI. 
</t>
    </r>
  </si>
  <si>
    <t>Folios 131-135 del contrato de prestación de servicios No. 008 de 2019.</t>
  </si>
  <si>
    <r>
      <rPr>
        <b/>
        <sz val="10"/>
        <color rgb="FF000000"/>
        <rFont val="Arial"/>
        <family val="2"/>
      </rPr>
      <t xml:space="preserve">30/04/2019: </t>
    </r>
    <r>
      <rPr>
        <sz val="10"/>
        <color rgb="FF000000"/>
        <rFont val="Arial"/>
        <family val="2"/>
      </rPr>
      <t xml:space="preserve">Esta acción se encuentra en ejecución, se verificó por parte de ésa Oficina el cumplimiento de las publicaciones relacionadas en la página y redes sociales del Instituto.  Esta acción continúa en seguimiento. 
</t>
    </r>
    <r>
      <rPr>
        <b/>
        <sz val="10"/>
        <color rgb="FF000000"/>
        <rFont val="Arial"/>
        <family val="2"/>
      </rPr>
      <t xml:space="preserve">
20/08/2019: </t>
    </r>
    <r>
      <rPr>
        <sz val="10"/>
        <color rgb="FF000000"/>
        <rFont val="Arial"/>
        <family val="2"/>
      </rPr>
      <t>Se verificó por parte de esta Oficina los enlaces correspondientes, donde se promociona la gratuidad de los productos y servicios del IDEP. 
Esta acción se da por cumplida y se da cierre a la misma.</t>
    </r>
  </si>
  <si>
    <r>
      <rPr>
        <b/>
        <sz val="10"/>
        <color rgb="FF000000"/>
        <rFont val="Arial"/>
        <family val="2"/>
      </rPr>
      <t xml:space="preserve">30/04/2019: </t>
    </r>
    <r>
      <rPr>
        <sz val="10"/>
        <color rgb="FF000000"/>
        <rFont val="Arial"/>
        <family val="2"/>
      </rPr>
      <t xml:space="preserve">Se verificó por parte de ésta Oficina que en el procedimiento PRO-DIC-01-01  se incluyó la actividad No. 03 - observaciones </t>
    </r>
    <r>
      <rPr>
        <i/>
        <sz val="10"/>
        <color rgb="FF000000"/>
        <rFont val="Arial"/>
        <family val="2"/>
      </rPr>
      <t xml:space="preserve">"El profesional responsable del equipo de comunicaciones realiza el proceso de diseño y producción de las piezas comunicativas. De igual manera, diligencia el formato FT-DIC-01- 03 Lista de verificación de lineamientos del Manual de imagen Alcaldía Mayor de Bogotá para la publicación de imágenes y/o textos, con el fin de verificar el cumplimiento del manual dispuesto por la Alcaldía Mayor de Bogotá. Este formato será conservado de manera digital por el Subdirector Académico y/o los responsables de la actividad".  
</t>
    </r>
    <r>
      <rPr>
        <b/>
        <sz val="10"/>
        <color rgb="FF000000"/>
        <rFont val="Arial"/>
        <family val="2"/>
      </rPr>
      <t xml:space="preserve">20/08/2019:  </t>
    </r>
    <r>
      <rPr>
        <sz val="10"/>
        <color rgb="FF000000"/>
        <rFont val="Arial"/>
        <family val="2"/>
      </rPr>
      <t>Se verificó por parte de esta Oficina el diligenciamiento de la lista de chequeo con el fin de validar el cumplimiento de los criterios del Manual de Imagen de la Alcaldía hasta el mes de junio de 2019.
Esta acción se da por cumplida y se da cierre a la misma.</t>
    </r>
  </si>
  <si>
    <r>
      <rPr>
        <b/>
        <sz val="10"/>
        <color rgb="FF000000"/>
        <rFont val="Arial"/>
        <family val="2"/>
      </rPr>
      <t xml:space="preserve">30/04/2019:  </t>
    </r>
    <r>
      <rPr>
        <sz val="10"/>
        <color rgb="FF000000"/>
        <rFont val="Arial"/>
        <family val="2"/>
      </rPr>
      <t xml:space="preserve">En el mes de marzo de 2019 se actualizó el procedimiento PRO-DIC-01-01 en la actividad No. 02 se incluyó en observaciones "La matriz de seguimiento de la información de las convocatorias que se publica en los canales institucionales del IDEP, será diligenciado y conservado de manera digital por el Subdirector Académico y/o los responsables de la actividad.", en el próximo seguimiento se verificará la aplicación de los controles establecidos. 
</t>
    </r>
    <r>
      <rPr>
        <b/>
        <sz val="10"/>
        <color rgb="FF000000"/>
        <rFont val="Arial"/>
        <family val="2"/>
      </rPr>
      <t xml:space="preserve">20/08/2019: </t>
    </r>
    <r>
      <rPr>
        <sz val="10"/>
        <color rgb="FF000000"/>
        <rFont val="Arial"/>
        <family val="2"/>
      </rPr>
      <t xml:space="preserve">Se verificó por parte de esta Oficina la matriz de seguimiento de la información de las convocatorias que se publica en los canales institucionales del IDEP hasta el mes de junio de 2019, se evidenció la publicación de todas las convocatorias relacionadas.   La acción se viene ejecutando oportunamente, se da cierre por parte de esta Oficina. </t>
    </r>
  </si>
  <si>
    <r>
      <t xml:space="preserve">
20/08/2019:    </t>
    </r>
    <r>
      <rPr>
        <sz val="11"/>
        <color rgb="FF000000"/>
        <rFont val="Calibri"/>
        <family val="2"/>
      </rPr>
      <t>Esta acción inicia en el mes de julio de 2019.</t>
    </r>
  </si>
  <si>
    <r>
      <rPr>
        <b/>
        <sz val="10"/>
        <color rgb="FF000000"/>
        <rFont val="Arial"/>
        <family val="2"/>
      </rPr>
      <t xml:space="preserve">30/04/2019:  </t>
    </r>
    <r>
      <rPr>
        <sz val="10"/>
        <color rgb="FF000000"/>
        <rFont val="Arial"/>
        <family val="2"/>
      </rPr>
      <t xml:space="preserve">Esta actividad se reporta en ejecución, se verificará el cumplimiento de la misma en el próximo seguimiento, con sus respectivas evidencias de cumplimiento. 
</t>
    </r>
    <r>
      <rPr>
        <b/>
        <sz val="10"/>
        <color rgb="FF000000"/>
        <rFont val="Arial"/>
        <family val="2"/>
      </rPr>
      <t xml:space="preserve">20/08/2019:  </t>
    </r>
    <r>
      <rPr>
        <sz val="10"/>
        <color rgb="FF000000"/>
        <rFont val="Arial"/>
        <family val="2"/>
      </rPr>
      <t xml:space="preserve">SE verifico por parte de esta Oficina la publicación en el Boletin Interno No. 006 y los correos remitidos a los funcionarios los días 18, 20 y 21de junio de 2019.  
Se da por cumplida esta actividad y se cierra por parte de esta Oficina. </t>
    </r>
  </si>
  <si>
    <r>
      <t xml:space="preserve">30/04/2019:   </t>
    </r>
    <r>
      <rPr>
        <sz val="10"/>
        <color rgb="FF000000"/>
        <rFont val="Arial"/>
        <family val="2"/>
      </rPr>
      <t xml:space="preserve">Hilda Yamile Morales Laverde - Jefe Oficina de Control Interno. 
</t>
    </r>
    <r>
      <rPr>
        <b/>
        <sz val="10"/>
        <color rgb="FF000000"/>
        <rFont val="Arial"/>
        <family val="2"/>
      </rPr>
      <t xml:space="preserve">20/08/2019:  </t>
    </r>
    <r>
      <rPr>
        <sz val="10"/>
        <color rgb="FF000000"/>
        <rFont val="Arial"/>
        <family val="2"/>
      </rPr>
      <t xml:space="preserve">Hilda Yamile Morales Laverde - Jefe OCI. 
</t>
    </r>
  </si>
  <si>
    <r>
      <rPr>
        <b/>
        <sz val="10"/>
        <color rgb="FF000000"/>
        <rFont val="Arial"/>
        <family val="2"/>
      </rPr>
      <t xml:space="preserve">30/04/2019: </t>
    </r>
    <r>
      <rPr>
        <sz val="10"/>
        <color rgb="FF000000"/>
        <rFont val="Arial"/>
        <family val="2"/>
      </rPr>
      <t>Hilda Yamile Morales Laverde - Jefe OCI.
2</t>
    </r>
    <r>
      <rPr>
        <b/>
        <sz val="10"/>
        <color rgb="FF000000"/>
        <rFont val="Arial"/>
        <family val="2"/>
      </rPr>
      <t xml:space="preserve">0/08/2019:  </t>
    </r>
    <r>
      <rPr>
        <sz val="10"/>
        <color rgb="FF000000"/>
        <rFont val="Arial"/>
        <family val="2"/>
      </rPr>
      <t xml:space="preserve">Hilda Yamile Morales Laverde - Jefe OCI.
</t>
    </r>
  </si>
  <si>
    <r>
      <rPr>
        <b/>
        <sz val="10"/>
        <color rgb="FF000000"/>
        <rFont val="Arial"/>
        <family val="2"/>
      </rPr>
      <t xml:space="preserve">30/04/2019: </t>
    </r>
    <r>
      <rPr>
        <sz val="10"/>
        <color rgb="FF000000"/>
        <rFont val="Arial"/>
        <family val="2"/>
      </rPr>
      <t xml:space="preserve">Esta acción será objeto de verificación en próximo seguimiento se encuentra en ejecución. 
</t>
    </r>
    <r>
      <rPr>
        <b/>
        <sz val="10"/>
        <color rgb="FF000000"/>
        <rFont val="Arial"/>
        <family val="2"/>
      </rPr>
      <t xml:space="preserve">20/08/2019:  </t>
    </r>
    <r>
      <rPr>
        <sz val="10"/>
        <color rgb="FF000000"/>
        <rFont val="Arial"/>
        <family val="2"/>
      </rPr>
      <t xml:space="preserve">Se verificó por parte de esta Oficina la publicación del Manual Técnico MN-IDP- 04-para el uso del servicio tecnológico para la comprobación de la duplicación de contenidos.
Se incluyó en la actividad 10 el punto de control </t>
    </r>
    <r>
      <rPr>
        <i/>
        <sz val="10"/>
        <color rgb="FF000000"/>
        <rFont val="Arial"/>
        <family val="2"/>
      </rPr>
      <t xml:space="preserve">"Revisar los productos finales (de carácter académico) por la herramienta tecnológica que permite identificar el plagio, con la que cuenta la entidad. Ver MN-IDP04-04 Manual técnico para el uso del servicio tecnológico para la comprobación de la duplicación de contenidos y la infracción de derechos de autor"  
</t>
    </r>
    <r>
      <rPr>
        <sz val="10"/>
        <color rgb="FF000000"/>
        <rFont val="Arial"/>
        <family val="2"/>
      </rPr>
      <t xml:space="preserve">Esta acción se da por cumplida y se cierra por parte de esta Oficina, no obstante se recomienda socializar a todos los funcionarios que deben aplicar el control. </t>
    </r>
  </si>
  <si>
    <r>
      <rPr>
        <b/>
        <sz val="10"/>
        <color rgb="FF000000"/>
        <rFont val="Arial"/>
        <family val="2"/>
      </rPr>
      <t>30/04/2019:</t>
    </r>
    <r>
      <rPr>
        <sz val="10"/>
        <color rgb="FF000000"/>
        <rFont val="Arial"/>
        <family val="2"/>
      </rPr>
      <t xml:space="preserve"> Esta acción será objeto de verificación en próximo seguimiento se encuentra en ejecución. 
</t>
    </r>
    <r>
      <rPr>
        <b/>
        <sz val="10"/>
        <color rgb="FF000000"/>
        <rFont val="Arial"/>
        <family val="2"/>
      </rPr>
      <t xml:space="preserve">20/08/2019:  </t>
    </r>
    <r>
      <rPr>
        <sz val="10"/>
        <color rgb="FF000000"/>
        <rFont val="Arial"/>
        <family val="2"/>
      </rPr>
      <t xml:space="preserve">Se verificó por parte de esta Oficina que en el contrato de prestación de servicios No. 008 de 2019 se encuentraa la planilla de "Socialización Guias investigación y desarrollo pedagógico" (folio 131-135) realizada el 29 de mayo de 2019.
Esta actividad se da por cumplida y se cierra por parte de esta Oficina. </t>
    </r>
  </si>
  <si>
    <r>
      <rPr>
        <b/>
        <sz val="10"/>
        <color rgb="FF000000"/>
        <rFont val="Arial"/>
        <family val="2"/>
      </rPr>
      <t>30/04/2019:</t>
    </r>
    <r>
      <rPr>
        <sz val="10"/>
        <color rgb="FF000000"/>
        <rFont val="Arial"/>
        <family val="2"/>
      </rPr>
      <t xml:space="preserve"> Esta acción será objeto de verificación en próximo seguimiento se encuentra en ejecución. 
2</t>
    </r>
    <r>
      <rPr>
        <b/>
        <sz val="10"/>
        <color rgb="FF000000"/>
        <rFont val="Arial"/>
        <family val="2"/>
      </rPr>
      <t>0/04/</t>
    </r>
    <r>
      <rPr>
        <b/>
        <sz val="10"/>
        <color rgb="FF000000"/>
        <rFont val="Arial"/>
        <family val="2"/>
      </rPr>
      <t xml:space="preserve">2019:  </t>
    </r>
    <r>
      <rPr>
        <sz val="10"/>
        <color rgb="FF000000"/>
        <rFont val="Arial"/>
        <family val="2"/>
      </rPr>
      <t xml:space="preserve">Se verificó por parte de esta Oficina que en el contrato de prestación de servicios No. 008 de 2019 se encuentraa la planilla de "Socialización Guias investigación y desarrollo pedagógico" (folio 131-135) realizada el 29 de mayo de 2019.
Esta actividad se da por cumplida y se cierra por parte de esta Oficina. </t>
    </r>
  </si>
  <si>
    <r>
      <rPr>
        <b/>
        <sz val="10"/>
        <color rgb="FF000000"/>
        <rFont val="Arial"/>
        <family val="2"/>
      </rPr>
      <t xml:space="preserve">30/04/2019: </t>
    </r>
    <r>
      <rPr>
        <sz val="10"/>
        <color rgb="FF000000"/>
        <rFont val="Arial"/>
        <family val="2"/>
      </rPr>
      <t xml:space="preserve">Se verificó por parte de ésta Oficina que los instrumentos de gestión del proceso se formularon bajo los mismos parámetros de medición.
</t>
    </r>
    <r>
      <rPr>
        <b/>
        <sz val="10"/>
        <color rgb="FF000000"/>
        <rFont val="Arial"/>
        <family val="2"/>
      </rPr>
      <t xml:space="preserve">20/08/2019: </t>
    </r>
    <r>
      <rPr>
        <sz val="10"/>
        <color rgb="FF000000"/>
        <rFont val="Arial"/>
        <family val="2"/>
      </rPr>
      <t xml:space="preserve">Esta actividad se da por cumplida y se cierre dado la evidencia registrada en la hoja de vida del indicador y el reporte del POA. </t>
    </r>
  </si>
  <si>
    <r>
      <rPr>
        <b/>
        <sz val="10"/>
        <color rgb="FF000000"/>
        <rFont val="Arial"/>
        <family val="2"/>
      </rPr>
      <t>30/04/2019:</t>
    </r>
    <r>
      <rPr>
        <sz val="10"/>
        <color rgb="FF000000"/>
        <rFont val="Arial"/>
        <family val="2"/>
      </rPr>
      <t xml:space="preserve"> Esta acción será objeto de verificación en próximo seguimiento se encuentra en ejecución. 
</t>
    </r>
    <r>
      <rPr>
        <b/>
        <sz val="10"/>
        <color rgb="FF000000"/>
        <rFont val="Arial"/>
        <family val="2"/>
      </rPr>
      <t xml:space="preserve">
20/08/2019</t>
    </r>
    <r>
      <rPr>
        <sz val="10"/>
        <color rgb="FF000000"/>
        <rFont val="Arial"/>
        <family val="2"/>
      </rPr>
      <t xml:space="preserve">: Se verificó la actualización del procedimiento PRO-IDP-04-01 Formulación de Proyectos de Investigación y Desarrollo Pedagógico en la politica de operación.   Se cierra esta acción por parte de ésta Oficina. </t>
    </r>
  </si>
  <si>
    <r>
      <t xml:space="preserve">30/04/2019: </t>
    </r>
    <r>
      <rPr>
        <sz val="10"/>
        <color rgb="FF000000"/>
        <rFont val="Arial"/>
        <family val="2"/>
      </rPr>
      <t>Hilda Yamile Morales Laverde - Jefe OCI.</t>
    </r>
    <r>
      <rPr>
        <b/>
        <sz val="10"/>
        <color rgb="FF000000"/>
        <rFont val="Arial"/>
        <family val="2"/>
      </rPr>
      <t xml:space="preserve">
20/08/2019:  </t>
    </r>
    <r>
      <rPr>
        <sz val="10"/>
        <color rgb="FF000000"/>
        <rFont val="Arial"/>
        <family val="2"/>
      </rPr>
      <t xml:space="preserve">Hilda Yamile Morales Laverde - Jefe OCI.
</t>
    </r>
  </si>
  <si>
    <r>
      <rPr>
        <b/>
        <sz val="10"/>
        <color rgb="FF000000"/>
        <rFont val="Arial"/>
        <family val="2"/>
      </rPr>
      <t>30/04/2019:</t>
    </r>
    <r>
      <rPr>
        <sz val="10"/>
        <color rgb="FF000000"/>
        <rFont val="Arial"/>
        <family val="2"/>
      </rPr>
      <t xml:space="preserve"> Se verificó por parte de ésta Oficina el diseño y diligenciamiento del cuadro de control  en google drive, para el seguimiento  a los porcentajes de ejecución de las fichas de los proyectos de investigación o desarrollo pedagógico para la vigencia 2019
</t>
    </r>
    <r>
      <rPr>
        <b/>
        <sz val="10"/>
        <color rgb="FF000000"/>
        <rFont val="Arial"/>
        <family val="2"/>
      </rPr>
      <t xml:space="preserve">20/08/2019:  </t>
    </r>
    <r>
      <rPr>
        <sz val="10"/>
        <color rgb="FF000000"/>
        <rFont val="Arial"/>
        <family val="2"/>
      </rPr>
      <t xml:space="preserve">Se dio cumplimiento a la acción propuesta, por lo anterior se da el cierre a la misma. </t>
    </r>
  </si>
  <si>
    <r>
      <t xml:space="preserve">16/10/2018: Acción programada a realizarse durante el mes de octubre de 2018.
</t>
    </r>
    <r>
      <rPr>
        <b/>
        <sz val="10"/>
        <rFont val="Arial"/>
        <family val="2"/>
      </rPr>
      <t>26/12/2018:</t>
    </r>
    <r>
      <rPr>
        <sz val="10"/>
        <rFont val="Arial"/>
        <family val="2"/>
      </rPr>
      <t xml:space="preserve"> Teniendo en cuenta el seguimiento por parte del líder del proceso en donde se ajusta la actividad, a la fecha del seguimiento por parte de la Oficina de Control Interno, no se evidencia en Maloca Aula SIG la actualización del procedimiento  PRO-GT-12-05 MANTENIMIENTO DE INFRAESTRUCTURA TECNOLÓGICA (versión 7 con fecha de aprobación del 29/09/2017).
Igualmente se recomienda actualizar la actividad ajustada en el Plan de Mejoramiento del Proceso 
</t>
    </r>
    <r>
      <rPr>
        <b/>
        <sz val="10"/>
        <rFont val="Arial"/>
        <family val="2"/>
      </rPr>
      <t xml:space="preserve">30/04/2019:  </t>
    </r>
    <r>
      <rPr>
        <sz val="10"/>
        <rFont val="Arial"/>
        <family val="2"/>
      </rPr>
      <t xml:space="preserve">En la Auditoria realizada en el mes de febrero se deja la siguiente observación frente a la acción planteada "El desarrollo de este procedimiento debe obedecer al dominio 16 Gestión de Incidentes del MSPI."; y otras observaciones en pro de fortalecer el proceso; por lo anterior se recomienda revisar la acción propuesta de tal manera que permita minimizar la materialización del riesgo.  Esta acción continua en seguimiento. 
</t>
    </r>
    <r>
      <rPr>
        <b/>
        <sz val="10"/>
        <rFont val="Arial"/>
        <family val="2"/>
      </rPr>
      <t xml:space="preserve">20/08/2019:   </t>
    </r>
    <r>
      <rPr>
        <sz val="10"/>
        <rFont val="Arial"/>
        <family val="2"/>
      </rPr>
      <t xml:space="preserve">De acuerdo al avance presentado por parte del responsable del proceso esta actividad se encuentra en ejecución, se recomienda actualizar la fecha de vencimiento de cumplimiento de la misma. </t>
    </r>
  </si>
  <si>
    <r>
      <rPr>
        <sz val="10"/>
        <rFont val="Arial"/>
        <family val="2"/>
      </rPr>
      <t xml:space="preserve">16/10/2018: Sandra Milena Bonilla R._ Contratista de Apoyo Profesional_ OCI
</t>
    </r>
    <r>
      <rPr>
        <b/>
        <sz val="10"/>
        <rFont val="Arial"/>
        <family val="2"/>
      </rPr>
      <t xml:space="preserve">
26/12/2018: </t>
    </r>
    <r>
      <rPr>
        <sz val="10"/>
        <rFont val="Arial"/>
        <family val="2"/>
      </rPr>
      <t xml:space="preserve">Sandra Milena Bonilla R._ Contratista de Apoyo Profesional_ OCI
</t>
    </r>
    <r>
      <rPr>
        <b/>
        <sz val="10"/>
        <rFont val="Arial"/>
        <family val="2"/>
      </rPr>
      <t xml:space="preserve">30/04/2019:   </t>
    </r>
    <r>
      <rPr>
        <sz val="10"/>
        <rFont val="Arial"/>
        <family val="2"/>
      </rPr>
      <t xml:space="preserve">Hilda Yamile Morales Laverde - Jefe OCI. 
</t>
    </r>
    <r>
      <rPr>
        <b/>
        <sz val="10"/>
        <rFont val="Arial"/>
        <family val="2"/>
      </rPr>
      <t xml:space="preserve">20/08/2019: </t>
    </r>
    <r>
      <rPr>
        <sz val="10"/>
        <rFont val="Arial"/>
        <family val="2"/>
      </rPr>
      <t xml:space="preserve"> Hilda Yamile Morales Laverde - Jefe OCI. </t>
    </r>
  </si>
  <si>
    <r>
      <t xml:space="preserve">16/10/2018: </t>
    </r>
    <r>
      <rPr>
        <sz val="10"/>
        <rFont val="Arial"/>
        <family val="2"/>
      </rPr>
      <t xml:space="preserve">Acción programada a realizarse durante el mes de octubre de 2018.
</t>
    </r>
    <r>
      <rPr>
        <b/>
        <sz val="10"/>
        <rFont val="Arial"/>
        <family val="2"/>
      </rPr>
      <t xml:space="preserve">24/12/2018: </t>
    </r>
    <r>
      <rPr>
        <sz val="10"/>
        <rFont val="Arial"/>
        <family val="2"/>
      </rPr>
      <t xml:space="preserve">Teniendo la ampliación de tiempo para continuar con la ejecución de esta actividad por parte del líder del proceso, se realizará la verificación respectiva en próximo seguimiento. 
</t>
    </r>
    <r>
      <rPr>
        <b/>
        <sz val="10"/>
        <rFont val="Arial"/>
        <family val="2"/>
      </rPr>
      <t xml:space="preserve">30/04/2019: </t>
    </r>
    <r>
      <rPr>
        <sz val="10"/>
        <rFont val="Arial"/>
        <family val="2"/>
      </rPr>
      <t xml:space="preserve">Se realizó socialización a los funcionarios y contratistas de la Entidad en temas de seguridad de la información el día 02/04/2019.  Se recomienda fortalecer la con otros mecanismos de socialización teniendo en cuenta la la observación suscrita en el informe de auditoria al proceso </t>
    </r>
    <r>
      <rPr>
        <i/>
        <sz val="10"/>
        <rFont val="Arial"/>
        <family val="2"/>
      </rPr>
      <t xml:space="preserve">"Se debe adelantar la socialización con información clara de cómo identificar este tipo de ataques y las medidas preventivas y reactivas a tomar en cada caso."
</t>
    </r>
    <r>
      <rPr>
        <b/>
        <sz val="10"/>
        <rFont val="Arial"/>
        <family val="2"/>
      </rPr>
      <t xml:space="preserve">20/08/2019:  </t>
    </r>
    <r>
      <rPr>
        <sz val="10"/>
        <rFont val="Arial"/>
        <family val="2"/>
      </rPr>
      <t xml:space="preserve">Esta actividad se da por cumplida y se realiza el cierre de la misma. </t>
    </r>
  </si>
  <si>
    <r>
      <t xml:space="preserve">16/10/2018: Sandra Milena Bonilla R._ Contratista de Apoyo Profesional_ OCI
</t>
    </r>
    <r>
      <rPr>
        <b/>
        <sz val="10"/>
        <rFont val="Arial"/>
        <family val="2"/>
      </rPr>
      <t xml:space="preserve">
24/12/2018: </t>
    </r>
    <r>
      <rPr>
        <sz val="10"/>
        <rFont val="Arial"/>
        <family val="2"/>
      </rPr>
      <t xml:space="preserve">Sandra Milena Bonilla R._ Contratista de Apoyo Profesional_ OCI
</t>
    </r>
    <r>
      <rPr>
        <b/>
        <sz val="10"/>
        <rFont val="Arial"/>
        <family val="2"/>
      </rPr>
      <t xml:space="preserve">30/04/2019:   </t>
    </r>
    <r>
      <rPr>
        <sz val="10"/>
        <rFont val="Arial"/>
        <family val="2"/>
      </rPr>
      <t xml:space="preserve">Hilda Yamile Morales Laverde - Jefe OCI. 
</t>
    </r>
    <r>
      <rPr>
        <b/>
        <sz val="10"/>
        <rFont val="Arial"/>
        <family val="2"/>
      </rPr>
      <t xml:space="preserve">20/08/2019:  </t>
    </r>
    <r>
      <rPr>
        <sz val="10"/>
        <rFont val="Arial"/>
        <family val="2"/>
      </rPr>
      <t xml:space="preserve">Hilda Yamile Morales Laverde - Jefe OCI. </t>
    </r>
  </si>
  <si>
    <r>
      <t xml:space="preserve">16/10/2018: </t>
    </r>
    <r>
      <rPr>
        <sz val="10"/>
        <rFont val="Arial"/>
        <family val="2"/>
      </rPr>
      <t xml:space="preserve">Acción programada a realizarse durante el mes de octubre de 2018.
</t>
    </r>
    <r>
      <rPr>
        <b/>
        <sz val="10"/>
        <rFont val="Arial"/>
        <family val="2"/>
      </rPr>
      <t xml:space="preserve">
24/12/2018: </t>
    </r>
    <r>
      <rPr>
        <sz val="10"/>
        <rFont val="Arial"/>
        <family val="2"/>
      </rPr>
      <t xml:space="preserve">Teniendo en cuenta lo reportado por el líder del proceso, se procede a eliminar esta acción.
</t>
    </r>
    <r>
      <rPr>
        <b/>
        <sz val="10"/>
        <rFont val="Arial"/>
        <family val="2"/>
      </rPr>
      <t xml:space="preserve">30/04/2019:  </t>
    </r>
    <r>
      <rPr>
        <sz val="10"/>
        <rFont val="Arial"/>
        <family val="2"/>
      </rPr>
      <t xml:space="preserve">Pese a que esta actividad fue eliminada en el anterior trimestre, se recomienda acatar las observaciones realizadas por parte de esta Oficina en el Informe de Auditoria al proceso </t>
    </r>
    <r>
      <rPr>
        <i/>
        <sz val="10"/>
        <rFont val="Arial"/>
        <family val="2"/>
      </rPr>
      <t>"Esta actividad se eliminó, pese a que la mejor contingencia para ataques tipo Ramsomwere es contar con las copias de seguridad actualizadas y en sitios alternos que garanticen la continuidad de la operación sin someterse a las condiciones del atacante.
En la verificación realizada por el auditor se observa que existen debilidades en los procedimientos de Backup y recuperación al no llevarse control de logs de estos procesos y pruebas aleatorias de restauración. Ver 4.1.3.1.3"</t>
    </r>
    <r>
      <rPr>
        <sz val="10"/>
        <rFont val="Arial"/>
        <family val="2"/>
      </rPr>
      <t xml:space="preserve">
</t>
    </r>
  </si>
  <si>
    <r>
      <t>24/12/2018:</t>
    </r>
    <r>
      <rPr>
        <sz val="10"/>
        <color rgb="FF000000"/>
        <rFont val="Calibri"/>
        <family val="2"/>
      </rPr>
      <t xml:space="preserve"> Teniendo en cuenta lo manifestado en el avance, se verificará el cumplimiento de esta actividad en próximo seguimiento. 
</t>
    </r>
    <r>
      <rPr>
        <b/>
        <sz val="10"/>
        <color rgb="FF000000"/>
        <rFont val="Calibri"/>
        <family val="2"/>
      </rPr>
      <t xml:space="preserve">30/04/2019:  </t>
    </r>
    <r>
      <rPr>
        <sz val="10"/>
        <color rgb="FF000000"/>
        <rFont val="Calibri"/>
        <family val="2"/>
      </rPr>
      <t xml:space="preserve">Se verificó por parte de esta Oficina:
En google Drive se diseño un cuadro de seguimiento y control para las incidencias reportadas en GOOBI, donde se detalla la incidencia, severidad, estado y días transcurridos. 
Para el aplicativo de Humano, en la carpeta del contrato No. 123 de 2018 se evidencia adjunto a cada pago un informe de actividades donde se relaciona:  Ticket, Fecha de apertura y cierre de la incidencia, el estado de la misma. 
Se recomienda atender la observación plasmada en el informe de Auditoría realizado. 
</t>
    </r>
    <r>
      <rPr>
        <b/>
        <sz val="10"/>
        <color rgb="FF000000"/>
        <rFont val="Calibri"/>
        <family val="2"/>
      </rPr>
      <t xml:space="preserve">30/08/2019:  </t>
    </r>
    <r>
      <rPr>
        <sz val="10"/>
        <color rgb="FF000000"/>
        <rFont val="Calibri"/>
        <family val="2"/>
      </rPr>
      <t xml:space="preserve">De acuerdo al seguimiento efectuado por parte del responsable del proceso donde indica </t>
    </r>
    <r>
      <rPr>
        <i/>
        <sz val="10"/>
        <color rgb="FF000000"/>
        <rFont val="Calibri"/>
        <family val="2"/>
      </rPr>
      <t xml:space="preserve">"se actualizará  y fortalecerá el control establecido en el mapa de riesgos "Realizar seguimiento a los acuerdos de nivel de servicio establecido con cada uno de los proveedores de los sistemas de información" por "Realizar seguimiento a los acuerdos de nivel de servicio establecidos con los proveedores a través de las herramientas definidas para garantizar su cumplimiento".  </t>
    </r>
    <r>
      <rPr>
        <b/>
        <sz val="10"/>
        <color rgb="FF000000"/>
        <rFont val="Calibri"/>
        <family val="2"/>
      </rPr>
      <t xml:space="preserve">Se cierra esta actividad por parte de esta Oficina y se continua con el monitoreo a través del mapa de riesgos. </t>
    </r>
  </si>
  <si>
    <r>
      <t xml:space="preserve">16/10/2018: Sandra Milena Bonilla R._ Contratista de Apoyo Profesional_ OCI
24/12/2018: Sandra Milena Bonilla R._ Contratista de Apoyo Profesional_ OCI
</t>
    </r>
    <r>
      <rPr>
        <b/>
        <sz val="10"/>
        <rFont val="Arial"/>
        <family val="2"/>
      </rPr>
      <t xml:space="preserve">30/04/2019:   </t>
    </r>
    <r>
      <rPr>
        <sz val="10"/>
        <rFont val="Arial"/>
        <family val="2"/>
      </rPr>
      <t xml:space="preserve">Hilda Yamile Morales Laverde - Jefe OCI. 
</t>
    </r>
    <r>
      <rPr>
        <b/>
        <sz val="10"/>
        <rFont val="Arial"/>
        <family val="2"/>
      </rPr>
      <t xml:space="preserve">20/08/2019:  </t>
    </r>
    <r>
      <rPr>
        <sz val="10"/>
        <rFont val="Arial"/>
        <family val="2"/>
      </rPr>
      <t xml:space="preserve">Hilda Yamile Morales Laverde - Jefe OCI. </t>
    </r>
  </si>
  <si>
    <r>
      <rPr>
        <b/>
        <sz val="11"/>
        <color rgb="FF000000"/>
        <rFont val="Calibri"/>
        <family val="2"/>
      </rPr>
      <t xml:space="preserve">20/08/2019:  </t>
    </r>
    <r>
      <rPr>
        <sz val="11"/>
        <color rgb="FF000000"/>
        <rFont val="Calibri"/>
        <family val="2"/>
      </rPr>
      <t xml:space="preserve">Esta acción se encuentra en ejecución </t>
    </r>
  </si>
  <si>
    <r>
      <rPr>
        <b/>
        <sz val="11"/>
        <color rgb="FF000000"/>
        <rFont val="Calibri"/>
        <family val="2"/>
      </rPr>
      <t xml:space="preserve">20/08/2019:  </t>
    </r>
    <r>
      <rPr>
        <sz val="11"/>
        <color rgb="FF000000"/>
        <rFont val="Calibri"/>
        <family val="2"/>
      </rPr>
      <t xml:space="preserve">Hilda Yamile Morales Laverde - Jefe OCI. 
</t>
    </r>
  </si>
  <si>
    <t xml:space="preserve">https://docs.google.com/spreadsheets/d/1rkj1JMm4LnWNRWL--zXFJrjXKTK2WPHCiHY5g3cAogk/edit#gid=292185415
</t>
  </si>
  <si>
    <r>
      <rPr>
        <b/>
        <sz val="11"/>
        <color rgb="FF000000"/>
        <rFont val="Calibri"/>
        <family val="2"/>
      </rPr>
      <t xml:space="preserve">20/08/2019:  </t>
    </r>
    <r>
      <rPr>
        <sz val="11"/>
        <color rgb="FF000000"/>
        <rFont val="Calibri"/>
        <family val="2"/>
      </rPr>
      <t xml:space="preserve">Hilda Yamile Morales Laverde - Jefe OCI. 
</t>
    </r>
  </si>
  <si>
    <r>
      <t xml:space="preserve">20/08/2019:   </t>
    </r>
    <r>
      <rPr>
        <sz val="11"/>
        <color rgb="FF000000"/>
        <rFont val="Calibri"/>
        <family val="2"/>
      </rPr>
      <t>Se verifico la actualización y publicación del plan de contigencia; con los numerales descritos en el seguimiento realizado por parte del responsable de proceso. 
Esta actividad continúa en seguimiento.</t>
    </r>
  </si>
  <si>
    <t>http://www.idep.edu.co/sites/default/files/PL-GT-12-02%20Plan%20Contingencia%20Tecno%20V9.pdf</t>
  </si>
  <si>
    <t xml:space="preserve">http://www.idep.edu.co/?q=content/gesti%C3%B3n-documental-del-sig
</t>
  </si>
  <si>
    <r>
      <t xml:space="preserve">20/08/2019:   </t>
    </r>
    <r>
      <rPr>
        <sz val="11"/>
        <color rgb="FF000000"/>
        <rFont val="Calibri"/>
        <family val="2"/>
      </rPr>
      <t xml:space="preserve">Se verificó la inclusión en este plan de los roles que se desempeñan los funcionarios de la Oficina de Sistemas.  Esta actividad se da por cumplida. </t>
    </r>
  </si>
  <si>
    <r>
      <t xml:space="preserve">30/04/2019.  </t>
    </r>
    <r>
      <rPr>
        <sz val="10"/>
        <color rgb="FF000000"/>
        <rFont val="Arial"/>
        <family val="2"/>
      </rPr>
      <t xml:space="preserve">Se verificó por parte de ésta Oficina la inclusión como politica de operación #Los registros en el Sistema Administrativo y Financiero de la Entidad se llevarán a cabo en el día en que fue efectiva la operación, siempre y cuando el sistema permita realizar el registro en la misma fecha; en caso de que el sistema presente inconsistencias al momento de registrar las transacciones, se informará el incidente a la Oficina de Planeación. "  
Se realizara seguimiento por parte de esta Oficina en el siguiente trimestre, con el fin de verificar la aplicación de lo allí dispuesto. 
</t>
    </r>
    <r>
      <rPr>
        <b/>
        <sz val="10"/>
        <color rgb="FF000000"/>
        <rFont val="Arial"/>
        <family val="2"/>
      </rPr>
      <t xml:space="preserve">20/08/2019:  </t>
    </r>
    <r>
      <rPr>
        <sz val="10"/>
        <color rgb="FF000000"/>
        <rFont val="Arial"/>
        <family val="2"/>
      </rPr>
      <t>Se efectuo revisión al comprobante de altas de almacén registrados en el vigencia 2019 donde se evidencia en la bitacora de estados que no se presentan diferencias en los comprabantes.  Por lo anterior se da por cumplida la acción y se cierra.</t>
    </r>
  </si>
  <si>
    <r>
      <t xml:space="preserve">20/08/2019:   </t>
    </r>
    <r>
      <rPr>
        <sz val="11"/>
        <color rgb="FF000000"/>
        <rFont val="Calibri"/>
        <family val="2"/>
      </rPr>
      <t xml:space="preserve">Se verificó la publicación de los documentos en la página web en el link descrito en el seguimiento.  Esta actividad se programó hasta el mes de diciembre y teniendo en cuenta que en el seguimiento reportado no se indica si faltan manuales y/o instructivos por documentar, se deja en ejecución esta actividad.  </t>
    </r>
  </si>
  <si>
    <t xml:space="preserve">Folio 272-274 Expediente No. 134 de 2018.
</t>
  </si>
  <si>
    <r>
      <t xml:space="preserve">20/08/2019:   </t>
    </r>
    <r>
      <rPr>
        <sz val="11"/>
        <color rgb="FF000000"/>
        <rFont val="Calibri"/>
        <family val="2"/>
      </rPr>
      <t>Se reporta por parte del responsable del proceso la realización de pruebas a dos instructivos;  en el documento referenciado en la evidencia se validan como satisfactorias las pruebas realizadas.  Al no contar con un ingeniero de sistemas en la OCI  no puede conceptuar sobre la efectividad de las mismas,  las mismas serán validadas en próximas auditorias.  Esta acción continua en seguimiento, toda vez que se estableció fecha de finalización para diciembre de 2019.</t>
    </r>
  </si>
  <si>
    <r>
      <t xml:space="preserve">20/08/2019:   </t>
    </r>
    <r>
      <rPr>
        <sz val="11"/>
        <color rgb="FF000000"/>
        <rFont val="Calibri"/>
        <family val="2"/>
      </rPr>
      <t>Se reporta por parte del responsable del proceso la realización de pruebas a dos instructivos; sin embargo en el seguimiento reaizado no se especifica el resultado obtenido de las mismas.  Al no contar con un ingeniero de sistemas en la OCI  no puede conceptuar sobre la efectividad de las pruebas realizadas. 
 Se da cierre a la misma puesto que la fecha de finalización de la actividad quedó para el mes de mayo.</t>
    </r>
  </si>
  <si>
    <r>
      <rPr>
        <b/>
        <sz val="11"/>
        <color rgb="FF000000"/>
        <rFont val="Calibri"/>
        <family val="2"/>
      </rPr>
      <t xml:space="preserve">20/08/2019:  </t>
    </r>
    <r>
      <rPr>
        <sz val="11"/>
        <color rgb="FF000000"/>
        <rFont val="Calibri"/>
        <family val="2"/>
      </rPr>
      <t>Se verificó las planilas de capacitación en el expediente contractual No. 134 de 2018 en los folios 272 -274. planillas de capacitación configuración firewall, del 28 de mayo y 13 de junio de 2019.
Esta acción se encuentra con fecha de finalización para el mes de diciembre, por lo que se deja en ejecución.</t>
    </r>
  </si>
  <si>
    <r>
      <t xml:space="preserve">20/08/2019: </t>
    </r>
    <r>
      <rPr>
        <sz val="11"/>
        <color rgb="FF000000"/>
        <rFont val="Calibri"/>
        <family val="2"/>
      </rPr>
      <t>El plan estratégico de tecnologías de la información y comunicaciones se encuentra actualizado y con seguimiento a Junio. 
Esta actividad se da por cumplida y se cierra.</t>
    </r>
  </si>
  <si>
    <t xml:space="preserve">http://www.idep.edu.co/?q=content/gt-12-proceso-de-gesti%C3%B3n-tecnol%C3%B3gica
</t>
  </si>
  <si>
    <r>
      <t xml:space="preserve">20/08/2019:  </t>
    </r>
    <r>
      <rPr>
        <sz val="11"/>
        <color rgb="FF000000"/>
        <rFont val="Calibri"/>
        <family val="2"/>
      </rPr>
      <t xml:space="preserve">Esta actividad inicia en el mes de Julio. </t>
    </r>
  </si>
  <si>
    <r>
      <t xml:space="preserve">20/08/2019:  </t>
    </r>
    <r>
      <rPr>
        <sz val="11"/>
        <color rgb="FF000000"/>
        <rFont val="Calibri"/>
        <family val="2"/>
      </rPr>
      <t>Se publico en la página web los instructivos descritos en el seguimiento reportado por parte del responsable del proceso.  Esta actividad se da por cumplida y se cierra.</t>
    </r>
  </si>
  <si>
    <t xml:space="preserve">http://www.idep.edu.co/?q=content/gt-12-proceso-de-gesti%C3%B3n-tecnol%C3%B3gica#overlay-context=
</t>
  </si>
  <si>
    <r>
      <t xml:space="preserve">20/08/2019:  </t>
    </r>
    <r>
      <rPr>
        <sz val="11"/>
        <color rgb="FF000000"/>
        <rFont val="Calibri"/>
        <family val="2"/>
      </rPr>
      <t xml:space="preserve">Esta acción se reporta como cumplida; no obstante la OCI no cuenta con un profesional con  experticia en el tema para validar la efectivdad de la misma.  Se cierra la acción.   </t>
    </r>
  </si>
  <si>
    <r>
      <t xml:space="preserve">20/08/2019:  </t>
    </r>
    <r>
      <rPr>
        <sz val="11"/>
        <color rgb="FF000000"/>
        <rFont val="Calibri"/>
        <family val="2"/>
      </rPr>
      <t xml:space="preserve">Esta actividad continua en seguimiento </t>
    </r>
  </si>
  <si>
    <t xml:space="preserve">http://www.idep.edu.co/sites/default/files/IN-GT-12-05%20Instructivo%20contrasena%20GOOBI%20V1.pdf
</t>
  </si>
  <si>
    <r>
      <t xml:space="preserve">20/08/2019: </t>
    </r>
    <r>
      <rPr>
        <sz val="11"/>
        <color rgb="FF000000"/>
        <rFont val="Calibri"/>
        <family val="2"/>
      </rPr>
      <t xml:space="preserve">Se reestablecieron las contraseñas del aplicativo GOOBI; se elaboró el instructivo INT-GT-1205.  Se da por cumplida la acción y se cierra por parte de esta Oficina. </t>
    </r>
  </si>
  <si>
    <r>
      <t xml:space="preserve">20/08/2019:  </t>
    </r>
    <r>
      <rPr>
        <sz val="11"/>
        <color rgb="FF000000"/>
        <rFont val="Calibri"/>
        <family val="2"/>
      </rPr>
      <t xml:space="preserve">Actividad programa para el cuatro trimestre. </t>
    </r>
  </si>
  <si>
    <r>
      <t xml:space="preserve">20/08/2019:  </t>
    </r>
    <r>
      <rPr>
        <sz val="11"/>
        <color rgb="FF000000"/>
        <rFont val="Calibri"/>
        <family val="2"/>
      </rPr>
      <t>Esta acción se cumplió y se realiza el cierre de la misma.</t>
    </r>
  </si>
  <si>
    <t xml:space="preserve">http://www.idep.edu.co/sites/default/files/PL-GT-12-01_PETIC_V12.pdf
</t>
  </si>
  <si>
    <r>
      <t xml:space="preserve">20/08/2019:  </t>
    </r>
    <r>
      <rPr>
        <sz val="11"/>
        <color rgb="FF000000"/>
        <rFont val="Calibri"/>
        <family val="2"/>
      </rPr>
      <t>Se verificó el diseño del formato; esta actividad se deja en seguimiento hasta tanto no se implemente el mismo.</t>
    </r>
  </si>
  <si>
    <r>
      <t xml:space="preserve">20/08/2019:  </t>
    </r>
    <r>
      <rPr>
        <sz val="11"/>
        <color rgb="FF000000"/>
        <rFont val="Calibri"/>
        <family val="2"/>
      </rPr>
      <t xml:space="preserve">Se realizó el cambio de las contraseñas de los correos electrónicos institucionales, se verificó por parte de esta Oficina la configuración realizada a la consola Gsuit a través de la cuenta del administrador.  Esta actividad se da por cumplida. </t>
    </r>
  </si>
  <si>
    <r>
      <t xml:space="preserve">20/08/2019:  </t>
    </r>
    <r>
      <rPr>
        <sz val="11"/>
        <color rgb="FF000000"/>
        <rFont val="Calibri"/>
        <family val="2"/>
      </rPr>
      <t xml:space="preserve">Se reporta por parte del responsable del proceso el cumplimiento de las políticas de dominio se verificó por parte de esta Oficina la configuración realizada a través de la cuenta del administrador.  Esta actividad se da por cumplida. </t>
    </r>
  </si>
  <si>
    <r>
      <t xml:space="preserve">20/08/2019:  </t>
    </r>
    <r>
      <rPr>
        <sz val="11"/>
        <color rgb="FF000000"/>
        <rFont val="Calibri"/>
        <family val="2"/>
      </rPr>
      <t xml:space="preserve">Esta acción se da por cumplida y se cierra por parte de esta Oficina. </t>
    </r>
  </si>
  <si>
    <t xml:space="preserve">Soportes documentales de la carpeta Licencias del IDEP (sin folio asignado)
</t>
  </si>
  <si>
    <r>
      <t xml:space="preserve">20/08/2019:  </t>
    </r>
    <r>
      <rPr>
        <sz val="11"/>
        <color rgb="FF000000"/>
        <rFont val="Calibri"/>
        <family val="2"/>
      </rPr>
      <t xml:space="preserve">En la carperta Código 1 "Licencias de propiedad del IDEP", se verifico el certificado de licenciamiento del software SIAFI y su actualización a GOOBI- así como la licencia de la Empresa Soporte Lógico para el aplicativo HUMANO.   Esta acción se cierra por parte de esta Oficina. </t>
    </r>
  </si>
  <si>
    <t>Expediente Contractual No. 100 de 2019</t>
  </si>
  <si>
    <r>
      <t xml:space="preserve">20/08/2019:  </t>
    </r>
    <r>
      <rPr>
        <sz val="11"/>
        <color rgb="FF000000"/>
        <rFont val="Calibri"/>
        <family val="2"/>
      </rPr>
      <t xml:space="preserve">Se verifico que en el formato de estudios y documentos previos modalidad de contratación directa se incluyo en las obligaciones especificias "Solcitar el acceso extendido a la VPN del IDEP, cuando requieran trabajar fuera del horario estipulado para uso de la VPN, el cual esta establecido de lunes a viernes de 6:00 a.m. a 8:00 p.m."  De acuerdo a la información suministrada por parte de la Ingeniera Yulieth durante el trimestre reportado no se realizaron solicitudes por parte del proveedor para acceder a la VPN fuera del horario establecido.   Esta acción se cierra por parte de esta Oficina toda vez que se establecio como una obligación contractual. </t>
    </r>
  </si>
  <si>
    <r>
      <t xml:space="preserve">20/08/2019:  </t>
    </r>
    <r>
      <rPr>
        <sz val="11"/>
        <color rgb="FF000000"/>
        <rFont val="Calibri"/>
        <family val="2"/>
      </rPr>
      <t xml:space="preserve">Se evidenció el registro de las actualizaciones en drive.
Esta acción se cierra; sin embargo la OCI no puede conceptuar sobre la efectividad de la misma al no contar con un profesional con experticia en el tema. </t>
    </r>
  </si>
  <si>
    <r>
      <t xml:space="preserve">20/08/2019:  </t>
    </r>
    <r>
      <rPr>
        <sz val="11"/>
        <color rgb="FF000000"/>
        <rFont val="Calibri"/>
        <family val="2"/>
      </rPr>
      <t xml:space="preserve">Actividad programa para el tercer trimestre. </t>
    </r>
  </si>
  <si>
    <r>
      <t xml:space="preserve">20/08/2019:  </t>
    </r>
    <r>
      <rPr>
        <sz val="11"/>
        <color rgb="FF000000"/>
        <rFont val="Calibri"/>
        <family val="2"/>
      </rPr>
      <t xml:space="preserve">Se realizó el documento con el protocolo para ejecutar los despliegues en GOOBI y HUMANO, la efectividad de la acción no se puede validar por parte de esta Oficina.  Se da cierre a esta acción. </t>
    </r>
  </si>
  <si>
    <t xml:space="preserve">Esta información reposa en la carpeta compartida de  planeación. </t>
  </si>
  <si>
    <r>
      <t xml:space="preserve">20/08/2019:  </t>
    </r>
    <r>
      <rPr>
        <sz val="11"/>
        <color rgb="FF000000"/>
        <rFont val="Calibri"/>
        <family val="2"/>
      </rPr>
      <t xml:space="preserve">Se verifico por parte de esta Oficina la elbaoración del protocolo para ejecutar los despliegues en GOOBI y HUMANO, la efectividad de la acción no se puede validar por parte de esta Oficina.  Se da cierre a esta acción. </t>
    </r>
  </si>
  <si>
    <r>
      <t xml:space="preserve">20/08/2019:  </t>
    </r>
    <r>
      <rPr>
        <sz val="11"/>
        <color rgb="FF000000"/>
        <rFont val="Calibri"/>
        <family val="2"/>
      </rPr>
      <t>Esta actividad se encuentra en ejecución, se recomienda reprogramar la fecha de vencimiento de la actividad</t>
    </r>
  </si>
  <si>
    <r>
      <t xml:space="preserve">20/08/2019:  </t>
    </r>
    <r>
      <rPr>
        <sz val="11"/>
        <color rgb="FF000000"/>
        <rFont val="Calibri"/>
        <family val="2"/>
      </rPr>
      <t xml:space="preserve">Se encuentra pendiente de revisión y aprobación  al formato de control de backups, en la página web se encuentra publicada la versión de febrero de 2019.   Se recomienda reprogramar la fecha de vencimiento de la Entidad.  </t>
    </r>
  </si>
  <si>
    <r>
      <t xml:space="preserve">20/08/2019:  </t>
    </r>
    <r>
      <rPr>
        <sz val="11"/>
        <color rgb="FF000000"/>
        <rFont val="Calibri"/>
        <family val="2"/>
      </rPr>
      <t xml:space="preserve">Se verificó en el archivo de excel 6 registros de sofwtare libre </t>
    </r>
  </si>
  <si>
    <r>
      <t xml:space="preserve">20/08/2019:  </t>
    </r>
    <r>
      <rPr>
        <sz val="11"/>
        <color rgb="FF000000"/>
        <rFont val="Calibri"/>
        <family val="2"/>
      </rPr>
      <t xml:space="preserve">Esta actividad se da por cumplida y se continua con el seguimiento a través de la gestión del riesgo de la Entidad. </t>
    </r>
  </si>
  <si>
    <r>
      <t xml:space="preserve">20/08/2019:  </t>
    </r>
    <r>
      <rPr>
        <sz val="11"/>
        <color rgb="FF000000"/>
        <rFont val="Calibri"/>
        <family val="2"/>
      </rPr>
      <t>Esta acción se encuentra programada para el tercer trimestre.</t>
    </r>
  </si>
  <si>
    <r>
      <t xml:space="preserve">20/08/2019:  </t>
    </r>
    <r>
      <rPr>
        <sz val="11"/>
        <color rgb="FF000000"/>
        <rFont val="Calibri"/>
        <family val="2"/>
      </rPr>
      <t>Esta actividad se da por cumplida y se da cierre a la misma.  No se conceptua por parte de esta Oficina la efectividad de la misma al no contar un profesional con experticia en el tema.</t>
    </r>
  </si>
  <si>
    <r>
      <t xml:space="preserve">20/08/2019:  </t>
    </r>
    <r>
      <rPr>
        <sz val="11"/>
        <color rgb="FF000000"/>
        <rFont val="Calibri"/>
        <family val="2"/>
      </rPr>
      <t xml:space="preserve">Esta actividad se verifico por parte de esta Oficina en el usuario administrador, se da por cumplida y se da cierre a la misma.  </t>
    </r>
  </si>
  <si>
    <t xml:space="preserve">Formato de acuerdo de confidencialidad que reposan en los expedientes contractuales. </t>
  </si>
  <si>
    <t>https://docs.google.com/spreadsheets/d/1Ro9z3pH1J8SXre-KB6py4YiCpgXZaukJt_QYx5JakBs/edit#gid=0</t>
  </si>
  <si>
    <t xml:space="preserve">https://docs.google.com/spreadsheets/d/1Ro9z3pH1J8SXre-KB6py4YiCpgXZaukJt_QYx5JakBs/edit#gid=1828784513
</t>
  </si>
  <si>
    <r>
      <rPr>
        <b/>
        <sz val="10"/>
        <color rgb="FF000000"/>
        <rFont val="Arial"/>
        <family val="2"/>
      </rPr>
      <t xml:space="preserve">24/12/2018: </t>
    </r>
    <r>
      <rPr>
        <sz val="10"/>
        <color rgb="FF000000"/>
        <rFont val="Arial"/>
        <family val="2"/>
      </rPr>
      <t xml:space="preserve">Esta acción será objeto de verificación en próximo seguimiento. 
</t>
    </r>
    <r>
      <rPr>
        <b/>
        <sz val="10"/>
        <color rgb="FF000000"/>
        <rFont val="Arial"/>
        <family val="2"/>
      </rPr>
      <t xml:space="preserve">30/04/2019: </t>
    </r>
    <r>
      <rPr>
        <sz val="10"/>
        <color rgb="FF000000"/>
        <rFont val="Arial"/>
        <family val="2"/>
      </rPr>
      <t xml:space="preserve"> Esta acción será objeto de verificación en el próximo seguimiento. 
</t>
    </r>
    <r>
      <rPr>
        <b/>
        <sz val="10"/>
        <color rgb="FF000000"/>
        <rFont val="Arial"/>
        <family val="2"/>
      </rPr>
      <t xml:space="preserve">20/08/2019:  </t>
    </r>
    <r>
      <rPr>
        <sz val="10"/>
        <color rgb="FF000000"/>
        <rFont val="Arial"/>
        <family val="2"/>
      </rPr>
      <t xml:space="preserve">Se verificó por parte de esta Oficina la publicación del Plan en la página web de la Entidad.  Esta acción se da por cumplida y se realiza el cierre de la misma. </t>
    </r>
  </si>
  <si>
    <t xml:space="preserve">Plan Interno de Respuesta a Emergencias y Análisis de vulnerabilidad http://www.idep.edu.co/sites/default/files/PL-GRF-11-02_Plan_Emergencias_V4.pdf
</t>
  </si>
  <si>
    <r>
      <t xml:space="preserve">24/12/2018: Sandra Milena Bonilla R._ Contratista de Apoyo Profesional_ OCI
30/04/2019:  Hilda Yamile Morales Laverde - Jefe OCI. 
</t>
    </r>
    <r>
      <rPr>
        <b/>
        <sz val="10"/>
        <color rgb="FF000000"/>
        <rFont val="Arial"/>
        <family val="2"/>
      </rPr>
      <t xml:space="preserve">20/08/2019:  </t>
    </r>
    <r>
      <rPr>
        <sz val="10"/>
        <color rgb="FF000000"/>
        <rFont val="Arial"/>
        <family val="2"/>
      </rPr>
      <t xml:space="preserve">Hilda Yamile Morales Laverde - Jefe OCI. </t>
    </r>
  </si>
  <si>
    <t>Programa de orden y aseo http://www.idep.edu.co/sites/default/files/PG-GTH-13-01%20Programa%20orden%20aseo%20V1.pdf</t>
  </si>
  <si>
    <r>
      <rPr>
        <b/>
        <sz val="10"/>
        <color rgb="FF000000"/>
        <rFont val="Arial"/>
        <family val="2"/>
      </rPr>
      <t xml:space="preserve">24/12/2018: </t>
    </r>
    <r>
      <rPr>
        <sz val="10"/>
        <color rgb="FF000000"/>
        <rFont val="Arial"/>
        <family val="2"/>
      </rPr>
      <t xml:space="preserve">Esta acción será objeto de verificación en próximo seguimiento. 
</t>
    </r>
    <r>
      <rPr>
        <b/>
        <sz val="10"/>
        <color rgb="FF000000"/>
        <rFont val="Arial"/>
        <family val="2"/>
      </rPr>
      <t xml:space="preserve">30/04/2019: </t>
    </r>
    <r>
      <rPr>
        <sz val="10"/>
        <color rgb="FF000000"/>
        <rFont val="Arial"/>
        <family val="2"/>
      </rPr>
      <t xml:space="preserve"> Esta acción será objeto de verificación en el próximo seguimiento. 
</t>
    </r>
    <r>
      <rPr>
        <b/>
        <sz val="10"/>
        <color rgb="FF000000"/>
        <rFont val="Arial"/>
        <family val="2"/>
      </rPr>
      <t xml:space="preserve">30/08/2019:  </t>
    </r>
    <r>
      <rPr>
        <sz val="10"/>
        <color rgb="FF000000"/>
        <rFont val="Arial"/>
        <family val="2"/>
      </rPr>
      <t xml:space="preserve">Esta acción será objeto de verificación en el próximo seguimiento. 
</t>
    </r>
  </si>
  <si>
    <t>https://mail.google.com/mail/u/0/#search/autoreporte/WhctKJVRNJdDGPhSjSjkwHLGPlwPdgbXrvSQdbLBMJBxLXBfNXTKjWGFjcdBTqvxxftBKqL</t>
  </si>
  <si>
    <r>
      <rPr>
        <b/>
        <sz val="10"/>
        <color rgb="FF000000"/>
        <rFont val="Arial"/>
        <family val="2"/>
      </rPr>
      <t xml:space="preserve">24/12/2018: </t>
    </r>
    <r>
      <rPr>
        <sz val="10"/>
        <color rgb="FF000000"/>
        <rFont val="Arial"/>
        <family val="2"/>
      </rPr>
      <t xml:space="preserve">Esta acción será objeto de verificación en próximo seguimiento. 
</t>
    </r>
    <r>
      <rPr>
        <b/>
        <sz val="10"/>
        <color rgb="FF000000"/>
        <rFont val="Arial"/>
        <family val="2"/>
      </rPr>
      <t xml:space="preserve">30/04/2019: </t>
    </r>
    <r>
      <rPr>
        <sz val="10"/>
        <color rgb="FF000000"/>
        <rFont val="Arial"/>
        <family val="2"/>
      </rPr>
      <t xml:space="preserve"> Esta acción será objeto de verificación en el próximo seguimiento. 
</t>
    </r>
    <r>
      <rPr>
        <b/>
        <sz val="10"/>
        <color rgb="FF000000"/>
        <rFont val="Arial"/>
        <family val="2"/>
      </rPr>
      <t xml:space="preserve">30/08/2019:  </t>
    </r>
    <r>
      <rPr>
        <sz val="10"/>
        <color rgb="FF000000"/>
        <rFont val="Arial"/>
        <family val="2"/>
      </rPr>
      <t xml:space="preserve">Se remitió por correo electrónico el día 25 de junio de 2019 a todos los funcionarios del Instituto  el formato de auto-reporte de condiciones de trabajo y salud, esta acción se cierra por parte de esta Oficina. 
</t>
    </r>
  </si>
  <si>
    <r>
      <t xml:space="preserve">24/12/2018: Teniendo en cuenta las fechas establecidas para la ejecución de esta actividad, en pròximo seguimiento se verificará el cumplimiento de la misma.  
</t>
    </r>
    <r>
      <rPr>
        <b/>
        <sz val="10"/>
        <color rgb="FF000000"/>
        <rFont val="Arial"/>
        <family val="2"/>
      </rPr>
      <t xml:space="preserve">30/04/2019: </t>
    </r>
    <r>
      <rPr>
        <sz val="10"/>
        <color rgb="FF000000"/>
        <rFont val="Arial"/>
        <family val="2"/>
      </rPr>
      <t xml:space="preserve">Desde la OAP se diseño una hoja electrónica para el verificar los documentos publicados en la Maloca SIG Vs. El listado maestro de documentos. 
Se remitió por correo electrónico a los lideres de proceso la relación de estos documentos con el fin de validar y actualizar la información.
Con el fin de que la acción propuesta sea efectiva se requiere que los lideres de proceso revisen y actualicen la información.
</t>
    </r>
    <r>
      <rPr>
        <b/>
        <sz val="10"/>
        <color rgb="FF000000"/>
        <rFont val="Arial"/>
        <family val="2"/>
      </rPr>
      <t xml:space="preserve">
20/08/2019:  </t>
    </r>
    <r>
      <rPr>
        <sz val="10"/>
        <color rgb="FF000000"/>
        <rFont val="Arial"/>
        <family val="2"/>
      </rPr>
      <t xml:space="preserve">Teniendo en cuenta que los procesos vienen actualizando sus procedimientos; y que como producto de las auditorias que viene realizando la Oficina se estan implementando acciones de mejora a los mismos, se da cierre a esta actividad. </t>
    </r>
  </si>
  <si>
    <t>http://www.idep.edu.co/?q=content/gesti%C3%B3n-documental-del-sig</t>
  </si>
  <si>
    <r>
      <t xml:space="preserve">24/12/2018: Sandra Milena Bonilla R._ Contratista de Apoyo Profesional_ OCI
</t>
    </r>
    <r>
      <rPr>
        <b/>
        <sz val="11"/>
        <color rgb="FF000000"/>
        <rFont val="Calibri"/>
        <family val="2"/>
      </rPr>
      <t xml:space="preserve">30/04/2019:  </t>
    </r>
    <r>
      <rPr>
        <sz val="11"/>
        <color rgb="FF000000"/>
        <rFont val="Calibri"/>
        <family val="2"/>
      </rPr>
      <t xml:space="preserve">Hilda Yamile Morales L - Jefe OCI
</t>
    </r>
    <r>
      <rPr>
        <b/>
        <sz val="11"/>
        <color rgb="FF000000"/>
        <rFont val="Calibri"/>
        <family val="2"/>
      </rPr>
      <t xml:space="preserve">20/08/2019:  </t>
    </r>
    <r>
      <rPr>
        <sz val="11"/>
        <color rgb="FF000000"/>
        <rFont val="Calibri"/>
        <family val="2"/>
      </rPr>
      <t>Hilda Yamile Morales L - Jefe OCI</t>
    </r>
  </si>
  <si>
    <r>
      <t xml:space="preserve">20/12/2017: Actividad en desarrollo.
</t>
    </r>
    <r>
      <rPr>
        <sz val="10"/>
        <color indexed="8"/>
        <rFont val="Arial"/>
        <family val="2"/>
      </rPr>
      <t>10/04/2018: Actividad  que se encuentra programada para desarrollarse en la vigencia 2019.
La Oficina de Control Interno recomienda tener en cuenta las observaciones  que el Archivo General de la Nación - Coordinación Grupo de Inspección y Vigilancia dle Sitema Nacional de Archivos , presentó en el informe al seguimiento de plan de mejoramiento Archivístico  que radicó el 28/03/2018 con mel número 455. Igualemente, esta oficina  continuará realizando seguimiento al cumplimiento de dichas observaciones teniendo en cuenta que se debe enviar el seguimiento del Plan de Mejoramiento Archivístico trimestralmente.
25/07/2018:</t>
    </r>
    <r>
      <rPr>
        <b/>
        <sz val="10"/>
        <color indexed="8"/>
        <rFont val="Arial"/>
        <family val="2"/>
      </rPr>
      <t xml:space="preserve"> </t>
    </r>
    <r>
      <rPr>
        <sz val="10"/>
        <color indexed="8"/>
        <rFont val="Arial"/>
        <family val="2"/>
      </rPr>
      <t xml:space="preserve">No se presenta avance por parte del líder del proceso.  
A la fecha de corte 30/06/2018, no se evidencian avances de la acción.
La Oficina de Control Interno recomienda tener en cuenta las observaciones dadas por el Archivo General de la Nación respecto al seguimiento al Plan de Mejoramiento Archivistico, el cual fue radicado en el IDEP bajo el No. 1014 del 17/07/2018
22/10/2018: Con radicado No. 1053 del 24/07/2018, el archivo general emitió "Concepto de revisión y evaluación sobre los ajustes de la tabla de valoración documentaI - TVD del IDEP".  
El IDEP con radicado No.  901 del 19/10/2018, envía al Consejo Distrital de Archivo de Bogotá, envía el documento con los ajustes realizados a la Tabla de Valoración Documental del IDEP.
</t>
    </r>
    <r>
      <rPr>
        <b/>
        <sz val="10"/>
        <color indexed="8"/>
        <rFont val="Arial"/>
        <family val="2"/>
      </rPr>
      <t xml:space="preserve">
26/12/2018:  </t>
    </r>
    <r>
      <rPr>
        <sz val="10"/>
        <color indexed="8"/>
        <rFont val="Arial"/>
        <family val="2"/>
      </rPr>
      <t xml:space="preserve">Con radicado No. 1703  del  19/11/2018, la Secretaría Técnica del  Consejo Distrital de Archivo de Bogotá, D.C., envió el concepto técnico de revisión y evaluación de la TVD, la cual fue aprobada.  
La Oficina de Control Interno recomienda tener en cuenta las observaciones dadas por el Archivo General de la Nación respecto al seguimiento al Plan de Mejoramiento Archivístico, el cual fue radicado en el IDEP  bajo el  No. 1778 del 26/11/2018.
</t>
    </r>
    <r>
      <rPr>
        <b/>
        <sz val="10"/>
        <color indexed="8"/>
        <rFont val="Arial"/>
        <family val="2"/>
      </rPr>
      <t xml:space="preserve">30/04/2019:  </t>
    </r>
    <r>
      <rPr>
        <sz val="10"/>
        <color indexed="8"/>
        <rFont val="Arial"/>
        <family val="2"/>
      </rPr>
      <t xml:space="preserve">Con radicado Interno No. 00106-812-000341 el AGN reportó un avancel del P.M. del 98% de cumplimiento frente a las metas propuestas.  Se verificó por parte de ésta Oficina la implementación de las tablas de valoración documental con Resolución Interna No. 018 de febrero de 2019 y el cumplimiento de las acciones descritas en el seguimiento.  Esta acción continúa en seguimiento. 
</t>
    </r>
    <r>
      <rPr>
        <b/>
        <sz val="10"/>
        <color indexed="8"/>
        <rFont val="Arial"/>
        <family val="2"/>
      </rPr>
      <t xml:space="preserve">20/08/2019:   </t>
    </r>
    <r>
      <rPr>
        <sz val="10"/>
        <color indexed="8"/>
        <rFont val="Arial"/>
        <family val="2"/>
      </rPr>
      <t xml:space="preserve">De acuerdo al seguimiento efectuado y a la verificación realizada por parte de esta Oficina, esta acción se da por cumplida y se cierra. </t>
    </r>
  </si>
  <si>
    <r>
      <t xml:space="preserve">20/12/2017: Diana Ruiz
</t>
    </r>
    <r>
      <rPr>
        <sz val="10"/>
        <color indexed="8"/>
        <rFont val="Arial"/>
        <family val="2"/>
      </rPr>
      <t xml:space="preserve">10/04/2018: Alix del Pilar Hurtado Pedraza, Técnico Operativo (E )
25/07/2018: Alix del Pilar Hurtado Pedraza, Técnico Operativo (E )
22/10/2018: Alix del Pilar Hurtado Pedraza, Técnico Operativo (E )
</t>
    </r>
    <r>
      <rPr>
        <b/>
        <sz val="10"/>
        <color indexed="8"/>
        <rFont val="Arial"/>
        <family val="2"/>
      </rPr>
      <t xml:space="preserve">26/10/2018: </t>
    </r>
    <r>
      <rPr>
        <sz val="10"/>
        <color indexed="8"/>
        <rFont val="Arial"/>
        <family val="2"/>
      </rPr>
      <t xml:space="preserve">Alix del Pilar Hurtado Pedraza, Técnico Operativo (E )
</t>
    </r>
    <r>
      <rPr>
        <b/>
        <sz val="10"/>
        <color indexed="8"/>
        <rFont val="Arial"/>
        <family val="2"/>
      </rPr>
      <t xml:space="preserve">30/04/2019:  </t>
    </r>
    <r>
      <rPr>
        <sz val="10"/>
        <color indexed="8"/>
        <rFont val="Arial"/>
        <family val="2"/>
      </rPr>
      <t xml:space="preserve">Hilda Yamile Morales Laverde - Jefe OCI. 
</t>
    </r>
    <r>
      <rPr>
        <b/>
        <sz val="10"/>
        <color indexed="8"/>
        <rFont val="Arial"/>
        <family val="2"/>
      </rPr>
      <t xml:space="preserve">
20/08/2019:  </t>
    </r>
    <r>
      <rPr>
        <sz val="10"/>
        <color indexed="8"/>
        <rFont val="Arial"/>
        <family val="2"/>
      </rPr>
      <t xml:space="preserve">Hilda Yamile Morales Laverde - Jefe OCI. 
</t>
    </r>
  </si>
  <si>
    <r>
      <rPr>
        <b/>
        <sz val="10"/>
        <color indexed="8"/>
        <rFont val="Arial"/>
        <family val="2"/>
      </rPr>
      <t xml:space="preserve">30/04/2019: </t>
    </r>
    <r>
      <rPr>
        <sz val="10"/>
        <color indexed="8"/>
        <rFont val="Arial"/>
        <family val="2"/>
      </rPr>
      <t xml:space="preserve">Hilda Yamile Morales Laverde - Jefe OCI.
</t>
    </r>
    <r>
      <rPr>
        <b/>
        <sz val="10"/>
        <color indexed="8"/>
        <rFont val="Arial"/>
        <family val="2"/>
      </rPr>
      <t xml:space="preserve">20/08/2019: </t>
    </r>
    <r>
      <rPr>
        <sz val="10"/>
        <color indexed="8"/>
        <rFont val="Arial"/>
        <family val="2"/>
      </rPr>
      <t>Hilda Yamile Morales Laverde - Jefe OCI.</t>
    </r>
  </si>
  <si>
    <r>
      <rPr>
        <b/>
        <sz val="10"/>
        <color rgb="FF000000"/>
        <rFont val="Arial"/>
        <family val="2"/>
      </rPr>
      <t xml:space="preserve">30/04/2019:  </t>
    </r>
    <r>
      <rPr>
        <sz val="10"/>
        <color rgb="FF000000"/>
        <rFont val="Arial"/>
        <family val="2"/>
      </rPr>
      <t xml:space="preserve">Hilda Yamile Morales Laverde - Jefe OCI. 
</t>
    </r>
    <r>
      <rPr>
        <b/>
        <sz val="10"/>
        <color rgb="FF000000"/>
        <rFont val="Arial"/>
        <family val="2"/>
      </rPr>
      <t xml:space="preserve">20/08/2019:  </t>
    </r>
    <r>
      <rPr>
        <sz val="10"/>
        <color rgb="FF000000"/>
        <rFont val="Arial"/>
        <family val="2"/>
      </rPr>
      <t xml:space="preserve">Hilda Yamile Morales Laverde - Jefe OCI. 
</t>
    </r>
  </si>
  <si>
    <t>HISTORICO DE ACCIONES CERRADAS</t>
  </si>
  <si>
    <t>HISTORICO DE ACCIONES CERRADAS  EN EL SEGUNDO TRIMESTRE DE 2019</t>
  </si>
  <si>
    <t>2. RESULTADOS DE ACCIONES POR PROCESO</t>
  </si>
  <si>
    <t>30 de junio de 2019</t>
  </si>
  <si>
    <r>
      <rPr>
        <b/>
        <sz val="10"/>
        <color rgb="FF000000"/>
        <rFont val="Arial"/>
        <family val="2"/>
      </rPr>
      <t xml:space="preserve">30/04/2019:   </t>
    </r>
    <r>
      <rPr>
        <sz val="10"/>
        <color rgb="FF000000"/>
        <rFont val="Arial"/>
        <family val="2"/>
      </rPr>
      <t xml:space="preserve">Se verificó en la carpeta Código 200, Solicitud impresos, imprenta distrital,  comunicaciones  con radicado No. 2-2018-31920, 31922, 31924, 31927,31929, 31916,31926,31932, entre otras donde la Imprenta Nacional manifiesta estar en condiciones de elaborar éste trabajo.   Esta actividad continúa en seguimiento. 
</t>
    </r>
    <r>
      <rPr>
        <b/>
        <sz val="10"/>
        <color rgb="FF000000"/>
        <rFont val="Arial"/>
        <family val="2"/>
      </rPr>
      <t xml:space="preserve">28/08/2019:  </t>
    </r>
    <r>
      <rPr>
        <sz val="10"/>
        <color rgb="FF000000"/>
        <rFont val="Arial"/>
        <family val="2"/>
      </rPr>
      <t xml:space="preserve">Se evidencia en la carpeta código 200 solicitud impresos, imprenta distrital, correos electrónicos con destino a la imprenta nacional donde se realiza seguimiento a la entrega de las publicaciones solicitadas por el Instituto; no obstante lo anterior no garantiza el cumplimiento  de los procesos de impresión de las publicaciones del IDEP; por lo anterior se recomienda revisar y ajusta la acción propuesta. 
Así mismo se identifica en las causas "Falta de consentimientos informados de los autores y/o participantes de los estudios desarrollados del IDEP"; lo anterior no guarda correlación con el hallazgo identificado, por lo que se recomienda su revisión y ajuste. </t>
    </r>
  </si>
  <si>
    <t>Monitorear constantemente las actividades de impresión  de publicaciones del IDEP adelantadas por la Imprenta Distrital,  para hacer seguimiento en la entrega de impresiones.</t>
  </si>
  <si>
    <t xml:space="preserve">
Comunicaciones de seguimiento</t>
  </si>
  <si>
    <r>
      <rPr>
        <b/>
        <sz val="10"/>
        <color rgb="FF000000"/>
        <rFont val="Arial"/>
        <family val="2"/>
      </rPr>
      <t xml:space="preserve">Primer Trimestre: </t>
    </r>
    <r>
      <rPr>
        <sz val="10"/>
        <color rgb="FF000000"/>
        <rFont val="Arial"/>
        <family val="2"/>
      </rPr>
      <t xml:space="preserve">Comunicaciones y seguimiento al proceso de impresión con la Imprenta Distrital, los  documentos  reposan en  el archivo de gestión de la Subdirección Académica,  Carpeta de  Comunicaciones Imprenta Distrital. Igualmente, se encuentra en el equipo de escritorio de la Profesional Especializado 222-105  -Diana Prada- en la siguiente dirección:  C:\Users\dprada\Documents\Diana María Prada Romero 2019\COMUNICACIONES\PROCESOS Y PROCEDIMIENTOS\IMPRENTA DISTRITAL
Pagina web con información de tiempos de impresión de la Imprenta Distrital disponible en: http://secretariageneral.gov.co/imprenta-distrital
</t>
    </r>
    <r>
      <rPr>
        <b/>
        <sz val="10"/>
        <color rgb="FF000000"/>
        <rFont val="Arial"/>
        <family val="2"/>
      </rPr>
      <t>Segundo Trimestre:</t>
    </r>
    <r>
      <rPr>
        <sz val="10"/>
        <color rgb="FF000000"/>
        <rFont val="Arial"/>
        <family val="2"/>
      </rPr>
      <t xml:space="preserve">  El seguimiento al proceso de impresión con la Imprenta Distrital  a través de los correos electrónicos  reposan en  el archivo de gestión de la Subdirección Académica en la carpeta de  Comunicaciones Imprenta Distrital.
</t>
    </r>
  </si>
  <si>
    <r>
      <rPr>
        <b/>
        <sz val="10"/>
        <color rgb="FF000000"/>
        <rFont val="Arial"/>
        <family val="2"/>
      </rPr>
      <t xml:space="preserve">30/04/2019:  </t>
    </r>
    <r>
      <rPr>
        <sz val="10"/>
        <color rgb="FF000000"/>
        <rFont val="Arial"/>
        <family val="2"/>
      </rPr>
      <t xml:space="preserve">Esta actividad se reporta en ejecución, se verificará el cumplimiento de la misma en el próximo seguimiento, con sus respectivas evidencias de cumplimiento. 
</t>
    </r>
    <r>
      <rPr>
        <b/>
        <sz val="10"/>
        <color rgb="FF000000"/>
        <rFont val="Arial"/>
        <family val="2"/>
      </rPr>
      <t xml:space="preserve">20/08/2019:  </t>
    </r>
    <r>
      <rPr>
        <sz val="10"/>
        <color rgb="FF000000"/>
        <rFont val="Arial"/>
        <family val="2"/>
      </rPr>
      <t>Se verifico por parte de esta Oficina la publicación de formatos en la página Web del Instituto. Se encuentra pendiente verificar la aplicación de los formatos para su cierre en el próximo seguimiento.</t>
    </r>
  </si>
  <si>
    <t>De acuerdo a lo establecido en el Procedimiento PRO- GFR-11-01 Egresos o Salidas Definitivas se evidencio desactualización del documento, puntos de control plasmados en el procedimiento los cuales no cumplen con un adecuado diseño de los mismos a falta de variables tales como: (Periodicidad, carencia de implementación de puntos de control, no se identifican soportes del control, no se observa que sucede con las diferencias o desviaciones encontradas en la ejecución del mismo, la mayoría de los controles establecidos correspondes a soportes  y no a acciones o actividades que contribuyan a la mitigación de un riesgo).</t>
  </si>
  <si>
    <t>Los puntos de control establecidos en el  PRO- GFR-11-01 Egresos o Salidas Definitivas no cuentan con las caracteristicas de diseño requeridas y por lo tanto no son eficientes para mitigar la materialización de riesgos asociados con la ejecución del procedimiento.</t>
  </si>
  <si>
    <t>Actualizar el PRO- GFR-11-01 Egresos o Salidas estableciendo puntos de control acordes con los lieneamientos de diseño de los mismos.</t>
  </si>
  <si>
    <t xml:space="preserve"> PRO- GFR-11-01 Egresos o Salidas  actualizado</t>
  </si>
  <si>
    <t>Profesional Universitario -  SAFyCD
Subdirector Administrativo, Financiero y de Control Disciplinario</t>
  </si>
  <si>
    <t>Incumplimiento a lo establecido en el procedimiento PRO-GRF-11-01 Egresos o Salidas Definitivas, en el punto de control establecido en la actividad No 05 “Verificar la solicitud hecha por el funcionario vs. El comprante de salida” , toda vez que una vez efectuadas las pruebas sustantivas se evidencio diferencias entre Formato FT-GRF-11-03 solicitud de bienes y el documento de salida  del sistema de información (GOOBI), para las salidas No. 12, 22, 34 y 49 de la muestra seleccionada.</t>
  </si>
  <si>
    <t>En el PRO-GRF-11-01 Egresos o Salidas Definitivas no se establece como llevar registro de los bienes que no se entregan por que no hay en existencia, por lo cual, el  FT-GRF-11-03 solicitud de bienes y  el documento de salida  del sistema de información (GOOBI), presentan diferencias cuando se presenta este caso.</t>
  </si>
  <si>
    <t xml:space="preserve">Actualizar el PRO-GRF-11-01 Egresos o Salidas Definitivas,estableciendo un punto de control referente a la inclusión de la información del bien o bienes que no se entregan por que no se encuentran en existencia en el formato FT-GRF-11-03 solicitud de bienes, lo cual justificaría diferencias entre este formato y el sistema de información. </t>
  </si>
  <si>
    <t>PRO-GRF-11-01 Egresos o Salidas Definitivas actualizado
Formatos FT-GRF-11-03 solicitud de bienes gestionados</t>
  </si>
  <si>
    <t>Incumplimiento a las políticas de operación del procedimiento “PRO-GRF-11-01 Egresos o Salidas Definitivas” en razón a que no se evidencio el formato FT-GRF-11-12 solicitud de baja en las tres (3) bajas efectuadas durante la vigencia 2018. De otra parte, en la revisión a los soportes de la baja No 02 no se observaron los siguientes documentos: acta de entrega de los elementos, ni el certificado de disponibilidad de la empresa con la que se tiene suscrito el acuerdo de corresponsabilidad tal como lo describe el procedimiento.  Carencia de soportes en la baja No 003 de fecha 14/11/2018 en razón que no se observaron los certificados de participación y el acta de disposición final como se establece el acta de entrega No 02 de la baja respectiva.</t>
  </si>
  <si>
    <t>* Desactualización del “PRO-GRF-11-01 Egresos o Salidas Definitivas" teniendo en cuenta que el  formato FT-GRF-11-12 solicitud de baja no se le está dando uso por que los registros se llevan en Goobi con el soporte del concepto técnico del referente respectivo, por lo que debe eliminarse.
* El expediente de la baja No. 2 al momento de la auditoria no contenía el acta de entrega de disposición final, la cual se encontraba en el expediente del Plan de acción interno para le aprovechamiento de los residuos sólidos. Por otra parte, el certificado de disponibilidad que menciona el hallazgo, no existe en el procedimiento. 
* Existe el certificado de disposición final, el cual para este caso es homólogo del  acta de entrega de disposición final, la cual se encuentra firmada por el representante de la Asociación de recicladores ASOPAREIN.
* En el expediente de la baja No. 3  si se encontraban las siguientes evidencias de la participación en la jornada de reciclatón: Manifiesto de recolección residuos industriales No. 0067052 y el Registro de recibo de la Reciclatón No. 0852-2018 del 14/11/2018, que hace constancia del recibo de los residuos peligrosos generados por el IDEP por parte del gestor autorizado por la SDA. En cuanto a las actas de disposición final, se encuentran en el expediente del Plan de gestión integral de residuos peligrosos, los cuales serán anexados al expediente de bajas.</t>
  </si>
  <si>
    <t>Eliminar del SIG el  formato FT-GRF-11-12 solicitud de baja</t>
  </si>
  <si>
    <t>FT-GRF-11-12 solicitud de baja obsoleto</t>
  </si>
  <si>
    <t>Actualizar el PRO-GRF-11-01 Egresos o Salidas Definitivas,estableciendo cuales son los registros que se generan a partir de la gestión  de residuos generados  de las bajas realizadas y donde deben reposar.</t>
  </si>
  <si>
    <t>PRO-GRF-11-01 Egresos o Salidas Definitivas actualizado</t>
  </si>
  <si>
    <t>Error en el reconocimiento inicial del documento Alta No. 002 de fecha 22/01/2018, de acuerdo a lo establecido en el Manual de Políticas contables numeral 11.3 reconocimiento inicial Propiedades planta y equipo, toda vez que no se reconocieron los costos de instalación por valor de $ 1.113.529 como mayor valor del bien del aire acondicionado, adquirido mediante factura No 3886 al proveedor Aires Térmicos Mantenimiento e Ingeniera S.A.S.</t>
  </si>
  <si>
    <r>
      <t>• En el momento en que se ingresó la factura del aire acondicionado al sistema administrativo y financiero, el valor correspondiente a la instalación se reconoció como un gasto.</t>
    </r>
    <r>
      <rPr>
        <sz val="11"/>
        <color rgb="FFFF0000"/>
        <rFont val="Calibri"/>
        <family val="2"/>
      </rPr>
      <t xml:space="preserve"> </t>
    </r>
    <r>
      <rPr>
        <sz val="11"/>
        <color rgb="FF000000"/>
        <rFont val="Calibri"/>
        <family val="2"/>
      </rPr>
      <t xml:space="preserve">
• En el momento del ingreso del activo, no existen puntos de control que permitan garantizar que se aplique lo estipulado en el manual de políticas contables. 
</t>
    </r>
  </si>
  <si>
    <t>Solicitar a la empresa contratista AFP asesores SAS cuyo objeto de contrato es “prestación de servicios profesionales para apoyar al IDEP dentro del proceso de sostenimiento en el nuevo marco normativo contable NIIF para entidades del gobierno”, un concepto sobre el reconocimiento de la instalación del aire acondicionado como mayor valor del activo</t>
  </si>
  <si>
    <t>Concepto solicitado y respuesta correspondiente</t>
  </si>
  <si>
    <t>Subdirector Administrativo, Financiero y de Control Disciplinario</t>
  </si>
  <si>
    <t xml:space="preserve">Revisar el MN-GF-14-01 Manual de Políticas Contables NICSP y realizar las actualizaciones relacionadas con materialidad y reconocimiento inicial de propiedad, planta y equipo.  </t>
  </si>
  <si>
    <t xml:space="preserve"> MN-GF-14-01 Manual de Políticas Contables NICSP actualizado y publicado</t>
  </si>
  <si>
    <t>Subdirector Administrativo, Financiero y de Control Disciplinario
Representante de la empresa AFP asesores SAS - Contrato No. 49 de 2019</t>
  </si>
  <si>
    <t xml:space="preserve">Actualizar el PRO-GRF-11-02 ingreso o altas bienes y elementos a inventarios, propiedad, planta y equipo del idep, para establecer los Puntos de control necesarios para garantizar el correcto reconocimiento de la propiedad, planta y equipo así:
* El supervisor previo al hacer el memorando de “Solicitud de ingreso al almacen”, valida con el contador de la entidad las categorías del gasto y el reconocimiento del bien y el contador pone visto bueno al memorando. 
* Revisión por parte del Profesional especializado 222-04 de la SAF IDEP y el profesional universitario 2019-02 de la Subd Administrativa, para validar que el valor consignado por el supervisor en la autorización de pago coincida con memorando de “Solicitud de ingreso al almacen”, previo al hacer el ingreso al almacén.  </t>
  </si>
  <si>
    <t>PRO-GRF-11-02 ingreso o altas bienes y elementos a inventarios, propiedad, planta y equipo del idep actualizado y publicado</t>
  </si>
  <si>
    <t>Capacitación a funcionarios Sobre el Manual de Políticas Contables NICSP de la Entidad</t>
  </si>
  <si>
    <t>Citación
Registro de Asistencia</t>
  </si>
  <si>
    <t>Diferencias presentadas en las Altas de almacén No 6-17 respectivamente de la muestra seleccionada correspondiente a la empresa Unión Temporal Biolimpieza no coinciden los valores consignados en las facturas con el ingreso realizado en el sistema de información.</t>
  </si>
  <si>
    <t xml:space="preserve">La diferencia se ocacionó por que en  la facturación expedida por el proveedor no discriminaba los conceptos de insumos y arriendo de maquinaria, en el momento del ingreso al almacén solo se ingresan los insumos consumibles, los elementos arrendados se reconocen dentro de la presentación del servicio como se evidencia en el acta de ejecución. Solo a partir del mes de noviembre de 2018, comenzaron a hacer la desagregación. </t>
  </si>
  <si>
    <t xml:space="preserve">Como se identificó que las diferencias se generaban por que el proveedor no hacía la desagregación en su factura (insumos de aseo y cafeteria y arrendamiento de elementos), se les solicitó que la realizaran y se viene facturando al IDEP de esta manera desde noviembre de 2018, lo que ha contribuido a que no se presenten más estas diferencias. Por lo anterior, no se formula acción de mejoramiento. </t>
  </si>
  <si>
    <t>N/A</t>
  </si>
  <si>
    <t>Desactualización del procedimiento PRO-GRF-11 -03 Inventario, en lo que corresponde a la implementación de controles en el documento y coherencia entre las actividades definidas en el mismo.</t>
  </si>
  <si>
    <t>Los puntos de control establecidos en el PRO-GRF-11 -03 Inventario, no cuentan con las caracteristicas de diseño requeridas y por lo tanto no son eficientes para mitigar la materialización de riesgos asociados con la ejecución del procedimiento.</t>
  </si>
  <si>
    <t>Actualizar el  PRO-GRF-11 -03 Inventario estableciendo puntos de control acordes con los lieneamientos de diseño de los mismos.</t>
  </si>
  <si>
    <t xml:space="preserve"> PRO-GRF-11 -03 Inventario  actualizado</t>
  </si>
  <si>
    <t>De acuerdo a lo definido en la Resolución No 001 de 2001: Por la cual se expide el Manual de Procedimientos Administrativos y Contables para el Manejo y Control de los Bienes en los Entes Públicos del Distrito Capital numeral 4.10.1.1 se observó que no se están conformando adecuadamente los equipos de trabajo y grupos de conteo para la toma física anual que realiza la entidad, toda vez que son los mismos funcionarios de la entidad quienes realizan la validación de su propio inventario, lo que conlleva al riesgo de no reportar la totalidad del inventario asignado.</t>
  </si>
  <si>
    <t xml:space="preserve">Para la vigencia 2018 se dio el lineamiento de que cada funcionario y contratista diligenciara el inventario de los bienes que tenia a su cargo en el link 13_FT-GRF-11-11-Planilla-de-recoleccion-de-informacion-de-inventario-anual_23102018, por lo cual el inventario se realizó de esta manera para el 2018. </t>
  </si>
  <si>
    <t>Actualizar el  PRO-GRF-11 -03 Inventario actualizando las condiciones para la toma física de inventarios.</t>
  </si>
  <si>
    <t>Para la vigencia 2019, de acuerdo al Plan de inventarios del IDEP se hará la toma física de inventarios por parte de funcionarios de la Subdirección Adminsitrativa, Financiera y de Control disciplinario, de acuerdo a los equipos que se establezcan en la circular interna correspondiente. Se tiene planeado hacer el inventarios en el cuarto trimestre.</t>
  </si>
  <si>
    <t>Circular interna de toma de inventario físico vigencia 2019
Registro toma física de inventarios</t>
  </si>
  <si>
    <t>Incumplimiento a lo establecido en la circular No 006 de 2018 del 19 de octubre de 2018 en los siguientes puntos :
* Fechas de elaboración del inventario toda vez que la circular detalla “se establecen las siguientes fechas para el conteo físico del inventario 22 de octubre al 30 de noviembre de 2018” sin embargo en la revisión efectuada a las planillas FT-GRF-11-11 se observaron treinta y dos (32) planillas sin diligenciar  como se detalla en la tabla No. 02 del presente informe; fechas extemporáneas a las establecidas en la Resolución o anteriores a la misma como es el caso de la planilla con fecha 29/01/2018.
* No se evidencia verificación o confrontación por parte del responsable del inventario en razón que una vez revisadas cada una de las planillas FT-GRF-11-11 que son el soporte de la toma física no se observó la validación del mismo; tal como se detallan en la imagen No 5 del informe</t>
  </si>
  <si>
    <t>Algunos inventarios no se realizaron en la fecha debido a que algunos funcionarios o contratistas no acataron el lineamiento establecido para la toma de inventarios, mencionado en el numeral anterior. Sin embargo, la profesional de recursos físicos realizó los inventarios pendientes los cuales están incluidos en el  FT-GRF-11-11 dispuesto en Google Drive.
La verificación de los inventarios se hizo mediante el inventario impreso el cual fue reconocido y firmado por cada uno de los funcionarios y contratistas. La validación por parte de la profesional universitario responsable de inventarios si se realizó aunque no quedó el el formato  FT-GRF-11-11 dispuesto en Google Drive.</t>
  </si>
  <si>
    <t>Para la vigencia 2019, de acuerdo al Plan de inventarios del IDEP se hará la toma física de inventarios por parte de funcionarios de la Subdirección Adminsitrativa, Financiera y de Control disciplinario, de acuerdo a los equipos que se establezcan en la circular interna correspondiente. Se tiene planeado hacer el inventario en el cuarto trimestre.</t>
  </si>
  <si>
    <t>SAFYCD - Tesorería</t>
  </si>
  <si>
    <t>Incumplimiento en los controles establecidos en el procedimiento PRO-GF-14-14 Causación órdenes de pago, toda vez que en las diferentes pruebas realizadas no se observaron las aprobaciones de las órdenes de pago por parte del profesional especializado de contabilidad, la conciliación entre la hoja Excel de los descuentos y las consignaciones realizadas por la Secretaría Distrital de Hacienda y los correos de notificación de los pagos efectuados a través de ACH. Adicional a lo anterior falta de diseño e implementación de controles y revaloración de los mismos en razón que en algunas ocasiones corresponden a soportes o actividades propias del control.</t>
  </si>
  <si>
    <t xml:space="preserve">* El procedimiento auditado corresponde a la vigencia 2018 versión 6 con fecha 25/09/2018, en la cual los controles establecidos presentaban debilidades en su diseño y ejecución. Cabe resaltar que la versión actual es la No. 8 de 16/07/2019 en la cual se ajustaron los puntos de control mejorando así su ejecución y efectividad.
</t>
  </si>
  <si>
    <t>El procedimiento PRO-GF-14-14 Causación órdenes de pago durante la vigencia 2019 fue actualizado 2 veces: a su versión 7 el 12/04/2019 y en su versión 8 (actual) 16/07/2019. En estas actualizaciones se mejoraron sustancialmente los puntos de control establecidos, especificamente en lo relacionado su responsables, su efectividad,  su fuente de información generada en el Sistema de información administrativo y financiero de la entidad (Orden de pago debidamente suscrita por el profesional especializado - contabilidad). Adicionalmente se hará una revisión de la última versíón de este procedimiento,  ya que en caso de ser necesario fortalecer lo puntos de control, estos serán ajustados.</t>
  </si>
  <si>
    <t>PRO-GF-14-14 Causación órdenes de pago actualizado</t>
  </si>
  <si>
    <t>Tesorera general
Técnico operativo - Tesorería</t>
  </si>
  <si>
    <t xml:space="preserve">Incumplimiento al procedimiento PRO-GF-14-14 Causación órdenes de pago revisada la muestra se observa que ocho (8) de los soportes (órdenes de pago) y dieciocho (18) egresos presentan diferencia entre la fecha del sistema, se verifico la información en GOOBI (Bitácora de estados) para cada una de las transacciones. </t>
  </si>
  <si>
    <t xml:space="preserve">* El procedimiento auditado corresponde a la vigencia 2018 versión 6 con fecha 25/09/2018, en la cual los controles establecidos presentaban debilidades en su diseño y ejecución. </t>
  </si>
  <si>
    <t xml:space="preserve">En el procedimiento PRO-GF-14-14 Causación órdenes de pago  versión 8 de 16/07/2019, se ajustó el tiempo del procedimiento a 8 días hábiles en el numeral 8, lo cual se ajusta a la realidad de la ejecución del procedimiento. Por lo anterior, no se formula acción correctiva por que ya fué subsanado el hallazgo. Cabe resaltar que se actualizará nuevamente este procedimiento a su versión 9 para subsanar los hallazgos anteriores, pero se conservará el igual el numeral 8 Tiempos. </t>
  </si>
  <si>
    <t xml:space="preserve">Incumplimiento al procedimiento PRO-GF-14-14 Causación órdenes de pago numeral 8 Tiempos, toda vez que en algunas de las muestras seleccionadas se presentó diferencia entre la orden de pago y el comprobante de egreso. </t>
  </si>
  <si>
    <t xml:space="preserve">Desactualización del IN-GF-14-03 04 Instructivo de gastos directos toda vez que se observa en el citado documento el sistema de información SIAFI el cual no es el utilizado por el Instituto actualmente, adicionalmente falta de diseño e implementación de controles en el mismo. </t>
  </si>
  <si>
    <t>* El instructivo IN-GF-14-04 Instructivo de Gastos Directos y Pagos Gastos Directos auditado es al versión 1 del  23/11/2017. Este instructivo fue actualizado a su versión 2 de 16/07/2019</t>
  </si>
  <si>
    <t>En la versión 2 IN-GF-14-03 04 Instructivo de gastos directos del 16/07/2019 fue ajustado el nombre del Sistema de información administrativo y financiero. Adicionalmente se
asociará el  IN-GF-14-03 04 Instructivo de gastos directos al procedimiento PRO-GF-14-14 Causación órdenes de pago actualizado en el cual se ajustan los controles.</t>
  </si>
  <si>
    <t>IN-GF-14-04 Instructivo de gastos directos V2
 PRO-GF-14-14 Causación órdenes de pago actualizado</t>
  </si>
  <si>
    <t>Tesorera general
Técnico operativo - Tesorería
Profesional especializado - contabilidad</t>
  </si>
  <si>
    <t>SAFYCD - Contabilidad</t>
  </si>
  <si>
    <t>Desactualización del IN-GF-14-03 Instructivo para el cumplimiento de las obligaciones tributarias en cuanto a el sistema de información administrativo y financiero SIAFI, carencia de glosario en cuanto a conceptos tributarios manejados por el Instituto y desactualización de referencias normativas la última fecha de actualización corresponde a 21/05/2015 y metodología incompleta en cuanto a la preparación y liquidación de cada uno de los impuestos.</t>
  </si>
  <si>
    <t>El Instructivo IN-GF-14-03 Instructivo para el cumplimiento de las obligaciones tributarias se encuentra desactualizado en cuanto al sistema de información administrativo y financiero SIAFI, carence de glosario en cuanto a conceptos tributarios manejados por el Instituto y presenta desactualización en las referencias normativas, adicionalmente la última fecha de actualización corresponde a 21/05/2015 y finalmente presenta metodología incompleta en cuanto a la preparación y liquidación de cada uno de los impuestos</t>
  </si>
  <si>
    <t>Efectuar la actualización del Instructivo y subirlo nuevamente a la plataforma de Maloka Aula SIG del Instituto</t>
  </si>
  <si>
    <t>IN-GF-14-03 Instructivo para el cumplimiento de las obligaciones tributarias</t>
  </si>
  <si>
    <t>Profesional especializado - contabilidad</t>
  </si>
  <si>
    <t>Incumplimiento a lo establecido en el PRO-GF-14-06 Conciliaciones bancarias y contables en referencia con el documento se evidencia:  Traslados bancarios sin las respectivas firmas de quien elabora el documento como es el caso de los documentos No 5,6, 7,8,9,10,11,13 adicional el traslado Número No 35 se encuentra tachado.</t>
  </si>
  <si>
    <t>Se encontraron traslados bancarios sin las respectivas firmas de quien elabora el documento como es el caso de los documentos No 5,6, 7,8,9,10,11,13 en la carpeta 1, adicionalmente el traslado Número No 35 se encuentra tachado.</t>
  </si>
  <si>
    <t>Incluir en el procedimiento PRO-GF-14-06 Conciliaciones bancarias y contables V6 un punto de control relacionado con la firma de todos los soportes relacionados con el procedimiento.</t>
  </si>
  <si>
    <t>Carpeta de Traslados Bancarios - Tesorería</t>
  </si>
  <si>
    <t>Tesorera General</t>
  </si>
  <si>
    <t>Falta de articulación entre el manual de políticas contables NICSP y los procedimientos internos implementados por el Instituto toda vez que se evidenció desactualización en las políticas de operación, definiciones que no van acorde a la realidad de las operaciones del Instituto, revelaciones que no son aplicadas en los Estados financieros emitidos por el Instituto.</t>
  </si>
  <si>
    <t>El manual de políticas contables NICSP y los procedimientos internos implementados por el Instituto no se encuentran articulados toda vez que se evidenció desactualización en las políticas de operación, definiciones que no van acorde a la realidad de las operaciones del Instituto, revelaciones que no son aplicadas en los Estados financieros emitidos por el Instituto.</t>
  </si>
  <si>
    <t xml:space="preserve">Efectuar la actualización delMN-GF-14-01 Manual de Políticas Contables NICSP del Instituto y articular las políticas operación de los procedimientos PRO-GF-14-06 Conciliaciones bancarias y contables 
Y PRO-GF-14-11 Gestión Contable y  actualizarlos en la plataforma de Maloka Aula SIG </t>
  </si>
  <si>
    <t>Manual de políticas contables NICSP y procedimientos internos implementados por el Instituto</t>
  </si>
  <si>
    <t>Desactualización de la Resolución No 147 de 2018 por el cual se modifica el funcionamiento del Comité de sostenibilidad del sistema contable del Instituto para la investigación Educativa y Desarrollo pedagógico IDEP, de acuerdo a los lineamientos establecidos en la Resolución No DDC-0000003 de 05 de diciembre de 2018.</t>
  </si>
  <si>
    <t>La Resolución Nº 147 de 2018 por la cual se modifica el funcionamiento del Comité Técnico de Sostenibilidad del Sistema Contable del Instituto para la investigación Educativa y Desarrollo Pedagógico - IDEP, se encuentra desactualizada de acuerdo a los lineamientos establecidos en la Resolución No DDC-0000003 de 05 de diciembre de 2018.</t>
  </si>
  <si>
    <t>Efectuar la actualización de la Resolución No 147 de 2018 por el cual se modifica el funcionamiento del Comité de sostenibilidad del sistema contable del Instituto para la investigación Educativa y Desarrollo pedagógico IDEP, de acuerdo a los lineamientos establecidos en la Resolución No DDC-0000003 de 05 de diciembre de 2018.</t>
  </si>
  <si>
    <t>Resolución IDEP Nº 147 de 2018 
Resolución Nº DDC-0000003 de 05 de diciembre de 2018.</t>
  </si>
  <si>
    <t>De acuerdo a lo establecido en la Resolución Nº 706 del 16 de diciembre de 2016 de la CGN en lo que corresponde al reporte de operaciones recíprocas entre entidades y de acuerdo a los lineamientos del Instructivo No 001 del 18 de diciembre de 2018 emitido por la CGN en su numeral 2.3.3 conciliación de operación recíprocas se evidenció diferencias en los saldos reportados por el Instituto y la confirmación de saldos recibidas por las entidades por un valor total de $ 1.824.422.855 millones.</t>
  </si>
  <si>
    <t>Las operaciones recíprocas con las que debe cumplir el IDEP deben ser conciliadas con otras entidades distritales con quienes se tengan operaciones conjuntas, las cuales son presentadas por dichas entidades en diferentes tiempos y sin conciliar con el IDEP, lo que origina las diferetencias en los valores reportados. Debido a que el IDEP no tiene ingerencia en los reportes que hacen las otras entidades, solo puede limitarse a realizar las conciliaciones al interior de la entidad y contar con los soportes de las operaciones.</t>
  </si>
  <si>
    <t>Efectuar la conciliación trimestral de la información de saldos de operaciones recíprocas con entidades de derecho público y conservar las evidencias del proceso conciliatorio (oficios, correos electrónicos a actas de reunión) y vincular este punto de control al procedimiento correspondiente.</t>
  </si>
  <si>
    <t>Resolución Nº 706 del 16 de diciembre de 2016 de la CGN
Instructivo No 001 del 18 de diciembre de 2018 de la CGN</t>
  </si>
  <si>
    <t xml:space="preserve">
Efectuar la actualización del PRO- GF-14-11 Gestión Contable y formatos asociados, incluyendo actividades y puntos de control necesarios para solucionar las causas identificadas y actualizarlos en la plataforma de Maloka Aula SIG 
</t>
  </si>
  <si>
    <t xml:space="preserve">Procedimiento PRO- GF-14-14 Gestión Contable </t>
  </si>
  <si>
    <t xml:space="preserve">Incumplimiento al Acuerdo 696 de 2017 art 2 sujeto pasivo, causación y tarifa en la muestra seleccionada se practicó la tarifa correspondiente al 1.1%, sin embargo para este caso era aplicable en razón que no superaba las 315 UVT. </t>
  </si>
  <si>
    <t>Inadecuada interpretación al Acuerdo 696 de 2017 Art 2, lo que generó un mayor descuento por concepto de Estampilla Universidad Distrital Francisco José de Caldas a los contratistas cuyo pago mensual no superaba las 315 UVT del año 2018.</t>
  </si>
  <si>
    <t xml:space="preserve">Se ajusto la hoja de trabajo de liquidación de ordenes de pago de contratistas personas naturales, actualizando la fórmula referente al descuento del valor por concepto de estampillas, lo que evita que se liquide el descuento de manera incorrecta. El ajuste se realizó a partir del segundo semestre del 2018, por lo anterior, no se formula acción correctiva por que ya fué subsanado el hallazgo. </t>
  </si>
  <si>
    <t>SAFYCD - Presupuesto</t>
  </si>
  <si>
    <t>De acuerdo a lo establecido en el PRO-GF-14-01 Ejecución presupuestal  se evidenció falta de coherencia entre las actividades realizadas en el procedimiento  y los soportes de la misma, desactualización  de las rutas de los documentos soportes de actividad, falta de implementación de controles</t>
  </si>
  <si>
    <t xml:space="preserve">Se efectuará con el apoyo de la Oficina Asesora de Planeación una revisión detallada al procedimiento  PRO-GF-14-01 Ejecución presupuestal, ajustando las actividades realizadas en el procedimiento, implementando los controles requeridos y actualizando la información acorde con las observaciones detectadas en la auditoría. </t>
  </si>
  <si>
    <t>Procedimiento PRO-GF-14-01 Ejecución Presupuestal actualizado</t>
  </si>
  <si>
    <t>Profesional especializado - Presupuesto</t>
  </si>
  <si>
    <t>Incumplimiento al procedimiento PRO-GF-14-01 ejecución presupuestal actividad No 4, en la muestra seleccionada se observan diferencias entre el sistema de información del Instituto (GOOBI) y el soporte físico auditado como se detalla en las imágenes 1 y 2 del informe.</t>
  </si>
  <si>
    <t>En el procedimiento PRO-GF-14-02 Modificación presupuestal se identificó falta de implementación de controles para aquellas actividades que contribuyen a prevenir o mitigar un riesgo, como se detalla en la tabla No 6. Adicional a lo anterior se observaron duplicidad en documentos soportes del control y observaciones inconclusas como es el caso observado en la actividad No 17</t>
  </si>
  <si>
    <t xml:space="preserve">Se efectuará con el apoyo de la Oficina Asesora de Planeación una revisión detallada al  procedimiento PRO-GF-14-02 Modificación presupuestal, ajustando las actividades realizadas en el procedimiento, implementando los controles requeridos y actualizando la información acorde con las observaciones detectadas en la auditoría. </t>
  </si>
  <si>
    <t>Procedimiento PRO-GF-14-02 Modificación Presupuestal</t>
  </si>
  <si>
    <t>Los controles establecidos en el procedimiento PRO-GF-14-03 Cierre presupuestal, no cumplen con las variables para un diseño adecuado de los mismos, toda vez que carecen de periodicidad definida, propósito de control, no se indica cómo se realiza y que sucede cuando se presentan desviaciones y/ observaciones en la ejecución del control conforme a lo establecido en el Instructivo para la administración del riesgo IN-MIC-03-04</t>
  </si>
  <si>
    <t xml:space="preserve">Se efectuará con el apoyo de la Oficina Asesora de Planeación una revisión detallada al procedimiento PRO-GF-14-03 Cierre Presupuestal , ajustando las actividades realizadas en el procedimiento, implementando los controles requeridos y actualizando la información acorde con las observaciones detectadas en la auditoría. </t>
  </si>
  <si>
    <t>Procedimiento PRO-GF-14-03 Cierre Presupuestal</t>
  </si>
  <si>
    <t>En cuanto al procedimiento PRO- GF-14-11 Gestión Contable se evidencia:
• Inconsistencias en las hojas de trabajo “conciliación” por meses, frente a la información reportada en el consolidado.
• Diferencia entre los gastos de funcionamiento e inversión en $3.200.000 reportados en el mes de febrero y los reportados en el mes de marzo (folio 15; 82) en la hoja de trabajo “Conciliación”. 
• Incumplimiento al control “El consolidado, con las observaciones producto de la "Conciliación y seguimiento de la Información Financiera" es revisado y aprobado por el Contador de la Entidad”; no se evidenció para ningún mes la aprobación y revisión. 
• En los soportes documentales de la carpeta Conciliación de la Información Financiera, se evidencia documentos con tachones, enmendaduras y observaciones realizadas a mano alzada,  El IDEP cuenta con el sistema integrado de conservación – SIC, en cumplimiento del artículo 46 de la Ley General de archivos y según el Acuerdo No.006 de 2014, emitido por el  Archivo General de la Nación establece que el Sistema de Conservación Documental (SIC) de una institución debe estar basado en los principios del Proceso de Gestión Ambiental (Artículo 5º del Decreto 2609 de 2012), los cuales son: planeación, eficiencia, economía, control y seguimiento, oportunidad, transparencia, disponibilidad, agrupación, vínculo archivístico, protección del medio ambiente, autoevaluación, coordinación y acceso, cultura archivística, modernización, interoperabilidad, orientación al ciudadano, neutralidad tecnológica y protección de la información y los datos.
• Las observaciones encontradas en el proceso de revisión y conciliación de la información carecen de la formalidad institucional; es decir no se encuentran en los formatos para comunicaciones, a quien se dirige esas observaciones, fecha del documento, firma del remitente y la respuesta a las mismas. 
• No se evidencia la trazabilidad con sus respectivos soportes y/o validaciones de la  
Depuración de las diferencias presentadas entre las áreas conciliadas de manera mensual. 
• Diferencias presentadas en el formato de conciliación Operaciones Recíprocas Cuenta Única Distrital – CUD con los listados soportes. 
• Diferencia entre la información reportada en las hojas de conciliación y los soportes fuente, tal como se detalle en el acápite 2.1.6.1.3.1.</t>
  </si>
  <si>
    <t xml:space="preserve">
Inaduado procedimiento para realizar las conciliaciones entre contabilidad, tesorería, presupuesto y almacén. 
Inadecuada conformación y manejo del expediente "Conciliación y seguimiento de la Información Financiera"
Falta de evidencias de la verificación del consolidado con las observaciones producto de la "Conciliación y seguimiento de la Información Financiera"   
Falta de  trazabilidad y sus respectivos soportes y/o validaciones de la  
Depuración de las diferencias presentadas entre las áreas conciliadas de manera mensual. 
Generación de errores en el registro de las operaciones de tesorería que inciden en la conciliación de la información, pero que son resueltas en el mes siguiente.</t>
  </si>
  <si>
    <t>En el procedimiento PRO-GF-14-01 V5 se establecen controles pero se ubicaron en la casilla de observaciones, como por ejemplo en la actividad 2: "Comprobar el objeto de la Disponibilidad contra la
definición de uso de rubro presupuestal.", en la actividad 4: "Se verifica que la información sea consistente en
los sistemas de información", entre otros. Se identifica que estos controles deben documentarse en la casilla "Punto de control" para que sean más facilmente identificables.
En el procedimiento no se documentan controles para la actividad No. 02 “Revisión de la solicitud” y la actividad No. 4 “Expedir certificado de Disponibilidad presupuestal en el sistema de información administrativo y financiero y en el sistema de Secretaría de hacienda”; en razón a que en las observaciones se establece que esta actividad tiene como finalidad comprobar, aprobar y verificar, se recomienda documentarla como control</t>
  </si>
  <si>
    <t xml:space="preserve">El procedimiento PRO-GF-14-02 Modificación presupuestal  V5 vigente a la fecha, no cuenta con los puntos de control documentados que sean suficientes para evitar la materialización de un riesgo en la ejecución del mismo. Por lo cual, se requiere actualizar el procedimiento incluyendo los puntos de control necesarios y corrigiendo los errores de digitación encontrados. 
Como se detalla en la tabla anterior para la actividad No 4, los documentos soportes corresponden a la solicitud de recursos y justificación de la necesidad, de acuerdo a lo establecido en el Manual operativo presupuestal del Distrito capital numeral 3.2.1.4.2, La Justificación económica debe estar firmada por el representante legal de la entidad, sin embargo el procedimiento no establece como punto de control que los documentos soportes deben ir firmados por el representante legal.
En las actividades No. A16, se expresa en el procedimiento “Modificar el PAC de acuerdo con la Resolución de aprobación”, sin embargo, en el mismo no establece punto de control para validar el cumplimiento de esta actividad.
En la actividad No 17 se establece “es una modificación externa de inversión entre convenios” en las observaciones del procedimiento no se detalla en que actividad continúa cuando se trata de modificación externa de inversión entre convenios, aparece una (XXX).
De otra parte se identificó que la actividad No 22 contiene documentos repetidos (Proyecto de resolución).
</t>
  </si>
  <si>
    <t xml:space="preserve">El procedimiento PRO-GF-14-03 Cierre Presupuestal  V5 vigente a la fecha, no cuenta con los puntos de control documentados que sean suficientes y diseñados adecuadamente para evitar la materialización de un riesgo en la ejecución del mismo. Por lo cual, se requiere actualizar el procedimiento incluyendo los puntos de control necesarios.  
* Los controles establecidos en las actividades No 1, 5 y 6 corresponde a documentos soportes del control y no a las acciones que permitan disminuir la ocurrencia de un riesgo.
* En la actividad 4 del procedimiento se establece “Conciliar y ajustar el presupuesto” actividad que tiene como finalidad el propósito de validar y confrontar la información financiera entre las diferentes áreas que involucran el proceso sin embargo no se identificó implementación de control en este numeral.
* En el procedimiento de cierre presupuestal no se observa la totalidad de definiciones que abarcan el cierre financiero.
 En el control establecido en la actividad No 6 se menciona que los responsables del control son: Profesional especializado presupuesto, profesional especializado tesorería, profesional especializado contabilidad, sin embargo en la verificación al documento soporte solo se observó la firma de elaborado del Profesional especializado de presupuesto.
</t>
  </si>
  <si>
    <t>Falta de capacitación en temas de gestión documental que permitan la implementación y debido uso y aplicación de los planes, programas y procedimientos con que cuenta el Instituto. Se evidenció incumplimiento de la Ley 594 de 2000 Artículo 18. “Capacitación para los funcionarios de archivo. Las entidades tienen la obligación de capacitar y actualizar a los funcionarios de archivo, en programas y áreas relacionadas con su labor”.</t>
  </si>
  <si>
    <t>* Falta de actualización del Plan Institucional de Capacitación (PIC) cuando la profesional asiste a capacitaciones de Gestión documental fuera de la entidad.
* Falta de capacitación práctica a funcionarios y contratistas de la entidad en lo referente a la gestión documental.</t>
  </si>
  <si>
    <t>Incluir en el Plan Institucional de Capacitación (PIC) las capacitaciones a las que asiste la profesional con los soportes correspondientes.</t>
  </si>
  <si>
    <t>Plan Institucional de Capacitación
Correo electrónico
Soportes relacionados</t>
  </si>
  <si>
    <t>Realizar taller práctico acerca de los planes, programas y procedimientos con que cuenta el Instituto en materia de Gestión documental.</t>
  </si>
  <si>
    <t>Listados de asistencia.
Registro fotográfico</t>
  </si>
  <si>
    <t>Evaluar el  taller práctico realizado.</t>
  </si>
  <si>
    <t>Evaluación de la capacitación</t>
  </si>
  <si>
    <t>Se sugiere implementar los programas de conservación que garantice la adecuada conservación de los soportes documentales, la atención de emergencias para material documental, conforme lo establece el Acuerdo 06 de 2014, Por medio del cual se desarrollan los artículos 46, 47 y 48 del Título XI "Conservación de documentos" de la Ley 594 de 2000”.</t>
  </si>
  <si>
    <t>* El Plan de emergencias incluido en el PL-GD-07-03 Sistema Integrado de Conservación en el númeral 6, no está articulado con el PL-GTH-13-02 Plan Interno de Emergencias
* La entidad no cuenta con instalaciones propias para la custodia y adminsitración de los archivos de gestión y central.</t>
  </si>
  <si>
    <t>Actualizar el  PL-GTH-13-02 Plan Interno de Emergencias incluyendo los lineamientos referentes a la conservación  de la memoria institucional en caso de emergencia.</t>
  </si>
  <si>
    <t>PL-GTH-13-02 Plan Interno de Emergencias actualizado</t>
  </si>
  <si>
    <t xml:space="preserve">Socializar el PL-GTH-13-02 Plan Interno de Emergencias actualizado </t>
  </si>
  <si>
    <t>Listas de asistencia
Presentación de la capacitación</t>
  </si>
  <si>
    <t>Falta de medición de condiciones medio ambientales en el archivo central, dado que carecen de un sistema de ventilación y filtración que permita la constante renovación del aire, conforme lo establece el Acuerdo 06 de 2014, Por medio del cual se desarrollan los artículos 46, 47 y 48 del Título XI "Conservación de Documentos" de la Ley 594 de 2000”</t>
  </si>
  <si>
    <t>* La entidad no cuenta con instalaciones propias para la custodia y adminsitración de los archivos de gestión y central.
* La entidad no cuenta con los recursos necesarios para realizar las mediciones medioambientales en el archivo central</t>
  </si>
  <si>
    <t>Gestionar los recursos para el translado del archivo central a unas nuevas instalaciones que cumplan con las condiciones medioambientales conforme a  lo establece el Acuerdo 06 de 2014, Por medio del cual se desarrollan los artículos 46, 47 y 48 del Título XI "Conservación de Documentos" de la Ley 594 de 2000”. Teniendo en cuenta que el convenio tiene fecha limite junio de 2020.</t>
  </si>
  <si>
    <t>Anteproyecto de presupuesto
Cotizaciones</t>
  </si>
  <si>
    <t>La entidad no cuenta con mobiliario suficiente para albergar los archivos de gestión, igualmente es importante que los funcionarios le den el uso adecuado al mobiliario existente y estos se utilicen única y exclusivamente para la ubicación de los documentos producidos en gestión¸ conforme lo establece el Acuerdo 049 de 2000, “Por el cual se desarrolla el artículo 61 del Capítulo 7 "Conservación de Documentos " del Reglamento General de Archivos sobre "condiciones de edificios y locales destinados a archivos”.</t>
  </si>
  <si>
    <t>* Uso inadecuado del mobiliario existente por parte de funcionarios y contratistas.
* No realización de transferencias documentales al archivo central, lo que generaba mayor ocupación de espacio</t>
  </si>
  <si>
    <t>Ejecutar el cronograma de transferencias documentales</t>
  </si>
  <si>
    <t>FT-GD-07-06 Formato Único de Inventario Documental
Memorando de transferencia documental</t>
  </si>
  <si>
    <t>A partir de la realización del taller práctico, rearganizar la distribución de las series documentales en la  estantería disponible con el fin de optimizar espacios.</t>
  </si>
  <si>
    <t>Registro fotográfico de la reorganización</t>
  </si>
  <si>
    <t>De acuerdo al análisis de causas establecido, no se encuentra necesario formular acción correctiva para este hallazgo.</t>
  </si>
  <si>
    <t>En reunión con el Subdirector administrativo, financiero y de control disciplinario, el profesional especializado de presupuesto,la jefe de la oficina asesora de planeación, la jefe de control interno, la profesional contratista de soporte de Goobi y la profesional contratista del SIG, se realizó un análisis de causas de la diferencias encontradas en el reporte del sistema Vs. el CDP impreso archivado en la carpeta correspondiente por el profesional especializado de presupuesto. Se encontró que la diferencia se generó por el tipo de consulta realizada en el sistema al momento de la auditoría, por las diferentes opciones que tiene el aplicativo. Una vez aclarado esto, se concluye que las diferencias encontradas no obedecen a un error en el sistema o en el ingreso de la información por parte del responsable, sino al tipo de consulta realizada en el aplicativo, por lo cual no es válido el hallazgo.</t>
  </si>
  <si>
    <r>
      <t>Primer Trimestre:</t>
    </r>
    <r>
      <rPr>
        <sz val="10"/>
        <color rgb="FF000000"/>
        <rFont val="Arial"/>
        <family val="2"/>
      </rPr>
      <t xml:space="preserve"> Desde el mes de diciembre de la vigencia 2018,  se han recibido comunicaciones  desde la Imprenta Distrital  en donde informa la disponibilidad para imprimir las siguientes publicaciones del IDEP:  el Magazín Aula Urbana 113,114, 115, 116, Revista educación y ciudad No 36 y No 37 y libros  de resultados académicos del IDEP . Lo anterior, atendiendo a solicitudes realizadas por el IDEP. Es así como se realiza el proceso de seguimiento a los acuerdos de impresión requeridos por el IDEP .
Adicionalmente en  la pagina institucional de la Secretaria General de la Alcaldía Mayor, se establecen los tiempos en días hábiles para la producción de documentos según sus características técnicas. 
</t>
    </r>
    <r>
      <rPr>
        <b/>
        <sz val="10"/>
        <color rgb="FF000000"/>
        <rFont val="Arial"/>
        <family val="2"/>
      </rPr>
      <t>Segundo Trimestre:</t>
    </r>
    <r>
      <rPr>
        <sz val="10"/>
        <color rgb="FF000000"/>
        <rFont val="Arial"/>
        <family val="2"/>
      </rPr>
      <t xml:space="preserve"> Durante este trimestre se  ha continuado con seguimiento  a los procesos de impresión de las publicaciones del IDEP por el responsable a través de correo electrónico. 
</t>
    </r>
    <r>
      <rPr>
        <b/>
        <sz val="10"/>
        <color rgb="FF000000"/>
        <rFont val="Arial"/>
        <family val="2"/>
      </rPr>
      <t xml:space="preserve">Tercer Trimestre: </t>
    </r>
    <r>
      <rPr>
        <sz val="10"/>
        <color rgb="FF000000"/>
        <rFont val="Arial"/>
        <family val="2"/>
      </rPr>
      <t xml:space="preserve">Atendiendo las recomendaciones de la Oficina de Control Interno, esta actividad se elimina y se formula la siguiente acción, para garantizar su efectividad. </t>
    </r>
  </si>
  <si>
    <r>
      <t>Tercer Trimestre:</t>
    </r>
    <r>
      <rPr>
        <sz val="10"/>
        <color rgb="FF000000"/>
        <rFont val="Arial"/>
        <family val="2"/>
      </rPr>
      <t xml:space="preserve">  Atendiendo a las recomendaciones de la Oficina de Control Interno se formula esta acción relacionada con No. 1 "Suscribir un documento entre la Imprenta Distrital y el IDEP   con el fin de establecer los acuerdos necesarios  para cumplir con  los procesos de impresión de las publicaciones del IDEP" del presente plan de mejoramiento ya que esta se encontró inefectiva. Esta nueva acción permite establecer un seguimiento constante por  parte del IDEP a los trabajos enviados a la Imprenta distrital. Sin embargo, esto no  garantiza el cumplimiento de la Imprenta Distrital en la entrega de publicaciones.  De igual manera, se realizó un ajuste a las causas identificadas,  suprimiendo la siguiente "Falta de consentimientos informados de los autores y/o participantes de los estudios desarrollados del IDEP". Lo anterior, debido a que no hay una correspondencia clara entre el hallazgo y la causa relacionada anteriormente. Es así como para este trimestre se realizaron las siguientes actividades  por parte del responsable :   Durante este trimestre se  ha continuado con seguimiento  a los procesos de impresión de las publicaciones del IDEP por el responsable a través de correo electrónico  a la Imprenta Distrital evidenciando el monitoreo. 
</t>
    </r>
  </si>
  <si>
    <r>
      <rPr>
        <b/>
        <sz val="10"/>
        <color rgb="FF000000"/>
        <rFont val="Arial"/>
        <family val="2"/>
      </rPr>
      <t>Tercer trimestre:</t>
    </r>
    <r>
      <rPr>
        <sz val="10"/>
        <color rgb="FF000000"/>
        <rFont val="Arial"/>
        <family val="2"/>
      </rPr>
      <t xml:space="preserve"> Comunicaciones y seguimiento al proceso de impresión con la Imprenta Distrital, los  documentos  reposan en  el archivo de gestión de la Subdirección Académica,  Carpeta de  Comunicaciones Imprenta Distrital. Igualmente, se encuentra en el equipo de escritorio de la Profesional Especializado 222-105  -Diana Prada- en la siguiente dirección:  C:\Users\dprada\Documents\Diana María Prada Romero 2019\COMUNICACIONES\PROCESOS Y PROCEDIMIENTOS\IMPRENTA DISTRITAL
</t>
    </r>
  </si>
  <si>
    <r>
      <t xml:space="preserve">Tercer Trimestre: </t>
    </r>
    <r>
      <rPr>
        <sz val="10"/>
        <color rgb="FF000000"/>
        <rFont val="Arial"/>
        <family val="2"/>
      </rPr>
      <t xml:space="preserve">Durante este periodo de tiempo se realizó el envío de correos electrónicos masivos con información general del IDEP frente a convocatorias y/o  eventos académicos  con vínculos a videos y/o  publicaciones a través de los boletines externos,  generando de esta manera un mayor interés en los  destinatarios, ya que la medición durante este periodo de tiempo evidencia un mejor desempeño en el indicador denominado  porcentaje de destinatarios que hacen clic en el enlace del correo electrónico enviado por el IDEP, puesto que para este trimestre se  muestra que el 10,42% de los destinatarios de la base de datos del IDEP hacen clic en el enlace que se envía a través de los correos electrónicos masivos institucionales, logrando de esta manera un desempeño excelente en el indicador según la hoja de vida. </t>
    </r>
  </si>
  <si>
    <r>
      <rPr>
        <b/>
        <sz val="10"/>
        <color rgb="FF000000"/>
        <rFont val="Arial"/>
        <family val="2"/>
      </rPr>
      <t>Tercer Trimestre:</t>
    </r>
    <r>
      <rPr>
        <sz val="10"/>
        <color rgb="FF000000"/>
        <rFont val="Arial"/>
        <family val="2"/>
      </rPr>
      <t xml:space="preserve"> Los boletines externos remitidos por el  software Sendinblue a las bases de datos de usuarios del IDEP  en este periodo de tiempo son del Boletín No 22 al 34.  La evidencia de los envíos reposan en el software el cual administra el Asesor de la Dirección General (responsable de la acción)  y a su vez en la página web institucional del IDEP en:  http://www.idep.edu.co/?q=content/boletines-externos .</t>
    </r>
  </si>
  <si>
    <r>
      <t xml:space="preserve">Primer Trimestre: </t>
    </r>
    <r>
      <rPr>
        <sz val="10"/>
        <color rgb="FF000000"/>
        <rFont val="Arial"/>
        <family val="2"/>
      </rPr>
      <t xml:space="preserve">A la fecha del seguimiento no se ha ejecutado esta actividad ya que se encuentra dentro de los tiempos establecidos para el cierre  de la acción. 
</t>
    </r>
    <r>
      <rPr>
        <b/>
        <sz val="10"/>
        <color rgb="FF000000"/>
        <rFont val="Arial"/>
        <family val="2"/>
      </rPr>
      <t>Segundo Trimestre:</t>
    </r>
    <r>
      <rPr>
        <sz val="10"/>
        <color rgb="FF000000"/>
        <rFont val="Arial"/>
        <family val="2"/>
      </rPr>
      <t xml:space="preserve"> Se realizó la actualización de los formatos de tratamiento de datos para usos de los consentimientos y asentimientos de la política de tratamiento de datos del IDEP,  estos se encuentran publicados en el proceso de Investigación y desarrollo pedagógico con fecha de actualización de 14/05/2019 .
Se incorporó  a los documentos información acerca del uso de los datos para el IDEP,  nombre de la  actividad académica, datos de los usuarios como  documento de identificación, nombre de la  institución y fecha. Lo anterior, con el fin de estandarizar la información contenida en estos documentos e informar al ciudadano el uso de sus datos por el Instituto.  Los formatos actualizados son: 
FT-IDP-04-12 Aviso de Privacidad IDEP 
FT-IDP-04-13 Consentimiento informado para participación en actividades académicas o de divulgación
FT-IDP-04-14 Autorización para el uso imágenes fotográficas o videos
FT-IDP-04-15 Consentimiento Informado Investigaciones padres familia
FT-IDP-04-16 Asentimiento de parte de menores de edad para el uso imágenes fotográficas o videos
FT-IDP-04-17 Asentimiento de parte de menores de edad para participar en investigaciones
</t>
    </r>
    <r>
      <rPr>
        <b/>
        <sz val="10"/>
        <color rgb="FF000000"/>
        <rFont val="Arial"/>
        <family val="2"/>
      </rPr>
      <t>Tercer Trimestre:</t>
    </r>
    <r>
      <rPr>
        <sz val="10"/>
        <color rgb="FF000000"/>
        <rFont val="Arial"/>
        <family val="2"/>
      </rPr>
      <t xml:space="preserve">  Los formatos de tratamiento de datos para usos de los consentimientos y asentimientos de la política de tratamiento de datos del IDEP diligenciados, se encuentran en las carpetas de los estudios de la Subdireccion Academica  del  Programa socioeducativo de educación para la sexualidad,  aplicación de la MEI  y Programa de Pensamiento Critico. </t>
    </r>
  </si>
  <si>
    <r>
      <rPr>
        <b/>
        <sz val="10"/>
        <color rgb="FF000000"/>
        <rFont val="Arial"/>
        <family val="2"/>
      </rPr>
      <t>Segundo Trimestre:</t>
    </r>
    <r>
      <rPr>
        <sz val="10"/>
        <color rgb="FF000000"/>
        <rFont val="Arial"/>
        <family val="2"/>
      </rPr>
      <t xml:space="preserve"> Los formatos actualizados en el proceso de Investigación y Desarrollo pedagógico fueron seis y se encuentran disponibles en el Aula Maloca SIG en: http://www.idep.edu.co/?q=content/idp-04-proceso-de-investigaci%C3%B3n-y-desarrollo-pedag%C3%B3gico
Los formatos son:  
FT-IDP-04-12 Aviso de Privacidad IDEP 
FT-IDP-04-13 Consentimiento informado para participación en actividades académicas o de divulgación
FT-IDP-04-14 Autorización para el uso imágenes fotográficas o videos
FT-IDP-04-15 Consentimiento Informado Investigaciones padres familia
FT-IDP-04-16 Asentimiento de parte de menores de edad para el uso imágenes fotográficas o videos
FT-IDP-04-17 Asentimiento de parte de menores de edad para participar en investigaciones
Adicionalmente, se actualizó  el formato FT-DIC-01-02 Planilla de entrega de publicaciones en el centro de documentación, con fecha de publicación del 23/04/2019 en el cual se incluyó la información del manejo de los datos por el IDEP para información de los usuarios. Se encuentra disponible en el Aula Maloca SIG en el proceso de Divulgación y Comunicación en el siguiente link: http://www.idep.edu.co/?q=content/dic-01-proceso-de-divulgaci%C3%B3n-y-comunicaci%C3%B3n#overlay-context=
</t>
    </r>
    <r>
      <rPr>
        <b/>
        <sz val="10"/>
        <color rgb="FF000000"/>
        <rFont val="Arial"/>
        <family val="2"/>
      </rPr>
      <t xml:space="preserve">
Tercer Trimestre: </t>
    </r>
    <r>
      <rPr>
        <sz val="10"/>
        <color rgb="FF000000"/>
        <rFont val="Arial"/>
        <family val="2"/>
      </rPr>
      <t xml:space="preserve">Los formatos de tratamiento de datos para usos de los consentimientos y asentimientos de los estudios del  Programa socioeducativo de educación para la sexualidad,  aplicación de la MEI  y Programa de Pensamiento Critico reposan en el archivo de gestion de la Subdirección Académica. </t>
    </r>
  </si>
  <si>
    <r>
      <rPr>
        <b/>
        <sz val="11"/>
        <color rgb="FF000000"/>
        <rFont val="Calibri"/>
        <family val="2"/>
      </rPr>
      <t xml:space="preserve">03/10/2019: </t>
    </r>
    <r>
      <rPr>
        <sz val="11"/>
        <color rgb="FF000000"/>
        <rFont val="Calibri"/>
        <family val="2"/>
      </rPr>
      <t>Se eliminó el formato FT-GRF-11-12, cuya solicitud se envío el 26/09/2019</t>
    </r>
  </si>
  <si>
    <t>Correo de solicitud de eliminación y http://www.idep.edu.co/?q=content/grf-11-proceso-de-gesti%C3%B3n-de-recursos-f%C3%ADsicos-y-ambiental</t>
  </si>
  <si>
    <r>
      <t xml:space="preserve">03/10/2019: </t>
    </r>
    <r>
      <rPr>
        <sz val="11"/>
        <color rgb="FF000000"/>
        <rFont val="Calibri"/>
        <family val="2"/>
      </rPr>
      <t>mediante correo electrónico del 20/08/2019, se solicita a la firma AFP Asesores SAS concepto sobre el reconocimiento de la instalación del aíre acondicionado como mayor valor del activo. Con comunicación rad del IDEP 1344 DEL 30/08/2019, la firma AFP Asesores SAS emite concepto "reconocimiento y medición inicial propiedad planta y equipo"</t>
    </r>
  </si>
  <si>
    <r>
      <t xml:space="preserve">03/10/2019: </t>
    </r>
    <r>
      <rPr>
        <sz val="11"/>
        <color rgb="FF000000"/>
        <rFont val="Calibri"/>
        <family val="2"/>
      </rPr>
      <t>Correo y comunicación enunciada en el seguimiento</t>
    </r>
  </si>
  <si>
    <r>
      <rPr>
        <b/>
        <sz val="11"/>
        <color rgb="FF000000"/>
        <rFont val="Calibri"/>
        <family val="2"/>
      </rPr>
      <t xml:space="preserve">03/10/2019:  </t>
    </r>
    <r>
      <rPr>
        <sz val="11"/>
        <color rgb="FF000000"/>
        <rFont val="Calibri"/>
        <family val="2"/>
      </rPr>
      <t>Se envío el proyecto de Manual a la firma AFP Asesores SAS para su revisión y ajustes correspondientes.</t>
    </r>
  </si>
  <si>
    <r>
      <t xml:space="preserve">03/10/2019: </t>
    </r>
    <r>
      <rPr>
        <sz val="11"/>
        <color rgb="FF000000"/>
        <rFont val="Calibri"/>
        <family val="2"/>
      </rPr>
      <t>Correo electrónio de 12 y 26/09/2019</t>
    </r>
  </si>
  <si>
    <r>
      <t xml:space="preserve">03/10/2019: </t>
    </r>
    <r>
      <rPr>
        <sz val="11"/>
        <color rgb="FF000000"/>
        <rFont val="Calibri"/>
        <family val="2"/>
      </rPr>
      <t>se remitió al Subdirector Administratrivo, a la Jefe de la Oficina Asesora de Planeación y al firma AFP Asesores SAS ELproyecto de formato  "solicitud de ingreso y salida de bienes y/o elementos del almacén" , para su revisión y posterior envío al SIG para su aprobación.</t>
    </r>
  </si>
  <si>
    <r>
      <t xml:space="preserve">03/10/2019: </t>
    </r>
    <r>
      <rPr>
        <sz val="11"/>
        <color rgb="FF000000"/>
        <rFont val="Calibri"/>
        <family val="2"/>
      </rPr>
      <t>correo del 26/09/2019</t>
    </r>
  </si>
  <si>
    <r>
      <t xml:space="preserve">03/10/2019: </t>
    </r>
    <r>
      <rPr>
        <sz val="11"/>
        <color rgb="FF000000"/>
        <rFont val="Calibri"/>
        <family val="2"/>
      </rPr>
      <t xml:space="preserve">Se realizó capacitación "Reconocimiento y medición Propiedad, Planta y Equipo NIIF" el 30/08/2019  </t>
    </r>
  </si>
  <si>
    <r>
      <t xml:space="preserve">03/10/2019: </t>
    </r>
    <r>
      <rPr>
        <sz val="11"/>
        <color rgb="FF000000"/>
        <rFont val="Calibri"/>
        <family val="2"/>
      </rPr>
      <t>Listado de asistencia</t>
    </r>
  </si>
  <si>
    <r>
      <rPr>
        <b/>
        <sz val="10"/>
        <color rgb="FF000000"/>
        <rFont val="Arial"/>
        <family val="2"/>
      </rPr>
      <t>03/04/2019</t>
    </r>
    <r>
      <rPr>
        <sz val="10"/>
        <color rgb="FF000000"/>
        <rFont val="Arial"/>
        <family val="2"/>
      </rPr>
      <t xml:space="preserve">: No se han realizado actividades especificas para el desarrollo de esta acción
</t>
    </r>
    <r>
      <rPr>
        <b/>
        <sz val="10"/>
        <color rgb="FF000000"/>
        <rFont val="Arial"/>
        <family val="2"/>
      </rPr>
      <t xml:space="preserve">
02/07/2019: </t>
    </r>
    <r>
      <rPr>
        <sz val="10"/>
        <color rgb="FF000000"/>
        <rFont val="Arial"/>
        <family val="2"/>
      </rPr>
      <t xml:space="preserve">Se avanzó en la actualización del Manual del SG SST, el cual incluye las responsabilidades específicas en SST. Una vez se valide el documento se finalizará con la socialización.
</t>
    </r>
    <r>
      <rPr>
        <b/>
        <sz val="10"/>
        <color rgb="FF000000"/>
        <rFont val="Arial"/>
        <family val="2"/>
      </rPr>
      <t>03/10/2019: S</t>
    </r>
    <r>
      <rPr>
        <sz val="10"/>
        <color rgb="FF000000"/>
        <rFont val="Arial"/>
        <family val="2"/>
      </rPr>
      <t xml:space="preserve">e realizó la aprobación del Manual del Sistema de Gestión de la Seguridad y Salud en el Trabajo en el Sistema Integrado de Gestión de la Entidad, en el cual se actualizaron las Responsabilidades Específicas en Seguridad y Salud en el Trabajo conforme con lo establecido en el Decreto 1072 de 2015. De igual forma, se expidió la circular 006 de 2019 mediante la cual la Dirección General documenta, asigna y comunica las Responsabilidades Específicas en SST a todos los niveles de la Entidad, se remitió por correo electrónica pieza de difusión y la Circular 006, y se realizó difusión mediante el boletín interno. </t>
    </r>
  </si>
  <si>
    <r>
      <rPr>
        <b/>
        <sz val="10"/>
        <color rgb="FF000000"/>
        <rFont val="Arial"/>
        <family val="2"/>
      </rPr>
      <t>02/07/2019:</t>
    </r>
    <r>
      <rPr>
        <sz val="10"/>
        <color rgb="FF000000"/>
        <rFont val="Arial"/>
        <family val="2"/>
      </rPr>
      <t xml:space="preserve"> Manual preliminar SG SST.
</t>
    </r>
    <r>
      <rPr>
        <b/>
        <sz val="10"/>
        <color rgb="FF000000"/>
        <rFont val="Arial"/>
        <family val="2"/>
      </rPr>
      <t xml:space="preserve">03/10/2019. </t>
    </r>
    <r>
      <rPr>
        <sz val="10"/>
        <color rgb="FF000000"/>
        <rFont val="Arial"/>
        <family val="2"/>
      </rPr>
      <t>Manual del SG SST http://www.idep.edu.co/sites/default/files/MN-GRF-13-05%20Manual%20SG-SST%20V1_0.pdf
Circular 006 de 2019
Correo electrónico
Boletín interno</t>
    </r>
  </si>
  <si>
    <r>
      <rPr>
        <b/>
        <sz val="10"/>
        <rFont val="Calibri"/>
        <family val="2"/>
      </rPr>
      <t xml:space="preserve">03/10/2019:  </t>
    </r>
    <r>
      <rPr>
        <sz val="10"/>
        <rFont val="Calibri"/>
        <family val="2"/>
      </rPr>
      <t xml:space="preserve">Se modifica la formulación de la acción, respecto a fechas de inicio y finalización, teniendo en cuenta que en la misma se específica que </t>
    </r>
    <r>
      <rPr>
        <i/>
        <sz val="10"/>
        <rFont val="Calibri"/>
        <family val="2"/>
      </rPr>
      <t>"… por lo anterior no se formula acción correctiva dado que ya se encuentra subsanado el hallazgo"</t>
    </r>
  </si>
  <si>
    <r>
      <t xml:space="preserve">03/10/2019: </t>
    </r>
    <r>
      <rPr>
        <sz val="10"/>
        <rFont val="Calibri"/>
        <family val="2"/>
      </rPr>
      <t xml:space="preserve">Se revisó, ajustó y modificó el procedimiento PRO-GF-14 01 Ejecución Presupuestal, el cual fue aprobado el 30/09/2019 su versión 6.  </t>
    </r>
  </si>
  <si>
    <r>
      <rPr>
        <b/>
        <sz val="10"/>
        <rFont val="Calibri"/>
        <family val="2"/>
      </rPr>
      <t>03/10/2019:</t>
    </r>
    <r>
      <rPr>
        <sz val="10"/>
        <rFont val="Calibri"/>
        <family val="2"/>
      </rPr>
      <t xml:space="preserve"> Se revisó, ajustó y modificó el procedimiento PRO-GF-14-03 Cierre Presupuestal, el cual fue aprobado el 30/09/2019 su versión 6.  Igualmente, se crearon los siguientes formatos asociados a este procedimiento: FT-GF-14-29 CUADRO PROYECCIÓN DETALLADA DE GASTOS GENERALES y FT-GF-14-30  SITUACIÓN PRESUPUESTAL DE 20XX A 20XX, aprobados el 30/09/2019</t>
    </r>
  </si>
  <si>
    <r>
      <t xml:space="preserve">03/09/2019: </t>
    </r>
    <r>
      <rPr>
        <sz val="11"/>
        <rFont val="Calibri"/>
        <family val="2"/>
      </rPr>
      <t>Maloca AulaSIG, Proceso Gestión Financiera http://www.idep.edu.co/?q=content/gf-14-proceso-de-gesti%C3%B3n-financiera#overlay-context=</t>
    </r>
  </si>
  <si>
    <t>http://www.idep.edu.co/?q=content/gt-12-proceso-de-gesti%C3%B3n-tecnol%C3%B3gica#overlay-context=  
En la parte de  "Guías" el link: 
GU-GT-12-01 Guía para la gestión de incidentes de seguridad de la información
En la parte de "Formatos" el link:
FT-GT-12-21 Registro de incidentes de seguridad de la información</t>
  </si>
  <si>
    <r>
      <rPr>
        <b/>
        <sz val="11"/>
        <color rgb="FF000000"/>
        <rFont val="Calibri"/>
        <family val="2"/>
      </rPr>
      <t>30/06/2019:</t>
    </r>
    <r>
      <rPr>
        <sz val="11"/>
        <color rgb="FF000000"/>
        <rFont val="Calibri"/>
        <family val="2"/>
      </rPr>
      <t xml:space="preserve"> El Técnico Operativo de la Oficina Asesora de Planeación identificó los archivos que presentaron errores y realizó pruebas a estos documentos en Excel con Office 2016, Office 2013, Hoja de cálculo Google, WPS Office (Android), Docs To Go (Android). Así mismo, llevó a cabo la revisión del correcto funcionamiento de los computadores de los usuarios John Rincón, Paola Castelblanco y Olga Sánchez. Teniendo en cuenta las acciones realizadas no hay una repuesta concluyente para los errores presentados en los archivos, por lo que se escalará al proveedor Microsoft Office la situación presentada.
</t>
    </r>
    <r>
      <rPr>
        <b/>
        <sz val="11"/>
        <color rgb="FF000000"/>
        <rFont val="Calibri"/>
        <family val="2"/>
      </rPr>
      <t xml:space="preserve">30/09/2019: </t>
    </r>
    <r>
      <rPr>
        <sz val="11"/>
        <color theme="1"/>
        <rFont val="Calibri"/>
        <family val="2"/>
      </rPr>
      <t xml:space="preserve">Se realizaron  diagnòsticos para descartar las causas que estaban generando la inconsistencia, se probó el archivo que estaba generando problemas en otros computador, se realizó la actualización de los parches del sistema operativo y  se actualizó la configuracion de excel para evitar los bloqueos, atiendiendo las recomendaciones de Microsoft  sobre bloqueos de Excel.  Por último fue necesario actualizar la versión del Office a 2016. Con esta solución la usuaria manifestó que a la fecha no se han vuelto a presentar problemas con excel.  </t>
    </r>
  </si>
  <si>
    <t>Correo electrónico enviado por el Técnico Operativo de la OAP con las pruebas realizadas a los archivos.
Historial de las actualizaciones del sistema operativo en las maquinas de las usuarias.</t>
  </si>
  <si>
    <r>
      <rPr>
        <b/>
        <sz val="11"/>
        <color theme="1"/>
        <rFont val="Calibri"/>
        <family val="2"/>
      </rPr>
      <t xml:space="preserve">30/06/2019: </t>
    </r>
    <r>
      <rPr>
        <sz val="11"/>
        <color theme="1"/>
        <rFont val="Calibri"/>
        <family val="2"/>
      </rPr>
      <t xml:space="preserve">Se actualizó el Plan de Contingencia Tecnológica del IDEP que incluye: 1. Los activos de información más críticos. 2.Los planes de recuperación a la operación normal con tiempos y responsables. 3. La recuperación de los sistemas de información Humano y Goobi. 4.El primer paso para la recuperación de backups e instantáneas de los servidores y 5. Backup y recuperación de  Máquinas virtuales:  Dominio, Web, KOHA, DSPACE, Humano. En el mes de agosto se incluirá en este mismo plan el último punto correspondiente a Backup y recuperación de la configuración del Switches Hiperconvergencia y Swithces Cisco, Routers.
</t>
    </r>
    <r>
      <rPr>
        <b/>
        <sz val="11"/>
        <color theme="1"/>
        <rFont val="Calibri"/>
        <family val="2"/>
      </rPr>
      <t>30/09/2019</t>
    </r>
    <r>
      <rPr>
        <sz val="11"/>
        <color theme="1"/>
        <rFont val="Calibri"/>
        <family val="2"/>
      </rPr>
      <t xml:space="preserve"> : se realizo La actualización del plan de contingencia en los relacionado conBackup y recuperación de la configuración del Switches Hiperconvergencia y Swithces Cisco, Routers . Adicioanlmente se ejecutó el primer backup en el mes de agosto.</t>
    </r>
  </si>
  <si>
    <t>El plan actualizado puede ser consultado en el siguiente enlace: http://www.idep.edu.co/?q=content/gt-12-proceso-de-gesti%C3%B3n-tecnol%C3%B3gica#overlay-context=</t>
  </si>
  <si>
    <r>
      <t xml:space="preserve">30/06/2019: </t>
    </r>
    <r>
      <rPr>
        <sz val="11"/>
        <color rgb="FF000000"/>
        <rFont val="Calibri"/>
        <family val="2"/>
      </rPr>
      <t xml:space="preserve">A la fecha se elaboraron los siguientes documentos: 
- MN-GT-12-01 Manual del soporte de primer nivel y administración del antivirus.
- MN-GT-12-02 Manual del soporte de primer nivel y administración del firewall.
- MN-GT-12-03 Manual del soporte del primer nivel y administración para la hiperconvergencia.
- MN-GT-12-04 Manual para la administración de usuarios que se vinculan a los sistemas de información o servicios tecnológicos del IDEP.
- MN-GT-12-05 Manual para la administración del dominio Windows directorio activo y DNS del IDEP.
- MN-IDP- 04-04 Manual Técnico Para El Uso Del Servicio Tecnológico Para La Comprobación De La Duplicación De Contenidos.
- IN-GT-12-03 Instructivo Para Realizar El Backup Del Servidor Hp Ml370 G4 - Base De Datos Oracle.
- IN-GT-12-04 Instructivo Para Restaurar Backup Maquina – Servidor G4- Pruebas Base De Datos.
- IN-GT-12-05 Instructivo Para Cambio De Contraseña De Ingreso Al Sistema De Información GOOBI.
IN-GTH-13-05 Instructivo para la gestión de la nómina entre los sistemas de información humano y goobi.
</t>
    </r>
    <r>
      <rPr>
        <b/>
        <sz val="11"/>
        <color rgb="FF000000"/>
        <rFont val="Calibri"/>
        <family val="2"/>
      </rPr>
      <t>30/09/2019</t>
    </r>
    <r>
      <rPr>
        <sz val="11"/>
        <color rgb="FF000000"/>
        <rFont val="Calibri"/>
        <family val="2"/>
      </rPr>
      <t xml:space="preserve">
En el tercer trimestre se elaboraron y publicacron los siguientes documentos: 
-Manual para la gestión del servicio tecnológico misional OJS.
-Manual para la gestión del servicio tecnológico misional KOHA.
-Manual backup IDEP MN-GT-12-08
-MANUAL PARA LA ADMINISTRACIÓN Y SOPORTE DE PRIMER NIVEL DEL SISTEMA DE INFORMACIÓN HUMANO-MN-GT-12-09</t>
    </r>
  </si>
  <si>
    <r>
      <t xml:space="preserve">30/06/2019: </t>
    </r>
    <r>
      <rPr>
        <sz val="11"/>
        <rFont val="Calibri"/>
        <family val="2"/>
      </rPr>
      <t xml:space="preserve">A la fecha el Técnico Operativo de la Oficina de Planeación hizo uso de horas de soporte previstas en los contratos con el proveedor del Firewall y Antivirus el día 13 de junio de 2019 y con el proveedor de la Gsuite los días 21, 22 y 28 de marzo y 01 y 02 de abril de 2019.. Así mismo, fue capacitado por los Ingenieros contratistas a través de las pruebas cruzadas realizadas a los Manuales e instructivos:
- MN-GT-12-01 Manual del soporte de primer nivel y administración del antivirus.
- MN-GT-12-02 Manual del soporte de primer nivel y administración del firewall.
- MN-GT-12-03 Manual del soporte del primer nivel y administración para la hiperconvergencia.
- MN-GT-12-04 Manual para la administración de usuarios que se vinculan a los sistemas de información o servicios tecnológicos del IDEP.
- MN-GT-12-05 Manual para la administración del dominio Windows directorio activo y DNS del IDEP.
- IN-GT-12-03 Instructivo Para Realizar El Backup Del Servidor Hp Ml370 G4 - Base De Datos Oracle.
- IN-GT-12-04 Instructivo Para Restaurar Backup Maquina – Servidor G4- Pruebas Base De Datos.
</t>
    </r>
    <r>
      <rPr>
        <b/>
        <sz val="11"/>
        <rFont val="Calibri"/>
        <family val="2"/>
      </rPr>
      <t/>
    </r>
  </si>
  <si>
    <t>Hojas de asistencia que se encuentran en los expedientes contractuales No. 134 de 2018 - ITSELLCON. Expediente Contractual No. 071 de de 2018 - ITO Software.
Archivo drive con las pruebas realizadas a los documentos en mención, que se encuentra en la siguiente ruta: https://docs.google.com/spreadsheets/d/1rkj1JMm4LnWNRWL--zXFJrjXKTK2WPHCiHY5g3cAogk/edit#gid=292185415.</t>
  </si>
  <si>
    <r>
      <rPr>
        <b/>
        <sz val="11"/>
        <color rgb="FF000000"/>
        <rFont val="Calibri"/>
        <family val="2"/>
      </rPr>
      <t>30/06/2019:</t>
    </r>
    <r>
      <rPr>
        <sz val="11"/>
        <color rgb="FF000000"/>
        <rFont val="Calibri"/>
        <family val="2"/>
      </rPr>
      <t xml:space="preserve"> Se elaboró el FT-GT-12-20 Compromiso de cumplimiento de las políticas TIC del IDEP ​ mediante el cual los funcionarios o contratistas del IDEP certifican la recepción de recursos TIC y se establecen las políticas definidas por la entidad para su uso, así mismo la recepción y paz y salvo por parte del Técnico Operativo de la Oficina de Planeación.
</t>
    </r>
    <r>
      <rPr>
        <sz val="11"/>
        <color theme="1"/>
        <rFont val="Calibri"/>
        <family val="2"/>
      </rPr>
      <t>30/09/2019:El documento fue publicados el 11 de julio de 2019 y se inciará la implementación a partir de octubre de 2019.</t>
    </r>
  </si>
  <si>
    <t>Este documento pueder ser consultado en http://www.idep.edu.co/sites/default/files/FT-GT-12-20%20Compromiso%20politica%20tic%20V2.docx</t>
  </si>
  <si>
    <r>
      <rPr>
        <b/>
        <sz val="11"/>
        <rFont val="Calibri"/>
        <family val="2"/>
      </rPr>
      <t>30/06/2019:</t>
    </r>
    <r>
      <rPr>
        <sz val="11"/>
        <rFont val="Calibri"/>
        <family val="2"/>
      </rPr>
      <t xml:space="preserve"> Esta acción se encuentra programada para el tercer trimestre.
</t>
    </r>
    <r>
      <rPr>
        <b/>
        <sz val="11"/>
        <rFont val="Calibri"/>
        <family val="2"/>
      </rPr>
      <t>30/09/2019: S</t>
    </r>
    <r>
      <rPr>
        <sz val="11"/>
        <rFont val="Calibri"/>
        <family val="2"/>
      </rPr>
      <t xml:space="preserve">e elaboró  y publico el MN-GT-12-08 Manual para la gestión de back up del IDEP, que incluye las políticas para realizar el backup de la base de datos, servidores, sistemas de información, página web y Micrositios, dominio, firewall, biométrico, antivirus y carpetas institucionales y el procedimiento para realizar las pruebas de recuperación. 
Lo correspondiente a logs , será incluido en el  instructivo IN-GT-12-03., dado que los logs solamente aplican para el  servidor G4, esta actividad se realizará a 30 de octubre. </t>
    </r>
  </si>
  <si>
    <t>Este docuemnto esta publicado en el siguiente link: http://www.idep.edu.co/sites/default/files/MN-GT-12-08%20Manual%20gesti%C3%B3n%20de%20backup%20V1.pdf</t>
  </si>
  <si>
    <r>
      <t xml:space="preserve">30/06/2019: </t>
    </r>
    <r>
      <rPr>
        <sz val="11"/>
        <color rgb="FF000000"/>
        <rFont val="Calibri"/>
        <family val="2"/>
      </rPr>
      <t xml:space="preserve">Se realizó un ajuste preliminar al Formato de Control de Backups y Revisión de Servidores, que será publicado en julio en Maloca, ya que se encuentra en revisión.
</t>
    </r>
    <r>
      <rPr>
        <b/>
        <sz val="11"/>
        <color rgb="FF000000"/>
        <rFont val="Calibri"/>
        <family val="2"/>
      </rPr>
      <t>30/09/2019 :</t>
    </r>
    <r>
      <rPr>
        <sz val="11"/>
        <color rgb="FF000000"/>
        <rFont val="Calibri"/>
        <family val="2"/>
      </rPr>
      <t xml:space="preserve"> teniendo en cuenta que se elaboro el </t>
    </r>
    <r>
      <rPr>
        <sz val="11"/>
        <color rgb="FFFF0000"/>
        <rFont val="Calibri"/>
        <family val="2"/>
      </rPr>
      <t xml:space="preserve"> </t>
    </r>
    <r>
      <rPr>
        <sz val="11"/>
        <color theme="1"/>
        <rFont val="Calibri"/>
        <family val="2"/>
      </rPr>
      <t>manual para la gestión de Backup MN-GT-12-08, el formato debe ajustarse para que sea concordante con el manual. Fecha de ajuste: 15/11/2019.</t>
    </r>
  </si>
  <si>
    <t>http://www.idep.edu.co/sites/default/files/FT-GT-12-16_Control_BackUps_y_revision_de_servidores_V4.xls</t>
  </si>
  <si>
    <r>
      <t xml:space="preserve">30/06/2019: </t>
    </r>
    <r>
      <rPr>
        <sz val="11"/>
        <color rgb="FF000000"/>
        <rFont val="Calibri"/>
        <family val="2"/>
      </rPr>
      <t xml:space="preserve">Se ajustó la base de datos de activos de información en Excel que contiene los campos para la clasificación de la criticidad por confidencialidad, Integridad y disponibilidad en la que se realizó una primera actualización del inventario. Se realizó una actualización preliminar del inventario de activos de información tipo software, hardware y servicios que se registró en la base de datos. 
</t>
    </r>
    <r>
      <rPr>
        <b/>
        <sz val="11"/>
        <color theme="1"/>
        <rFont val="Calibri"/>
        <family val="2"/>
      </rPr>
      <t>30/09/2019</t>
    </r>
    <r>
      <rPr>
        <sz val="11"/>
        <color theme="1"/>
        <rFont val="Calibri"/>
        <family val="2"/>
      </rPr>
      <t xml:space="preserve"> : 
Se realizó la actualizacion de el inventario de activos tipo software, hardware,Serviicios. Esta información fue registrada en la base de datos de Activos Información tipo Software, Hardware y Servicios que se encuentra en la carpeta compartida de la OAP.Incluye la criticidad frente a la confidencialidad, integralidad y disponibilidad.se realizó la actualizacion de el inventario de activos tipo Servicio.Atendicendo la Guia 5- Guía para la Gestión y Clasificación de Activos de Información de MINTIC, la única información que se debe publicar es lo definido  en el boton de transprencia en el Numeral 10.2 registro de activos de información  ( campos: Proceso, nombre del activo y  descripcion bien) y se publicara en la web en el mes de octubre.</t>
    </r>
  </si>
  <si>
    <t>Esta información fue registrada en la base de datos de Activos Información tipo Software, Hardware y Servicios que se encuentra en la carpeta compartida de la OAP en la siguiente ruta: \\192.168.1.251\120_oap\IDEP2019\120_23_INVENTARIOS\1_Inventario Activos Información Software_Hardware_Servicios
SEGUNDA ACTUALIZACION: Esta información se encuentra actualizada en el siguiente link: Y:\IDEP2019\120_23_INVENTARIOS</t>
  </si>
  <si>
    <r>
      <t xml:space="preserve">30/06/2019: </t>
    </r>
    <r>
      <rPr>
        <sz val="11"/>
        <color theme="1"/>
        <rFont val="Calibri"/>
        <family val="2"/>
      </rPr>
      <t xml:space="preserve">Esta acción se encuentra programada para el tercer trimestre.
</t>
    </r>
    <r>
      <rPr>
        <b/>
        <sz val="11"/>
        <color theme="1"/>
        <rFont val="Calibri"/>
        <family val="2"/>
      </rPr>
      <t>30/09/2019:</t>
    </r>
    <r>
      <rPr>
        <sz val="11"/>
        <color theme="1"/>
        <rFont val="Calibri"/>
        <family val="2"/>
      </rPr>
      <t xml:space="preserve"> Se realizó Capacitación el 30 de septiembre de 2019 donde se trataron los temas de  cómo identificar ataques informáticos y las medidas preventivas y reactivas a tomar en cada caso.</t>
    </r>
  </si>
  <si>
    <r>
      <t>30/06/2019:</t>
    </r>
    <r>
      <rPr>
        <sz val="11"/>
        <color rgb="FF000000"/>
        <rFont val="Calibri"/>
        <family val="2"/>
      </rPr>
      <t xml:space="preserve"> Esta acción se encuentra programada para el cuarto trimestre.
30/09/2019: Esta actividad esta programada para el ultimo trimestre.</t>
    </r>
  </si>
  <si>
    <r>
      <t>30/06/2019:</t>
    </r>
    <r>
      <rPr>
        <sz val="11"/>
        <color theme="1"/>
        <rFont val="Calibri"/>
        <family val="2"/>
      </rPr>
      <t xml:space="preserve"> Se elaboró el Manual para la administración de la red LAN del IDEP, que incluye las políticas de seguridad. Este manual será publicado en Maloca en el Proceso de Gestión Tecnológica.
</t>
    </r>
    <r>
      <rPr>
        <b/>
        <sz val="11"/>
        <color theme="1"/>
        <rFont val="Calibri"/>
        <family val="2"/>
      </rPr>
      <t>30/09/2019</t>
    </r>
    <r>
      <rPr>
        <sz val="11"/>
        <color theme="1"/>
        <rFont val="Calibri"/>
        <family val="2"/>
      </rPr>
      <t xml:space="preserve">:  Este manual  fue publicado en maloka el 9 de julio de 2019, con la siguiente codificación: MN-GT-12-07 Manual para la administración de la red lan del idep y políticas de seguridad. </t>
    </r>
  </si>
  <si>
    <t>El documento puede ser consultado en el Expediente Contractual No. 045 de 2019. Una vez publicado se podrá encontrar en el siguiente link: http://www.idep.edu.co/?q=content/gt-12-proceso-de-gesti%C3%B3n-tecnol%C3%B3gica#overlay-context=
Este docuemtno se encuentra enunciado en la documentacion de http://www.idep.edu.co/?q=content/gt-12-proceso-de-gesti%C3%B3n-tecnol%C3%B3gica#overlay-context= y  Para consultar este documento debe comunicarse con el Administrador del Sistema Integrado de Gestión - SIG</t>
  </si>
  <si>
    <r>
      <t xml:space="preserve">30/06/2019: </t>
    </r>
    <r>
      <rPr>
        <sz val="11"/>
        <color rgb="FF000000"/>
        <rFont val="Calibri"/>
        <family val="2"/>
      </rPr>
      <t>Se realizaron</t>
    </r>
    <r>
      <rPr>
        <b/>
        <sz val="11"/>
        <color rgb="FF000000"/>
        <rFont val="Calibri"/>
        <family val="2"/>
      </rPr>
      <t xml:space="preserve"> </t>
    </r>
    <r>
      <rPr>
        <sz val="11"/>
        <color rgb="FF000000"/>
        <rFont val="Calibri"/>
        <family val="2"/>
      </rPr>
      <t xml:space="preserve">las pruebas para restablecimiento de contraseñas en el sistema HUMANO, sin embargo funcionaron para unos correos específicos como  soportesiafi@idep.edu.co y sistemas@idep.edu.co </t>
    </r>
    <r>
      <rPr>
        <sz val="11"/>
        <color theme="4" tint="-0.499984740745262"/>
        <rFont val="Calibri"/>
        <family val="2"/>
      </rPr>
      <t>, pero no para todos los que se requieren c</t>
    </r>
    <r>
      <rPr>
        <sz val="11"/>
        <color theme="1"/>
        <rFont val="Calibri"/>
        <family val="2"/>
      </rPr>
      <t xml:space="preserve">omo  clinares@idep.edu.co y aguevara@idep.edu.co. Se escala al proveedor de Google la situación antes expuesta.
</t>
    </r>
    <r>
      <rPr>
        <b/>
        <sz val="11"/>
        <color theme="1"/>
        <rFont val="Calibri"/>
        <family val="2"/>
      </rPr>
      <t xml:space="preserve">30/09/2019 </t>
    </r>
    <r>
      <rPr>
        <sz val="11"/>
        <color theme="1"/>
        <rFont val="Calibri"/>
        <family val="2"/>
      </rPr>
      <t xml:space="preserve">: Se realizaron los restablecimeitnos de las contraseñas de las cuentas  pendientes. </t>
    </r>
  </si>
  <si>
    <t>El instructivo puede ser consultado en el expediente contractual No. 028 de 2019 y el escalamiento se realizó al Proveedor de correo electrónico Institucional, ITO Software, el día 19 de junio de 2019. Una vez sea publicado el instructivo podrá ser consultado en: http://www.idep.edu.co/?q=content/gt-12-proceso-de-gesti%C3%B3n-tecnol%C3%B3gica#overlay-context=
las evidnecias de los pantallazos puede encontrase en la carpeta del contrato de Humano.</t>
  </si>
  <si>
    <r>
      <t>30/0</t>
    </r>
    <r>
      <rPr>
        <b/>
        <sz val="11"/>
        <color theme="1"/>
        <rFont val="Calibri"/>
        <family val="2"/>
      </rPr>
      <t xml:space="preserve">6/2019: </t>
    </r>
    <r>
      <rPr>
        <sz val="11"/>
        <color theme="1"/>
        <rFont val="Calibri"/>
        <family val="2"/>
      </rPr>
      <t xml:space="preserve">Esta actividad esta programada para el tercer trimestre. 
</t>
    </r>
    <r>
      <rPr>
        <b/>
        <sz val="11"/>
        <color theme="1"/>
        <rFont val="Calibri"/>
        <family val="2"/>
      </rPr>
      <t>30/09/2019</t>
    </r>
    <r>
      <rPr>
        <sz val="11"/>
        <color theme="1"/>
        <rFont val="Calibri"/>
        <family val="2"/>
      </rPr>
      <t xml:space="preserve">: Este manual fue incluido dentro de las obligaciones del contrato No. 045 de 2019, para el 20 de octubre de 2019. </t>
    </r>
  </si>
  <si>
    <r>
      <t xml:space="preserve">30/09/2019: </t>
    </r>
    <r>
      <rPr>
        <sz val="11"/>
        <rFont val="Calibri"/>
        <family val="2"/>
      </rPr>
      <t>La lista de asistencia y la presentación se pueden encontrar en el sigueitne link: C:\Users\jrincon\Documents\Planeación y Tecnología 2019\CAPACITACIONES Y SENSIBILIZACIONES\Capacitaciòn 3009219</t>
    </r>
  </si>
  <si>
    <r>
      <rPr>
        <b/>
        <sz val="10"/>
        <rFont val="Arial"/>
        <family val="2"/>
      </rPr>
      <t xml:space="preserve">05/12/2018: </t>
    </r>
    <r>
      <rPr>
        <sz val="10"/>
        <rFont val="Arial"/>
        <family val="2"/>
      </rPr>
      <t>Se realizó seguimiento  el 25/10/2018 por parte del líder del proceso y el equipo de tecnología en donde se ajusta la actividad en el sentido de: Incluir  en el procedimiento de mantenimiento a la infraestructura tecnológica  PRO-GT-12-05  la política de operación " Para minimizar el riesgo de afectación de los servicios tecnológicos frente a la seguridad y privacidad de la información causados por ataques informáticos y la ejecución de códigos maliciosos,  desde el proceso GT se cuenta  con  herramientas como licencias tipo Firewall y antivirus en los servidores y equipos de cómputo"</t>
    </r>
    <r>
      <rPr>
        <b/>
        <sz val="10"/>
        <rFont val="Arial"/>
        <family val="2"/>
      </rPr>
      <t xml:space="preserve">
31/03/2019: </t>
    </r>
    <r>
      <rPr>
        <sz val="10"/>
        <rFont val="Arial"/>
        <family val="2"/>
      </rPr>
      <t>Se actualizó el procedimiento PRO-GT-12-05 - Mantenimiento de Infraestructura Tecnológica - en donde se incluyó la política para minimizar el riesgo de afectación de los servicios tecnológicos frente a la seguridad y privacidad de la información causados por ataques informáticos y la ejecución de códigos maliciosos.</t>
    </r>
    <r>
      <rPr>
        <b/>
        <sz val="10"/>
        <rFont val="Arial"/>
        <family val="2"/>
      </rPr>
      <t xml:space="preserve">
30/06/2019: </t>
    </r>
    <r>
      <rPr>
        <sz val="10"/>
        <rFont val="Arial"/>
        <family val="2"/>
      </rPr>
      <t xml:space="preserve">Se elaboró una versión inicial del documento para la gestión de incidentes acorde con las especificaciones establecidas en la guía 16 del MSPI que se encuentra en revisión. Este documento será publicado en Maloca en el proceso de Gestión Tecnológica en el mes de julio. Se recomienda modificar la fecha de finalización de la actividad.
</t>
    </r>
    <r>
      <rPr>
        <b/>
        <sz val="10"/>
        <rFont val="Arial"/>
        <family val="2"/>
      </rPr>
      <t xml:space="preserve">30/09/2019: </t>
    </r>
    <r>
      <rPr>
        <sz val="10"/>
        <rFont val="Arial"/>
        <family val="2"/>
      </rPr>
      <t xml:space="preserve"> El 29 de agosto de 2019, se  público la Guia Para la gestión de incidentes de seguridad de la información . por ende no se modifico la fecha de la finalización de la actividad y se socializo en la capacitación del lunes 30 de septiembre de 2019.
</t>
    </r>
  </si>
  <si>
    <r>
      <t xml:space="preserve">TERCER TRIMESTRE: </t>
    </r>
    <r>
      <rPr>
        <sz val="10"/>
        <color rgb="FF000000"/>
        <rFont val="Arial"/>
        <family val="2"/>
      </rPr>
      <t xml:space="preserve">El profesional asistio al Archivo general de la Nacion a capacitacion el 19 de septiembre "Procesos colectivos de fortalecimiento de Archivos y conformacion del Registro especial de Archivos de Derechos Humanos y protocolos de Gestion Documental. </t>
    </r>
  </si>
  <si>
    <t>Correo electronico, comunicación 00106-812-001334 centro nacional de memoria</t>
  </si>
  <si>
    <r>
      <t xml:space="preserve">TERCER TRIMESTRE:  </t>
    </r>
    <r>
      <rPr>
        <sz val="10"/>
        <color rgb="FF000000"/>
        <rFont val="Arial"/>
        <family val="2"/>
      </rPr>
      <t xml:space="preserve">Esta actividad se realizara en el cuarto trimestre. </t>
    </r>
  </si>
  <si>
    <r>
      <t>TERCER TRIMESTRE:</t>
    </r>
    <r>
      <rPr>
        <sz val="10"/>
        <color rgb="FF000000"/>
        <rFont val="Arial"/>
        <family val="2"/>
      </rPr>
      <t xml:space="preserve"> Esta actividad se realizara en el cuarto trimestre. </t>
    </r>
  </si>
  <si>
    <r>
      <t xml:space="preserve">TERCER TRIMESTRE: </t>
    </r>
    <r>
      <rPr>
        <sz val="10"/>
        <color rgb="FF000000"/>
        <rFont val="Arial"/>
        <family val="2"/>
      </rPr>
      <t xml:space="preserve">Esta actividad se realizara en el cuarto trimestre. </t>
    </r>
  </si>
  <si>
    <r>
      <t xml:space="preserve">TERCER TRIMESTRE: </t>
    </r>
    <r>
      <rPr>
        <sz val="10"/>
        <color rgb="FF000000"/>
        <rFont val="Arial"/>
        <family val="2"/>
      </rPr>
      <t xml:space="preserve">Se solicito cotizacion para el bodegaje del archivo central. Se realizo un promedio de los recursos para ser incluido en el anteproyecto de presupuesto. </t>
    </r>
  </si>
  <si>
    <t>Cotizacion
Anteproyecto de presupuesto</t>
  </si>
  <si>
    <r>
      <t xml:space="preserve">TERCER TRIMESTRE:  </t>
    </r>
    <r>
      <rPr>
        <sz val="10"/>
        <color rgb="FF000000"/>
        <rFont val="Arial"/>
        <family val="2"/>
      </rPr>
      <t xml:space="preserve">Se ejecuto el cronograma de transferencias primarias al Archivo central con el fin de liberar los espacios para reorganizar los archivos de gestion.  </t>
    </r>
  </si>
  <si>
    <t>Carpeta Fisica Transferencias documentales, Archivo Subdireccion Administrativa,Financiera  y de Control Disciplinario</t>
  </si>
  <si>
    <r>
      <t xml:space="preserve">TERCER TRIMESTRE: </t>
    </r>
    <r>
      <rPr>
        <sz val="11"/>
        <color rgb="FF000000"/>
        <rFont val="Calibri"/>
        <family val="2"/>
      </rPr>
      <t>No reporta avance</t>
    </r>
  </si>
  <si>
    <r>
      <rPr>
        <b/>
        <sz val="10"/>
        <rFont val="Calibri"/>
        <family val="2"/>
      </rPr>
      <t xml:space="preserve">08/10/2019: </t>
    </r>
    <r>
      <rPr>
        <sz val="10"/>
        <rFont val="Calibri"/>
        <family val="2"/>
      </rPr>
      <t>El día 22/08/2019 se llevó a cabo la publicación del procedimiento PRO-GF-14-14 Causación órdenes de pago en la versión 9</t>
    </r>
  </si>
  <si>
    <r>
      <rPr>
        <b/>
        <sz val="10"/>
        <rFont val="Calibri"/>
        <family val="2"/>
      </rPr>
      <t xml:space="preserve">08/10/2019: </t>
    </r>
    <r>
      <rPr>
        <sz val="10"/>
        <rFont val="Calibri"/>
        <family val="2"/>
      </rPr>
      <t>PRO-GF-14-14 Causación órdenes de pago http://www.idep.edu.co/sites/default/files/PRO-GF-14-14%20Causacion%20ordenes%20de%20pago%20V9.pdf</t>
    </r>
  </si>
  <si>
    <r>
      <t xml:space="preserve">08/10/2019: </t>
    </r>
    <r>
      <rPr>
        <sz val="10"/>
        <rFont val="Calibri"/>
        <family val="2"/>
      </rPr>
      <t xml:space="preserve">No se formuló acción </t>
    </r>
  </si>
  <si>
    <r>
      <t xml:space="preserve">08/10/2019: </t>
    </r>
    <r>
      <rPr>
        <sz val="10"/>
        <rFont val="Calibri"/>
        <family val="2"/>
      </rPr>
      <t>Esta activiadad se desarrollará y dará cumplimiento en el transcurso del cuarto trimestre:se dará cumplimiento en el transcurso del trimestre</t>
    </r>
  </si>
  <si>
    <r>
      <t xml:space="preserve">08/10/2019: </t>
    </r>
    <r>
      <rPr>
        <sz val="10"/>
        <rFont val="Calibri"/>
        <family val="2"/>
      </rPr>
      <t>Esta activiadad se desarrollará y dará cumplimiento en el transcurso del cuarto trimestre.</t>
    </r>
  </si>
  <si>
    <r>
      <rPr>
        <b/>
        <sz val="10"/>
        <rFont val="Calibri"/>
        <family val="2"/>
      </rPr>
      <t xml:space="preserve">08/10/2019: </t>
    </r>
    <r>
      <rPr>
        <sz val="10"/>
        <rFont val="Calibri"/>
        <family val="2"/>
      </rPr>
      <t>Se emitió la resolución No. 093 del 12/09/2019,</t>
    </r>
    <r>
      <rPr>
        <i/>
        <sz val="10"/>
        <rFont val="Calibri"/>
        <family val="2"/>
      </rPr>
      <t xml:space="preserve"> "Por la cual se actualizan las disposiciones contenidas en la resolución 147 de 2018 mediante la cual -se modificó el funcionamiento del Comité Técnico de Sostenibilidad del Sistema del  Instituto para la Investigación Educativa y el Desarrollo Pedagógico - IDEP, y se dictan algunas posiciones"</t>
    </r>
  </si>
  <si>
    <r>
      <rPr>
        <b/>
        <sz val="11"/>
        <rFont val="Calibri"/>
        <family val="2"/>
      </rPr>
      <t>08/10/2019:</t>
    </r>
    <r>
      <rPr>
        <sz val="11"/>
        <rFont val="Calibri"/>
        <family val="2"/>
      </rPr>
      <t xml:space="preserve"> Resolución No. 093 del 12/09/2019</t>
    </r>
  </si>
  <si>
    <r>
      <rPr>
        <b/>
        <sz val="10"/>
        <rFont val="Calibri"/>
        <family val="2"/>
      </rPr>
      <t xml:space="preserve">08/10/2019: </t>
    </r>
    <r>
      <rPr>
        <sz val="10"/>
        <rFont val="Calibri"/>
        <family val="2"/>
      </rPr>
      <t>Se realizó conciliación trimestral de la información de saldos de operaciones recíprocas con entidades de derecho público con corte 30 de junio de 2019</t>
    </r>
  </si>
  <si>
    <r>
      <rPr>
        <b/>
        <sz val="11"/>
        <rFont val="Calibri"/>
        <family val="2"/>
      </rPr>
      <t xml:space="preserve">08/10/2019: </t>
    </r>
    <r>
      <rPr>
        <sz val="11"/>
        <rFont val="Calibri"/>
        <family val="2"/>
      </rPr>
      <t>las evidencias se encuentran en medio magnético en el equipo del profesional de contabilidad</t>
    </r>
  </si>
  <si>
    <r>
      <t>08/10/2019:</t>
    </r>
    <r>
      <rPr>
        <sz val="10"/>
        <rFont val="Calibri"/>
        <family val="2"/>
      </rPr>
      <t xml:space="preserve"> Durante el tercer trimestre se dará cumplimiento a esta actividad</t>
    </r>
  </si>
  <si>
    <r>
      <rPr>
        <b/>
        <sz val="11"/>
        <rFont val="Calibri"/>
        <family val="2"/>
      </rPr>
      <t xml:space="preserve">03/10/2019: </t>
    </r>
    <r>
      <rPr>
        <sz val="11"/>
        <rFont val="Calibri"/>
        <family val="2"/>
      </rPr>
      <t>En Maloca AulaSIG http://www.idep.edu.co/sites/default/files/PRO-GF-14-01%20Ejec%20Presupuestal%20V6.pdf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</si>
</sst>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240A]d&quot; de &quot;mmmm&quot; de &quot;yyyy"/>
    <numFmt numFmtId="165" formatCode="_(* #,##0_);_(* \(#,##0\);_(* &quot;-&quot;??_);_(@_)"/>
    <numFmt numFmtId="166" formatCode="0.0%"/>
  </numFmts>
  <fonts count="98"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1"/>
      <name val="Calibri"/>
      <family val="2"/>
    </font>
    <font>
      <b/>
      <sz val="25"/>
      <name val="Arial"/>
      <family val="2"/>
    </font>
    <font>
      <sz val="16"/>
      <name val="Arial"/>
      <family val="2"/>
    </font>
    <font>
      <sz val="18"/>
      <name val="Arial"/>
      <family val="2"/>
    </font>
    <font>
      <b/>
      <sz val="12"/>
      <name val="Arial"/>
      <family val="2"/>
    </font>
    <font>
      <b/>
      <sz val="18"/>
      <name val="Arial"/>
      <family val="2"/>
    </font>
    <font>
      <sz val="10"/>
      <name val="Arial"/>
      <family val="2"/>
    </font>
    <font>
      <b/>
      <sz val="16"/>
      <name val="Arial"/>
      <family val="2"/>
    </font>
    <font>
      <sz val="11"/>
      <name val="Arial"/>
      <family val="2"/>
    </font>
    <font>
      <b/>
      <sz val="11"/>
      <name val="Arial"/>
      <family val="2"/>
    </font>
    <font>
      <b/>
      <sz val="10"/>
      <name val="Arial"/>
      <family val="2"/>
    </font>
    <font>
      <sz val="11"/>
      <name val="Calibri"/>
      <family val="2"/>
    </font>
    <font>
      <b/>
      <sz val="30"/>
      <name val="Arial"/>
      <family val="2"/>
    </font>
    <font>
      <sz val="10"/>
      <color indexed="8"/>
      <name val="Arial"/>
      <family val="2"/>
    </font>
    <font>
      <b/>
      <sz val="10"/>
      <color indexed="8"/>
      <name val="Arial"/>
      <family val="2"/>
    </font>
    <font>
      <sz val="15"/>
      <name val="Arial"/>
      <family val="2"/>
    </font>
    <font>
      <b/>
      <sz val="11"/>
      <name val="Calibri"/>
      <family val="2"/>
    </font>
    <font>
      <i/>
      <sz val="10"/>
      <color indexed="8"/>
      <name val="Arial"/>
      <family val="2"/>
    </font>
    <font>
      <b/>
      <sz val="9.5"/>
      <name val="Arial"/>
      <family val="2"/>
    </font>
    <font>
      <sz val="9.5"/>
      <name val="Calibri"/>
      <family val="2"/>
    </font>
    <font>
      <i/>
      <u/>
      <sz val="10"/>
      <color indexed="8"/>
      <name val="Arial"/>
      <family val="2"/>
    </font>
    <font>
      <sz val="11"/>
      <color theme="1"/>
      <name val="Calibri"/>
      <family val="2"/>
      <scheme val="minor"/>
    </font>
    <font>
      <u/>
      <sz val="11"/>
      <color theme="10"/>
      <name val="Calibri"/>
      <family val="2"/>
    </font>
    <font>
      <sz val="18"/>
      <color rgb="FF000000"/>
      <name val="Calibri"/>
      <family val="2"/>
    </font>
    <font>
      <b/>
      <sz val="10"/>
      <color rgb="FF000000"/>
      <name val="Calibri"/>
      <family val="2"/>
    </font>
    <font>
      <b/>
      <sz val="8"/>
      <color rgb="FF000000"/>
      <name val="Arial"/>
      <family val="2"/>
    </font>
    <font>
      <b/>
      <sz val="14"/>
      <color rgb="FF000000"/>
      <name val="Arial"/>
      <family val="2"/>
    </font>
    <font>
      <b/>
      <u/>
      <sz val="13"/>
      <color rgb="FF0000FF"/>
      <name val="Arial"/>
      <family val="2"/>
    </font>
    <font>
      <sz val="11"/>
      <color rgb="FFFF0000"/>
      <name val="Arial"/>
      <family val="2"/>
    </font>
    <font>
      <b/>
      <sz val="15"/>
      <color rgb="FFFFFFFF"/>
      <name val="Arial Black"/>
      <family val="2"/>
    </font>
    <font>
      <u/>
      <sz val="13"/>
      <color rgb="FF0000FF"/>
      <name val="Arial"/>
      <family val="2"/>
    </font>
    <font>
      <b/>
      <sz val="15"/>
      <color rgb="FFFF0000"/>
      <name val="Arial"/>
      <family val="2"/>
    </font>
    <font>
      <b/>
      <sz val="12"/>
      <color rgb="FFFF0000"/>
      <name val="Arial"/>
      <family val="2"/>
    </font>
    <font>
      <b/>
      <sz val="14"/>
      <color rgb="FFFFFFFF"/>
      <name val="Arial"/>
      <family val="2"/>
    </font>
    <font>
      <b/>
      <sz val="16"/>
      <color rgb="FFFFFFFF"/>
      <name val="Arial"/>
      <family val="2"/>
    </font>
    <font>
      <b/>
      <sz val="18"/>
      <color rgb="FF000000"/>
      <name val="Arial"/>
      <family val="2"/>
    </font>
    <font>
      <sz val="10"/>
      <color rgb="FF000000"/>
      <name val="Arial"/>
      <family val="2"/>
    </font>
    <font>
      <b/>
      <sz val="10"/>
      <color rgb="FF000000"/>
      <name val="Arial"/>
      <family val="2"/>
    </font>
    <font>
      <b/>
      <sz val="10"/>
      <color rgb="FFFF0000"/>
      <name val="Arial"/>
      <family val="2"/>
    </font>
    <font>
      <sz val="10"/>
      <color rgb="FFFF0000"/>
      <name val="Arial"/>
      <family val="2"/>
    </font>
    <font>
      <sz val="11"/>
      <color rgb="FF000000"/>
      <name val="Arial"/>
      <family val="2"/>
    </font>
    <font>
      <sz val="10"/>
      <color rgb="FF000000"/>
      <name val="Calibri"/>
      <family val="2"/>
    </font>
    <font>
      <b/>
      <sz val="12"/>
      <color rgb="FF000000"/>
      <name val="Arial"/>
      <family val="2"/>
    </font>
    <font>
      <b/>
      <sz val="19"/>
      <color rgb="FF000000"/>
      <name val="Arial"/>
      <family val="2"/>
    </font>
    <font>
      <b/>
      <sz val="11"/>
      <color rgb="FF000000"/>
      <name val="Arial"/>
      <family val="2"/>
    </font>
    <font>
      <b/>
      <sz val="12"/>
      <color rgb="FFFFFFFF"/>
      <name val="Arial"/>
      <family val="2"/>
    </font>
    <font>
      <b/>
      <sz val="15"/>
      <color rgb="FF000000"/>
      <name val="Arial"/>
      <family val="2"/>
    </font>
    <font>
      <b/>
      <sz val="13"/>
      <color rgb="FF000000"/>
      <name val="Arial"/>
      <family val="2"/>
    </font>
    <font>
      <sz val="16"/>
      <color theme="1"/>
      <name val="Arial"/>
      <family val="2"/>
    </font>
    <font>
      <b/>
      <sz val="11"/>
      <color rgb="FF000000"/>
      <name val="Calibri"/>
      <family val="2"/>
    </font>
    <font>
      <sz val="9.5"/>
      <color rgb="FF000000"/>
      <name val="Calibri"/>
      <family val="2"/>
    </font>
    <font>
      <sz val="9.5"/>
      <color rgb="FF000000"/>
      <name val="Arial"/>
      <family val="2"/>
    </font>
    <font>
      <b/>
      <sz val="36"/>
      <color rgb="FF0070C0"/>
      <name val="Calibri"/>
      <family val="2"/>
    </font>
    <font>
      <b/>
      <sz val="16"/>
      <color rgb="FFFFFFFF"/>
      <name val="Arial Black"/>
      <family val="2"/>
    </font>
    <font>
      <u/>
      <sz val="18"/>
      <color theme="10"/>
      <name val="Calibri"/>
      <family val="2"/>
    </font>
    <font>
      <u/>
      <sz val="20"/>
      <color theme="10"/>
      <name val="Calibri"/>
      <family val="2"/>
    </font>
    <font>
      <b/>
      <u/>
      <sz val="12"/>
      <color rgb="FFFFFFFF"/>
      <name val="Arial"/>
      <family val="2"/>
    </font>
    <font>
      <u/>
      <sz val="20"/>
      <color rgb="FF0563C1"/>
      <name val="Calibri"/>
      <family val="2"/>
    </font>
    <font>
      <b/>
      <sz val="14"/>
      <color rgb="FF003366"/>
      <name val="Arial"/>
      <family val="2"/>
    </font>
    <font>
      <b/>
      <sz val="18"/>
      <color rgb="FFFFFFFF"/>
      <name val="Arial"/>
      <family val="2"/>
    </font>
    <font>
      <u/>
      <sz val="11"/>
      <name val="Calibri"/>
      <family val="2"/>
    </font>
    <font>
      <i/>
      <sz val="10"/>
      <name val="Arial"/>
      <family val="2"/>
    </font>
    <font>
      <sz val="10"/>
      <color rgb="FF0070C0"/>
      <name val="Arial"/>
      <family val="2"/>
    </font>
    <font>
      <b/>
      <sz val="12"/>
      <color theme="0"/>
      <name val="Arial"/>
      <family val="2"/>
    </font>
    <font>
      <b/>
      <sz val="11"/>
      <color theme="0"/>
      <name val="Calibri"/>
      <family val="2"/>
    </font>
    <font>
      <b/>
      <u/>
      <sz val="10"/>
      <color rgb="FF000000"/>
      <name val="Arial"/>
      <family val="2"/>
    </font>
    <font>
      <b/>
      <sz val="10"/>
      <color rgb="FF0070C0"/>
      <name val="Arial"/>
      <family val="2"/>
    </font>
    <font>
      <b/>
      <u/>
      <sz val="12"/>
      <name val="Arial"/>
      <family val="2"/>
    </font>
    <font>
      <u/>
      <sz val="10"/>
      <color theme="10"/>
      <name val="Arial"/>
      <family val="2"/>
    </font>
    <font>
      <i/>
      <sz val="10"/>
      <color rgb="FF000000"/>
      <name val="Arial"/>
      <family val="2"/>
    </font>
    <font>
      <b/>
      <i/>
      <sz val="10"/>
      <color indexed="8"/>
      <name val="Arial"/>
      <family val="2"/>
    </font>
    <font>
      <b/>
      <sz val="10"/>
      <name val="Calibri"/>
      <family val="2"/>
    </font>
    <font>
      <u/>
      <sz val="10"/>
      <name val="Arial"/>
      <family val="2"/>
    </font>
    <font>
      <u/>
      <sz val="10"/>
      <name val="Calibri"/>
      <family val="2"/>
    </font>
    <font>
      <sz val="11"/>
      <color rgb="FF000000"/>
      <name val="Calibri"/>
      <family val="2"/>
    </font>
    <font>
      <b/>
      <sz val="11"/>
      <color theme="1"/>
      <name val="Calibri"/>
      <family val="2"/>
      <scheme val="minor"/>
    </font>
    <font>
      <b/>
      <sz val="9"/>
      <color theme="1"/>
      <name val="Arial"/>
      <family val="2"/>
    </font>
    <font>
      <sz val="9"/>
      <color theme="1"/>
      <name val="Arial"/>
      <family val="2"/>
    </font>
    <font>
      <b/>
      <sz val="11"/>
      <name val="Calibri"/>
      <family val="2"/>
      <scheme val="minor"/>
    </font>
    <font>
      <sz val="8"/>
      <color rgb="FF000000"/>
      <name val="Arial"/>
      <family val="2"/>
    </font>
    <font>
      <i/>
      <sz val="10"/>
      <color rgb="FF000000"/>
      <name val="Calibri"/>
      <family val="2"/>
    </font>
    <font>
      <b/>
      <sz val="20"/>
      <name val="Calibri"/>
      <family val="2"/>
    </font>
    <font>
      <sz val="11"/>
      <color rgb="FFFF0000"/>
      <name val="Calibri"/>
      <family val="2"/>
    </font>
    <font>
      <sz val="10"/>
      <name val="Calibri"/>
      <family val="2"/>
    </font>
    <font>
      <sz val="10"/>
      <color theme="1"/>
      <name val="Calibri"/>
      <family val="2"/>
    </font>
    <font>
      <sz val="10"/>
      <color theme="1"/>
      <name val="Arial"/>
      <family val="2"/>
    </font>
    <font>
      <sz val="11"/>
      <color theme="1"/>
      <name val="Calibri"/>
      <family val="2"/>
    </font>
    <font>
      <i/>
      <sz val="10"/>
      <name val="Calibri"/>
      <family val="2"/>
    </font>
    <font>
      <b/>
      <sz val="11"/>
      <color theme="1"/>
      <name val="Calibri"/>
      <family val="2"/>
    </font>
    <font>
      <sz val="11"/>
      <color theme="4" tint="-0.499984740745262"/>
      <name val="Calibri"/>
      <family val="2"/>
    </font>
  </fonts>
  <fills count="39">
    <fill>
      <patternFill patternType="none"/>
    </fill>
    <fill>
      <patternFill patternType="gray125"/>
    </fill>
    <fill>
      <patternFill patternType="solid">
        <fgColor rgb="FF99CCFF"/>
        <bgColor rgb="FF99CCFF"/>
      </patternFill>
    </fill>
    <fill>
      <patternFill patternType="solid">
        <fgColor rgb="FFC0C0C0"/>
        <bgColor rgb="FFC0C0C0"/>
      </patternFill>
    </fill>
    <fill>
      <patternFill patternType="solid">
        <fgColor rgb="FFFFFFFF"/>
        <bgColor rgb="FFFFFFFF"/>
      </patternFill>
    </fill>
    <fill>
      <patternFill patternType="solid">
        <fgColor rgb="FF00B0F0"/>
        <bgColor rgb="FF00B0F0"/>
      </patternFill>
    </fill>
    <fill>
      <patternFill patternType="solid">
        <fgColor rgb="FF92D050"/>
        <bgColor rgb="FF92D050"/>
      </patternFill>
    </fill>
    <fill>
      <patternFill patternType="solid">
        <fgColor rgb="FF9966FF"/>
        <bgColor rgb="FF9966FF"/>
      </patternFill>
    </fill>
    <fill>
      <patternFill patternType="solid">
        <fgColor rgb="FFFF9900"/>
        <bgColor rgb="FFFF9900"/>
      </patternFill>
    </fill>
    <fill>
      <patternFill patternType="solid">
        <fgColor theme="0" tint="-0.249977111117893"/>
        <bgColor rgb="FFC0C0C0"/>
      </patternFill>
    </fill>
    <fill>
      <patternFill patternType="solid">
        <fgColor theme="0" tint="-0.249977111117893"/>
        <bgColor rgb="FFFFFFFF"/>
      </patternFill>
    </fill>
    <fill>
      <patternFill patternType="solid">
        <fgColor theme="0" tint="-0.249977111117893"/>
        <bgColor rgb="FF003366"/>
      </patternFill>
    </fill>
    <fill>
      <patternFill patternType="solid">
        <fgColor theme="0" tint="-0.249977111117893"/>
        <bgColor indexed="64"/>
      </patternFill>
    </fill>
    <fill>
      <patternFill patternType="solid">
        <fgColor rgb="FF339966"/>
        <bgColor rgb="FF339966"/>
      </patternFill>
    </fill>
    <fill>
      <patternFill patternType="solid">
        <fgColor rgb="FFFF0000"/>
        <bgColor indexed="64"/>
      </patternFill>
    </fill>
    <fill>
      <patternFill patternType="solid">
        <fgColor theme="5" tint="-0.24994659260841701"/>
        <bgColor indexed="64"/>
      </patternFill>
    </fill>
    <fill>
      <patternFill patternType="solid">
        <fgColor rgb="FF92D050"/>
        <bgColor indexed="64"/>
      </patternFill>
    </fill>
    <fill>
      <patternFill patternType="solid">
        <fgColor rgb="FFDADADA"/>
        <bgColor rgb="FFDADADA"/>
      </patternFill>
    </fill>
    <fill>
      <patternFill patternType="solid">
        <fgColor theme="0"/>
        <bgColor indexed="64"/>
      </patternFill>
    </fill>
    <fill>
      <patternFill patternType="solid">
        <fgColor rgb="FF003366"/>
        <bgColor rgb="FF003366"/>
      </patternFill>
    </fill>
    <fill>
      <patternFill patternType="solid">
        <fgColor rgb="FF969696"/>
        <bgColor rgb="FF969696"/>
      </patternFill>
    </fill>
    <fill>
      <patternFill patternType="solid">
        <fgColor rgb="FFFFC000"/>
        <bgColor rgb="FF99CC00"/>
      </patternFill>
    </fill>
    <fill>
      <patternFill patternType="solid">
        <fgColor rgb="FFFFC000"/>
        <bgColor indexed="64"/>
      </patternFill>
    </fill>
    <fill>
      <patternFill patternType="solid">
        <fgColor rgb="FFFF0000"/>
        <bgColor rgb="FF008000"/>
      </patternFill>
    </fill>
    <fill>
      <patternFill patternType="solid">
        <fgColor rgb="FF00B050"/>
        <bgColor rgb="FF003366"/>
      </patternFill>
    </fill>
    <fill>
      <patternFill patternType="solid">
        <fgColor rgb="FF00B050"/>
        <bgColor indexed="64"/>
      </patternFill>
    </fill>
    <fill>
      <patternFill patternType="solid">
        <fgColor rgb="FFFFFF00"/>
        <bgColor rgb="FFFFFF00"/>
      </patternFill>
    </fill>
    <fill>
      <patternFill patternType="solid">
        <fgColor rgb="FF333399"/>
        <bgColor rgb="FF333399"/>
      </patternFill>
    </fill>
    <fill>
      <patternFill patternType="solid">
        <fgColor rgb="FF99CC00"/>
        <bgColor rgb="FF99CC00"/>
      </patternFill>
    </fill>
    <fill>
      <patternFill patternType="solid">
        <fgColor rgb="FF33CCCC"/>
        <bgColor rgb="FF33CCCC"/>
      </patternFill>
    </fill>
    <fill>
      <patternFill patternType="solid">
        <fgColor theme="4" tint="-0.249977111117893"/>
        <bgColor rgb="FF003366"/>
      </patternFill>
    </fill>
    <fill>
      <patternFill patternType="solid">
        <fgColor theme="4" tint="-0.249977111117893"/>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5" tint="-0.249977111117893"/>
        <bgColor rgb="FF003366"/>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39997558519241921"/>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style="medium">
        <color rgb="FF000000"/>
      </right>
      <top/>
      <bottom style="thin">
        <color rgb="FF000000"/>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bottom style="thin">
        <color rgb="FF000000"/>
      </bottom>
      <diagonal/>
    </border>
    <border>
      <left style="medium">
        <color rgb="FF000000"/>
      </left>
      <right style="medium">
        <color indexed="64"/>
      </right>
      <top/>
      <bottom style="thin">
        <color rgb="FF000000"/>
      </bottom>
      <diagonal/>
    </border>
    <border>
      <left style="medium">
        <color indexed="64"/>
      </left>
      <right style="medium">
        <color rgb="FF000000"/>
      </right>
      <top style="thin">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medium">
        <color indexed="64"/>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indexed="64"/>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diagonal/>
    </border>
    <border>
      <left/>
      <right style="medium">
        <color indexed="64"/>
      </right>
      <top/>
      <bottom style="medium">
        <color rgb="FF000000"/>
      </bottom>
      <diagonal/>
    </border>
    <border>
      <left/>
      <right style="thin">
        <color rgb="FF000000"/>
      </right>
      <top style="medium">
        <color indexed="64"/>
      </top>
      <bottom style="medium">
        <color indexed="64"/>
      </bottom>
      <diagonal/>
    </border>
    <border>
      <left style="hair">
        <color rgb="FF000000"/>
      </left>
      <right style="hair">
        <color rgb="FF000000"/>
      </right>
      <top style="hair">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rgb="FF000000"/>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rgb="FF000000"/>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style="medium">
        <color indexed="64"/>
      </left>
      <right style="medium">
        <color rgb="FF000000"/>
      </right>
      <top style="thin">
        <color rgb="FF000000"/>
      </top>
      <bottom/>
      <diagonal/>
    </border>
    <border>
      <left style="medium">
        <color indexed="64"/>
      </left>
      <right style="medium">
        <color indexed="64"/>
      </right>
      <top style="thin">
        <color rgb="FF000000"/>
      </top>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14">
    <xf numFmtId="0" fontId="0" fillId="0" borderId="0"/>
    <xf numFmtId="0" fontId="30" fillId="0" borderId="0" applyNumberFormat="0" applyFill="0" applyBorder="0" applyAlignment="0" applyProtection="0"/>
    <xf numFmtId="0" fontId="29" fillId="0" borderId="0"/>
    <xf numFmtId="0" fontId="6" fillId="0" borderId="0"/>
    <xf numFmtId="9" fontId="82" fillId="0" borderId="0" applyFont="0" applyFill="0" applyBorder="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1057">
    <xf numFmtId="0" fontId="0" fillId="0" borderId="0" xfId="0" applyFont="1" applyAlignment="1"/>
    <xf numFmtId="0" fontId="0" fillId="0" borderId="0" xfId="0" applyFont="1"/>
    <xf numFmtId="0" fontId="31" fillId="0" borderId="0" xfId="0" applyFont="1"/>
    <xf numFmtId="0" fontId="32" fillId="2" borderId="32" xfId="0" applyFont="1" applyFill="1" applyBorder="1" applyAlignment="1">
      <alignment horizontal="center" vertical="center" wrapText="1"/>
    </xf>
    <xf numFmtId="0" fontId="32" fillId="2" borderId="33" xfId="0" applyFont="1" applyFill="1" applyBorder="1" applyAlignment="1">
      <alignment horizontal="center" vertical="center"/>
    </xf>
    <xf numFmtId="0" fontId="32" fillId="0" borderId="0" xfId="0" applyFont="1" applyAlignment="1">
      <alignment horizontal="center" vertical="center"/>
    </xf>
    <xf numFmtId="0" fontId="32" fillId="2" borderId="33"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49" fontId="33" fillId="0" borderId="32" xfId="0" applyNumberFormat="1" applyFont="1" applyBorder="1" applyAlignment="1">
      <alignment horizontal="center" vertical="center" wrapText="1"/>
    </xf>
    <xf numFmtId="49" fontId="33" fillId="0" borderId="32" xfId="0" applyNumberFormat="1" applyFont="1" applyBorder="1" applyAlignment="1">
      <alignment horizontal="left" vertical="center" wrapText="1"/>
    </xf>
    <xf numFmtId="49" fontId="33" fillId="0" borderId="0" xfId="0" applyNumberFormat="1" applyFont="1" applyAlignment="1">
      <alignment horizontal="left" vertical="center" wrapText="1"/>
    </xf>
    <xf numFmtId="49" fontId="33" fillId="0" borderId="0" xfId="0" applyNumberFormat="1" applyFont="1" applyAlignment="1">
      <alignment horizontal="center" vertical="center" wrapText="1"/>
    </xf>
    <xf numFmtId="0" fontId="0" fillId="0" borderId="0" xfId="0" applyFont="1" applyAlignment="1">
      <alignment horizontal="center"/>
    </xf>
    <xf numFmtId="0" fontId="0" fillId="0" borderId="0" xfId="0" applyFont="1" applyAlignment="1">
      <alignment horizontal="left" vertical="center"/>
    </xf>
    <xf numFmtId="0" fontId="0" fillId="0" borderId="0" xfId="0" applyFont="1" applyAlignment="1">
      <alignment horizontal="left" vertical="top"/>
    </xf>
    <xf numFmtId="0" fontId="0" fillId="0" borderId="0" xfId="0" applyFont="1" applyAlignment="1">
      <alignment horizontal="left"/>
    </xf>
    <xf numFmtId="0" fontId="11" fillId="3" borderId="0"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0" xfId="0" applyFont="1" applyFill="1" applyBorder="1" applyAlignment="1">
      <alignment horizontal="left" vertical="center"/>
    </xf>
    <xf numFmtId="0" fontId="12" fillId="3" borderId="0" xfId="0" applyFont="1" applyFill="1" applyBorder="1" applyAlignment="1">
      <alignment horizontal="center" vertical="center" wrapText="1"/>
    </xf>
    <xf numFmtId="0" fontId="12" fillId="3" borderId="0" xfId="0" applyFont="1" applyFill="1" applyBorder="1" applyAlignment="1">
      <alignment horizontal="left" vertical="center" wrapText="1"/>
    </xf>
    <xf numFmtId="0" fontId="12" fillId="3" borderId="0" xfId="0" applyFont="1" applyFill="1" applyBorder="1" applyAlignment="1">
      <alignment horizontal="left" vertical="top" wrapText="1"/>
    </xf>
    <xf numFmtId="0" fontId="0" fillId="3" borderId="0" xfId="0" applyFont="1" applyFill="1" applyBorder="1"/>
    <xf numFmtId="0" fontId="0" fillId="3" borderId="0" xfId="0" applyFont="1" applyFill="1" applyBorder="1" applyAlignment="1">
      <alignment horizontal="left" vertical="center"/>
    </xf>
    <xf numFmtId="0" fontId="34" fillId="3" borderId="0" xfId="0" applyFont="1" applyFill="1" applyBorder="1" applyAlignment="1">
      <alignment horizontal="left" vertical="center" wrapText="1"/>
    </xf>
    <xf numFmtId="0" fontId="0" fillId="3" borderId="0" xfId="0" applyFont="1" applyFill="1" applyBorder="1" applyAlignment="1">
      <alignment horizontal="center" vertical="center"/>
    </xf>
    <xf numFmtId="0" fontId="31" fillId="3" borderId="0" xfId="0" applyFont="1" applyFill="1" applyBorder="1"/>
    <xf numFmtId="0" fontId="35" fillId="3" borderId="0" xfId="0" applyFont="1" applyFill="1" applyBorder="1" applyAlignment="1">
      <alignment wrapText="1"/>
    </xf>
    <xf numFmtId="0" fontId="36" fillId="4" borderId="34" xfId="0" applyFont="1" applyFill="1" applyBorder="1"/>
    <xf numFmtId="43" fontId="0" fillId="4" borderId="35" xfId="0" applyNumberFormat="1" applyFont="1" applyFill="1" applyBorder="1"/>
    <xf numFmtId="43" fontId="37" fillId="4" borderId="35" xfId="0" applyNumberFormat="1" applyFont="1" applyFill="1" applyBorder="1" applyAlignment="1">
      <alignment vertical="top" wrapText="1"/>
    </xf>
    <xf numFmtId="43" fontId="14" fillId="4" borderId="35" xfId="0" applyNumberFormat="1" applyFont="1" applyFill="1" applyBorder="1"/>
    <xf numFmtId="0" fontId="38" fillId="3" borderId="0" xfId="0" applyFont="1" applyFill="1" applyBorder="1"/>
    <xf numFmtId="0" fontId="36" fillId="4" borderId="36" xfId="0" applyFont="1" applyFill="1" applyBorder="1"/>
    <xf numFmtId="43" fontId="0" fillId="4" borderId="0" xfId="0" applyNumberFormat="1" applyFont="1" applyFill="1" applyBorder="1"/>
    <xf numFmtId="0" fontId="15" fillId="4" borderId="0" xfId="0" applyFont="1" applyFill="1" applyBorder="1" applyAlignment="1">
      <alignment vertical="center" wrapText="1"/>
    </xf>
    <xf numFmtId="0" fontId="34" fillId="0" borderId="37" xfId="0" applyFont="1" applyBorder="1" applyAlignment="1">
      <alignment horizontal="center" vertical="center"/>
    </xf>
    <xf numFmtId="43" fontId="14" fillId="4" borderId="0" xfId="0" applyNumberFormat="1" applyFont="1" applyFill="1" applyBorder="1"/>
    <xf numFmtId="0" fontId="39" fillId="4" borderId="0" xfId="0" applyFont="1" applyFill="1" applyBorder="1" applyAlignment="1">
      <alignment horizontal="center" vertical="center" wrapText="1"/>
    </xf>
    <xf numFmtId="0" fontId="40" fillId="4" borderId="0" xfId="0" applyFont="1" applyFill="1" applyBorder="1" applyAlignment="1">
      <alignment horizontal="center" vertical="center" wrapText="1"/>
    </xf>
    <xf numFmtId="0" fontId="39" fillId="4" borderId="38" xfId="0" applyFont="1" applyFill="1" applyBorder="1" applyAlignment="1">
      <alignment horizontal="center" vertical="center" wrapText="1"/>
    </xf>
    <xf numFmtId="0" fontId="36" fillId="4" borderId="39" xfId="0" applyFont="1" applyFill="1" applyBorder="1"/>
    <xf numFmtId="1" fontId="16" fillId="4" borderId="40" xfId="0" applyNumberFormat="1" applyFont="1" applyFill="1" applyBorder="1" applyAlignment="1">
      <alignment horizontal="center" vertical="center"/>
    </xf>
    <xf numFmtId="43" fontId="14" fillId="4" borderId="40" xfId="0" applyNumberFormat="1" applyFont="1" applyFill="1" applyBorder="1"/>
    <xf numFmtId="43" fontId="17" fillId="4" borderId="40" xfId="0" applyNumberFormat="1" applyFont="1" applyFill="1" applyBorder="1"/>
    <xf numFmtId="0" fontId="34" fillId="0" borderId="41" xfId="0" applyFont="1" applyBorder="1" applyAlignment="1">
      <alignment horizontal="center" vertical="center"/>
    </xf>
    <xf numFmtId="0" fontId="39" fillId="4" borderId="40" xfId="0" applyFont="1" applyFill="1" applyBorder="1" applyAlignment="1">
      <alignment horizontal="center" vertical="center" wrapText="1"/>
    </xf>
    <xf numFmtId="0" fontId="40" fillId="4" borderId="40" xfId="0" applyFont="1" applyFill="1" applyBorder="1" applyAlignment="1">
      <alignment horizontal="center" vertical="center" wrapText="1"/>
    </xf>
    <xf numFmtId="0" fontId="39" fillId="4" borderId="42" xfId="0" applyFont="1" applyFill="1" applyBorder="1" applyAlignment="1">
      <alignment horizontal="center" vertical="center" wrapText="1"/>
    </xf>
    <xf numFmtId="43" fontId="17" fillId="4" borderId="0" xfId="0" applyNumberFormat="1" applyFont="1" applyFill="1" applyBorder="1"/>
    <xf numFmtId="43" fontId="0" fillId="0" borderId="0" xfId="0" applyNumberFormat="1" applyFont="1"/>
    <xf numFmtId="43" fontId="9" fillId="4" borderId="0" xfId="0" applyNumberFormat="1" applyFont="1" applyFill="1" applyBorder="1" applyAlignment="1">
      <alignment vertical="center"/>
    </xf>
    <xf numFmtId="37" fontId="39" fillId="4" borderId="0" xfId="0" applyNumberFormat="1" applyFont="1" applyFill="1" applyBorder="1" applyAlignment="1">
      <alignment horizontal="center" vertical="center" wrapText="1"/>
    </xf>
    <xf numFmtId="43" fontId="14" fillId="4" borderId="0" xfId="0" applyNumberFormat="1" applyFont="1" applyFill="1" applyBorder="1" applyAlignment="1">
      <alignment horizontal="left"/>
    </xf>
    <xf numFmtId="43" fontId="17" fillId="4" borderId="0" xfId="0" applyNumberFormat="1" applyFont="1" applyFill="1" applyBorder="1" applyAlignment="1">
      <alignment horizontal="left"/>
    </xf>
    <xf numFmtId="43" fontId="0" fillId="4" borderId="36" xfId="0" applyNumberFormat="1" applyFont="1" applyFill="1" applyBorder="1"/>
    <xf numFmtId="43" fontId="0" fillId="4" borderId="38" xfId="0" applyNumberFormat="1" applyFont="1" applyFill="1" applyBorder="1"/>
    <xf numFmtId="1" fontId="34" fillId="3" borderId="0" xfId="0" applyNumberFormat="1" applyFont="1" applyFill="1" applyBorder="1" applyAlignment="1">
      <alignment horizontal="left" vertical="center" wrapText="1"/>
    </xf>
    <xf numFmtId="43" fontId="0" fillId="4" borderId="34" xfId="0" applyNumberFormat="1" applyFont="1" applyFill="1" applyBorder="1"/>
    <xf numFmtId="43" fontId="13" fillId="4" borderId="35" xfId="0" applyNumberFormat="1" applyFont="1" applyFill="1" applyBorder="1" applyAlignment="1">
      <alignment horizontal="center" vertical="center"/>
    </xf>
    <xf numFmtId="43" fontId="0" fillId="4" borderId="43" xfId="0" applyNumberFormat="1" applyFont="1" applyFill="1" applyBorder="1"/>
    <xf numFmtId="43" fontId="43" fillId="4" borderId="0" xfId="0" applyNumberFormat="1" applyFont="1" applyFill="1" applyBorder="1" applyAlignment="1">
      <alignment vertical="center"/>
    </xf>
    <xf numFmtId="43" fontId="43" fillId="4" borderId="38" xfId="0" applyNumberFormat="1" applyFont="1" applyFill="1" applyBorder="1" applyAlignment="1">
      <alignment vertical="center"/>
    </xf>
    <xf numFmtId="165" fontId="0" fillId="4" borderId="0" xfId="0" applyNumberFormat="1" applyFont="1" applyFill="1" applyBorder="1"/>
    <xf numFmtId="43" fontId="0" fillId="4" borderId="39" xfId="0" applyNumberFormat="1" applyFont="1" applyFill="1" applyBorder="1"/>
    <xf numFmtId="43" fontId="19" fillId="4" borderId="40" xfId="0" applyNumberFormat="1" applyFont="1" applyFill="1" applyBorder="1"/>
    <xf numFmtId="43" fontId="0" fillId="4" borderId="40" xfId="0" applyNumberFormat="1" applyFont="1" applyFill="1" applyBorder="1"/>
    <xf numFmtId="0" fontId="44" fillId="0" borderId="0" xfId="0" applyFont="1"/>
    <xf numFmtId="0" fontId="44" fillId="0" borderId="0" xfId="0" applyFont="1" applyAlignment="1">
      <alignment horizontal="center" vertical="center" wrapText="1"/>
    </xf>
    <xf numFmtId="0" fontId="44" fillId="0" borderId="0" xfId="0" applyFont="1" applyAlignment="1">
      <alignment horizontal="left"/>
    </xf>
    <xf numFmtId="0" fontId="44" fillId="0" borderId="0" xfId="0" applyFont="1" applyAlignment="1">
      <alignment horizontal="center" vertical="center"/>
    </xf>
    <xf numFmtId="0" fontId="44" fillId="0" borderId="0" xfId="0" applyFont="1" applyAlignment="1"/>
    <xf numFmtId="49" fontId="45" fillId="0" borderId="32" xfId="0" applyNumberFormat="1" applyFont="1" applyBorder="1" applyAlignment="1">
      <alignment horizontal="center" vertical="center" wrapText="1"/>
    </xf>
    <xf numFmtId="49" fontId="45" fillId="0" borderId="32" xfId="0" applyNumberFormat="1" applyFont="1" applyBorder="1" applyAlignment="1">
      <alignment horizontal="left" vertical="center" wrapText="1"/>
    </xf>
    <xf numFmtId="49" fontId="44" fillId="0" borderId="0" xfId="0" applyNumberFormat="1" applyFont="1" applyAlignment="1">
      <alignment horizontal="center" vertical="center" wrapText="1"/>
    </xf>
    <xf numFmtId="49" fontId="46" fillId="0" borderId="32" xfId="0" applyNumberFormat="1" applyFont="1" applyBorder="1" applyAlignment="1">
      <alignment horizontal="left" vertical="center" wrapText="1"/>
    </xf>
    <xf numFmtId="49" fontId="46" fillId="0" borderId="32" xfId="0" applyNumberFormat="1" applyFont="1" applyBorder="1" applyAlignment="1">
      <alignment horizontal="center" vertical="center" wrapText="1"/>
    </xf>
    <xf numFmtId="49" fontId="45" fillId="0" borderId="0" xfId="0" applyNumberFormat="1" applyFont="1" applyAlignment="1">
      <alignment horizontal="left" vertical="center" wrapText="1"/>
    </xf>
    <xf numFmtId="49" fontId="45" fillId="0" borderId="0" xfId="0" applyNumberFormat="1" applyFont="1" applyAlignment="1">
      <alignment horizontal="center" vertical="center" wrapText="1"/>
    </xf>
    <xf numFmtId="49" fontId="45"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2" borderId="1" xfId="0" applyFont="1" applyFill="1" applyBorder="1" applyAlignment="1">
      <alignment horizontal="center" vertical="center"/>
    </xf>
    <xf numFmtId="49" fontId="44" fillId="0" borderId="1" xfId="0" applyNumberFormat="1" applyFont="1" applyBorder="1" applyAlignment="1">
      <alignment horizontal="left" vertical="center" wrapText="1"/>
    </xf>
    <xf numFmtId="49" fontId="44" fillId="0" borderId="1" xfId="0" applyNumberFormat="1" applyFont="1" applyFill="1" applyBorder="1" applyAlignment="1">
      <alignment horizontal="left" vertical="center" wrapText="1"/>
    </xf>
    <xf numFmtId="49" fontId="47" fillId="0" borderId="1" xfId="0" applyNumberFormat="1" applyFont="1" applyFill="1" applyBorder="1" applyAlignment="1">
      <alignment horizontal="left" vertical="center" wrapText="1"/>
    </xf>
    <xf numFmtId="0" fontId="44" fillId="0" borderId="1" xfId="0" applyFont="1" applyBorder="1" applyAlignment="1">
      <alignment horizontal="left" vertical="center" wrapText="1"/>
    </xf>
    <xf numFmtId="49" fontId="44" fillId="0" borderId="32" xfId="0" applyNumberFormat="1" applyFont="1" applyBorder="1" applyAlignment="1">
      <alignment horizontal="left" vertical="center" wrapText="1"/>
    </xf>
    <xf numFmtId="49" fontId="14" fillId="0" borderId="32" xfId="0" applyNumberFormat="1" applyFont="1" applyBorder="1" applyAlignment="1">
      <alignment horizontal="left" vertical="center" wrapText="1"/>
    </xf>
    <xf numFmtId="0" fontId="0" fillId="0" borderId="0" xfId="0" applyFont="1" applyAlignment="1"/>
    <xf numFmtId="0" fontId="48" fillId="0" borderId="0" xfId="0" applyFont="1" applyAlignment="1"/>
    <xf numFmtId="0" fontId="49" fillId="0" borderId="0" xfId="0" applyFont="1" applyFill="1" applyBorder="1" applyAlignment="1">
      <alignment horizontal="center"/>
    </xf>
    <xf numFmtId="0" fontId="13"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48" fillId="0" borderId="0" xfId="0" applyFont="1" applyFill="1" applyBorder="1" applyAlignment="1"/>
    <xf numFmtId="0" fontId="0" fillId="0" borderId="0" xfId="0" applyFont="1" applyFill="1" applyBorder="1" applyAlignment="1"/>
    <xf numFmtId="0" fontId="50" fillId="9" borderId="0" xfId="0" applyFont="1" applyFill="1" applyBorder="1" applyAlignment="1">
      <alignment vertical="center" wrapText="1"/>
    </xf>
    <xf numFmtId="0" fontId="51" fillId="9" borderId="0" xfId="0" applyFont="1" applyFill="1" applyBorder="1" applyAlignment="1">
      <alignment horizontal="center" vertical="center" wrapText="1"/>
    </xf>
    <xf numFmtId="0" fontId="34" fillId="10" borderId="0" xfId="0" applyFont="1" applyFill="1" applyBorder="1" applyAlignment="1">
      <alignment horizontal="center" vertical="center"/>
    </xf>
    <xf numFmtId="0" fontId="52" fillId="10" borderId="0" xfId="0" applyFont="1" applyFill="1" applyBorder="1" applyAlignment="1">
      <alignment horizontal="center" vertical="center"/>
    </xf>
    <xf numFmtId="1" fontId="42" fillId="11" borderId="0" xfId="0" applyNumberFormat="1" applyFont="1" applyFill="1" applyBorder="1" applyAlignment="1">
      <alignment vertical="center"/>
    </xf>
    <xf numFmtId="0" fontId="8" fillId="12" borderId="0" xfId="0" applyFont="1" applyFill="1" applyBorder="1"/>
    <xf numFmtId="1" fontId="42" fillId="11" borderId="0" xfId="0" applyNumberFormat="1" applyFont="1" applyFill="1" applyBorder="1" applyAlignment="1">
      <alignment horizontal="center" vertical="center" wrapText="1"/>
    </xf>
    <xf numFmtId="0" fontId="0" fillId="9" borderId="0" xfId="0" applyFont="1" applyFill="1" applyBorder="1" applyAlignment="1">
      <alignment horizontal="left"/>
    </xf>
    <xf numFmtId="0" fontId="8" fillId="12" borderId="0" xfId="0" applyFont="1" applyFill="1" applyBorder="1" applyAlignment="1"/>
    <xf numFmtId="0" fontId="0" fillId="12" borderId="0" xfId="0" applyFont="1" applyFill="1" applyBorder="1" applyAlignment="1"/>
    <xf numFmtId="0" fontId="34" fillId="0" borderId="46" xfId="0" applyFont="1" applyBorder="1" applyAlignment="1">
      <alignment horizontal="center" vertical="center"/>
    </xf>
    <xf numFmtId="0" fontId="34" fillId="0" borderId="47" xfId="0" applyFont="1" applyBorder="1" applyAlignment="1">
      <alignment horizontal="center" vertical="center"/>
    </xf>
    <xf numFmtId="0" fontId="34" fillId="0" borderId="48" xfId="0" applyFont="1" applyBorder="1" applyAlignment="1">
      <alignment horizontal="center" vertical="center"/>
    </xf>
    <xf numFmtId="0" fontId="34" fillId="0" borderId="49" xfId="0" applyFont="1" applyBorder="1" applyAlignment="1">
      <alignment horizontal="center" vertical="center"/>
    </xf>
    <xf numFmtId="0" fontId="34" fillId="0" borderId="50" xfId="0" applyFont="1" applyBorder="1" applyAlignment="1">
      <alignment horizontal="center" vertical="center"/>
    </xf>
    <xf numFmtId="1" fontId="43" fillId="12" borderId="0" xfId="0" applyNumberFormat="1" applyFont="1" applyFill="1" applyBorder="1" applyAlignment="1">
      <alignment horizontal="center" vertical="center"/>
    </xf>
    <xf numFmtId="1" fontId="53" fillId="13" borderId="51" xfId="0" applyNumberFormat="1" applyFont="1" applyFill="1" applyBorder="1" applyAlignment="1">
      <alignment horizontal="center" vertical="center" wrapText="1"/>
    </xf>
    <xf numFmtId="1" fontId="42" fillId="13" borderId="52" xfId="0" applyNumberFormat="1" applyFont="1" applyFill="1" applyBorder="1" applyAlignment="1">
      <alignment horizontal="center" vertical="center"/>
    </xf>
    <xf numFmtId="0" fontId="10" fillId="4" borderId="53" xfId="0" applyFont="1" applyFill="1" applyBorder="1" applyAlignment="1">
      <alignment horizontal="left" vertical="center" wrapText="1"/>
    </xf>
    <xf numFmtId="0" fontId="10" fillId="0" borderId="54" xfId="0" applyFont="1" applyBorder="1" applyAlignment="1">
      <alignment horizontal="left" vertical="center" wrapText="1"/>
    </xf>
    <xf numFmtId="0" fontId="54" fillId="10" borderId="0" xfId="0" applyFont="1" applyFill="1" applyBorder="1" applyAlignment="1">
      <alignment horizontal="center" vertical="center" wrapText="1"/>
    </xf>
    <xf numFmtId="0" fontId="55" fillId="0" borderId="55" xfId="0" applyFont="1" applyBorder="1" applyAlignment="1">
      <alignment horizontal="center" vertical="center"/>
    </xf>
    <xf numFmtId="0" fontId="34" fillId="0" borderId="2" xfId="0" applyFont="1" applyBorder="1" applyAlignment="1">
      <alignment vertical="center" wrapText="1"/>
    </xf>
    <xf numFmtId="0" fontId="51" fillId="0" borderId="3" xfId="0" applyFont="1" applyBorder="1" applyAlignment="1">
      <alignment horizontal="center" vertical="center" wrapText="1"/>
    </xf>
    <xf numFmtId="0" fontId="34" fillId="0" borderId="4" xfId="0" applyFont="1" applyBorder="1" applyAlignment="1">
      <alignment vertical="center" wrapText="1"/>
    </xf>
    <xf numFmtId="0" fontId="51" fillId="0" borderId="5" xfId="0" applyFont="1" applyBorder="1" applyAlignment="1">
      <alignment horizontal="center" vertical="center" wrapText="1"/>
    </xf>
    <xf numFmtId="0" fontId="34" fillId="0" borderId="4" xfId="0" applyFont="1" applyFill="1" applyBorder="1" applyAlignment="1">
      <alignment vertical="center" wrapText="1"/>
    </xf>
    <xf numFmtId="0" fontId="34" fillId="0" borderId="6" xfId="0" applyFont="1" applyFill="1" applyBorder="1" applyAlignment="1">
      <alignment vertical="center" wrapText="1"/>
    </xf>
    <xf numFmtId="0" fontId="51" fillId="0" borderId="7" xfId="0" applyFont="1" applyBorder="1" applyAlignment="1">
      <alignment horizontal="center" vertical="center" wrapText="1"/>
    </xf>
    <xf numFmtId="1" fontId="34" fillId="12" borderId="0" xfId="0" applyNumberFormat="1" applyFont="1" applyFill="1" applyBorder="1" applyAlignment="1">
      <alignment horizontal="center" vertical="center"/>
    </xf>
    <xf numFmtId="0" fontId="34" fillId="0" borderId="0" xfId="0" applyFont="1" applyFill="1" applyBorder="1" applyAlignment="1">
      <alignment vertical="center" wrapText="1"/>
    </xf>
    <xf numFmtId="0" fontId="51" fillId="0" borderId="0" xfId="0" applyFont="1" applyFill="1" applyBorder="1" applyAlignment="1">
      <alignment horizontal="center" vertical="center" wrapText="1"/>
    </xf>
    <xf numFmtId="0" fontId="36" fillId="4" borderId="8" xfId="0" applyFont="1" applyFill="1" applyBorder="1"/>
    <xf numFmtId="1" fontId="16" fillId="4" borderId="9" xfId="0" applyNumberFormat="1" applyFont="1" applyFill="1" applyBorder="1" applyAlignment="1">
      <alignment horizontal="center" vertical="center"/>
    </xf>
    <xf numFmtId="43" fontId="14" fillId="4" borderId="9" xfId="0" applyNumberFormat="1" applyFont="1" applyFill="1" applyBorder="1"/>
    <xf numFmtId="43" fontId="17" fillId="4" borderId="9" xfId="0" applyNumberFormat="1" applyFont="1" applyFill="1" applyBorder="1"/>
    <xf numFmtId="0" fontId="39" fillId="4" borderId="9" xfId="0" applyFont="1" applyFill="1" applyBorder="1" applyAlignment="1">
      <alignment horizontal="center" vertical="center" wrapText="1"/>
    </xf>
    <xf numFmtId="0" fontId="40" fillId="4" borderId="9" xfId="0" applyFont="1" applyFill="1" applyBorder="1" applyAlignment="1">
      <alignment horizontal="center" vertical="center" wrapText="1"/>
    </xf>
    <xf numFmtId="0" fontId="39" fillId="4" borderId="10" xfId="0" applyFont="1" applyFill="1" applyBorder="1" applyAlignment="1">
      <alignment horizontal="center" vertical="center" wrapText="1"/>
    </xf>
    <xf numFmtId="0" fontId="36" fillId="4" borderId="11" xfId="0" applyFont="1" applyFill="1" applyBorder="1"/>
    <xf numFmtId="0" fontId="39" fillId="4" borderId="12" xfId="0" applyFont="1" applyFill="1" applyBorder="1" applyAlignment="1">
      <alignment horizontal="center" vertical="center" wrapText="1"/>
    </xf>
    <xf numFmtId="43" fontId="0" fillId="0" borderId="0" xfId="0" applyNumberFormat="1" applyFont="1" applyBorder="1"/>
    <xf numFmtId="0" fontId="36" fillId="4" borderId="13" xfId="0" applyFont="1" applyFill="1" applyBorder="1"/>
    <xf numFmtId="1" fontId="16" fillId="4" borderId="14" xfId="0" applyNumberFormat="1" applyFont="1" applyFill="1" applyBorder="1" applyAlignment="1">
      <alignment horizontal="left" vertical="center"/>
    </xf>
    <xf numFmtId="43" fontId="14" fillId="4" borderId="14" xfId="0" applyNumberFormat="1" applyFont="1" applyFill="1" applyBorder="1"/>
    <xf numFmtId="43" fontId="17" fillId="4" borderId="14" xfId="0" applyNumberFormat="1" applyFont="1" applyFill="1" applyBorder="1"/>
    <xf numFmtId="0" fontId="39" fillId="4" borderId="14" xfId="0" applyFont="1" applyFill="1" applyBorder="1" applyAlignment="1">
      <alignment horizontal="center" vertical="center" wrapText="1"/>
    </xf>
    <xf numFmtId="0" fontId="40" fillId="4" borderId="14" xfId="0" applyFont="1" applyFill="1" applyBorder="1" applyAlignment="1">
      <alignment horizontal="center" vertical="center" wrapText="1"/>
    </xf>
    <xf numFmtId="0" fontId="8" fillId="0" borderId="0" xfId="0" applyFont="1" applyBorder="1" applyAlignment="1"/>
    <xf numFmtId="165" fontId="14" fillId="4" borderId="0" xfId="0" applyNumberFormat="1" applyFont="1" applyFill="1" applyBorder="1" applyAlignment="1">
      <alignment horizontal="center" vertical="center" wrapText="1"/>
    </xf>
    <xf numFmtId="166" fontId="15" fillId="0" borderId="0" xfId="0" applyNumberFormat="1" applyFont="1" applyFill="1" applyBorder="1" applyAlignment="1">
      <alignment horizontal="center" vertical="center" wrapText="1"/>
    </xf>
    <xf numFmtId="9" fontId="15" fillId="4" borderId="0" xfId="0" applyNumberFormat="1" applyFont="1" applyFill="1" applyBorder="1" applyAlignment="1">
      <alignment horizontal="center" vertical="center" wrapText="1"/>
    </xf>
    <xf numFmtId="0" fontId="55" fillId="0" borderId="56" xfId="0" applyFont="1" applyBorder="1" applyAlignment="1">
      <alignment horizontal="center" vertical="center"/>
    </xf>
    <xf numFmtId="1" fontId="42" fillId="13" borderId="57" xfId="0" applyNumberFormat="1" applyFont="1" applyFill="1" applyBorder="1" applyAlignment="1">
      <alignment horizontal="center" vertical="center"/>
    </xf>
    <xf numFmtId="1" fontId="15" fillId="0" borderId="0" xfId="0" applyNumberFormat="1" applyFont="1" applyFill="1" applyBorder="1" applyAlignment="1">
      <alignment horizontal="center" vertical="center" wrapText="1"/>
    </xf>
    <xf numFmtId="0" fontId="0" fillId="0" borderId="0" xfId="0" applyFont="1" applyAlignment="1"/>
    <xf numFmtId="49" fontId="45" fillId="14" borderId="32" xfId="0" applyNumberFormat="1" applyFont="1" applyFill="1" applyBorder="1" applyAlignment="1">
      <alignment horizontal="center" vertical="center" wrapText="1"/>
    </xf>
    <xf numFmtId="49" fontId="45" fillId="15" borderId="32" xfId="0" applyNumberFormat="1" applyFont="1" applyFill="1" applyBorder="1" applyAlignment="1">
      <alignment horizontal="center" vertical="center" wrapText="1"/>
    </xf>
    <xf numFmtId="49" fontId="45" fillId="16" borderId="32" xfId="0" applyNumberFormat="1" applyFont="1" applyFill="1" applyBorder="1" applyAlignment="1">
      <alignment horizontal="center" vertical="center" wrapText="1"/>
    </xf>
    <xf numFmtId="0" fontId="44" fillId="0" borderId="1" xfId="0" applyFont="1" applyBorder="1"/>
    <xf numFmtId="0" fontId="44" fillId="0" borderId="1" xfId="0" applyFont="1" applyBorder="1" applyAlignment="1">
      <alignment horizontal="center" vertical="center"/>
    </xf>
    <xf numFmtId="0" fontId="44" fillId="0" borderId="1" xfId="0" applyFont="1" applyBorder="1" applyAlignment="1">
      <alignment horizontal="left" vertical="top"/>
    </xf>
    <xf numFmtId="0" fontId="0" fillId="0" borderId="1" xfId="0" applyFont="1" applyBorder="1"/>
    <xf numFmtId="0" fontId="0" fillId="0" borderId="1" xfId="0" applyFont="1"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horizontal="center" vertical="center" wrapText="1"/>
    </xf>
    <xf numFmtId="0" fontId="0" fillId="0" borderId="1" xfId="0" applyFont="1" applyBorder="1" applyAlignment="1">
      <alignment horizontal="left" vertical="top"/>
    </xf>
    <xf numFmtId="0" fontId="0" fillId="0" borderId="1" xfId="0" applyFont="1" applyBorder="1" applyAlignment="1">
      <alignment horizontal="left"/>
    </xf>
    <xf numFmtId="0" fontId="44" fillId="0" borderId="1" xfId="0" applyFont="1" applyFill="1" applyBorder="1" applyAlignment="1">
      <alignment horizontal="center" vertical="center"/>
    </xf>
    <xf numFmtId="0" fontId="0" fillId="0" borderId="0" xfId="0" applyFont="1" applyAlignment="1"/>
    <xf numFmtId="1" fontId="34" fillId="12" borderId="0" xfId="0" applyNumberFormat="1" applyFont="1" applyFill="1" applyBorder="1" applyAlignment="1">
      <alignment horizontal="center" vertical="center"/>
    </xf>
    <xf numFmtId="0" fontId="0" fillId="0" borderId="0" xfId="0" applyFont="1" applyAlignment="1"/>
    <xf numFmtId="0" fontId="56" fillId="0" borderId="58" xfId="0" applyFont="1" applyBorder="1" applyAlignment="1">
      <alignment horizontal="left" vertical="center" wrapText="1"/>
    </xf>
    <xf numFmtId="0" fontId="56" fillId="0" borderId="58" xfId="0" applyFont="1" applyBorder="1" applyAlignment="1">
      <alignment horizontal="left" vertical="center"/>
    </xf>
    <xf numFmtId="0" fontId="44" fillId="0" borderId="15" xfId="0" applyFont="1" applyFill="1" applyBorder="1" applyAlignment="1">
      <alignment horizontal="center" vertical="center"/>
    </xf>
    <xf numFmtId="0" fontId="44" fillId="0" borderId="15" xfId="0" applyFont="1" applyBorder="1"/>
    <xf numFmtId="0" fontId="44" fillId="0" borderId="15" xfId="0" applyFont="1" applyBorder="1" applyAlignment="1">
      <alignment horizontal="center" vertical="center"/>
    </xf>
    <xf numFmtId="0" fontId="0" fillId="0" borderId="15" xfId="0" applyFont="1" applyBorder="1" applyAlignment="1">
      <alignment horizontal="center" vertical="center" wrapText="1"/>
    </xf>
    <xf numFmtId="0" fontId="44" fillId="0" borderId="15" xfId="0" applyFont="1" applyBorder="1" applyAlignment="1">
      <alignment horizontal="left" vertical="top"/>
    </xf>
    <xf numFmtId="0" fontId="44" fillId="0" borderId="1" xfId="0" applyFont="1" applyBorder="1" applyAlignment="1">
      <alignment horizontal="justify" vertical="top" wrapText="1"/>
    </xf>
    <xf numFmtId="0" fontId="44" fillId="0" borderId="15" xfId="0" applyFont="1" applyBorder="1" applyAlignment="1">
      <alignment horizontal="center" vertical="center" wrapText="1"/>
    </xf>
    <xf numFmtId="0" fontId="44" fillId="0" borderId="15" xfId="0" applyFont="1" applyBorder="1" applyAlignment="1">
      <alignment horizontal="justify" vertical="center" wrapText="1"/>
    </xf>
    <xf numFmtId="0" fontId="44" fillId="0" borderId="15" xfId="0" applyFont="1" applyBorder="1" applyAlignment="1">
      <alignment horizontal="left" vertical="center" wrapText="1"/>
    </xf>
    <xf numFmtId="14" fontId="44" fillId="0" borderId="15" xfId="0" applyNumberFormat="1" applyFont="1" applyBorder="1" applyAlignment="1">
      <alignment horizontal="center" vertical="center" wrapText="1"/>
    </xf>
    <xf numFmtId="1" fontId="45" fillId="17" borderId="59" xfId="0" applyNumberFormat="1" applyFont="1" applyFill="1" applyBorder="1" applyAlignment="1">
      <alignment horizontal="center" vertical="center" wrapText="1"/>
    </xf>
    <xf numFmtId="0" fontId="45" fillId="17" borderId="60" xfId="0" applyFont="1" applyFill="1" applyBorder="1" applyAlignment="1">
      <alignment horizontal="center" vertical="center" wrapText="1"/>
    </xf>
    <xf numFmtId="0" fontId="45" fillId="17" borderId="61" xfId="0" applyFont="1" applyFill="1" applyBorder="1" applyAlignment="1">
      <alignment horizontal="center" vertical="center" wrapText="1"/>
    </xf>
    <xf numFmtId="0" fontId="45" fillId="17" borderId="59" xfId="0" applyFont="1" applyFill="1" applyBorder="1" applyAlignment="1">
      <alignment horizontal="center" vertical="center" wrapText="1"/>
    </xf>
    <xf numFmtId="0" fontId="18" fillId="17" borderId="60" xfId="0" applyFont="1" applyFill="1" applyBorder="1" applyAlignment="1">
      <alignment horizontal="center" vertical="center" wrapText="1"/>
    </xf>
    <xf numFmtId="0" fontId="18" fillId="17" borderId="61" xfId="0" applyFont="1" applyFill="1" applyBorder="1" applyAlignment="1">
      <alignment horizontal="center" vertical="center" wrapText="1"/>
    </xf>
    <xf numFmtId="0" fontId="18" fillId="17" borderId="59" xfId="0" applyFont="1" applyFill="1" applyBorder="1" applyAlignment="1">
      <alignment horizontal="center" vertical="center" wrapText="1"/>
    </xf>
    <xf numFmtId="0" fontId="44" fillId="0" borderId="15" xfId="0" applyFont="1" applyBorder="1" applyAlignment="1">
      <alignment horizontal="left" vertical="center"/>
    </xf>
    <xf numFmtId="0" fontId="44" fillId="0" borderId="15" xfId="0" applyFont="1" applyBorder="1" applyAlignment="1">
      <alignment horizontal="left"/>
    </xf>
    <xf numFmtId="0" fontId="45" fillId="0" borderId="1" xfId="0" applyFont="1" applyBorder="1" applyAlignment="1">
      <alignment horizontal="justify" vertical="center" wrapText="1"/>
    </xf>
    <xf numFmtId="0" fontId="14" fillId="0" borderId="1" xfId="0" applyFont="1" applyBorder="1" applyAlignment="1">
      <alignment horizontal="justify" vertical="top" wrapText="1"/>
    </xf>
    <xf numFmtId="0" fontId="21" fillId="0" borderId="1" xfId="0" applyFont="1" applyBorder="1" applyAlignment="1">
      <alignment horizontal="justify" vertical="center" wrapText="1"/>
    </xf>
    <xf numFmtId="0" fontId="44" fillId="18" borderId="15" xfId="0" applyFont="1" applyFill="1" applyBorder="1" applyAlignment="1">
      <alignment horizontal="justify"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justify" vertical="center" wrapText="1"/>
    </xf>
    <xf numFmtId="0" fontId="14" fillId="18" borderId="1" xfId="0" applyFont="1" applyFill="1" applyBorder="1" applyAlignment="1">
      <alignment horizontal="justify" vertical="center" wrapText="1"/>
    </xf>
    <xf numFmtId="0" fontId="30" fillId="0" borderId="1" xfId="1" applyBorder="1" applyAlignment="1">
      <alignment horizontal="center" vertical="center" wrapText="1"/>
    </xf>
    <xf numFmtId="0" fontId="21" fillId="0" borderId="1" xfId="0" applyFont="1" applyBorder="1" applyAlignment="1">
      <alignment horizontal="center" vertical="center" wrapText="1"/>
    </xf>
    <xf numFmtId="0" fontId="57" fillId="0" borderId="0" xfId="0" applyFont="1" applyAlignment="1">
      <alignment horizontal="center" vertical="center"/>
    </xf>
    <xf numFmtId="0" fontId="45" fillId="0" borderId="0" xfId="0" applyFont="1" applyAlignment="1">
      <alignment horizontal="center" vertical="center"/>
    </xf>
    <xf numFmtId="0" fontId="24" fillId="12" borderId="0" xfId="0" applyFont="1" applyFill="1" applyBorder="1" applyAlignment="1">
      <alignment horizontal="center" vertical="center"/>
    </xf>
    <xf numFmtId="0" fontId="57" fillId="9" borderId="0" xfId="0" applyFont="1" applyFill="1" applyBorder="1" applyAlignment="1">
      <alignment horizontal="center" vertical="center"/>
    </xf>
    <xf numFmtId="0" fontId="45" fillId="0" borderId="15" xfId="0" applyFont="1" applyBorder="1" applyAlignment="1">
      <alignment horizontal="center" vertical="center"/>
    </xf>
    <xf numFmtId="0" fontId="45" fillId="0" borderId="1" xfId="0" applyFont="1" applyBorder="1" applyAlignment="1">
      <alignment horizontal="center" vertical="center"/>
    </xf>
    <xf numFmtId="0" fontId="44" fillId="0" borderId="1" xfId="0" applyFont="1" applyFill="1" applyBorder="1" applyAlignment="1">
      <alignment horizontal="justify" vertical="top" wrapText="1"/>
    </xf>
    <xf numFmtId="0" fontId="8" fillId="12" borderId="0" xfId="0" applyFont="1" applyFill="1" applyBorder="1" applyAlignment="1">
      <alignment horizontal="center" vertical="center"/>
    </xf>
    <xf numFmtId="0" fontId="0" fillId="9" borderId="0" xfId="0" applyFont="1" applyFill="1" applyBorder="1" applyAlignment="1">
      <alignment horizontal="center" vertical="center"/>
    </xf>
    <xf numFmtId="0" fontId="58" fillId="0" borderId="0" xfId="0" applyFont="1"/>
    <xf numFmtId="0" fontId="59" fillId="0" borderId="0" xfId="0" applyFont="1"/>
    <xf numFmtId="0" fontId="58" fillId="0" borderId="0" xfId="0" applyFont="1" applyAlignment="1">
      <alignment horizontal="left" vertical="top"/>
    </xf>
    <xf numFmtId="0" fontId="26" fillId="3" borderId="0" xfId="0" applyFont="1" applyFill="1" applyBorder="1" applyAlignment="1">
      <alignment horizontal="left" vertical="top" wrapText="1"/>
    </xf>
    <xf numFmtId="0" fontId="27" fillId="12" borderId="0" xfId="0" applyFont="1" applyFill="1" applyBorder="1" applyAlignment="1"/>
    <xf numFmtId="0" fontId="58" fillId="12" borderId="0" xfId="0" applyFont="1" applyFill="1" applyBorder="1" applyAlignment="1"/>
    <xf numFmtId="0" fontId="26" fillId="3" borderId="0" xfId="0" applyFont="1" applyFill="1" applyBorder="1" applyAlignment="1">
      <alignment horizontal="center" vertical="center" wrapText="1"/>
    </xf>
    <xf numFmtId="0" fontId="26" fillId="17" borderId="59" xfId="0" applyFont="1" applyFill="1" applyBorder="1" applyAlignment="1">
      <alignment horizontal="center" vertical="center" wrapText="1"/>
    </xf>
    <xf numFmtId="0" fontId="58" fillId="0" borderId="0" xfId="0" applyFont="1" applyAlignment="1"/>
    <xf numFmtId="0" fontId="44" fillId="0" borderId="1" xfId="0" applyFont="1" applyFill="1" applyBorder="1" applyAlignment="1">
      <alignment vertical="center" wrapText="1"/>
    </xf>
    <xf numFmtId="0" fontId="21" fillId="0" borderId="1" xfId="0" applyFont="1" applyFill="1" applyBorder="1" applyAlignment="1">
      <alignment horizontal="justify" vertical="center" wrapText="1"/>
    </xf>
    <xf numFmtId="0" fontId="14" fillId="0" borderId="1" xfId="0" applyFont="1" applyFill="1" applyBorder="1" applyAlignment="1">
      <alignment horizontal="justify" vertical="top" wrapText="1"/>
    </xf>
    <xf numFmtId="0" fontId="18" fillId="0" borderId="1" xfId="0" applyFont="1" applyFill="1" applyBorder="1" applyAlignment="1">
      <alignment horizontal="left" vertical="center" wrapText="1"/>
    </xf>
    <xf numFmtId="0" fontId="45" fillId="0" borderId="1" xfId="0" applyFont="1" applyFill="1" applyBorder="1" applyAlignment="1">
      <alignment horizontal="left" vertical="center" wrapText="1"/>
    </xf>
    <xf numFmtId="14" fontId="44" fillId="0" borderId="1" xfId="0" applyNumberFormat="1" applyFont="1" applyFill="1" applyBorder="1" applyAlignment="1">
      <alignment horizontal="center" vertical="center"/>
    </xf>
    <xf numFmtId="0" fontId="44" fillId="0" borderId="1" xfId="0" applyFont="1" applyFill="1" applyBorder="1" applyAlignment="1">
      <alignment horizontal="left" vertical="top"/>
    </xf>
    <xf numFmtId="0" fontId="0" fillId="0" borderId="0" xfId="0" applyFont="1" applyFill="1"/>
    <xf numFmtId="0" fontId="0" fillId="0" borderId="0" xfId="0" applyFont="1" applyFill="1" applyAlignment="1"/>
    <xf numFmtId="1" fontId="34" fillId="12" borderId="0" xfId="0" applyNumberFormat="1" applyFont="1" applyFill="1" applyBorder="1" applyAlignment="1">
      <alignment horizontal="center" vertical="center"/>
    </xf>
    <xf numFmtId="0" fontId="0" fillId="0" borderId="0" xfId="0" applyFont="1" applyAlignment="1"/>
    <xf numFmtId="0" fontId="14" fillId="0" borderId="1" xfId="0" applyFont="1" applyFill="1" applyBorder="1" applyAlignment="1">
      <alignment horizontal="left" vertical="center" wrapText="1"/>
    </xf>
    <xf numFmtId="14" fontId="14" fillId="0" borderId="1" xfId="0" applyNumberFormat="1" applyFont="1" applyBorder="1" applyAlignment="1">
      <alignment horizontal="center" vertical="center" wrapText="1"/>
    </xf>
    <xf numFmtId="0" fontId="18" fillId="0" borderId="1" xfId="0" applyFont="1" applyBorder="1" applyAlignment="1">
      <alignment horizontal="center" vertical="center"/>
    </xf>
    <xf numFmtId="0" fontId="14" fillId="0" borderId="15" xfId="0" applyFont="1" applyFill="1" applyBorder="1" applyAlignment="1">
      <alignment horizontal="center" vertical="center"/>
    </xf>
    <xf numFmtId="0" fontId="8" fillId="0" borderId="0" xfId="0" applyFont="1" applyAlignment="1">
      <alignment horizontal="left"/>
    </xf>
    <xf numFmtId="0" fontId="8" fillId="0" borderId="0" xfId="0" applyFont="1"/>
    <xf numFmtId="0" fontId="8" fillId="0" borderId="0" xfId="0" applyFont="1" applyAlignment="1"/>
    <xf numFmtId="0" fontId="68" fillId="0" borderId="1" xfId="1" applyFont="1" applyFill="1" applyBorder="1" applyAlignment="1">
      <alignment horizontal="center" vertical="center" wrapText="1"/>
    </xf>
    <xf numFmtId="0" fontId="18"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xf numFmtId="0" fontId="8" fillId="0" borderId="0" xfId="0" applyFont="1" applyFill="1" applyAlignment="1"/>
    <xf numFmtId="0" fontId="18" fillId="0" borderId="1" xfId="0" applyFont="1" applyBorder="1" applyAlignment="1">
      <alignment horizontal="left" vertical="center" wrapText="1"/>
    </xf>
    <xf numFmtId="0" fontId="14" fillId="0" borderId="1" xfId="0" applyFont="1" applyBorder="1" applyAlignment="1">
      <alignment horizontal="left" vertical="top"/>
    </xf>
    <xf numFmtId="0" fontId="14" fillId="18" borderId="1" xfId="0" applyFont="1" applyFill="1" applyBorder="1" applyAlignment="1">
      <alignment horizontal="center" vertical="center" wrapText="1"/>
    </xf>
    <xf numFmtId="14" fontId="14" fillId="18" borderId="1" xfId="0" applyNumberFormat="1" applyFont="1" applyFill="1" applyBorder="1" applyAlignment="1">
      <alignment horizontal="center" vertical="center" wrapText="1"/>
    </xf>
    <xf numFmtId="0" fontId="44" fillId="18" borderId="1" xfId="0" applyFont="1" applyFill="1" applyBorder="1" applyAlignment="1">
      <alignment horizontal="justify" vertical="center" wrapText="1"/>
    </xf>
    <xf numFmtId="0" fontId="14" fillId="0" borderId="15" xfId="0" applyFont="1" applyFill="1" applyBorder="1" applyAlignment="1">
      <alignment horizontal="justify" vertical="top" wrapText="1"/>
    </xf>
    <xf numFmtId="0" fontId="14" fillId="0" borderId="15" xfId="0" applyFont="1" applyBorder="1" applyAlignment="1">
      <alignment horizontal="left" vertical="center" wrapText="1"/>
    </xf>
    <xf numFmtId="0" fontId="14" fillId="0" borderId="15" xfId="0" applyFont="1" applyBorder="1" applyAlignment="1">
      <alignment horizontal="justify" vertical="center" wrapText="1"/>
    </xf>
    <xf numFmtId="0" fontId="14" fillId="0" borderId="15" xfId="0" applyFont="1" applyBorder="1" applyAlignment="1">
      <alignment horizontal="justify" vertical="top" wrapText="1"/>
    </xf>
    <xf numFmtId="0" fontId="18" fillId="0" borderId="1" xfId="0" applyFont="1" applyFill="1" applyBorder="1" applyAlignment="1">
      <alignment horizontal="justify" vertical="center" wrapText="1"/>
    </xf>
    <xf numFmtId="0" fontId="18" fillId="0" borderId="1" xfId="0" applyFont="1" applyFill="1" applyBorder="1" applyAlignment="1">
      <alignment horizontal="justify" vertical="top" wrapText="1"/>
    </xf>
    <xf numFmtId="0" fontId="7" fillId="3" borderId="0" xfId="0" applyFont="1" applyFill="1" applyBorder="1" applyAlignment="1">
      <alignment horizontal="center" vertical="center" wrapText="1"/>
    </xf>
    <xf numFmtId="0" fontId="14" fillId="18" borderId="1" xfId="0" applyFont="1" applyFill="1" applyBorder="1" applyAlignment="1">
      <alignment vertical="center" wrapText="1"/>
    </xf>
    <xf numFmtId="14" fontId="14" fillId="0" borderId="1" xfId="0" applyNumberFormat="1" applyFont="1" applyBorder="1" applyAlignment="1">
      <alignment horizontal="left" vertical="center" wrapText="1"/>
    </xf>
    <xf numFmtId="0" fontId="68" fillId="0" borderId="1" xfId="1" applyFont="1" applyBorder="1" applyAlignment="1">
      <alignment horizontal="left" vertical="center" wrapText="1"/>
    </xf>
    <xf numFmtId="0" fontId="44" fillId="0" borderId="1" xfId="0" applyFont="1" applyBorder="1" applyAlignment="1">
      <alignment horizontal="center" vertical="center" wrapText="1"/>
    </xf>
    <xf numFmtId="14" fontId="44" fillId="0" borderId="1" xfId="0" applyNumberFormat="1" applyFont="1" applyBorder="1" applyAlignment="1">
      <alignment horizontal="center" vertical="center" wrapText="1"/>
    </xf>
    <xf numFmtId="0" fontId="44" fillId="0" borderId="1" xfId="0" applyFont="1" applyBorder="1" applyAlignment="1">
      <alignment horizontal="justify" vertical="center" wrapText="1"/>
    </xf>
    <xf numFmtId="0" fontId="44" fillId="0" borderId="16" xfId="0" applyFont="1" applyFill="1" applyBorder="1" applyAlignment="1">
      <alignment horizontal="justify" vertical="center" wrapText="1"/>
    </xf>
    <xf numFmtId="0" fontId="8" fillId="0" borderId="40" xfId="0" applyFont="1" applyBorder="1"/>
    <xf numFmtId="1" fontId="61" fillId="0" borderId="0" xfId="0" applyNumberFormat="1" applyFont="1" applyFill="1" applyBorder="1" applyAlignment="1">
      <alignment horizontal="center" vertical="center" wrapText="1"/>
    </xf>
    <xf numFmtId="0" fontId="0" fillId="0" borderId="0" xfId="0" applyFont="1" applyAlignment="1"/>
    <xf numFmtId="1" fontId="61" fillId="0" borderId="0" xfId="0" applyNumberFormat="1" applyFont="1" applyFill="1" applyBorder="1" applyAlignment="1">
      <alignment horizontal="center" vertical="center" wrapText="1"/>
    </xf>
    <xf numFmtId="0" fontId="15" fillId="0" borderId="0" xfId="0" applyNumberFormat="1" applyFont="1" applyBorder="1" applyAlignment="1">
      <alignment horizontal="center" vertical="center" wrapText="1"/>
    </xf>
    <xf numFmtId="1" fontId="53" fillId="30" borderId="62" xfId="0" applyNumberFormat="1" applyFont="1" applyFill="1" applyBorder="1" applyAlignment="1">
      <alignment horizontal="center" vertical="center"/>
    </xf>
    <xf numFmtId="0" fontId="72" fillId="32" borderId="35" xfId="0" applyFont="1" applyFill="1" applyBorder="1" applyAlignment="1">
      <alignment horizontal="center" vertical="center" wrapText="1"/>
    </xf>
    <xf numFmtId="0" fontId="14" fillId="0" borderId="28" xfId="0" applyFont="1" applyBorder="1" applyAlignment="1">
      <alignment horizontal="center" vertical="center" wrapText="1"/>
    </xf>
    <xf numFmtId="0" fontId="14" fillId="18" borderId="21" xfId="0" applyFont="1" applyFill="1" applyBorder="1" applyAlignment="1">
      <alignment horizontal="justify" vertical="top" wrapText="1"/>
    </xf>
    <xf numFmtId="0" fontId="44" fillId="0" borderId="1" xfId="0" applyFont="1" applyBorder="1" applyAlignment="1">
      <alignment vertical="center" wrapText="1"/>
    </xf>
    <xf numFmtId="14" fontId="44" fillId="0" borderId="1" xfId="0" applyNumberFormat="1" applyFont="1" applyBorder="1" applyAlignment="1">
      <alignment vertical="center" wrapText="1"/>
    </xf>
    <xf numFmtId="0" fontId="0" fillId="0" borderId="0" xfId="0" applyFont="1" applyAlignment="1">
      <alignment horizontal="left" wrapText="1"/>
    </xf>
    <xf numFmtId="0" fontId="0" fillId="0" borderId="0" xfId="0" applyFont="1" applyAlignment="1">
      <alignment wrapText="1"/>
    </xf>
    <xf numFmtId="0" fontId="0" fillId="0" borderId="1" xfId="0" applyFont="1" applyBorder="1" applyAlignment="1">
      <alignment vertical="center" wrapText="1"/>
    </xf>
    <xf numFmtId="0" fontId="0" fillId="0" borderId="0" xfId="0" applyFont="1" applyAlignment="1">
      <alignment horizontal="left" vertical="center" wrapText="1"/>
    </xf>
    <xf numFmtId="0" fontId="44" fillId="0" borderId="1" xfId="0" applyFont="1" applyFill="1" applyBorder="1" applyAlignment="1">
      <alignment horizontal="center" vertical="center" wrapText="1"/>
    </xf>
    <xf numFmtId="0" fontId="44" fillId="0" borderId="15" xfId="0" applyFont="1" applyFill="1" applyBorder="1" applyAlignment="1">
      <alignment horizontal="center" vertical="center" wrapText="1"/>
    </xf>
    <xf numFmtId="0" fontId="44" fillId="0" borderId="15" xfId="0" applyFont="1" applyBorder="1" applyAlignment="1">
      <alignment vertical="center" wrapText="1"/>
    </xf>
    <xf numFmtId="0" fontId="0" fillId="0" borderId="15" xfId="0" applyFont="1" applyBorder="1" applyAlignment="1">
      <alignment horizontal="left" vertical="center" wrapText="1"/>
    </xf>
    <xf numFmtId="0" fontId="0" fillId="0" borderId="0" xfId="0" applyFont="1" applyAlignment="1">
      <alignment vertical="center" wrapText="1"/>
    </xf>
    <xf numFmtId="0" fontId="0" fillId="0" borderId="0" xfId="0" applyFont="1" applyAlignment="1"/>
    <xf numFmtId="1" fontId="34" fillId="12" borderId="0" xfId="0" applyNumberFormat="1" applyFont="1" applyFill="1" applyBorder="1" applyAlignment="1">
      <alignment horizontal="center" vertical="center"/>
    </xf>
    <xf numFmtId="0" fontId="44" fillId="0" borderId="1" xfId="0" applyFont="1" applyFill="1" applyBorder="1" applyAlignment="1">
      <alignment horizontal="center" vertical="center"/>
    </xf>
    <xf numFmtId="0" fontId="44" fillId="0" borderId="15"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justify" vertical="center" wrapText="1"/>
    </xf>
    <xf numFmtId="0" fontId="13" fillId="0" borderId="1" xfId="0"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14" fontId="44" fillId="0" borderId="16" xfId="0" applyNumberFormat="1" applyFont="1" applyFill="1" applyBorder="1" applyAlignment="1">
      <alignment horizontal="center" vertical="center" wrapText="1"/>
    </xf>
    <xf numFmtId="14" fontId="44" fillId="0" borderId="16" xfId="0" applyNumberFormat="1" applyFont="1" applyFill="1" applyBorder="1" applyAlignment="1">
      <alignment horizontal="center" vertical="center"/>
    </xf>
    <xf numFmtId="0" fontId="44" fillId="0" borderId="16" xfId="0" applyFont="1" applyFill="1" applyBorder="1" applyAlignment="1">
      <alignment vertical="center" wrapText="1"/>
    </xf>
    <xf numFmtId="0" fontId="18" fillId="0" borderId="16" xfId="0" applyFont="1" applyFill="1" applyBorder="1" applyAlignment="1">
      <alignment horizontal="justify" vertical="top" wrapText="1"/>
    </xf>
    <xf numFmtId="0" fontId="14" fillId="0" borderId="16" xfId="0" applyFont="1" applyFill="1" applyBorder="1" applyAlignment="1">
      <alignment horizontal="justify" vertical="center" wrapText="1"/>
    </xf>
    <xf numFmtId="14" fontId="44" fillId="0" borderId="1" xfId="0" applyNumberFormat="1" applyFont="1" applyBorder="1" applyAlignment="1">
      <alignment horizontal="left" vertical="center" wrapText="1"/>
    </xf>
    <xf numFmtId="0" fontId="14" fillId="0" borderId="16" xfId="0" applyFont="1" applyFill="1" applyBorder="1" applyAlignment="1">
      <alignment horizontal="justify" vertical="top" wrapText="1"/>
    </xf>
    <xf numFmtId="0" fontId="21" fillId="0" borderId="1" xfId="0" applyFont="1" applyFill="1" applyBorder="1" applyAlignment="1">
      <alignment horizontal="left" vertical="center" wrapText="1"/>
    </xf>
    <xf numFmtId="0" fontId="44" fillId="0" borderId="1" xfId="0" applyFont="1" applyFill="1" applyBorder="1" applyAlignment="1">
      <alignment horizontal="justify" vertical="center" wrapText="1"/>
    </xf>
    <xf numFmtId="0" fontId="14" fillId="0" borderId="1" xfId="0" applyFont="1" applyFill="1" applyBorder="1" applyAlignment="1">
      <alignment horizontal="justify" vertical="center" wrapText="1"/>
    </xf>
    <xf numFmtId="49" fontId="45" fillId="33" borderId="32" xfId="0" applyNumberFormat="1" applyFont="1" applyFill="1" applyBorder="1" applyAlignment="1">
      <alignment horizontal="center" vertical="center" wrapText="1"/>
    </xf>
    <xf numFmtId="0" fontId="45" fillId="0" borderId="1" xfId="0" applyFont="1" applyFill="1" applyBorder="1" applyAlignment="1">
      <alignment horizontal="center" vertical="center"/>
    </xf>
    <xf numFmtId="0" fontId="51" fillId="0" borderId="5" xfId="0" applyFont="1" applyFill="1" applyBorder="1" applyAlignment="1">
      <alignment horizontal="center" vertical="center" wrapText="1"/>
    </xf>
    <xf numFmtId="0" fontId="0" fillId="0" borderId="0" xfId="0" applyFont="1" applyAlignment="1">
      <alignment horizontal="justify" vertical="center"/>
    </xf>
    <xf numFmtId="0" fontId="48" fillId="0" borderId="1" xfId="0" applyFont="1" applyBorder="1" applyAlignment="1">
      <alignment horizontal="justify" vertical="center" wrapText="1"/>
    </xf>
    <xf numFmtId="0" fontId="48" fillId="0" borderId="1" xfId="0" applyFont="1" applyBorder="1" applyAlignment="1">
      <alignment horizontal="left" vertical="center" wrapText="1"/>
    </xf>
    <xf numFmtId="0" fontId="48" fillId="0" borderId="1" xfId="0" applyFont="1" applyBorder="1" applyAlignment="1">
      <alignment horizontal="left" vertical="top" wrapText="1"/>
    </xf>
    <xf numFmtId="14" fontId="44" fillId="0" borderId="15" xfId="0" applyNumberFormat="1" applyFont="1" applyBorder="1" applyAlignment="1">
      <alignment vertical="center" wrapText="1"/>
    </xf>
    <xf numFmtId="0" fontId="44" fillId="0" borderId="0" xfId="0" applyFont="1" applyAlignment="1">
      <alignment horizontal="left" vertical="top"/>
    </xf>
    <xf numFmtId="17" fontId="75" fillId="5" borderId="44" xfId="1" applyNumberFormat="1" applyFont="1" applyFill="1" applyBorder="1" applyAlignment="1">
      <alignment vertical="center"/>
    </xf>
    <xf numFmtId="0" fontId="12" fillId="0" borderId="81" xfId="0" applyFont="1" applyBorder="1" applyAlignment="1">
      <alignment horizontal="center" vertical="center"/>
    </xf>
    <xf numFmtId="0" fontId="75" fillId="5" borderId="41" xfId="1" applyFont="1" applyFill="1" applyBorder="1" applyAlignment="1">
      <alignment vertical="center"/>
    </xf>
    <xf numFmtId="0" fontId="12" fillId="0" borderId="67" xfId="0" applyFont="1" applyBorder="1" applyAlignment="1">
      <alignment horizontal="center" vertical="center"/>
    </xf>
    <xf numFmtId="0" fontId="75" fillId="6" borderId="41" xfId="1" applyFont="1" applyFill="1" applyBorder="1" applyAlignment="1">
      <alignment vertical="center"/>
    </xf>
    <xf numFmtId="0" fontId="75" fillId="7" borderId="41" xfId="1" applyFont="1" applyFill="1" applyBorder="1" applyAlignment="1">
      <alignment vertical="center"/>
    </xf>
    <xf numFmtId="0" fontId="75" fillId="8" borderId="41" xfId="1" applyFont="1" applyFill="1" applyBorder="1" applyAlignment="1">
      <alignment vertical="center"/>
    </xf>
    <xf numFmtId="0" fontId="75" fillId="8" borderId="45" xfId="1" applyFont="1" applyFill="1" applyBorder="1" applyAlignment="1">
      <alignment vertical="center"/>
    </xf>
    <xf numFmtId="0" fontId="12" fillId="0" borderId="70" xfId="0" applyFont="1" applyBorder="1" applyAlignment="1">
      <alignment horizontal="center" vertical="center"/>
    </xf>
    <xf numFmtId="0" fontId="12" fillId="0" borderId="96" xfId="0" applyFont="1" applyBorder="1" applyAlignment="1">
      <alignment horizontal="center" vertical="center"/>
    </xf>
    <xf numFmtId="0" fontId="45" fillId="0" borderId="15" xfId="0" applyFont="1" applyFill="1" applyBorder="1" applyAlignment="1">
      <alignment horizontal="center" vertical="center"/>
    </xf>
    <xf numFmtId="0" fontId="14" fillId="0" borderId="1" xfId="0" applyFont="1" applyFill="1" applyBorder="1" applyAlignment="1">
      <alignment horizontal="left" vertical="top"/>
    </xf>
    <xf numFmtId="0" fontId="68" fillId="0" borderId="1" xfId="1" applyFont="1" applyFill="1" applyBorder="1" applyAlignment="1">
      <alignment horizontal="left" vertical="center" wrapText="1"/>
    </xf>
    <xf numFmtId="0" fontId="0" fillId="0" borderId="0" xfId="0" applyFont="1" applyAlignment="1"/>
    <xf numFmtId="0" fontId="45" fillId="0" borderId="15" xfId="0" applyFont="1" applyBorder="1" applyAlignment="1">
      <alignment horizontal="center" vertical="center" wrapText="1"/>
    </xf>
    <xf numFmtId="0" fontId="76" fillId="0" borderId="1" xfId="1" applyFont="1" applyBorder="1" applyAlignment="1">
      <alignment horizontal="center" vertical="center" wrapText="1"/>
    </xf>
    <xf numFmtId="0" fontId="45" fillId="0" borderId="1" xfId="0" applyFont="1" applyBorder="1" applyAlignment="1">
      <alignment horizontal="left" vertical="center" wrapText="1"/>
    </xf>
    <xf numFmtId="0" fontId="34" fillId="36" borderId="49" xfId="0" applyFont="1" applyFill="1" applyBorder="1" applyAlignment="1">
      <alignment horizontal="center" vertical="center"/>
    </xf>
    <xf numFmtId="0" fontId="34" fillId="36" borderId="41" xfId="0" applyFont="1" applyFill="1" applyBorder="1" applyAlignment="1">
      <alignment horizontal="center" vertical="center"/>
    </xf>
    <xf numFmtId="0" fontId="34" fillId="36" borderId="50" xfId="0" applyFont="1" applyFill="1" applyBorder="1" applyAlignment="1">
      <alignment horizontal="center" vertical="center"/>
    </xf>
    <xf numFmtId="0" fontId="30" fillId="0" borderId="1" xfId="1" applyBorder="1" applyAlignment="1">
      <alignment horizontal="left" vertical="top" wrapText="1"/>
    </xf>
    <xf numFmtId="0" fontId="44" fillId="0" borderId="1" xfId="0" applyFont="1" applyFill="1" applyBorder="1" applyAlignment="1">
      <alignment horizontal="justify" vertical="center" wrapText="1"/>
    </xf>
    <xf numFmtId="0" fontId="44" fillId="0" borderId="1" xfId="0" applyFont="1" applyFill="1" applyBorder="1" applyAlignment="1">
      <alignment horizontal="center" vertical="center" wrapText="1"/>
    </xf>
    <xf numFmtId="14" fontId="44" fillId="0" borderId="1" xfId="0" applyNumberFormat="1" applyFont="1" applyFill="1" applyBorder="1" applyAlignment="1">
      <alignment horizontal="center" vertical="center" wrapText="1"/>
    </xf>
    <xf numFmtId="0" fontId="44" fillId="0" borderId="15" xfId="0" applyFont="1" applyFill="1" applyBorder="1" applyAlignment="1">
      <alignment horizontal="center" vertical="center" wrapText="1"/>
    </xf>
    <xf numFmtId="14" fontId="44" fillId="0" borderId="15" xfId="0" applyNumberFormat="1" applyFont="1" applyFill="1" applyBorder="1" applyAlignment="1">
      <alignment horizontal="center" vertical="center" wrapText="1"/>
    </xf>
    <xf numFmtId="0" fontId="44" fillId="0" borderId="15" xfId="0" applyFont="1" applyFill="1" applyBorder="1" applyAlignment="1">
      <alignment horizontal="justify" vertical="center" wrapText="1"/>
    </xf>
    <xf numFmtId="0" fontId="44" fillId="0" borderId="1" xfId="0" applyFont="1" applyFill="1" applyBorder="1" applyAlignment="1">
      <alignment horizontal="left" vertical="top" wrapText="1"/>
    </xf>
    <xf numFmtId="0" fontId="44" fillId="0" borderId="15" xfId="0" applyFont="1" applyFill="1" applyBorder="1" applyAlignment="1">
      <alignment horizontal="left" vertical="center" wrapText="1"/>
    </xf>
    <xf numFmtId="0" fontId="44" fillId="0" borderId="1" xfId="0" applyFont="1" applyFill="1" applyBorder="1" applyAlignment="1">
      <alignment horizontal="left" vertical="center" wrapText="1"/>
    </xf>
    <xf numFmtId="0" fontId="48" fillId="0" borderId="1" xfId="0" applyFont="1" applyBorder="1" applyAlignment="1">
      <alignment horizontal="center" vertical="center" wrapText="1"/>
    </xf>
    <xf numFmtId="0" fontId="48" fillId="0" borderId="1" xfId="0" applyFont="1" applyFill="1" applyBorder="1" applyAlignment="1">
      <alignment horizontal="left" vertical="center" wrapText="1"/>
    </xf>
    <xf numFmtId="0" fontId="48" fillId="0" borderId="1" xfId="0" applyFont="1" applyBorder="1" applyAlignment="1">
      <alignment horizontal="center" vertical="center"/>
    </xf>
    <xf numFmtId="0" fontId="21" fillId="0" borderId="15" xfId="0" applyFont="1" applyFill="1" applyBorder="1" applyAlignment="1">
      <alignment horizontal="justify" vertical="top" wrapText="1"/>
    </xf>
    <xf numFmtId="0" fontId="45" fillId="0" borderId="1" xfId="0" applyFont="1" applyFill="1" applyBorder="1" applyAlignment="1">
      <alignment horizontal="center" vertical="center" wrapText="1"/>
    </xf>
    <xf numFmtId="0" fontId="22" fillId="0" borderId="1" xfId="0" applyFont="1" applyFill="1" applyBorder="1" applyAlignment="1">
      <alignment horizontal="justify" vertical="top" wrapText="1"/>
    </xf>
    <xf numFmtId="0" fontId="22" fillId="0" borderId="1" xfId="0" applyFont="1" applyFill="1" applyBorder="1" applyAlignment="1">
      <alignment horizontal="justify" vertical="center" wrapText="1"/>
    </xf>
    <xf numFmtId="0" fontId="80" fillId="0" borderId="15" xfId="1" applyFont="1" applyBorder="1" applyAlignment="1">
      <alignment horizontal="left" vertical="center" wrapText="1"/>
    </xf>
    <xf numFmtId="0" fontId="45" fillId="0" borderId="1" xfId="0" applyFont="1" applyBorder="1" applyAlignment="1">
      <alignment horizontal="center" vertical="center" wrapText="1"/>
    </xf>
    <xf numFmtId="0" fontId="48" fillId="0" borderId="1" xfId="0" applyFont="1" applyFill="1" applyBorder="1" applyAlignment="1">
      <alignment horizontal="justify" vertical="center" wrapText="1"/>
    </xf>
    <xf numFmtId="0" fontId="48" fillId="0" borderId="1" xfId="0" applyFont="1" applyFill="1" applyBorder="1" applyAlignment="1">
      <alignment horizontal="left" vertical="top" wrapText="1"/>
    </xf>
    <xf numFmtId="0" fontId="81" fillId="18" borderId="1" xfId="1" applyFont="1" applyFill="1" applyBorder="1" applyAlignment="1">
      <alignment horizontal="justify" vertical="center" wrapText="1"/>
    </xf>
    <xf numFmtId="0" fontId="81" fillId="0" borderId="1" xfId="1" applyFont="1" applyFill="1" applyBorder="1" applyAlignment="1">
      <alignment horizontal="left" vertical="top" wrapText="1"/>
    </xf>
    <xf numFmtId="0" fontId="49" fillId="0" borderId="0" xfId="0" applyFont="1" applyFill="1"/>
    <xf numFmtId="0" fontId="32" fillId="0" borderId="1" xfId="0" applyFont="1" applyFill="1" applyBorder="1" applyAlignment="1">
      <alignment horizontal="center" vertical="center"/>
    </xf>
    <xf numFmtId="0" fontId="49" fillId="0" borderId="1" xfId="0" applyFont="1" applyFill="1" applyBorder="1" applyAlignment="1">
      <alignment vertical="center" wrapText="1"/>
    </xf>
    <xf numFmtId="0" fontId="32" fillId="0" borderId="1" xfId="0" applyFont="1" applyFill="1" applyBorder="1" applyAlignment="1">
      <alignment vertical="center" wrapText="1"/>
    </xf>
    <xf numFmtId="0" fontId="32" fillId="0" borderId="1" xfId="0" applyFont="1" applyFill="1" applyBorder="1" applyAlignment="1">
      <alignment horizontal="justify" vertical="top" wrapText="1"/>
    </xf>
    <xf numFmtId="0" fontId="49" fillId="0" borderId="1" xfId="0" applyFont="1" applyFill="1" applyBorder="1" applyAlignment="1">
      <alignment horizontal="left" vertical="top" wrapText="1"/>
    </xf>
    <xf numFmtId="0" fontId="49" fillId="0" borderId="0" xfId="0" applyFont="1"/>
    <xf numFmtId="0" fontId="49" fillId="0" borderId="0" xfId="0" applyFont="1" applyAlignment="1">
      <alignment horizontal="center"/>
    </xf>
    <xf numFmtId="0" fontId="12" fillId="4" borderId="63" xfId="0" applyFont="1" applyFill="1" applyBorder="1" applyAlignment="1">
      <alignment vertical="center"/>
    </xf>
    <xf numFmtId="0" fontId="7" fillId="0" borderId="64" xfId="0" applyFont="1" applyBorder="1" applyAlignment="1"/>
    <xf numFmtId="41" fontId="12" fillId="4" borderId="66" xfId="0" applyNumberFormat="1" applyFont="1" applyFill="1" applyBorder="1" applyAlignment="1">
      <alignment horizontal="center" vertical="center"/>
    </xf>
    <xf numFmtId="41" fontId="12" fillId="0" borderId="66" xfId="0" applyNumberFormat="1" applyFont="1" applyBorder="1" applyAlignment="1">
      <alignment horizontal="center" vertical="center"/>
    </xf>
    <xf numFmtId="41" fontId="12" fillId="0" borderId="82" xfId="0" applyNumberFormat="1" applyFont="1" applyBorder="1" applyAlignment="1">
      <alignment horizontal="center" vertical="center"/>
    </xf>
    <xf numFmtId="41" fontId="12" fillId="0" borderId="79" xfId="0" applyNumberFormat="1" applyFont="1" applyBorder="1" applyAlignment="1">
      <alignment horizontal="center" vertical="center"/>
    </xf>
    <xf numFmtId="41" fontId="12" fillId="0" borderId="72" xfId="0" applyNumberFormat="1" applyFont="1" applyBorder="1" applyAlignment="1">
      <alignment horizontal="center" vertical="center"/>
    </xf>
    <xf numFmtId="41" fontId="12" fillId="4" borderId="72" xfId="0" applyNumberFormat="1" applyFont="1" applyFill="1" applyBorder="1" applyAlignment="1">
      <alignment horizontal="center" vertical="center"/>
    </xf>
    <xf numFmtId="41" fontId="12" fillId="0" borderId="66" xfId="0" applyNumberFormat="1" applyFont="1" applyFill="1" applyBorder="1" applyAlignment="1">
      <alignment horizontal="center" vertical="center"/>
    </xf>
    <xf numFmtId="0" fontId="0" fillId="0" borderId="0" xfId="0"/>
    <xf numFmtId="0" fontId="0" fillId="0" borderId="0" xfId="0" applyBorder="1"/>
    <xf numFmtId="0" fontId="83" fillId="0" borderId="2" xfId="0" applyFont="1" applyBorder="1" applyAlignment="1">
      <alignment wrapText="1"/>
    </xf>
    <xf numFmtId="0" fontId="0" fillId="0" borderId="21" xfId="0" applyBorder="1" applyAlignment="1">
      <alignment horizontal="center" vertical="center"/>
    </xf>
    <xf numFmtId="9" fontId="0" fillId="0" borderId="3" xfId="0" applyNumberFormat="1" applyBorder="1" applyAlignment="1">
      <alignment horizontal="center" vertical="center"/>
    </xf>
    <xf numFmtId="0" fontId="83" fillId="0" borderId="4" xfId="0" applyFont="1" applyBorder="1" applyAlignment="1">
      <alignment wrapText="1"/>
    </xf>
    <xf numFmtId="0" fontId="0" fillId="0" borderId="1" xfId="0" applyBorder="1" applyAlignment="1">
      <alignment horizontal="center" vertical="center"/>
    </xf>
    <xf numFmtId="166" fontId="0" fillId="0" borderId="5" xfId="4" applyNumberFormat="1" applyFont="1" applyBorder="1" applyAlignment="1">
      <alignment horizontal="center" vertical="center"/>
    </xf>
    <xf numFmtId="0" fontId="83" fillId="0" borderId="6" xfId="0" applyFont="1" applyBorder="1" applyAlignment="1">
      <alignment wrapText="1"/>
    </xf>
    <xf numFmtId="0" fontId="0" fillId="0" borderId="22" xfId="0" applyBorder="1" applyAlignment="1">
      <alignment horizontal="center" vertical="center"/>
    </xf>
    <xf numFmtId="166" fontId="0" fillId="0" borderId="7" xfId="4" applyNumberFormat="1" applyFont="1" applyBorder="1" applyAlignment="1">
      <alignment horizontal="center" vertical="center"/>
    </xf>
    <xf numFmtId="0" fontId="84" fillId="0" borderId="2" xfId="0" applyFont="1" applyBorder="1" applyAlignment="1">
      <alignment horizontal="center" vertical="center"/>
    </xf>
    <xf numFmtId="0" fontId="84" fillId="0" borderId="21" xfId="0" applyFont="1" applyBorder="1" applyAlignment="1">
      <alignment horizontal="center" vertical="center" wrapText="1"/>
    </xf>
    <xf numFmtId="0" fontId="84" fillId="0" borderId="3" xfId="0" applyFont="1" applyBorder="1" applyAlignment="1">
      <alignment horizontal="center" vertical="center" wrapText="1"/>
    </xf>
    <xf numFmtId="0" fontId="84" fillId="0" borderId="0" xfId="0" applyFont="1" applyBorder="1" applyAlignment="1">
      <alignment horizontal="center" vertical="center" wrapText="1"/>
    </xf>
    <xf numFmtId="0" fontId="84" fillId="0" borderId="1" xfId="0" applyFont="1" applyBorder="1" applyAlignment="1">
      <alignment horizontal="center" vertical="center" wrapText="1"/>
    </xf>
    <xf numFmtId="0" fontId="84" fillId="37" borderId="1" xfId="0" applyFont="1" applyFill="1" applyBorder="1" applyAlignment="1">
      <alignment horizontal="center" vertical="center" wrapText="1"/>
    </xf>
    <xf numFmtId="0" fontId="84" fillId="0" borderId="0" xfId="0" applyFont="1" applyAlignment="1">
      <alignment horizontal="center" vertical="center"/>
    </xf>
    <xf numFmtId="0" fontId="84" fillId="0" borderId="97" xfId="0" applyFont="1" applyBorder="1" applyAlignment="1">
      <alignment horizontal="center" vertical="center" wrapText="1"/>
    </xf>
    <xf numFmtId="0" fontId="83" fillId="0" borderId="1" xfId="0" applyFont="1" applyBorder="1"/>
    <xf numFmtId="0" fontId="0" fillId="0" borderId="4" xfId="0" applyBorder="1"/>
    <xf numFmtId="0" fontId="0" fillId="0" borderId="5" xfId="0" applyBorder="1" applyAlignment="1">
      <alignment horizontal="center" vertical="center"/>
    </xf>
    <xf numFmtId="0" fontId="0" fillId="0" borderId="0" xfId="0" applyBorder="1" applyAlignment="1">
      <alignment horizontal="center" vertical="center"/>
    </xf>
    <xf numFmtId="0" fontId="83" fillId="0" borderId="1" xfId="0" applyFont="1" applyBorder="1" applyAlignment="1">
      <alignment horizontal="left" vertical="center" wrapText="1"/>
    </xf>
    <xf numFmtId="0" fontId="83" fillId="0" borderId="1" xfId="0" applyFont="1" applyBorder="1" applyAlignment="1">
      <alignment horizontal="center" vertical="center"/>
    </xf>
    <xf numFmtId="0" fontId="83" fillId="0" borderId="0" xfId="0" applyFont="1" applyBorder="1" applyAlignment="1">
      <alignment horizontal="center" vertical="center"/>
    </xf>
    <xf numFmtId="0" fontId="0" fillId="0" borderId="1" xfId="0" applyBorder="1"/>
    <xf numFmtId="0" fontId="85" fillId="0" borderId="1" xfId="0" applyFont="1" applyBorder="1" applyAlignment="1">
      <alignment vertical="center" wrapText="1"/>
    </xf>
    <xf numFmtId="0" fontId="0" fillId="0" borderId="1" xfId="0" applyBorder="1" applyAlignment="1"/>
    <xf numFmtId="0" fontId="0" fillId="0" borderId="4" xfId="0" applyBorder="1" applyAlignment="1">
      <alignment wrapText="1"/>
    </xf>
    <xf numFmtId="0" fontId="0" fillId="0" borderId="0" xfId="0" applyAlignment="1">
      <alignment horizontal="center" vertical="center"/>
    </xf>
    <xf numFmtId="0" fontId="83" fillId="0" borderId="6" xfId="0" applyFont="1" applyBorder="1"/>
    <xf numFmtId="0" fontId="83" fillId="0" borderId="22" xfId="0" applyFont="1" applyBorder="1" applyAlignment="1">
      <alignment horizontal="center" vertical="center"/>
    </xf>
    <xf numFmtId="0" fontId="83" fillId="0" borderId="0" xfId="0" applyFont="1"/>
    <xf numFmtId="0" fontId="83" fillId="0" borderId="99" xfId="0" applyFont="1" applyBorder="1" applyAlignment="1">
      <alignment wrapText="1"/>
    </xf>
    <xf numFmtId="0" fontId="83" fillId="0" borderId="30" xfId="0" applyFont="1" applyBorder="1" applyAlignment="1">
      <alignment wrapText="1"/>
    </xf>
    <xf numFmtId="0" fontId="83" fillId="0" borderId="100" xfId="0" applyFont="1" applyBorder="1" applyAlignment="1">
      <alignment wrapText="1"/>
    </xf>
    <xf numFmtId="0" fontId="83" fillId="0" borderId="100" xfId="0" applyFont="1" applyBorder="1" applyAlignment="1">
      <alignment horizontal="center"/>
    </xf>
    <xf numFmtId="0" fontId="72" fillId="31" borderId="9" xfId="0" applyFont="1" applyFill="1" applyBorder="1" applyAlignment="1">
      <alignment horizontal="center" vertical="center" wrapText="1"/>
    </xf>
    <xf numFmtId="17" fontId="75" fillId="5" borderId="101" xfId="1" applyNumberFormat="1" applyFont="1" applyFill="1" applyBorder="1" applyAlignment="1">
      <alignment vertical="center"/>
    </xf>
    <xf numFmtId="41" fontId="12" fillId="0" borderId="102" xfId="0" applyNumberFormat="1" applyFont="1" applyBorder="1" applyAlignment="1">
      <alignment horizontal="center" vertical="center"/>
    </xf>
    <xf numFmtId="0" fontId="75" fillId="5" borderId="49" xfId="1" applyFont="1" applyFill="1" applyBorder="1" applyAlignment="1">
      <alignment vertical="center"/>
    </xf>
    <xf numFmtId="41" fontId="12" fillId="0" borderId="58" xfId="0" applyNumberFormat="1" applyFont="1" applyBorder="1" applyAlignment="1">
      <alignment horizontal="center" vertical="center"/>
    </xf>
    <xf numFmtId="41" fontId="12" fillId="4" borderId="58" xfId="0" applyNumberFormat="1" applyFont="1" applyFill="1" applyBorder="1" applyAlignment="1">
      <alignment horizontal="center" vertical="center"/>
    </xf>
    <xf numFmtId="0" fontId="75" fillId="6" borderId="49" xfId="1" applyFont="1" applyFill="1" applyBorder="1" applyAlignment="1">
      <alignment vertical="center"/>
    </xf>
    <xf numFmtId="0" fontId="75" fillId="7" borderId="49" xfId="1" applyFont="1" applyFill="1" applyBorder="1" applyAlignment="1">
      <alignment vertical="center"/>
    </xf>
    <xf numFmtId="0" fontId="75" fillId="8" borderId="49" xfId="1" applyFont="1" applyFill="1" applyBorder="1" applyAlignment="1">
      <alignment vertical="center"/>
    </xf>
    <xf numFmtId="0" fontId="75" fillId="8" borderId="103" xfId="1" applyFont="1" applyFill="1" applyBorder="1" applyAlignment="1">
      <alignment vertical="center"/>
    </xf>
    <xf numFmtId="41" fontId="12" fillId="4" borderId="69" xfId="0" applyNumberFormat="1" applyFont="1" applyFill="1" applyBorder="1" applyAlignment="1">
      <alignment horizontal="center" vertical="center"/>
    </xf>
    <xf numFmtId="41" fontId="12" fillId="4" borderId="98" xfId="0" applyNumberFormat="1" applyFont="1" applyFill="1" applyBorder="1" applyAlignment="1">
      <alignment horizontal="center" vertical="center"/>
    </xf>
    <xf numFmtId="41" fontId="12" fillId="4" borderId="104" xfId="0" applyNumberFormat="1" applyFont="1" applyFill="1" applyBorder="1" applyAlignment="1">
      <alignment horizontal="center" vertical="center"/>
    </xf>
    <xf numFmtId="0" fontId="86" fillId="4" borderId="1" xfId="0" applyFont="1" applyFill="1" applyBorder="1" applyAlignment="1">
      <alignment vertical="center"/>
    </xf>
    <xf numFmtId="0" fontId="86" fillId="0" borderId="1" xfId="0" applyFont="1" applyBorder="1" applyAlignment="1">
      <alignment horizontal="center" vertical="center"/>
    </xf>
    <xf numFmtId="14" fontId="0" fillId="0" borderId="28" xfId="0" applyNumberFormat="1" applyFont="1" applyBorder="1" applyAlignment="1">
      <alignment horizontal="center" vertical="center"/>
    </xf>
    <xf numFmtId="0" fontId="48" fillId="0" borderId="1" xfId="0" applyFont="1" applyFill="1" applyBorder="1" applyAlignment="1">
      <alignment horizontal="center" vertical="center" wrapText="1"/>
    </xf>
    <xf numFmtId="0" fontId="0" fillId="0" borderId="1" xfId="0" applyFont="1" applyBorder="1" applyAlignment="1"/>
    <xf numFmtId="0" fontId="0" fillId="0" borderId="1" xfId="0" applyFont="1" applyBorder="1" applyAlignment="1">
      <alignment vertical="center"/>
    </xf>
    <xf numFmtId="14" fontId="0" fillId="0" borderId="1" xfId="0" applyNumberFormat="1" applyFont="1" applyFill="1" applyBorder="1" applyAlignment="1">
      <alignment horizontal="center" vertical="center"/>
    </xf>
    <xf numFmtId="0" fontId="8" fillId="0" borderId="1" xfId="0" applyFont="1" applyBorder="1" applyAlignment="1">
      <alignment horizontal="left" vertical="center" wrapText="1"/>
    </xf>
    <xf numFmtId="14" fontId="8" fillId="0" borderId="1" xfId="0" applyNumberFormat="1" applyFont="1" applyBorder="1" applyAlignment="1">
      <alignment horizontal="center" vertical="center"/>
    </xf>
    <xf numFmtId="0" fontId="8" fillId="0" borderId="1" xfId="0" applyFont="1" applyFill="1" applyBorder="1" applyAlignment="1">
      <alignment horizontal="left" vertical="center" wrapText="1"/>
    </xf>
    <xf numFmtId="0" fontId="0" fillId="0" borderId="1" xfId="0" applyNumberFormat="1" applyFont="1" applyBorder="1" applyAlignment="1">
      <alignment horizontal="left" vertical="center" wrapText="1"/>
    </xf>
    <xf numFmtId="14" fontId="0"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Font="1" applyAlignment="1">
      <alignment horizontal="center" wrapText="1"/>
    </xf>
    <xf numFmtId="0" fontId="14" fillId="3" borderId="0" xfId="0" applyFont="1" applyFill="1" applyBorder="1" applyAlignment="1">
      <alignment horizontal="center" vertical="center"/>
    </xf>
    <xf numFmtId="0" fontId="49" fillId="3" borderId="0" xfId="0" applyFont="1" applyFill="1" applyBorder="1"/>
    <xf numFmtId="0" fontId="32" fillId="0" borderId="1" xfId="0" applyFont="1" applyBorder="1" applyAlignment="1">
      <alignment horizontal="center" vertical="center"/>
    </xf>
    <xf numFmtId="0" fontId="49" fillId="0" borderId="0" xfId="0" applyFont="1" applyAlignment="1"/>
    <xf numFmtId="0" fontId="0" fillId="0" borderId="0" xfId="0" applyFont="1" applyAlignment="1"/>
    <xf numFmtId="0" fontId="44" fillId="0" borderId="1" xfId="0" applyFont="1" applyFill="1" applyBorder="1" applyAlignment="1">
      <alignment horizontal="justify" vertical="center" wrapText="1"/>
    </xf>
    <xf numFmtId="0" fontId="44" fillId="0" borderId="1" xfId="0" applyFont="1" applyFill="1" applyBorder="1" applyAlignment="1">
      <alignment horizontal="center" vertical="center" wrapText="1"/>
    </xf>
    <xf numFmtId="14" fontId="44"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28" xfId="0" applyFont="1" applyFill="1" applyBorder="1" applyAlignment="1">
      <alignment horizontal="center" vertical="center"/>
    </xf>
    <xf numFmtId="0" fontId="0" fillId="0" borderId="1" xfId="0" applyFont="1" applyFill="1" applyBorder="1" applyAlignment="1">
      <alignment horizontal="center" vertical="center" wrapText="1"/>
    </xf>
    <xf numFmtId="0" fontId="44" fillId="0" borderId="1" xfId="0" applyFont="1" applyFill="1" applyBorder="1" applyAlignment="1">
      <alignment horizontal="left" vertical="center" wrapText="1"/>
    </xf>
    <xf numFmtId="0" fontId="44" fillId="0" borderId="1" xfId="0" applyFont="1" applyBorder="1" applyAlignment="1">
      <alignment horizontal="left" vertical="top" wrapText="1"/>
    </xf>
    <xf numFmtId="0" fontId="44" fillId="18" borderId="1" xfId="0" applyFont="1" applyFill="1" applyBorder="1" applyAlignment="1">
      <alignment horizontal="center" vertical="center" wrapText="1"/>
    </xf>
    <xf numFmtId="0" fontId="44" fillId="18" borderId="1" xfId="0" applyFont="1" applyFill="1" applyBorder="1" applyAlignment="1">
      <alignment vertical="center" wrapText="1"/>
    </xf>
    <xf numFmtId="0" fontId="44" fillId="18" borderId="1" xfId="0" applyFont="1" applyFill="1" applyBorder="1" applyAlignment="1">
      <alignment horizontal="left" vertical="center" wrapText="1"/>
    </xf>
    <xf numFmtId="14" fontId="44" fillId="18" borderId="1" xfId="0" applyNumberFormat="1" applyFont="1" applyFill="1" applyBorder="1" applyAlignment="1">
      <alignment horizontal="center" vertical="center" wrapText="1"/>
    </xf>
    <xf numFmtId="0" fontId="0" fillId="18" borderId="1" xfId="0" applyFont="1" applyFill="1" applyBorder="1" applyAlignment="1">
      <alignment horizontal="left" vertical="top"/>
    </xf>
    <xf numFmtId="0" fontId="0" fillId="18" borderId="0" xfId="0" applyFont="1" applyFill="1"/>
    <xf numFmtId="0" fontId="0" fillId="18" borderId="0" xfId="0" applyFont="1" applyFill="1" applyAlignment="1"/>
    <xf numFmtId="0" fontId="0" fillId="18" borderId="1" xfId="0" applyFont="1" applyFill="1" applyBorder="1" applyAlignment="1">
      <alignment horizontal="center" vertical="center"/>
    </xf>
    <xf numFmtId="0" fontId="76" fillId="18" borderId="1" xfId="1"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0" fillId="0" borderId="0" xfId="0" applyFont="1" applyAlignment="1"/>
    <xf numFmtId="1" fontId="34" fillId="12" borderId="0" xfId="0" applyNumberFormat="1" applyFont="1" applyFill="1" applyBorder="1" applyAlignment="1">
      <alignment horizontal="center" vertical="center"/>
    </xf>
    <xf numFmtId="0" fontId="44" fillId="0" borderId="1" xfId="0" applyFont="1" applyFill="1" applyBorder="1" applyAlignment="1">
      <alignment horizontal="justify" vertical="center" wrapText="1"/>
    </xf>
    <xf numFmtId="0" fontId="44" fillId="0" borderId="1" xfId="0" applyFont="1" applyFill="1" applyBorder="1" applyAlignment="1">
      <alignment horizontal="center" vertical="center" wrapText="1"/>
    </xf>
    <xf numFmtId="0" fontId="0" fillId="0" borderId="28" xfId="0" applyFont="1" applyBorder="1" applyAlignment="1">
      <alignment horizontal="center" vertical="center"/>
    </xf>
    <xf numFmtId="0" fontId="0" fillId="18" borderId="16"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6" xfId="0" applyFont="1" applyFill="1" applyBorder="1" applyAlignment="1">
      <alignment horizontal="center" vertical="center" wrapText="1"/>
    </xf>
    <xf numFmtId="0" fontId="0" fillId="0" borderId="16"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vertical="center" wrapText="1"/>
    </xf>
    <xf numFmtId="0" fontId="14" fillId="0" borderId="1" xfId="0" applyFont="1" applyFill="1" applyBorder="1" applyAlignment="1">
      <alignment horizontal="justify" vertical="center" wrapText="1"/>
    </xf>
    <xf numFmtId="0" fontId="44" fillId="0" borderId="32" xfId="8" applyFont="1" applyFill="1" applyBorder="1" applyAlignment="1">
      <alignment horizontal="center" vertical="center" wrapText="1"/>
    </xf>
    <xf numFmtId="0" fontId="44" fillId="0" borderId="90" xfId="8" applyFont="1" applyFill="1" applyBorder="1" applyAlignment="1">
      <alignment horizontal="center" vertical="center" wrapText="1"/>
    </xf>
    <xf numFmtId="0" fontId="44" fillId="0" borderId="1" xfId="8" applyFont="1" applyFill="1" applyBorder="1" applyAlignment="1">
      <alignment horizontal="center" vertical="center" wrapText="1"/>
    </xf>
    <xf numFmtId="0" fontId="14" fillId="0" borderId="1" xfId="8" applyFont="1" applyFill="1" applyBorder="1" applyAlignment="1">
      <alignment horizontal="center" vertical="center" wrapText="1"/>
    </xf>
    <xf numFmtId="14"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0" borderId="16" xfId="0" applyFont="1" applyFill="1" applyBorder="1" applyAlignment="1">
      <alignment horizontal="center" vertical="center" wrapText="1"/>
    </xf>
    <xf numFmtId="0" fontId="14" fillId="0" borderId="1" xfId="0" applyFont="1" applyFill="1" applyBorder="1"/>
    <xf numFmtId="0" fontId="44" fillId="0" borderId="16" xfId="8" applyFont="1" applyFill="1" applyBorder="1" applyAlignment="1">
      <alignment horizontal="center" vertical="center" wrapText="1"/>
    </xf>
    <xf numFmtId="0" fontId="44" fillId="0" borderId="1" xfId="9" applyFont="1" applyFill="1" applyBorder="1" applyAlignment="1">
      <alignment horizontal="center" vertical="center" wrapText="1"/>
    </xf>
    <xf numFmtId="0" fontId="0" fillId="18" borderId="1" xfId="0" applyFont="1" applyFill="1" applyBorder="1" applyAlignment="1">
      <alignment vertical="center" wrapText="1"/>
    </xf>
    <xf numFmtId="0" fontId="8" fillId="0" borderId="1" xfId="0" applyFont="1" applyFill="1" applyBorder="1" applyAlignment="1">
      <alignment vertical="center" wrapText="1"/>
    </xf>
    <xf numFmtId="0" fontId="44" fillId="38" borderId="1" xfId="0" applyFont="1" applyFill="1" applyBorder="1" applyAlignment="1">
      <alignment horizontal="center" vertical="center" wrapText="1"/>
    </xf>
    <xf numFmtId="0" fontId="57" fillId="18" borderId="1" xfId="0" applyFont="1" applyFill="1" applyBorder="1" applyAlignment="1">
      <alignment horizontal="left" vertical="top" wrapText="1"/>
    </xf>
    <xf numFmtId="14" fontId="44" fillId="18" borderId="1" xfId="0" applyNumberFormat="1" applyFont="1" applyFill="1" applyBorder="1" applyAlignment="1">
      <alignment vertical="center" wrapText="1"/>
    </xf>
    <xf numFmtId="0" fontId="0" fillId="18" borderId="0" xfId="0" applyFont="1" applyFill="1" applyAlignment="1">
      <alignment wrapText="1"/>
    </xf>
    <xf numFmtId="14" fontId="45" fillId="18" borderId="1" xfId="0" applyNumberFormat="1" applyFont="1" applyFill="1" applyBorder="1" applyAlignment="1">
      <alignment horizontal="left" vertical="center" wrapText="1"/>
    </xf>
    <xf numFmtId="14" fontId="44" fillId="18" borderId="1" xfId="0" applyNumberFormat="1" applyFont="1" applyFill="1" applyBorder="1" applyAlignment="1">
      <alignment horizontal="center" vertical="center"/>
    </xf>
    <xf numFmtId="0" fontId="44" fillId="18" borderId="1" xfId="0" applyFont="1" applyFill="1" applyBorder="1" applyAlignment="1">
      <alignment horizontal="center" vertical="center"/>
    </xf>
    <xf numFmtId="0" fontId="0" fillId="18" borderId="0" xfId="0" applyFont="1" applyFill="1" applyAlignment="1">
      <alignment horizontal="left"/>
    </xf>
    <xf numFmtId="0" fontId="57" fillId="0" borderId="1" xfId="0" applyFont="1" applyBorder="1" applyAlignment="1">
      <alignment vertical="center" wrapText="1"/>
    </xf>
    <xf numFmtId="0" fontId="30" fillId="0" borderId="1" xfId="1" applyBorder="1" applyAlignment="1">
      <alignment vertical="center" wrapText="1"/>
    </xf>
    <xf numFmtId="0" fontId="30" fillId="0" borderId="28" xfId="1" applyBorder="1" applyAlignment="1">
      <alignment horizontal="center" vertical="center" wrapText="1"/>
    </xf>
    <xf numFmtId="0" fontId="45" fillId="18" borderId="15" xfId="0" applyFont="1" applyFill="1" applyBorder="1" applyAlignment="1">
      <alignment horizontal="center" vertical="center" wrapText="1"/>
    </xf>
    <xf numFmtId="0" fontId="44" fillId="18" borderId="15" xfId="0" applyFont="1" applyFill="1" applyBorder="1" applyAlignment="1">
      <alignment vertical="center" wrapText="1"/>
    </xf>
    <xf numFmtId="14" fontId="44" fillId="18" borderId="15" xfId="0" applyNumberFormat="1" applyFont="1" applyFill="1" applyBorder="1" applyAlignment="1">
      <alignment vertical="center" wrapText="1"/>
    </xf>
    <xf numFmtId="0" fontId="44" fillId="18" borderId="15" xfId="0" applyFont="1" applyFill="1" applyBorder="1" applyAlignment="1">
      <alignment horizontal="center" vertical="center" wrapText="1"/>
    </xf>
    <xf numFmtId="0" fontId="44" fillId="18" borderId="15" xfId="0" applyFont="1" applyFill="1" applyBorder="1" applyAlignment="1">
      <alignment horizontal="left" vertical="center" wrapText="1"/>
    </xf>
    <xf numFmtId="14" fontId="44" fillId="18" borderId="15" xfId="0" applyNumberFormat="1" applyFont="1" applyFill="1" applyBorder="1" applyAlignment="1">
      <alignment horizontal="center" vertical="center" wrapText="1"/>
    </xf>
    <xf numFmtId="0" fontId="76" fillId="18" borderId="15" xfId="1" applyFont="1" applyFill="1" applyBorder="1" applyAlignment="1">
      <alignment vertical="center" wrapText="1"/>
    </xf>
    <xf numFmtId="0" fontId="45" fillId="18" borderId="15" xfId="0" applyFont="1" applyFill="1" applyBorder="1" applyAlignment="1">
      <alignment horizontal="left" vertical="center" wrapText="1"/>
    </xf>
    <xf numFmtId="0" fontId="76" fillId="18" borderId="15" xfId="1" applyFont="1" applyFill="1" applyBorder="1" applyAlignment="1">
      <alignment horizontal="left" vertical="center" wrapText="1"/>
    </xf>
    <xf numFmtId="0" fontId="0" fillId="18" borderId="0" xfId="0" applyFont="1" applyFill="1" applyAlignment="1">
      <alignment horizontal="left" vertical="center" wrapText="1"/>
    </xf>
    <xf numFmtId="0" fontId="0" fillId="18" borderId="0" xfId="0" applyFont="1" applyFill="1" applyAlignment="1">
      <alignment vertical="center" wrapText="1"/>
    </xf>
    <xf numFmtId="0" fontId="0" fillId="0" borderId="1" xfId="0" applyFont="1" applyBorder="1" applyAlignment="1">
      <alignment horizontal="left" vertical="top" wrapText="1"/>
    </xf>
    <xf numFmtId="0" fontId="0" fillId="0" borderId="28" xfId="0" applyFont="1" applyBorder="1" applyAlignment="1">
      <alignment horizontal="center" vertical="center" wrapText="1"/>
    </xf>
    <xf numFmtId="0" fontId="44" fillId="0" borderId="1" xfId="0" applyFont="1" applyBorder="1" applyAlignment="1">
      <alignment horizontal="left" vertical="top" wrapText="1"/>
    </xf>
    <xf numFmtId="0" fontId="57" fillId="18" borderId="1" xfId="0" applyFont="1" applyFill="1" applyBorder="1" applyAlignment="1">
      <alignment vertical="center" wrapText="1"/>
    </xf>
    <xf numFmtId="0" fontId="30" fillId="0" borderId="15" xfId="1" applyBorder="1" applyAlignment="1">
      <alignment horizontal="left" vertical="center" wrapText="1"/>
    </xf>
    <xf numFmtId="0" fontId="0" fillId="0" borderId="0" xfId="0" applyFont="1" applyAlignment="1"/>
    <xf numFmtId="0" fontId="44" fillId="0" borderId="15" xfId="0" applyFont="1" applyFill="1" applyBorder="1" applyAlignment="1">
      <alignment horizontal="center" vertical="center"/>
    </xf>
    <xf numFmtId="0" fontId="32" fillId="0" borderId="16" xfId="0" applyFont="1" applyFill="1" applyBorder="1" applyAlignment="1">
      <alignment vertical="center"/>
    </xf>
    <xf numFmtId="0" fontId="32" fillId="0" borderId="31" xfId="0" applyFont="1" applyFill="1" applyBorder="1" applyAlignment="1">
      <alignment vertical="center"/>
    </xf>
    <xf numFmtId="0" fontId="32" fillId="0" borderId="15" xfId="0" applyFont="1" applyFill="1" applyBorder="1" applyAlignment="1">
      <alignment vertical="center"/>
    </xf>
    <xf numFmtId="0" fontId="49" fillId="0" borderId="1" xfId="0" applyFont="1" applyFill="1" applyBorder="1" applyAlignment="1" applyProtection="1">
      <alignment vertical="center" wrapText="1"/>
      <protection locked="0"/>
    </xf>
    <xf numFmtId="0" fontId="18" fillId="17" borderId="23" xfId="0" applyFont="1" applyFill="1" applyBorder="1" applyAlignment="1">
      <alignment horizontal="center" vertical="center" wrapText="1"/>
    </xf>
    <xf numFmtId="0" fontId="0" fillId="0" borderId="0" xfId="0" applyFont="1" applyAlignment="1"/>
    <xf numFmtId="0" fontId="44" fillId="0" borderId="1" xfId="0" applyFont="1" applyFill="1" applyBorder="1" applyAlignment="1">
      <alignment horizontal="justify" vertical="center" wrapText="1"/>
    </xf>
    <xf numFmtId="0" fontId="45" fillId="0"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14" fontId="44" fillId="0" borderId="1" xfId="0" applyNumberFormat="1" applyFont="1" applyFill="1" applyBorder="1" applyAlignment="1">
      <alignment horizontal="center" vertical="center" wrapText="1"/>
    </xf>
    <xf numFmtId="0" fontId="0" fillId="0" borderId="28" xfId="0" applyFont="1" applyBorder="1" applyAlignment="1">
      <alignment horizontal="center" vertical="center"/>
    </xf>
    <xf numFmtId="0" fontId="44" fillId="0" borderId="16" xfId="0" applyFont="1" applyFill="1" applyBorder="1" applyAlignment="1">
      <alignment horizontal="center" vertical="center" wrapText="1"/>
    </xf>
    <xf numFmtId="14" fontId="49" fillId="0" borderId="1" xfId="0" applyNumberFormat="1" applyFont="1" applyFill="1" applyBorder="1" applyAlignment="1">
      <alignment horizontal="center" vertical="center"/>
    </xf>
    <xf numFmtId="0" fontId="44" fillId="0" borderId="1" xfId="0" applyFont="1" applyFill="1" applyBorder="1" applyAlignment="1">
      <alignment horizontal="left" vertical="center" wrapText="1"/>
    </xf>
    <xf numFmtId="0" fontId="44" fillId="0" borderId="31" xfId="0" applyFont="1" applyFill="1" applyBorder="1" applyAlignment="1">
      <alignment horizontal="left" vertical="center" wrapText="1"/>
    </xf>
    <xf numFmtId="0" fontId="44" fillId="0" borderId="31" xfId="0" applyNumberFormat="1" applyFont="1" applyFill="1" applyBorder="1" applyAlignment="1" applyProtection="1">
      <alignment horizontal="center" vertical="center" wrapText="1"/>
      <protection locked="0"/>
    </xf>
    <xf numFmtId="0" fontId="44" fillId="0" borderId="3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vertical="center"/>
    </xf>
    <xf numFmtId="0" fontId="32" fillId="0" borderId="16" xfId="0" applyFont="1" applyFill="1" applyBorder="1" applyAlignment="1">
      <alignment horizontal="center" vertical="center"/>
    </xf>
    <xf numFmtId="0" fontId="32" fillId="0" borderId="15" xfId="0" applyFont="1" applyFill="1" applyBorder="1" applyAlignment="1">
      <alignment horizontal="center" vertical="center"/>
    </xf>
    <xf numFmtId="0" fontId="0" fillId="0" borderId="31" xfId="0" applyFont="1" applyFill="1" applyBorder="1" applyAlignment="1">
      <alignment horizontal="center" vertical="center" wrapText="1"/>
    </xf>
    <xf numFmtId="0" fontId="0" fillId="0" borderId="15" xfId="0" applyFont="1" applyFill="1" applyBorder="1" applyAlignment="1">
      <alignment horizontal="center" vertical="center" wrapText="1"/>
    </xf>
    <xf numFmtId="14" fontId="0" fillId="0" borderId="15" xfId="0" applyNumberFormat="1" applyFont="1" applyFill="1" applyBorder="1" applyAlignment="1">
      <alignment horizontal="center" vertical="center" wrapText="1"/>
    </xf>
    <xf numFmtId="0" fontId="0" fillId="0" borderId="15" xfId="0" applyFont="1" applyBorder="1" applyAlignment="1">
      <alignment horizontal="left" vertical="center" wrapText="1"/>
    </xf>
    <xf numFmtId="0" fontId="44" fillId="0" borderId="15" xfId="0" applyFont="1" applyFill="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6" xfId="0" applyFont="1" applyBorder="1" applyAlignment="1">
      <alignment horizontal="center" vertical="center" wrapText="1"/>
    </xf>
    <xf numFmtId="0" fontId="0" fillId="18" borderId="1" xfId="0" applyFont="1" applyFill="1" applyBorder="1" applyAlignment="1">
      <alignment horizontal="left" vertical="center" wrapText="1"/>
    </xf>
    <xf numFmtId="0" fontId="0" fillId="18" borderId="15" xfId="0" applyFont="1" applyFill="1" applyBorder="1" applyAlignment="1">
      <alignment horizontal="left" vertical="center" wrapText="1"/>
    </xf>
    <xf numFmtId="0" fontId="0" fillId="0" borderId="1" xfId="0" applyFont="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justify" vertical="center" wrapText="1"/>
    </xf>
    <xf numFmtId="14" fontId="14" fillId="0" borderId="1" xfId="0" applyNumberFormat="1" applyFont="1" applyFill="1" applyBorder="1" applyAlignment="1">
      <alignment horizontal="center" vertical="center" wrapText="1"/>
    </xf>
    <xf numFmtId="0" fontId="44" fillId="0" borderId="0" xfId="0" applyFont="1" applyBorder="1" applyAlignment="1">
      <alignment horizontal="center" vertical="center" wrapText="1"/>
    </xf>
    <xf numFmtId="0" fontId="44" fillId="0" borderId="0" xfId="0" applyFont="1" applyBorder="1" applyAlignment="1">
      <alignment horizontal="justify" vertical="center" wrapText="1"/>
    </xf>
    <xf numFmtId="14" fontId="44" fillId="0" borderId="0" xfId="0" applyNumberFormat="1" applyFont="1" applyBorder="1" applyAlignment="1">
      <alignment horizontal="center" vertical="center" wrapText="1"/>
    </xf>
    <xf numFmtId="0" fontId="0" fillId="18" borderId="16" xfId="0" applyFont="1" applyFill="1" applyBorder="1" applyAlignment="1">
      <alignment horizontal="left" vertical="center" wrapText="1"/>
    </xf>
    <xf numFmtId="0" fontId="0" fillId="18" borderId="15" xfId="0" applyFont="1" applyFill="1" applyBorder="1" applyAlignment="1">
      <alignment horizontal="left" vertical="center" wrapText="1"/>
    </xf>
    <xf numFmtId="0" fontId="32" fillId="0" borderId="16" xfId="0" applyFont="1" applyFill="1" applyBorder="1" applyAlignment="1">
      <alignment horizontal="center" vertical="center"/>
    </xf>
    <xf numFmtId="0" fontId="32" fillId="0" borderId="15"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15" xfId="0" applyFont="1" applyFill="1" applyBorder="1" applyAlignment="1">
      <alignment horizontal="center" vertical="center" wrapText="1"/>
    </xf>
    <xf numFmtId="14" fontId="0" fillId="0" borderId="16" xfId="0" applyNumberFormat="1" applyFont="1" applyFill="1" applyBorder="1" applyAlignment="1">
      <alignment horizontal="center" vertical="center" wrapText="1"/>
    </xf>
    <xf numFmtId="14" fontId="0" fillId="0" borderId="15" xfId="0" applyNumberFormat="1" applyFont="1" applyFill="1" applyBorder="1" applyAlignment="1">
      <alignment horizontal="center" vertical="center" wrapText="1"/>
    </xf>
    <xf numFmtId="0" fontId="0" fillId="0" borderId="16" xfId="0" applyFont="1" applyBorder="1" applyAlignment="1">
      <alignment horizontal="left" vertical="center" wrapText="1"/>
    </xf>
    <xf numFmtId="0" fontId="0" fillId="0" borderId="15" xfId="0" applyFont="1" applyBorder="1" applyAlignment="1">
      <alignment horizontal="left" vertical="center" wrapText="1"/>
    </xf>
    <xf numFmtId="0" fontId="0" fillId="0" borderId="1" xfId="0" applyFont="1" applyBorder="1" applyAlignment="1">
      <alignment horizontal="left" vertical="center" wrapText="1"/>
    </xf>
    <xf numFmtId="0" fontId="0" fillId="0" borderId="15" xfId="0" applyFont="1" applyBorder="1" applyAlignment="1">
      <alignment horizontal="center" vertical="center" wrapText="1"/>
    </xf>
    <xf numFmtId="0" fontId="44" fillId="18" borderId="28" xfId="0" applyFont="1" applyFill="1" applyBorder="1" applyAlignment="1">
      <alignment vertical="top" wrapText="1"/>
    </xf>
    <xf numFmtId="0" fontId="44" fillId="0" borderId="15" xfId="0" applyFont="1" applyBorder="1" applyAlignment="1">
      <alignment vertical="top" wrapText="1"/>
    </xf>
    <xf numFmtId="0" fontId="44" fillId="0" borderId="15" xfId="0" applyFont="1" applyFill="1" applyBorder="1" applyAlignment="1">
      <alignment vertical="top" wrapText="1"/>
    </xf>
    <xf numFmtId="0" fontId="44" fillId="0" borderId="1" xfId="0" applyFont="1" applyFill="1" applyBorder="1" applyAlignment="1">
      <alignment vertical="top" wrapText="1"/>
    </xf>
    <xf numFmtId="0" fontId="21" fillId="0" borderId="1" xfId="0" applyFont="1" applyFill="1" applyBorder="1" applyAlignment="1">
      <alignment vertical="top" wrapText="1"/>
    </xf>
    <xf numFmtId="0" fontId="44" fillId="18" borderId="15" xfId="0" applyFont="1" applyFill="1" applyBorder="1" applyAlignment="1">
      <alignment vertical="top" wrapText="1"/>
    </xf>
    <xf numFmtId="0" fontId="44" fillId="18" borderId="28" xfId="0" applyFont="1" applyFill="1" applyBorder="1" applyAlignment="1">
      <alignment vertical="center" wrapText="1"/>
    </xf>
    <xf numFmtId="0" fontId="14" fillId="0" borderId="28" xfId="0" applyFont="1" applyFill="1" applyBorder="1" applyAlignment="1">
      <alignment vertical="center" wrapText="1"/>
    </xf>
    <xf numFmtId="0" fontId="44" fillId="0" borderId="28" xfId="0" applyFont="1" applyFill="1" applyBorder="1" applyAlignment="1">
      <alignment vertical="center"/>
    </xf>
    <xf numFmtId="0" fontId="44" fillId="0" borderId="28" xfId="0" applyFont="1" applyFill="1" applyBorder="1" applyAlignment="1">
      <alignment vertical="center" wrapText="1"/>
    </xf>
    <xf numFmtId="0" fontId="14" fillId="0" borderId="28" xfId="0" applyFont="1" applyFill="1" applyBorder="1" applyAlignment="1">
      <alignment vertical="center"/>
    </xf>
    <xf numFmtId="0" fontId="44" fillId="0" borderId="1" xfId="0" applyFont="1" applyFill="1" applyBorder="1" applyAlignment="1">
      <alignment vertical="center"/>
    </xf>
    <xf numFmtId="0" fontId="44" fillId="0" borderId="16" xfId="0" applyFont="1" applyFill="1" applyBorder="1" applyAlignment="1">
      <alignment vertical="center"/>
    </xf>
    <xf numFmtId="14" fontId="49" fillId="0" borderId="1" xfId="0" applyNumberFormat="1" applyFont="1" applyFill="1" applyBorder="1" applyAlignment="1">
      <alignment vertical="center" wrapText="1"/>
    </xf>
    <xf numFmtId="0" fontId="44" fillId="37" borderId="1" xfId="0" applyFont="1" applyFill="1" applyBorder="1" applyAlignment="1">
      <alignment horizontal="justify" vertical="center" wrapText="1"/>
    </xf>
    <xf numFmtId="0" fontId="44" fillId="37" borderId="1" xfId="0" applyFont="1" applyFill="1" applyBorder="1" applyAlignment="1">
      <alignment horizontal="center" vertical="center" wrapText="1"/>
    </xf>
    <xf numFmtId="0" fontId="44" fillId="37" borderId="32" xfId="8" applyFont="1" applyFill="1" applyBorder="1" applyAlignment="1">
      <alignment horizontal="center" vertical="center" wrapText="1"/>
    </xf>
    <xf numFmtId="14" fontId="44" fillId="37" borderId="1" xfId="0" applyNumberFormat="1" applyFont="1" applyFill="1" applyBorder="1" applyAlignment="1">
      <alignment horizontal="center" vertical="center"/>
    </xf>
    <xf numFmtId="0" fontId="44" fillId="37" borderId="1" xfId="0" applyFont="1" applyFill="1" applyBorder="1" applyAlignment="1">
      <alignment vertical="center"/>
    </xf>
    <xf numFmtId="0" fontId="44" fillId="37" borderId="1" xfId="0" applyFont="1" applyFill="1" applyBorder="1" applyAlignment="1">
      <alignment horizontal="center" vertical="center"/>
    </xf>
    <xf numFmtId="0" fontId="14" fillId="37" borderId="1" xfId="0" applyFont="1" applyFill="1" applyBorder="1" applyAlignment="1">
      <alignment horizontal="justify" vertical="center" wrapText="1"/>
    </xf>
    <xf numFmtId="0" fontId="14" fillId="37" borderId="1" xfId="0" applyFont="1" applyFill="1" applyBorder="1" applyAlignment="1">
      <alignment horizontal="left" vertical="center" wrapText="1"/>
    </xf>
    <xf numFmtId="0" fontId="45" fillId="37" borderId="1" xfId="0" applyFont="1" applyFill="1" applyBorder="1" applyAlignment="1">
      <alignment horizontal="center" vertical="center"/>
    </xf>
    <xf numFmtId="0" fontId="45" fillId="0" borderId="31" xfId="0" applyFont="1" applyFill="1" applyBorder="1" applyAlignment="1">
      <alignment horizontal="center" vertical="center" wrapText="1"/>
    </xf>
    <xf numFmtId="14" fontId="49" fillId="0" borderId="31" xfId="0" applyNumberFormat="1" applyFont="1" applyFill="1" applyBorder="1" applyAlignment="1">
      <alignment horizontal="center" vertical="center"/>
    </xf>
    <xf numFmtId="0" fontId="45" fillId="0"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14" fontId="49" fillId="0" borderId="1" xfId="0" applyNumberFormat="1" applyFont="1" applyFill="1" applyBorder="1" applyAlignment="1">
      <alignment horizontal="center" vertical="center"/>
    </xf>
    <xf numFmtId="0" fontId="44" fillId="0" borderId="31" xfId="0" applyNumberFormat="1" applyFont="1" applyFill="1" applyBorder="1" applyAlignment="1" applyProtection="1">
      <alignment horizontal="center" vertical="center" wrapText="1"/>
      <protection locked="0"/>
    </xf>
    <xf numFmtId="0" fontId="44" fillId="0" borderId="31" xfId="0" applyFont="1" applyFill="1" applyBorder="1" applyAlignment="1">
      <alignment horizontal="center" vertical="center" wrapText="1"/>
    </xf>
    <xf numFmtId="0" fontId="44" fillId="0" borderId="31" xfId="0" applyFont="1" applyFill="1" applyBorder="1" applyAlignment="1">
      <alignment horizontal="left" vertical="center" wrapText="1"/>
    </xf>
    <xf numFmtId="0" fontId="0" fillId="0" borderId="0" xfId="0" applyFont="1" applyAlignment="1"/>
    <xf numFmtId="0" fontId="20" fillId="0" borderId="0" xfId="0" applyFont="1" applyBorder="1" applyAlignment="1">
      <alignment horizontal="center" vertical="center" wrapText="1"/>
    </xf>
    <xf numFmtId="0" fontId="7" fillId="4" borderId="0" xfId="0" applyFont="1" applyFill="1" applyBorder="1" applyAlignment="1">
      <alignment horizontal="center" vertical="center"/>
    </xf>
    <xf numFmtId="0" fontId="8" fillId="0" borderId="0" xfId="0" applyFont="1" applyBorder="1"/>
    <xf numFmtId="0" fontId="14" fillId="0" borderId="1" xfId="0" applyFont="1" applyFill="1" applyBorder="1" applyAlignment="1">
      <alignment vertical="top" wrapText="1"/>
    </xf>
    <xf numFmtId="0" fontId="44" fillId="0" borderId="1" xfId="0" applyFont="1" applyBorder="1" applyAlignment="1">
      <alignment vertical="top" wrapText="1"/>
    </xf>
    <xf numFmtId="0" fontId="14" fillId="0" borderId="1" xfId="0" applyFont="1" applyFill="1" applyBorder="1" applyAlignment="1">
      <alignment horizontal="center" vertical="top" wrapText="1"/>
    </xf>
    <xf numFmtId="0" fontId="57" fillId="0" borderId="28" xfId="0" applyFont="1" applyBorder="1" applyAlignment="1">
      <alignment vertical="top" wrapText="1"/>
    </xf>
    <xf numFmtId="0" fontId="12" fillId="0" borderId="67" xfId="0" applyFont="1" applyBorder="1" applyAlignment="1">
      <alignment horizontal="center" vertical="center"/>
    </xf>
    <xf numFmtId="0" fontId="10" fillId="0" borderId="12" xfId="0" applyFont="1" applyBorder="1" applyAlignment="1">
      <alignment horizontal="left" vertical="center" wrapText="1"/>
    </xf>
    <xf numFmtId="0" fontId="89" fillId="0" borderId="0" xfId="0" applyFont="1" applyBorder="1" applyAlignment="1">
      <alignment vertical="center"/>
    </xf>
    <xf numFmtId="0" fontId="10" fillId="0" borderId="17" xfId="0" applyFont="1" applyBorder="1" applyAlignment="1">
      <alignment horizontal="left" vertical="center" wrapText="1"/>
    </xf>
    <xf numFmtId="0" fontId="44" fillId="0" borderId="1" xfId="0" applyFont="1" applyFill="1" applyBorder="1" applyAlignment="1">
      <alignment horizontal="center" vertical="center" wrapText="1"/>
    </xf>
    <xf numFmtId="0" fontId="44" fillId="0" borderId="16"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4" fillId="0" borderId="1" xfId="0" applyFont="1" applyFill="1" applyBorder="1" applyAlignment="1">
      <alignment horizontal="left" vertical="center" wrapText="1"/>
    </xf>
    <xf numFmtId="0" fontId="0" fillId="0" borderId="0" xfId="0" applyFont="1" applyAlignment="1"/>
    <xf numFmtId="14" fontId="44" fillId="0" borderId="1" xfId="0" applyNumberFormat="1" applyFont="1" applyFill="1" applyBorder="1" applyAlignment="1">
      <alignment horizontal="center" vertical="center" wrapText="1"/>
    </xf>
    <xf numFmtId="0" fontId="14" fillId="0" borderId="1" xfId="0" applyFont="1" applyFill="1" applyBorder="1" applyAlignment="1">
      <alignment horizontal="justify" vertical="center" wrapText="1"/>
    </xf>
    <xf numFmtId="0" fontId="44" fillId="0" borderId="15"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0" fillId="0" borderId="1" xfId="0" applyFont="1" applyBorder="1" applyAlignment="1">
      <alignment horizontal="center" vertical="center"/>
    </xf>
    <xf numFmtId="0" fontId="34" fillId="0" borderId="1" xfId="0" applyFont="1" applyBorder="1" applyAlignment="1">
      <alignment vertical="center" wrapText="1"/>
    </xf>
    <xf numFmtId="0" fontId="51" fillId="0" borderId="1" xfId="0" applyFont="1" applyBorder="1" applyAlignment="1">
      <alignment horizontal="center" vertical="center" wrapText="1"/>
    </xf>
    <xf numFmtId="0" fontId="34" fillId="0" borderId="1" xfId="0" applyFont="1" applyFill="1" applyBorder="1" applyAlignment="1">
      <alignment vertical="center" wrapText="1"/>
    </xf>
    <xf numFmtId="0" fontId="51" fillId="0" borderId="1" xfId="0" applyFont="1" applyFill="1" applyBorder="1" applyAlignment="1">
      <alignment horizontal="center" vertical="center" wrapText="1"/>
    </xf>
    <xf numFmtId="0" fontId="15" fillId="0" borderId="1" xfId="0" applyNumberFormat="1" applyFont="1" applyBorder="1" applyAlignment="1">
      <alignment horizontal="center" vertical="center" wrapText="1"/>
    </xf>
    <xf numFmtId="0" fontId="57" fillId="0" borderId="1" xfId="0" applyFont="1" applyBorder="1" applyAlignment="1">
      <alignment horizontal="center" vertical="center"/>
    </xf>
    <xf numFmtId="0" fontId="0" fillId="0" borderId="1" xfId="0" applyFont="1" applyFill="1" applyBorder="1"/>
    <xf numFmtId="0" fontId="0" fillId="0" borderId="1" xfId="0" applyFont="1" applyFill="1" applyBorder="1" applyAlignment="1">
      <alignment horizontal="left" vertical="top"/>
    </xf>
    <xf numFmtId="0" fontId="57" fillId="0" borderId="1" xfId="0" applyFont="1" applyFill="1" applyBorder="1" applyAlignment="1">
      <alignment horizontal="center" vertical="center"/>
    </xf>
    <xf numFmtId="0" fontId="0" fillId="0" borderId="1" xfId="0" applyFont="1" applyFill="1" applyBorder="1" applyAlignment="1">
      <alignment horizontal="left"/>
    </xf>
    <xf numFmtId="14" fontId="8"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0" fontId="49" fillId="0" borderId="1" xfId="0" applyFont="1" applyBorder="1" applyAlignment="1">
      <alignment vertical="center"/>
    </xf>
    <xf numFmtId="14" fontId="91" fillId="0" borderId="1" xfId="0" applyNumberFormat="1" applyFont="1" applyBorder="1" applyAlignment="1">
      <alignment horizontal="center" vertical="center"/>
    </xf>
    <xf numFmtId="0" fontId="49" fillId="0" borderId="1" xfId="0" applyFont="1" applyBorder="1" applyAlignment="1">
      <alignment horizontal="left" vertical="center" wrapText="1"/>
    </xf>
    <xf numFmtId="0" fontId="49" fillId="0" borderId="1" xfId="0" applyFont="1" applyBorder="1" applyAlignment="1">
      <alignment horizontal="left" vertical="center"/>
    </xf>
    <xf numFmtId="0" fontId="79" fillId="0" borderId="1" xfId="0" applyFont="1" applyBorder="1" applyAlignment="1">
      <alignment horizontal="center" vertical="center"/>
    </xf>
    <xf numFmtId="0" fontId="91" fillId="0" borderId="1" xfId="0" applyFont="1" applyBorder="1" applyAlignment="1">
      <alignment vertical="center" wrapText="1"/>
    </xf>
    <xf numFmtId="0" fontId="91" fillId="0" borderId="1" xfId="0" applyFont="1" applyBorder="1" applyAlignment="1">
      <alignment vertical="center"/>
    </xf>
    <xf numFmtId="0" fontId="91" fillId="0" borderId="1" xfId="0" applyFont="1" applyBorder="1" applyAlignment="1">
      <alignment horizontal="left" vertical="center" wrapText="1"/>
    </xf>
    <xf numFmtId="0" fontId="91" fillId="0" borderId="1" xfId="0" applyFont="1" applyBorder="1" applyAlignment="1">
      <alignment horizontal="justify" vertical="center" wrapText="1"/>
    </xf>
    <xf numFmtId="0" fontId="91" fillId="0" borderId="1" xfId="0" applyFont="1" applyBorder="1" applyAlignment="1">
      <alignment horizontal="justify" vertical="top"/>
    </xf>
    <xf numFmtId="14" fontId="91" fillId="0" borderId="1" xfId="0" applyNumberFormat="1" applyFont="1" applyBorder="1" applyAlignment="1">
      <alignment vertical="center"/>
    </xf>
    <xf numFmtId="0" fontId="91" fillId="0" borderId="1" xfId="0" applyFont="1" applyBorder="1" applyAlignment="1">
      <alignment horizontal="left" vertical="center"/>
    </xf>
    <xf numFmtId="0" fontId="24" fillId="0" borderId="1" xfId="0" applyFont="1" applyFill="1" applyBorder="1" applyAlignment="1">
      <alignment horizontal="center" vertical="center"/>
    </xf>
    <xf numFmtId="0" fontId="91" fillId="0" borderId="1" xfId="0" applyFont="1" applyFill="1" applyBorder="1" applyAlignment="1">
      <alignment vertical="center" wrapText="1"/>
    </xf>
    <xf numFmtId="0" fontId="91" fillId="0" borderId="1" xfId="0" applyFont="1" applyFill="1" applyBorder="1" applyAlignment="1">
      <alignment vertical="center"/>
    </xf>
    <xf numFmtId="0" fontId="91"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0" fontId="8" fillId="0" borderId="1" xfId="0" applyFont="1" applyFill="1" applyBorder="1" applyAlignment="1">
      <alignment horizontal="left" vertical="top"/>
    </xf>
    <xf numFmtId="0" fontId="8" fillId="0" borderId="1" xfId="0" applyFont="1" applyFill="1" applyBorder="1" applyAlignment="1">
      <alignment horizontal="left"/>
    </xf>
    <xf numFmtId="0" fontId="24" fillId="18" borderId="1" xfId="0" applyFont="1" applyFill="1" applyBorder="1" applyAlignment="1">
      <alignment horizontal="center" vertical="center"/>
    </xf>
    <xf numFmtId="0" fontId="91" fillId="18" borderId="1" xfId="0" applyFont="1" applyFill="1" applyBorder="1" applyAlignment="1">
      <alignment vertical="center" wrapText="1"/>
    </xf>
    <xf numFmtId="0" fontId="91" fillId="18" borderId="1" xfId="0" applyFont="1" applyFill="1" applyBorder="1" applyAlignment="1">
      <alignment vertical="center"/>
    </xf>
    <xf numFmtId="0" fontId="91" fillId="18" borderId="1" xfId="0" applyFont="1" applyFill="1" applyBorder="1" applyAlignment="1">
      <alignment horizontal="left" vertical="center" wrapText="1"/>
    </xf>
    <xf numFmtId="0" fontId="8" fillId="18" borderId="1" xfId="0" applyFont="1" applyFill="1" applyBorder="1" applyAlignment="1">
      <alignment horizontal="center" vertical="center"/>
    </xf>
    <xf numFmtId="0" fontId="8" fillId="18" borderId="1" xfId="0" applyFont="1" applyFill="1" applyBorder="1" applyAlignment="1">
      <alignment vertical="center" wrapText="1"/>
    </xf>
    <xf numFmtId="0" fontId="8" fillId="18" borderId="1" xfId="0" applyFont="1" applyFill="1" applyBorder="1" applyAlignment="1">
      <alignment horizontal="left" vertical="top"/>
    </xf>
    <xf numFmtId="0" fontId="8" fillId="18" borderId="1" xfId="0" applyFont="1" applyFill="1" applyBorder="1" applyAlignment="1">
      <alignment horizontal="left"/>
    </xf>
    <xf numFmtId="0" fontId="91" fillId="18" borderId="1" xfId="0" applyFont="1" applyFill="1" applyBorder="1" applyAlignment="1">
      <alignment horizontal="left" wrapText="1"/>
    </xf>
    <xf numFmtId="14" fontId="91" fillId="0" borderId="1" xfId="0" applyNumberFormat="1" applyFont="1" applyFill="1" applyBorder="1" applyAlignment="1">
      <alignment vertical="center"/>
    </xf>
    <xf numFmtId="0" fontId="8" fillId="0" borderId="1" xfId="0" applyFont="1" applyBorder="1" applyAlignment="1">
      <alignment horizontal="left" vertical="top"/>
    </xf>
    <xf numFmtId="0" fontId="24" fillId="0" borderId="1" xfId="0" applyFont="1" applyBorder="1" applyAlignment="1">
      <alignment horizontal="center" vertical="center"/>
    </xf>
    <xf numFmtId="0" fontId="8" fillId="0" borderId="1" xfId="0" applyFont="1" applyBorder="1" applyAlignment="1">
      <alignment horizontal="left"/>
    </xf>
    <xf numFmtId="0" fontId="91" fillId="0" borderId="30" xfId="0" applyFont="1" applyFill="1" applyBorder="1" applyAlignment="1">
      <alignment horizontal="left" vertical="center" wrapText="1"/>
    </xf>
    <xf numFmtId="0" fontId="91" fillId="0" borderId="31" xfId="0" applyFont="1" applyFill="1" applyBorder="1" applyAlignment="1">
      <alignment vertical="center" wrapText="1"/>
    </xf>
    <xf numFmtId="0" fontId="14" fillId="0" borderId="30" xfId="0" applyFont="1" applyFill="1" applyBorder="1" applyAlignment="1">
      <alignment horizontal="justify" vertical="center"/>
    </xf>
    <xf numFmtId="0" fontId="14" fillId="0" borderId="106" xfId="0" applyFont="1" applyFill="1" applyBorder="1" applyAlignment="1">
      <alignment horizontal="justify" vertical="top"/>
    </xf>
    <xf numFmtId="0" fontId="49" fillId="0" borderId="1" xfId="0" applyFont="1" applyBorder="1" applyAlignment="1">
      <alignment horizontal="center" vertical="center" wrapText="1"/>
    </xf>
    <xf numFmtId="14" fontId="49" fillId="0" borderId="1" xfId="0" applyNumberFormat="1" applyFont="1" applyBorder="1" applyAlignment="1">
      <alignment horizontal="center" vertical="center"/>
    </xf>
    <xf numFmtId="0" fontId="49" fillId="0" borderId="1" xfId="0" applyFont="1" applyBorder="1"/>
    <xf numFmtId="0" fontId="49" fillId="0" borderId="1" xfId="0" applyFont="1" applyBorder="1" applyAlignment="1">
      <alignment horizontal="left" vertical="top"/>
    </xf>
    <xf numFmtId="0" fontId="49" fillId="0" borderId="1" xfId="0" applyFont="1" applyBorder="1" applyAlignment="1">
      <alignment horizontal="left"/>
    </xf>
    <xf numFmtId="0" fontId="49" fillId="0" borderId="16" xfId="0" applyFont="1" applyBorder="1" applyAlignment="1">
      <alignment horizontal="center"/>
    </xf>
    <xf numFmtId="0" fontId="32" fillId="0" borderId="16" xfId="0" applyFont="1" applyBorder="1" applyAlignment="1">
      <alignment horizontal="center" vertical="center"/>
    </xf>
    <xf numFmtId="0" fontId="49" fillId="0" borderId="16" xfId="0" applyFont="1" applyBorder="1" applyAlignment="1">
      <alignment horizontal="center" vertical="center" wrapText="1"/>
    </xf>
    <xf numFmtId="14" fontId="79" fillId="0" borderId="16" xfId="0" applyNumberFormat="1" applyFont="1" applyBorder="1" applyAlignment="1">
      <alignment horizontal="center" vertical="center"/>
    </xf>
    <xf numFmtId="0" fontId="49" fillId="0" borderId="16" xfId="0" applyFont="1" applyBorder="1" applyAlignment="1">
      <alignment horizontal="center" vertical="center"/>
    </xf>
    <xf numFmtId="0" fontId="49" fillId="0" borderId="16" xfId="0" applyFont="1" applyBorder="1" applyAlignment="1">
      <alignment horizontal="left" vertical="center" wrapText="1"/>
    </xf>
    <xf numFmtId="0" fontId="92" fillId="0" borderId="16" xfId="0" applyFont="1" applyBorder="1" applyAlignment="1">
      <alignment horizontal="center" vertical="center" wrapText="1"/>
    </xf>
    <xf numFmtId="0" fontId="93" fillId="0" borderId="16" xfId="0" applyFont="1" applyFill="1" applyBorder="1" applyAlignment="1">
      <alignment horizontal="center" vertical="center" wrapText="1"/>
    </xf>
    <xf numFmtId="14" fontId="92" fillId="0" borderId="16" xfId="0" applyNumberFormat="1" applyFont="1" applyBorder="1" applyAlignment="1">
      <alignment horizontal="center" vertical="center"/>
    </xf>
    <xf numFmtId="14" fontId="93" fillId="0" borderId="16" xfId="0" applyNumberFormat="1" applyFont="1" applyFill="1" applyBorder="1" applyAlignment="1">
      <alignment horizontal="center" vertical="center" wrapText="1"/>
    </xf>
    <xf numFmtId="0" fontId="49" fillId="0" borderId="16" xfId="0" applyFont="1" applyBorder="1" applyAlignment="1">
      <alignment horizontal="center" vertical="top"/>
    </xf>
    <xf numFmtId="0" fontId="57" fillId="0" borderId="1" xfId="0" applyFont="1" applyFill="1" applyBorder="1" applyAlignment="1">
      <alignment vertical="center" wrapText="1"/>
    </xf>
    <xf numFmtId="0" fontId="0" fillId="0" borderId="16" xfId="0" applyFont="1" applyFill="1" applyBorder="1" applyAlignment="1">
      <alignment vertical="center" wrapText="1"/>
    </xf>
    <xf numFmtId="14" fontId="0" fillId="0" borderId="16" xfId="0" applyNumberFormat="1" applyFont="1" applyFill="1" applyBorder="1" applyAlignment="1">
      <alignment vertical="center" wrapText="1"/>
    </xf>
    <xf numFmtId="0" fontId="44" fillId="0" borderId="1" xfId="0" applyFont="1" applyFill="1" applyBorder="1" applyAlignment="1">
      <alignment horizontal="center" vertical="center" wrapText="1"/>
    </xf>
    <xf numFmtId="0" fontId="8" fillId="0" borderId="1" xfId="0" applyFont="1" applyFill="1" applyBorder="1"/>
    <xf numFmtId="14" fontId="44" fillId="0" borderId="1" xfId="0" applyNumberFormat="1" applyFont="1" applyFill="1" applyBorder="1" applyAlignment="1">
      <alignment horizontal="center" vertical="center" wrapText="1"/>
    </xf>
    <xf numFmtId="0" fontId="0" fillId="0" borderId="0" xfId="0" applyFont="1" applyAlignment="1"/>
    <xf numFmtId="0" fontId="49" fillId="0" borderId="16" xfId="0" applyFont="1" applyBorder="1" applyAlignment="1">
      <alignment horizontal="center" vertical="center" wrapText="1"/>
    </xf>
    <xf numFmtId="0" fontId="0" fillId="0" borderId="16" xfId="0" applyFont="1" applyBorder="1" applyAlignment="1">
      <alignment horizontal="center" vertical="center"/>
    </xf>
    <xf numFmtId="0" fontId="57" fillId="0" borderId="1" xfId="0" applyFont="1" applyFill="1" applyBorder="1" applyAlignment="1">
      <alignment horizontal="left" vertical="center" wrapText="1"/>
    </xf>
    <xf numFmtId="14" fontId="0" fillId="0" borderId="1" xfId="0" applyNumberFormat="1" applyFont="1" applyBorder="1" applyAlignment="1">
      <alignment horizontal="center" vertical="center"/>
    </xf>
    <xf numFmtId="0" fontId="0" fillId="0" borderId="1" xfId="0" applyFont="1" applyFill="1" applyBorder="1" applyAlignment="1">
      <alignment vertical="center" wrapText="1"/>
    </xf>
    <xf numFmtId="0" fontId="14" fillId="0" borderId="16" xfId="0" applyFont="1" applyFill="1" applyBorder="1" applyAlignment="1">
      <alignment vertical="center" wrapText="1"/>
    </xf>
    <xf numFmtId="0" fontId="24" fillId="0" borderId="16" xfId="0" applyFont="1" applyFill="1" applyBorder="1" applyAlignment="1">
      <alignment vertical="center"/>
    </xf>
    <xf numFmtId="0" fontId="91" fillId="0" borderId="16" xfId="0" applyFont="1" applyFill="1" applyBorder="1" applyAlignment="1">
      <alignment vertical="center" wrapText="1"/>
    </xf>
    <xf numFmtId="0" fontId="91" fillId="0" borderId="16" xfId="0" applyFont="1" applyFill="1" applyBorder="1" applyAlignment="1">
      <alignment vertical="center"/>
    </xf>
    <xf numFmtId="14" fontId="91" fillId="0" borderId="16" xfId="0" applyNumberFormat="1" applyFont="1" applyBorder="1" applyAlignment="1">
      <alignment vertical="center"/>
    </xf>
    <xf numFmtId="0" fontId="8" fillId="0" borderId="16" xfId="0" applyFont="1" applyFill="1" applyBorder="1" applyAlignment="1">
      <alignment vertical="center"/>
    </xf>
    <xf numFmtId="0" fontId="0" fillId="0" borderId="0" xfId="0" applyFont="1" applyAlignment="1"/>
    <xf numFmtId="0" fontId="8" fillId="0" borderId="1" xfId="0" applyFont="1" applyBorder="1" applyAlignment="1">
      <alignment vertical="center" wrapText="1"/>
    </xf>
    <xf numFmtId="0" fontId="24" fillId="0" borderId="1" xfId="0" applyFont="1" applyBorder="1" applyAlignment="1">
      <alignment vertical="center" wrapText="1"/>
    </xf>
    <xf numFmtId="0" fontId="30" fillId="0" borderId="1" xfId="1" applyFill="1" applyBorder="1" applyAlignment="1">
      <alignment vertical="center" wrapText="1"/>
    </xf>
    <xf numFmtId="0" fontId="30" fillId="0" borderId="0" xfId="1" applyAlignment="1">
      <alignment vertical="center" wrapText="1"/>
    </xf>
    <xf numFmtId="0" fontId="24" fillId="18" borderId="1" xfId="0" applyFont="1" applyFill="1" applyBorder="1" applyAlignment="1">
      <alignment vertical="center" wrapText="1"/>
    </xf>
    <xf numFmtId="0" fontId="49" fillId="0" borderId="1" xfId="0" applyFont="1" applyBorder="1" applyAlignment="1">
      <alignment vertical="center" wrapText="1"/>
    </xf>
    <xf numFmtId="0" fontId="0" fillId="0" borderId="0" xfId="0" applyFont="1" applyAlignment="1">
      <alignment vertical="center"/>
    </xf>
    <xf numFmtId="0" fontId="44" fillId="0" borderId="0" xfId="0" applyFont="1" applyAlignment="1">
      <alignment vertical="center"/>
    </xf>
    <xf numFmtId="0" fontId="12" fillId="3" borderId="0" xfId="0" applyFont="1" applyFill="1" applyBorder="1" applyAlignment="1">
      <alignment vertical="center" wrapText="1"/>
    </xf>
    <xf numFmtId="0" fontId="55" fillId="0" borderId="56" xfId="0" applyFont="1" applyBorder="1" applyAlignment="1">
      <alignment vertical="center"/>
    </xf>
    <xf numFmtId="0" fontId="34" fillId="0" borderId="48" xfId="0" applyFont="1" applyBorder="1" applyAlignment="1">
      <alignment vertical="center"/>
    </xf>
    <xf numFmtId="0" fontId="34" fillId="0" borderId="50" xfId="0" applyFont="1" applyBorder="1" applyAlignment="1">
      <alignment vertical="center"/>
    </xf>
    <xf numFmtId="1" fontId="42" fillId="13" borderId="57" xfId="0" applyNumberFormat="1" applyFont="1" applyFill="1" applyBorder="1" applyAlignment="1">
      <alignment vertical="center"/>
    </xf>
    <xf numFmtId="0" fontId="0" fillId="3" borderId="0" xfId="0" applyFont="1" applyFill="1" applyBorder="1" applyAlignment="1">
      <alignment vertical="center"/>
    </xf>
    <xf numFmtId="0" fontId="79" fillId="0" borderId="1" xfId="0" applyFont="1" applyBorder="1" applyAlignment="1">
      <alignment vertical="center" wrapText="1"/>
    </xf>
    <xf numFmtId="0" fontId="79" fillId="0" borderId="1" xfId="0" applyFont="1" applyBorder="1" applyAlignment="1">
      <alignment vertical="center"/>
    </xf>
    <xf numFmtId="0" fontId="79" fillId="0" borderId="1" xfId="0" applyFont="1" applyBorder="1" applyAlignment="1">
      <alignment horizontal="center" vertical="center" wrapText="1"/>
    </xf>
    <xf numFmtId="0" fontId="50" fillId="0" borderId="66" xfId="0" applyFont="1" applyBorder="1" applyAlignment="1">
      <alignment horizontal="center" vertical="center" wrapText="1"/>
    </xf>
    <xf numFmtId="0" fontId="7" fillId="0" borderId="67" xfId="0" applyFont="1" applyBorder="1"/>
    <xf numFmtId="0" fontId="7" fillId="0" borderId="68" xfId="0" applyFont="1" applyBorder="1"/>
    <xf numFmtId="0" fontId="50" fillId="4" borderId="66" xfId="0" applyFont="1" applyFill="1" applyBorder="1" applyAlignment="1">
      <alignment horizontal="center" vertical="center"/>
    </xf>
    <xf numFmtId="1" fontId="15" fillId="0" borderId="0" xfId="0" applyNumberFormat="1" applyFont="1" applyFill="1" applyBorder="1" applyAlignment="1">
      <alignment horizontal="left" vertical="center" wrapText="1"/>
    </xf>
    <xf numFmtId="0" fontId="8" fillId="0" borderId="0" xfId="0" applyFont="1" applyFill="1" applyBorder="1" applyAlignment="1">
      <alignment vertical="center"/>
    </xf>
    <xf numFmtId="1" fontId="15" fillId="4" borderId="1" xfId="0" applyNumberFormat="1" applyFont="1" applyFill="1" applyBorder="1" applyAlignment="1">
      <alignment horizontal="left" vertical="center" wrapText="1"/>
    </xf>
    <xf numFmtId="0" fontId="8" fillId="0" borderId="1" xfId="0" applyFont="1" applyBorder="1"/>
    <xf numFmtId="1" fontId="15" fillId="0" borderId="1" xfId="0" applyNumberFormat="1" applyFont="1" applyFill="1" applyBorder="1" applyAlignment="1">
      <alignment horizontal="left" vertical="center" wrapText="1"/>
    </xf>
    <xf numFmtId="0" fontId="8" fillId="0" borderId="1" xfId="0" applyFont="1" applyFill="1" applyBorder="1"/>
    <xf numFmtId="0" fontId="9" fillId="20" borderId="39" xfId="0" applyFont="1" applyFill="1" applyBorder="1" applyAlignment="1">
      <alignment horizontal="center" vertical="center" wrapText="1"/>
    </xf>
    <xf numFmtId="0" fontId="8" fillId="0" borderId="40" xfId="0" applyFont="1" applyBorder="1"/>
    <xf numFmtId="0" fontId="8" fillId="0" borderId="42" xfId="0" applyFont="1" applyBorder="1"/>
    <xf numFmtId="43" fontId="65" fillId="4" borderId="14" xfId="0" applyNumberFormat="1" applyFont="1" applyFill="1" applyBorder="1" applyAlignment="1">
      <alignment horizontal="center"/>
    </xf>
    <xf numFmtId="0" fontId="8" fillId="0" borderId="17" xfId="0" applyFont="1" applyBorder="1"/>
    <xf numFmtId="39" fontId="66" fillId="26" borderId="63" xfId="0" applyNumberFormat="1" applyFont="1" applyFill="1" applyBorder="1" applyAlignment="1">
      <alignment horizontal="center" vertical="center" wrapText="1"/>
    </xf>
    <xf numFmtId="0" fontId="8" fillId="0" borderId="64" xfId="0" applyFont="1" applyBorder="1"/>
    <xf numFmtId="0" fontId="8" fillId="0" borderId="65" xfId="0" applyFont="1" applyBorder="1"/>
    <xf numFmtId="164" fontId="66" fillId="26" borderId="63" xfId="0" applyNumberFormat="1" applyFont="1" applyFill="1" applyBorder="1" applyAlignment="1">
      <alignment horizontal="center" vertical="center" wrapText="1"/>
    </xf>
    <xf numFmtId="1" fontId="61" fillId="19" borderId="1" xfId="0" applyNumberFormat="1" applyFont="1" applyFill="1" applyBorder="1" applyAlignment="1">
      <alignment horizontal="center" vertical="center" wrapText="1"/>
    </xf>
    <xf numFmtId="0" fontId="9" fillId="20" borderId="36" xfId="0" applyFont="1" applyFill="1" applyBorder="1" applyAlignment="1">
      <alignment horizontal="center" vertical="center" wrapText="1"/>
    </xf>
    <xf numFmtId="0" fontId="8" fillId="0" borderId="0" xfId="0" applyFont="1" applyBorder="1"/>
    <xf numFmtId="0" fontId="8" fillId="0" borderId="38" xfId="0" applyFont="1" applyBorder="1"/>
    <xf numFmtId="0" fontId="50" fillId="0" borderId="79" xfId="0" applyFont="1" applyBorder="1" applyAlignment="1">
      <alignment horizontal="center" vertical="center" wrapText="1"/>
    </xf>
    <xf numFmtId="0" fontId="7" fillId="0" borderId="81" xfId="0" applyFont="1" applyBorder="1"/>
    <xf numFmtId="0" fontId="7" fillId="0" borderId="80" xfId="0" applyFont="1" applyBorder="1"/>
    <xf numFmtId="1" fontId="64" fillId="30" borderId="34" xfId="0" applyNumberFormat="1" applyFont="1" applyFill="1" applyBorder="1" applyAlignment="1">
      <alignment horizontal="center" vertical="center"/>
    </xf>
    <xf numFmtId="0" fontId="8" fillId="31" borderId="35" xfId="0" applyFont="1" applyFill="1" applyBorder="1"/>
    <xf numFmtId="0" fontId="8" fillId="31" borderId="43" xfId="0" applyFont="1" applyFill="1" applyBorder="1"/>
    <xf numFmtId="1" fontId="71" fillId="30" borderId="63" xfId="0" applyNumberFormat="1" applyFont="1" applyFill="1" applyBorder="1" applyAlignment="1">
      <alignment horizontal="center" vertical="center" wrapText="1"/>
    </xf>
    <xf numFmtId="1" fontId="71" fillId="30" borderId="65" xfId="0" applyNumberFormat="1" applyFont="1" applyFill="1" applyBorder="1" applyAlignment="1">
      <alignment horizontal="center" vertical="center" wrapText="1"/>
    </xf>
    <xf numFmtId="41" fontId="12" fillId="4" borderId="66" xfId="0" applyNumberFormat="1" applyFont="1" applyFill="1" applyBorder="1" applyAlignment="1">
      <alignment horizontal="center" vertical="center"/>
    </xf>
    <xf numFmtId="0" fontId="12" fillId="0" borderId="68" xfId="0" applyFont="1" applyBorder="1" applyAlignment="1">
      <alignment horizontal="center" vertical="center"/>
    </xf>
    <xf numFmtId="41" fontId="12" fillId="4" borderId="72" xfId="0" applyNumberFormat="1" applyFont="1" applyFill="1" applyBorder="1" applyAlignment="1">
      <alignment horizontal="center" vertical="center"/>
    </xf>
    <xf numFmtId="0" fontId="12" fillId="0" borderId="73" xfId="0" applyFont="1" applyBorder="1" applyAlignment="1">
      <alignment horizontal="center" vertical="center"/>
    </xf>
    <xf numFmtId="0" fontId="12" fillId="0" borderId="67" xfId="0" applyFont="1" applyBorder="1" applyAlignment="1">
      <alignment horizontal="center" vertical="center"/>
    </xf>
    <xf numFmtId="43" fontId="63" fillId="4" borderId="40" xfId="1" applyNumberFormat="1" applyFont="1" applyFill="1" applyBorder="1" applyAlignment="1">
      <alignment horizontal="center"/>
    </xf>
    <xf numFmtId="0" fontId="63" fillId="0" borderId="42" xfId="1" applyFont="1" applyBorder="1"/>
    <xf numFmtId="1" fontId="15" fillId="4" borderId="40" xfId="0" applyNumberFormat="1" applyFont="1" applyFill="1" applyBorder="1" applyAlignment="1">
      <alignment horizontal="center" vertical="center"/>
    </xf>
    <xf numFmtId="41" fontId="12" fillId="4" borderId="76" xfId="0" applyNumberFormat="1" applyFont="1" applyFill="1" applyBorder="1" applyAlignment="1">
      <alignment horizontal="center" vertical="center"/>
    </xf>
    <xf numFmtId="0" fontId="12" fillId="0" borderId="75" xfId="0" applyFont="1" applyBorder="1" applyAlignment="1">
      <alignment horizontal="center" vertical="center"/>
    </xf>
    <xf numFmtId="0" fontId="12" fillId="0" borderId="74" xfId="0" applyFont="1" applyBorder="1" applyAlignment="1">
      <alignment horizontal="center" vertical="center"/>
    </xf>
    <xf numFmtId="41" fontId="12" fillId="4" borderId="77" xfId="0" applyNumberFormat="1" applyFont="1" applyFill="1" applyBorder="1" applyAlignment="1">
      <alignment horizontal="center" vertical="center"/>
    </xf>
    <xf numFmtId="0" fontId="12" fillId="0" borderId="78" xfId="0" applyFont="1" applyBorder="1" applyAlignment="1">
      <alignment horizontal="center" vertical="center"/>
    </xf>
    <xf numFmtId="1" fontId="42" fillId="4" borderId="40" xfId="0" applyNumberFormat="1" applyFont="1" applyFill="1" applyBorder="1" applyAlignment="1">
      <alignment horizontal="center" vertical="center"/>
    </xf>
    <xf numFmtId="41" fontId="12" fillId="4" borderId="74" xfId="0" applyNumberFormat="1" applyFont="1" applyFill="1" applyBorder="1" applyAlignment="1">
      <alignment horizontal="center" vertical="center"/>
    </xf>
    <xf numFmtId="0" fontId="7" fillId="0" borderId="75" xfId="0" applyFont="1" applyBorder="1" applyAlignment="1">
      <alignment horizontal="center" vertical="center"/>
    </xf>
    <xf numFmtId="0" fontId="50" fillId="4" borderId="69" xfId="0" applyFont="1" applyFill="1" applyBorder="1" applyAlignment="1">
      <alignment horizontal="center" vertical="center" wrapText="1"/>
    </xf>
    <xf numFmtId="0" fontId="7" fillId="0" borderId="70" xfId="0" applyFont="1" applyBorder="1"/>
    <xf numFmtId="0" fontId="7" fillId="0" borderId="71" xfId="0" applyFont="1" applyBorder="1"/>
    <xf numFmtId="0" fontId="50" fillId="4" borderId="66" xfId="0" applyFont="1" applyFill="1" applyBorder="1" applyAlignment="1">
      <alignment horizontal="center" vertical="center" wrapText="1"/>
    </xf>
    <xf numFmtId="0" fontId="61" fillId="19" borderId="34" xfId="0" applyFont="1" applyFill="1" applyBorder="1" applyAlignment="1">
      <alignment horizontal="center" vertical="center" wrapText="1"/>
    </xf>
    <xf numFmtId="0" fontId="8" fillId="0" borderId="35" xfId="0" applyFont="1" applyBorder="1"/>
    <xf numFmtId="0" fontId="8" fillId="0" borderId="43" xfId="0" applyFont="1" applyBorder="1"/>
    <xf numFmtId="0" fontId="62" fillId="4" borderId="8" xfId="1" applyFont="1" applyFill="1" applyBorder="1" applyAlignment="1">
      <alignment horizontal="center" vertical="center" wrapText="1"/>
    </xf>
    <xf numFmtId="0" fontId="62" fillId="0" borderId="9" xfId="1" applyFont="1" applyBorder="1"/>
    <xf numFmtId="0" fontId="62" fillId="0" borderId="10" xfId="1" applyFont="1" applyBorder="1"/>
    <xf numFmtId="0" fontId="62" fillId="4" borderId="13" xfId="1" applyFont="1" applyFill="1" applyBorder="1" applyAlignment="1">
      <alignment horizontal="center" vertical="center" wrapText="1"/>
    </xf>
    <xf numFmtId="0" fontId="62" fillId="0" borderId="14" xfId="1" applyFont="1" applyBorder="1"/>
    <xf numFmtId="0" fontId="62" fillId="0" borderId="17" xfId="1" applyFont="1" applyBorder="1"/>
    <xf numFmtId="1" fontId="53" fillId="21" borderId="34" xfId="0" applyNumberFormat="1" applyFont="1" applyFill="1" applyBorder="1" applyAlignment="1">
      <alignment horizontal="center" vertical="center" wrapText="1"/>
    </xf>
    <xf numFmtId="0" fontId="8" fillId="22" borderId="35" xfId="0" applyFont="1" applyFill="1" applyBorder="1"/>
    <xf numFmtId="41" fontId="12" fillId="0" borderId="66" xfId="0" applyNumberFormat="1" applyFont="1" applyBorder="1" applyAlignment="1">
      <alignment horizontal="center" vertical="center"/>
    </xf>
    <xf numFmtId="0" fontId="50" fillId="0" borderId="66" xfId="0" applyFont="1" applyBorder="1" applyAlignment="1">
      <alignment horizontal="center" vertical="center"/>
    </xf>
    <xf numFmtId="41" fontId="12" fillId="0" borderId="66" xfId="0" applyNumberFormat="1" applyFont="1" applyFill="1" applyBorder="1" applyAlignment="1">
      <alignment horizontal="center" vertical="center"/>
    </xf>
    <xf numFmtId="0" fontId="12" fillId="0" borderId="67" xfId="0" applyFont="1" applyFill="1" applyBorder="1" applyAlignment="1">
      <alignment horizontal="center" vertical="center"/>
    </xf>
    <xf numFmtId="1" fontId="53" fillId="23" borderId="34" xfId="0" applyNumberFormat="1" applyFont="1" applyFill="1" applyBorder="1" applyAlignment="1">
      <alignment horizontal="center" vertical="center"/>
    </xf>
    <xf numFmtId="0" fontId="8" fillId="14" borderId="43" xfId="0" applyFont="1" applyFill="1" applyBorder="1"/>
    <xf numFmtId="41" fontId="12" fillId="0" borderId="79" xfId="0" applyNumberFormat="1" applyFont="1" applyBorder="1" applyAlignment="1">
      <alignment horizontal="center" vertical="center"/>
    </xf>
    <xf numFmtId="0" fontId="12" fillId="0" borderId="80" xfId="0" applyFont="1" applyBorder="1" applyAlignment="1">
      <alignment horizontal="center" vertical="center"/>
    </xf>
    <xf numFmtId="41" fontId="12" fillId="0" borderId="72" xfId="0" applyNumberFormat="1" applyFont="1" applyBorder="1" applyAlignment="1">
      <alignment horizontal="center" vertical="center"/>
    </xf>
    <xf numFmtId="0" fontId="60" fillId="0" borderId="63" xfId="0" applyFont="1" applyBorder="1" applyAlignment="1">
      <alignment horizontal="center" vertical="center"/>
    </xf>
    <xf numFmtId="1" fontId="53" fillId="35" borderId="8" xfId="0" applyNumberFormat="1" applyFont="1" applyFill="1" applyBorder="1" applyAlignment="1">
      <alignment horizontal="center" vertical="center" wrapText="1"/>
    </xf>
    <xf numFmtId="0" fontId="8" fillId="34" borderId="10" xfId="0" applyFont="1" applyFill="1" applyBorder="1"/>
    <xf numFmtId="41" fontId="12" fillId="0" borderId="82" xfId="0" applyNumberFormat="1" applyFont="1" applyBorder="1" applyAlignment="1">
      <alignment horizontal="center" vertical="center"/>
    </xf>
    <xf numFmtId="0" fontId="12" fillId="0" borderId="83" xfId="0" applyFont="1" applyBorder="1" applyAlignment="1">
      <alignment horizontal="center" vertical="center"/>
    </xf>
    <xf numFmtId="1" fontId="53" fillId="24" borderId="8" xfId="0" applyNumberFormat="1" applyFont="1" applyFill="1" applyBorder="1" applyAlignment="1">
      <alignment horizontal="center" vertical="center" wrapText="1"/>
    </xf>
    <xf numFmtId="0" fontId="8" fillId="25" borderId="10" xfId="0" applyFont="1" applyFill="1" applyBorder="1"/>
    <xf numFmtId="0" fontId="12" fillId="0" borderId="81" xfId="0" applyFont="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top" wrapText="1"/>
    </xf>
    <xf numFmtId="0" fontId="14" fillId="0" borderId="1" xfId="0" applyFont="1" applyFill="1" applyBorder="1" applyAlignment="1">
      <alignment horizontal="justify" vertical="center" wrapText="1"/>
    </xf>
    <xf numFmtId="0" fontId="43" fillId="0" borderId="1" xfId="0" applyFont="1" applyFill="1" applyBorder="1" applyAlignment="1">
      <alignment horizontal="center" vertical="center" wrapText="1"/>
    </xf>
    <xf numFmtId="0" fontId="43" fillId="0" borderId="1" xfId="0" applyFont="1" applyFill="1" applyBorder="1" applyAlignment="1">
      <alignment vertical="center" wrapText="1"/>
    </xf>
    <xf numFmtId="0" fontId="44" fillId="0" borderId="1" xfId="0" applyFont="1" applyFill="1" applyBorder="1" applyAlignment="1">
      <alignment horizontal="center" vertical="center" wrapText="1"/>
    </xf>
    <xf numFmtId="14" fontId="44" fillId="0" borderId="1" xfId="0" applyNumberFormat="1" applyFont="1" applyFill="1" applyBorder="1" applyAlignment="1">
      <alignment horizontal="center" vertical="center" wrapText="1"/>
    </xf>
    <xf numFmtId="0" fontId="44" fillId="0" borderId="1" xfId="0" applyFont="1" applyFill="1" applyBorder="1" applyAlignment="1">
      <alignment horizontal="justify" vertical="center" wrapText="1"/>
    </xf>
    <xf numFmtId="0" fontId="13" fillId="0" borderId="1" xfId="0"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0" fontId="21" fillId="0" borderId="1" xfId="0" applyFont="1" applyBorder="1" applyAlignment="1">
      <alignment horizontal="left" vertical="top" wrapText="1"/>
    </xf>
    <xf numFmtId="0" fontId="44" fillId="0" borderId="1" xfId="0" applyFont="1" applyBorder="1" applyAlignment="1">
      <alignment horizontal="left" vertical="top" wrapText="1"/>
    </xf>
    <xf numFmtId="0" fontId="14" fillId="0" borderId="91" xfId="0" applyFont="1" applyFill="1" applyBorder="1" applyAlignment="1">
      <alignment horizontal="center" vertical="top" wrapText="1"/>
    </xf>
    <xf numFmtId="0" fontId="14" fillId="0" borderId="92" xfId="0" applyFont="1" applyFill="1" applyBorder="1" applyAlignment="1">
      <alignment horizontal="center" vertical="top" wrapText="1"/>
    </xf>
    <xf numFmtId="0" fontId="14" fillId="0" borderId="93" xfId="0" applyFont="1" applyFill="1" applyBorder="1" applyAlignment="1">
      <alignment horizontal="center" vertical="top" wrapText="1"/>
    </xf>
    <xf numFmtId="0" fontId="14" fillId="0" borderId="94"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95" xfId="0" applyFont="1" applyFill="1" applyBorder="1" applyAlignment="1">
      <alignment horizontal="center" vertical="top" wrapText="1"/>
    </xf>
    <xf numFmtId="0" fontId="14" fillId="0" borderId="25" xfId="0" applyFont="1" applyFill="1" applyBorder="1" applyAlignment="1">
      <alignment horizontal="center" vertical="top" wrapText="1"/>
    </xf>
    <xf numFmtId="0" fontId="14" fillId="0" borderId="26" xfId="0" applyFont="1" applyFill="1" applyBorder="1" applyAlignment="1">
      <alignment horizontal="center" vertical="top" wrapText="1"/>
    </xf>
    <xf numFmtId="0" fontId="14" fillId="0" borderId="27" xfId="0" applyFont="1" applyFill="1" applyBorder="1" applyAlignment="1">
      <alignment horizontal="center" vertical="top" wrapText="1"/>
    </xf>
    <xf numFmtId="0" fontId="14" fillId="18" borderId="1" xfId="0" applyFont="1" applyFill="1" applyBorder="1" applyAlignment="1">
      <alignment horizontal="left" vertical="top" wrapText="1"/>
    </xf>
    <xf numFmtId="0" fontId="14" fillId="0" borderId="1" xfId="0" applyFont="1" applyBorder="1" applyAlignment="1">
      <alignment horizontal="left" vertical="top" wrapText="1"/>
    </xf>
    <xf numFmtId="0" fontId="45" fillId="0" borderId="1" xfId="0" applyFont="1" applyFill="1" applyBorder="1" applyAlignment="1">
      <alignment horizontal="center" vertical="center" wrapText="1"/>
    </xf>
    <xf numFmtId="14" fontId="49" fillId="0" borderId="1" xfId="0" applyNumberFormat="1" applyFont="1" applyFill="1" applyBorder="1" applyAlignment="1">
      <alignment horizontal="center" vertical="center"/>
    </xf>
    <xf numFmtId="0" fontId="44" fillId="0" borderId="19" xfId="0" applyNumberFormat="1" applyFont="1" applyFill="1" applyBorder="1" applyAlignment="1" applyProtection="1">
      <alignment horizontal="center" vertical="center" wrapText="1"/>
      <protection locked="0"/>
    </xf>
    <xf numFmtId="0" fontId="44" fillId="0" borderId="31" xfId="0" applyNumberFormat="1" applyFont="1" applyFill="1" applyBorder="1" applyAlignment="1" applyProtection="1">
      <alignment horizontal="center" vertical="center" wrapText="1"/>
      <protection locked="0"/>
    </xf>
    <xf numFmtId="0" fontId="44" fillId="0" borderId="15" xfId="0" applyNumberFormat="1" applyFont="1" applyFill="1" applyBorder="1" applyAlignment="1" applyProtection="1">
      <alignment horizontal="center" vertical="center" wrapText="1"/>
      <protection locked="0"/>
    </xf>
    <xf numFmtId="0" fontId="44" fillId="0" borderId="19" xfId="0" applyFont="1" applyFill="1" applyBorder="1" applyAlignment="1">
      <alignment horizontal="center" vertical="center" wrapText="1"/>
    </xf>
    <xf numFmtId="0" fontId="44" fillId="0" borderId="31" xfId="0" applyFont="1" applyFill="1" applyBorder="1" applyAlignment="1">
      <alignment horizontal="center" vertical="center" wrapText="1"/>
    </xf>
    <xf numFmtId="0" fontId="44" fillId="0" borderId="15" xfId="0" applyFont="1" applyFill="1" applyBorder="1" applyAlignment="1">
      <alignment horizontal="center" vertical="center" wrapText="1"/>
    </xf>
    <xf numFmtId="0" fontId="44" fillId="0" borderId="19" xfId="0" applyFont="1" applyFill="1" applyBorder="1" applyAlignment="1">
      <alignment horizontal="left" vertical="center" wrapText="1"/>
    </xf>
    <xf numFmtId="0" fontId="44" fillId="0" borderId="31" xfId="0" applyFont="1" applyFill="1" applyBorder="1" applyAlignment="1">
      <alignment horizontal="left" vertical="center" wrapText="1"/>
    </xf>
    <xf numFmtId="0" fontId="44" fillId="0" borderId="15" xfId="0" applyFont="1" applyFill="1" applyBorder="1" applyAlignment="1">
      <alignment horizontal="left" vertical="center" wrapText="1"/>
    </xf>
    <xf numFmtId="0" fontId="44" fillId="0" borderId="15" xfId="0" applyFont="1" applyFill="1" applyBorder="1" applyAlignment="1">
      <alignment horizontal="justify" vertical="center" wrapText="1"/>
    </xf>
    <xf numFmtId="0" fontId="45" fillId="0" borderId="15" xfId="0" applyFont="1" applyFill="1" applyBorder="1" applyAlignment="1">
      <alignment horizontal="center" vertical="center" wrapText="1"/>
    </xf>
    <xf numFmtId="14" fontId="44" fillId="0" borderId="15" xfId="0" applyNumberFormat="1" applyFont="1" applyFill="1" applyBorder="1" applyAlignment="1">
      <alignment horizontal="center" vertical="center" wrapText="1"/>
    </xf>
    <xf numFmtId="0" fontId="43" fillId="2" borderId="8" xfId="0" applyFont="1" applyFill="1" applyBorder="1" applyAlignment="1">
      <alignment horizontal="center" vertical="center" wrapText="1"/>
    </xf>
    <xf numFmtId="0" fontId="16" fillId="0" borderId="9" xfId="0" applyFont="1" applyBorder="1"/>
    <xf numFmtId="0" fontId="16" fillId="0" borderId="10" xfId="0" applyFont="1" applyBorder="1"/>
    <xf numFmtId="0" fontId="13" fillId="29" borderId="8" xfId="0" applyFont="1" applyFill="1" applyBorder="1" applyAlignment="1">
      <alignment horizontal="center" vertical="center" wrapText="1"/>
    </xf>
    <xf numFmtId="0" fontId="13" fillId="29" borderId="9" xfId="0" applyFont="1" applyFill="1" applyBorder="1" applyAlignment="1">
      <alignment horizontal="center" vertical="center" wrapText="1"/>
    </xf>
    <xf numFmtId="0" fontId="13" fillId="29" borderId="10" xfId="0" applyFont="1" applyFill="1" applyBorder="1" applyAlignment="1">
      <alignment horizontal="center" vertical="center" wrapText="1"/>
    </xf>
    <xf numFmtId="0" fontId="7" fillId="4" borderId="34" xfId="0" applyFont="1" applyFill="1" applyBorder="1" applyAlignment="1">
      <alignment horizontal="center" vertical="center"/>
    </xf>
    <xf numFmtId="0" fontId="8" fillId="0" borderId="36" xfId="0" applyFont="1" applyBorder="1"/>
    <xf numFmtId="0" fontId="0" fillId="0" borderId="0" xfId="0" applyFont="1" applyAlignment="1"/>
    <xf numFmtId="0" fontId="8" fillId="0" borderId="39" xfId="0" applyFont="1" applyBorder="1"/>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87"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88" xfId="0" applyFont="1" applyBorder="1" applyAlignment="1">
      <alignment horizontal="center" vertical="center" wrapText="1"/>
    </xf>
    <xf numFmtId="0" fontId="67" fillId="27" borderId="8" xfId="0" applyFont="1" applyFill="1" applyBorder="1" applyAlignment="1">
      <alignment horizontal="center" vertical="center" wrapText="1"/>
    </xf>
    <xf numFmtId="0" fontId="67" fillId="27" borderId="10" xfId="0" applyFont="1" applyFill="1" applyBorder="1" applyAlignment="1">
      <alignment horizontal="center" vertical="center" wrapText="1"/>
    </xf>
    <xf numFmtId="0" fontId="13" fillId="28" borderId="8" xfId="0" applyFont="1" applyFill="1" applyBorder="1" applyAlignment="1">
      <alignment horizontal="center" vertical="center" wrapText="1"/>
    </xf>
    <xf numFmtId="0" fontId="13" fillId="28" borderId="9" xfId="0" applyFont="1" applyFill="1" applyBorder="1" applyAlignment="1">
      <alignment horizontal="center" vertical="center" wrapText="1"/>
    </xf>
    <xf numFmtId="0" fontId="13" fillId="28" borderId="10" xfId="0" applyFont="1" applyFill="1" applyBorder="1" applyAlignment="1">
      <alignment horizontal="center" vertical="center" wrapText="1"/>
    </xf>
    <xf numFmtId="0" fontId="44" fillId="0" borderId="16" xfId="0" applyFont="1" applyFill="1" applyBorder="1" applyAlignment="1">
      <alignment horizontal="center" vertical="center" wrapText="1"/>
    </xf>
    <xf numFmtId="0" fontId="44" fillId="0" borderId="16" xfId="0" applyFont="1" applyFill="1" applyBorder="1" applyAlignment="1">
      <alignment horizontal="left" vertical="center" wrapText="1"/>
    </xf>
    <xf numFmtId="0" fontId="45" fillId="0" borderId="16" xfId="0" applyFont="1" applyFill="1" applyBorder="1" applyAlignment="1">
      <alignment horizontal="center" vertical="center" wrapText="1"/>
    </xf>
    <xf numFmtId="14" fontId="49" fillId="0" borderId="16" xfId="0" applyNumberFormat="1" applyFont="1" applyFill="1" applyBorder="1" applyAlignment="1">
      <alignment horizontal="center" vertical="center"/>
    </xf>
    <xf numFmtId="0" fontId="44" fillId="0" borderId="1" xfId="0" applyFont="1" applyFill="1" applyBorder="1" applyAlignment="1">
      <alignment horizontal="left" vertical="center" wrapText="1"/>
    </xf>
    <xf numFmtId="0" fontId="44" fillId="0" borderId="28" xfId="0" applyFont="1" applyFill="1" applyBorder="1" applyAlignment="1">
      <alignment horizontal="justify" vertical="center" wrapText="1"/>
    </xf>
    <xf numFmtId="0" fontId="44" fillId="0" borderId="29" xfId="0" applyFont="1" applyFill="1" applyBorder="1" applyAlignment="1">
      <alignment horizontal="justify" vertical="center" wrapText="1"/>
    </xf>
    <xf numFmtId="0" fontId="44" fillId="0" borderId="30" xfId="0" applyFont="1" applyFill="1" applyBorder="1" applyAlignment="1">
      <alignment horizontal="justify" vertical="center" wrapText="1"/>
    </xf>
    <xf numFmtId="0" fontId="44" fillId="0" borderId="28" xfId="0" applyFont="1" applyBorder="1" applyAlignment="1">
      <alignment horizontal="justify" vertical="center" wrapText="1"/>
    </xf>
    <xf numFmtId="0" fontId="44" fillId="0" borderId="29" xfId="0" applyFont="1" applyBorder="1" applyAlignment="1">
      <alignment horizontal="justify" vertical="center" wrapText="1"/>
    </xf>
    <xf numFmtId="0" fontId="44" fillId="0" borderId="30" xfId="0" applyFont="1" applyBorder="1" applyAlignment="1">
      <alignment horizontal="justify" vertical="center" wrapText="1"/>
    </xf>
    <xf numFmtId="0" fontId="57" fillId="0" borderId="25" xfId="0" applyFont="1" applyBorder="1" applyAlignment="1">
      <alignment horizontal="left" vertical="top" wrapText="1"/>
    </xf>
    <xf numFmtId="0" fontId="57" fillId="0" borderId="26" xfId="0" applyFont="1" applyBorder="1" applyAlignment="1">
      <alignment horizontal="left" vertical="top" wrapText="1"/>
    </xf>
    <xf numFmtId="0" fontId="57" fillId="0" borderId="27" xfId="0" applyFont="1" applyBorder="1" applyAlignment="1">
      <alignment horizontal="left" vertical="top" wrapText="1"/>
    </xf>
    <xf numFmtId="0" fontId="44" fillId="18" borderId="28" xfId="0" applyFont="1" applyFill="1" applyBorder="1" applyAlignment="1">
      <alignment horizontal="left" vertical="center" wrapText="1"/>
    </xf>
    <xf numFmtId="0" fontId="44" fillId="18" borderId="29" xfId="0" applyFont="1" applyFill="1" applyBorder="1" applyAlignment="1">
      <alignment horizontal="left" vertical="center" wrapText="1"/>
    </xf>
    <xf numFmtId="0" fontId="44" fillId="18" borderId="30" xfId="0" applyFont="1" applyFill="1" applyBorder="1" applyAlignment="1">
      <alignment horizontal="left" vertical="center" wrapText="1"/>
    </xf>
    <xf numFmtId="0" fontId="44" fillId="37" borderId="94" xfId="0" applyFont="1" applyFill="1" applyBorder="1" applyAlignment="1">
      <alignment horizontal="center" vertical="center" wrapText="1"/>
    </xf>
    <xf numFmtId="0" fontId="44" fillId="37" borderId="0" xfId="0" applyFont="1" applyFill="1" applyBorder="1" applyAlignment="1">
      <alignment horizontal="center" vertical="center" wrapText="1"/>
    </xf>
    <xf numFmtId="0" fontId="44" fillId="37" borderId="95" xfId="0" applyFont="1" applyFill="1" applyBorder="1" applyAlignment="1">
      <alignment horizontal="center" vertical="center" wrapText="1"/>
    </xf>
    <xf numFmtId="0" fontId="43" fillId="2" borderId="23" xfId="0" applyFont="1" applyFill="1" applyBorder="1" applyAlignment="1">
      <alignment horizontal="center" vertical="center" wrapText="1"/>
    </xf>
    <xf numFmtId="0" fontId="43" fillId="2" borderId="24" xfId="0" applyFont="1" applyFill="1" applyBorder="1" applyAlignment="1">
      <alignment horizontal="center" vertical="center" wrapText="1"/>
    </xf>
    <xf numFmtId="0" fontId="43" fillId="2" borderId="105" xfId="0" applyFont="1" applyFill="1" applyBorder="1" applyAlignment="1">
      <alignment horizontal="center" vertical="center" wrapText="1"/>
    </xf>
    <xf numFmtId="0" fontId="13" fillId="29" borderId="23" xfId="0" applyFont="1" applyFill="1" applyBorder="1" applyAlignment="1">
      <alignment horizontal="center" vertical="center" wrapText="1"/>
    </xf>
    <xf numFmtId="0" fontId="13" fillId="29" borderId="24" xfId="0" applyFont="1" applyFill="1" applyBorder="1" applyAlignment="1">
      <alignment horizontal="center" vertical="center" wrapText="1"/>
    </xf>
    <xf numFmtId="0" fontId="13" fillId="29" borderId="105" xfId="0" applyFont="1" applyFill="1" applyBorder="1" applyAlignment="1">
      <alignment horizontal="center" vertical="center" wrapText="1"/>
    </xf>
    <xf numFmtId="0" fontId="67" fillId="27" borderId="23" xfId="0" applyFont="1" applyFill="1" applyBorder="1" applyAlignment="1">
      <alignment horizontal="center" vertical="center" wrapText="1"/>
    </xf>
    <xf numFmtId="0" fontId="67" fillId="27" borderId="24" xfId="0" applyFont="1" applyFill="1" applyBorder="1" applyAlignment="1">
      <alignment horizontal="center" vertical="center" wrapText="1"/>
    </xf>
    <xf numFmtId="0" fontId="67" fillId="27" borderId="105" xfId="0" applyFont="1" applyFill="1" applyBorder="1" applyAlignment="1">
      <alignment horizontal="center" vertical="center" wrapText="1"/>
    </xf>
    <xf numFmtId="0" fontId="7" fillId="4" borderId="35" xfId="0" applyFont="1" applyFill="1" applyBorder="1" applyAlignment="1">
      <alignment horizontal="center" vertical="center"/>
    </xf>
    <xf numFmtId="0" fontId="7" fillId="4" borderId="43" xfId="0" applyFont="1" applyFill="1" applyBorder="1" applyAlignment="1">
      <alignment horizontal="center" vertical="center"/>
    </xf>
    <xf numFmtId="0" fontId="7" fillId="4" borderId="36"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38" xfId="0" applyFont="1" applyFill="1" applyBorder="1" applyAlignment="1">
      <alignment horizontal="center" vertical="center"/>
    </xf>
    <xf numFmtId="0" fontId="7" fillId="4" borderId="39" xfId="0" applyFont="1" applyFill="1" applyBorder="1" applyAlignment="1">
      <alignment horizontal="center" vertical="center"/>
    </xf>
    <xf numFmtId="0" fontId="7" fillId="4" borderId="40" xfId="0" applyFont="1" applyFill="1" applyBorder="1" applyAlignment="1">
      <alignment horizontal="center" vertical="center"/>
    </xf>
    <xf numFmtId="0" fontId="7" fillId="4" borderId="42" xfId="0" applyFont="1" applyFill="1" applyBorder="1" applyAlignment="1">
      <alignment horizontal="center" vertical="center"/>
    </xf>
    <xf numFmtId="0" fontId="13" fillId="28" borderId="23" xfId="0" applyFont="1" applyFill="1" applyBorder="1" applyAlignment="1">
      <alignment horizontal="center" vertical="center" wrapText="1"/>
    </xf>
    <xf numFmtId="0" fontId="13" fillId="28" borderId="24" xfId="0" applyFont="1" applyFill="1" applyBorder="1" applyAlignment="1">
      <alignment horizontal="center" vertical="center" wrapText="1"/>
    </xf>
    <xf numFmtId="0" fontId="13" fillId="28" borderId="105" xfId="0" applyFont="1" applyFill="1" applyBorder="1" applyAlignment="1">
      <alignment horizontal="center" vertical="center" wrapText="1"/>
    </xf>
    <xf numFmtId="0" fontId="18" fillId="17" borderId="23" xfId="0" applyFont="1" applyFill="1" applyBorder="1" applyAlignment="1">
      <alignment horizontal="center" vertical="center" wrapText="1"/>
    </xf>
    <xf numFmtId="0" fontId="18" fillId="17" borderId="24" xfId="0" applyFont="1" applyFill="1" applyBorder="1" applyAlignment="1">
      <alignment horizontal="center" vertical="center" wrapText="1"/>
    </xf>
    <xf numFmtId="0" fontId="18" fillId="17" borderId="89" xfId="0" applyFont="1" applyFill="1" applyBorder="1" applyAlignment="1">
      <alignment horizontal="center" vertical="center" wrapText="1"/>
    </xf>
    <xf numFmtId="0" fontId="45" fillId="18" borderId="28" xfId="0" applyFont="1" applyFill="1" applyBorder="1" applyAlignment="1">
      <alignment horizontal="left" vertical="center" wrapText="1"/>
    </xf>
    <xf numFmtId="0" fontId="44" fillId="0" borderId="1" xfId="0" applyFont="1" applyFill="1" applyBorder="1" applyAlignment="1">
      <alignment horizontal="left" vertical="top" wrapText="1"/>
    </xf>
    <xf numFmtId="0" fontId="45" fillId="0" borderId="1" xfId="0" applyFont="1" applyFill="1" applyBorder="1" applyAlignment="1">
      <alignment horizontal="left" vertical="top" wrapText="1"/>
    </xf>
    <xf numFmtId="0" fontId="44" fillId="18" borderId="29" xfId="0" applyFont="1" applyFill="1" applyBorder="1" applyAlignment="1">
      <alignment horizontal="left" vertical="center"/>
    </xf>
    <xf numFmtId="0" fontId="44" fillId="18" borderId="30" xfId="0" applyFont="1" applyFill="1" applyBorder="1" applyAlignment="1">
      <alignment horizontal="left" vertical="center"/>
    </xf>
    <xf numFmtId="0" fontId="32" fillId="0" borderId="16" xfId="0" applyFont="1" applyFill="1" applyBorder="1" applyAlignment="1">
      <alignment horizontal="center" vertical="center"/>
    </xf>
    <xf numFmtId="0" fontId="32" fillId="0" borderId="31" xfId="0" applyFont="1" applyFill="1" applyBorder="1" applyAlignment="1">
      <alignment horizontal="center" vertical="center"/>
    </xf>
    <xf numFmtId="0" fontId="32" fillId="0" borderId="15"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15" xfId="0" applyFont="1" applyFill="1" applyBorder="1" applyAlignment="1">
      <alignment horizontal="center" vertical="center" wrapText="1"/>
    </xf>
    <xf numFmtId="14" fontId="0" fillId="0" borderId="16" xfId="0" applyNumberFormat="1" applyFont="1" applyFill="1" applyBorder="1" applyAlignment="1">
      <alignment horizontal="center" vertical="center" wrapText="1"/>
    </xf>
    <xf numFmtId="14" fontId="0" fillId="0" borderId="31" xfId="0" applyNumberFormat="1" applyFont="1" applyFill="1" applyBorder="1" applyAlignment="1">
      <alignment horizontal="center" vertical="center" wrapText="1"/>
    </xf>
    <xf numFmtId="14" fontId="0" fillId="0" borderId="15" xfId="0" applyNumberFormat="1" applyFont="1" applyFill="1" applyBorder="1" applyAlignment="1">
      <alignment horizontal="center" vertical="center" wrapText="1"/>
    </xf>
    <xf numFmtId="0" fontId="0" fillId="0" borderId="16"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31"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18" borderId="16" xfId="0" applyFont="1" applyFill="1" applyBorder="1" applyAlignment="1">
      <alignment horizontal="left" vertical="center" wrapText="1"/>
    </xf>
    <xf numFmtId="0" fontId="0" fillId="18" borderId="15"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83" fillId="0" borderId="26" xfId="0" applyFont="1" applyBorder="1" applyAlignment="1">
      <alignment horizontal="center"/>
    </xf>
    <xf numFmtId="0" fontId="42" fillId="19" borderId="8" xfId="0" applyFont="1" applyFill="1" applyBorder="1" applyAlignment="1">
      <alignment horizontal="center" vertical="center" wrapText="1"/>
    </xf>
    <xf numFmtId="0" fontId="42" fillId="19" borderId="10" xfId="0" applyFont="1" applyFill="1" applyBorder="1" applyAlignment="1">
      <alignment horizontal="center" vertical="center" wrapText="1"/>
    </xf>
    <xf numFmtId="0" fontId="43" fillId="29" borderId="63" xfId="0" applyFont="1" applyFill="1" applyBorder="1" applyAlignment="1">
      <alignment horizontal="center" vertical="center" wrapText="1"/>
    </xf>
    <xf numFmtId="0" fontId="16" fillId="0" borderId="64" xfId="0" applyFont="1" applyBorder="1"/>
    <xf numFmtId="0" fontId="16" fillId="0" borderId="65" xfId="0" applyFont="1" applyBorder="1"/>
    <xf numFmtId="0" fontId="43" fillId="0" borderId="63" xfId="0" applyFont="1" applyFill="1" applyBorder="1" applyAlignment="1">
      <alignment horizontal="center" vertical="center" wrapText="1"/>
    </xf>
    <xf numFmtId="0" fontId="16" fillId="0" borderId="64" xfId="0" applyFont="1" applyFill="1" applyBorder="1"/>
    <xf numFmtId="0" fontId="16" fillId="0" borderId="65" xfId="0" applyFont="1" applyFill="1" applyBorder="1"/>
    <xf numFmtId="0" fontId="67" fillId="27" borderId="9" xfId="0" applyFont="1" applyFill="1" applyBorder="1" applyAlignment="1">
      <alignment horizontal="center" vertical="center" wrapText="1"/>
    </xf>
    <xf numFmtId="1" fontId="42" fillId="19" borderId="18" xfId="0" applyNumberFormat="1" applyFont="1" applyFill="1" applyBorder="1" applyAlignment="1">
      <alignment horizontal="center" vertical="center" wrapText="1"/>
    </xf>
    <xf numFmtId="1" fontId="42" fillId="19" borderId="19" xfId="0" applyNumberFormat="1" applyFont="1" applyFill="1" applyBorder="1" applyAlignment="1">
      <alignment horizontal="center" vertical="center" wrapText="1"/>
    </xf>
    <xf numFmtId="1" fontId="42" fillId="19" borderId="20" xfId="0" applyNumberFormat="1" applyFont="1" applyFill="1" applyBorder="1" applyAlignment="1">
      <alignment horizontal="center" vertical="center" wrapText="1"/>
    </xf>
    <xf numFmtId="1" fontId="34" fillId="0" borderId="2" xfId="0" applyNumberFormat="1" applyFont="1" applyBorder="1" applyAlignment="1">
      <alignment horizontal="center" vertical="center"/>
    </xf>
    <xf numFmtId="1" fontId="34" fillId="0" borderId="21" xfId="0" applyNumberFormat="1" applyFont="1" applyBorder="1" applyAlignment="1">
      <alignment horizontal="center" vertical="center"/>
    </xf>
    <xf numFmtId="1" fontId="34" fillId="0" borderId="6" xfId="0" applyNumberFormat="1" applyFont="1" applyBorder="1" applyAlignment="1">
      <alignment horizontal="center" vertical="center" wrapText="1"/>
    </xf>
    <xf numFmtId="1" fontId="34" fillId="0" borderId="22" xfId="0" applyNumberFormat="1" applyFont="1" applyBorder="1" applyAlignment="1">
      <alignment horizontal="center" vertical="center" wrapText="1"/>
    </xf>
    <xf numFmtId="1" fontId="34" fillId="12" borderId="0" xfId="0" applyNumberFormat="1" applyFont="1" applyFill="1" applyBorder="1" applyAlignment="1">
      <alignment horizontal="center" vertical="center"/>
    </xf>
    <xf numFmtId="1" fontId="41" fillId="19" borderId="84" xfId="0" applyNumberFormat="1" applyFont="1" applyFill="1" applyBorder="1" applyAlignment="1">
      <alignment horizontal="center" vertical="center" wrapText="1"/>
    </xf>
    <xf numFmtId="1" fontId="41" fillId="19" borderId="85" xfId="0" applyNumberFormat="1" applyFont="1" applyFill="1" applyBorder="1" applyAlignment="1">
      <alignment horizontal="center" vertical="center" wrapText="1"/>
    </xf>
    <xf numFmtId="1" fontId="41" fillId="19" borderId="86" xfId="0" applyNumberFormat="1" applyFont="1" applyFill="1" applyBorder="1" applyAlignment="1">
      <alignment horizontal="center" vertical="center" wrapText="1"/>
    </xf>
    <xf numFmtId="0" fontId="44" fillId="0" borderId="15" xfId="0" applyFont="1" applyBorder="1" applyAlignment="1">
      <alignment horizontal="left" vertical="top" wrapText="1"/>
    </xf>
    <xf numFmtId="0" fontId="54" fillId="0" borderId="63" xfId="0" applyFont="1" applyFill="1" applyBorder="1" applyAlignment="1">
      <alignment horizontal="center" vertical="center" wrapText="1"/>
    </xf>
    <xf numFmtId="0" fontId="23" fillId="0" borderId="64" xfId="0" applyFont="1" applyFill="1" applyBorder="1"/>
    <xf numFmtId="0" fontId="23" fillId="0" borderId="65" xfId="0" applyFont="1" applyFill="1" applyBorder="1"/>
    <xf numFmtId="1" fontId="34" fillId="0" borderId="4" xfId="0" applyNumberFormat="1" applyFont="1" applyBorder="1" applyAlignment="1">
      <alignment horizontal="center" vertical="center"/>
    </xf>
    <xf numFmtId="1" fontId="34" fillId="0" borderId="1" xfId="0" applyNumberFormat="1" applyFont="1" applyBorder="1" applyAlignment="1">
      <alignment horizontal="center" vertical="center"/>
    </xf>
    <xf numFmtId="0" fontId="49" fillId="0" borderId="16" xfId="0" applyFont="1" applyBorder="1" applyAlignment="1">
      <alignment horizontal="center" vertical="center"/>
    </xf>
    <xf numFmtId="0" fontId="49" fillId="0" borderId="31" xfId="0" applyFont="1" applyBorder="1" applyAlignment="1">
      <alignment horizontal="center" vertical="center"/>
    </xf>
    <xf numFmtId="0" fontId="49" fillId="0" borderId="15" xfId="0" applyFont="1" applyBorder="1" applyAlignment="1">
      <alignment horizontal="center" vertical="center"/>
    </xf>
    <xf numFmtId="0" fontId="49" fillId="0" borderId="16" xfId="0" applyFont="1" applyBorder="1" applyAlignment="1">
      <alignment horizontal="left" vertical="center" wrapText="1"/>
    </xf>
    <xf numFmtId="0" fontId="49" fillId="0" borderId="31" xfId="0" applyFont="1" applyBorder="1" applyAlignment="1">
      <alignment horizontal="left" vertical="center" wrapText="1"/>
    </xf>
    <xf numFmtId="0" fontId="49" fillId="0" borderId="15" xfId="0" applyFont="1" applyBorder="1" applyAlignment="1">
      <alignment horizontal="left" vertical="center" wrapText="1"/>
    </xf>
    <xf numFmtId="0" fontId="32" fillId="0" borderId="16" xfId="0" applyFont="1" applyBorder="1" applyAlignment="1">
      <alignment horizontal="center" vertical="center"/>
    </xf>
    <xf numFmtId="0" fontId="32" fillId="0" borderId="15" xfId="0" applyFont="1" applyBorder="1" applyAlignment="1">
      <alignment horizontal="center" vertical="center"/>
    </xf>
    <xf numFmtId="0" fontId="49" fillId="0" borderId="16" xfId="0" applyFont="1" applyBorder="1" applyAlignment="1">
      <alignment horizontal="center" vertical="center" wrapText="1"/>
    </xf>
    <xf numFmtId="0" fontId="49" fillId="0" borderId="15" xfId="0" applyFont="1" applyBorder="1" applyAlignment="1">
      <alignment horizontal="center" vertical="center" wrapText="1"/>
    </xf>
    <xf numFmtId="14" fontId="79" fillId="0" borderId="16" xfId="0" applyNumberFormat="1" applyFont="1" applyBorder="1" applyAlignment="1">
      <alignment horizontal="center" vertical="center"/>
    </xf>
    <xf numFmtId="14" fontId="79" fillId="0" borderId="15" xfId="0" applyNumberFormat="1" applyFont="1" applyBorder="1" applyAlignment="1">
      <alignment horizontal="center" vertical="center"/>
    </xf>
    <xf numFmtId="0" fontId="32" fillId="0" borderId="31" xfId="0" applyFont="1" applyBorder="1" applyAlignment="1">
      <alignment horizontal="center" vertical="center"/>
    </xf>
    <xf numFmtId="0" fontId="49" fillId="0" borderId="31" xfId="0" applyFont="1" applyBorder="1" applyAlignment="1">
      <alignment horizontal="center" vertical="center" wrapText="1"/>
    </xf>
    <xf numFmtId="14" fontId="79" fillId="0" borderId="31" xfId="0" applyNumberFormat="1" applyFont="1" applyBorder="1" applyAlignment="1">
      <alignment horizontal="center" vertical="center"/>
    </xf>
    <xf numFmtId="0" fontId="79" fillId="0" borderId="15" xfId="0" applyFont="1" applyBorder="1" applyAlignment="1">
      <alignment horizontal="center" vertical="center"/>
    </xf>
    <xf numFmtId="0" fontId="45" fillId="0" borderId="28" xfId="0" applyFont="1" applyFill="1" applyBorder="1" applyAlignment="1">
      <alignment horizontal="left" vertical="top" wrapText="1"/>
    </xf>
    <xf numFmtId="0" fontId="45" fillId="0" borderId="29" xfId="0" applyFont="1" applyFill="1" applyBorder="1" applyAlignment="1">
      <alignment horizontal="left" vertical="top" wrapText="1"/>
    </xf>
    <xf numFmtId="0" fontId="45" fillId="0" borderId="30" xfId="0" applyFont="1" applyFill="1" applyBorder="1" applyAlignment="1">
      <alignment horizontal="left" vertical="top" wrapText="1"/>
    </xf>
    <xf numFmtId="0" fontId="45" fillId="0" borderId="107" xfId="0" applyFont="1" applyFill="1" applyBorder="1" applyAlignment="1">
      <alignment horizontal="left" vertical="center" wrapText="1"/>
    </xf>
    <xf numFmtId="0" fontId="45" fillId="0" borderId="106" xfId="0" applyFont="1" applyFill="1" applyBorder="1" applyAlignment="1">
      <alignment horizontal="left" vertical="center" wrapText="1"/>
    </xf>
    <xf numFmtId="0" fontId="45" fillId="0" borderId="99" xfId="0" applyFont="1" applyFill="1" applyBorder="1" applyAlignment="1">
      <alignment horizontal="left" vertical="center" wrapText="1"/>
    </xf>
    <xf numFmtId="0" fontId="44" fillId="0" borderId="25" xfId="0" applyFont="1" applyBorder="1" applyAlignment="1">
      <alignment horizontal="center" vertical="center"/>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28" xfId="0" applyFont="1" applyBorder="1" applyAlignment="1">
      <alignment horizontal="center"/>
    </xf>
    <xf numFmtId="0" fontId="0" fillId="0" borderId="29" xfId="0" applyFont="1" applyBorder="1" applyAlignment="1">
      <alignment horizontal="center"/>
    </xf>
    <xf numFmtId="0" fontId="0" fillId="0" borderId="30" xfId="0" applyFont="1" applyBorder="1" applyAlignment="1">
      <alignment horizontal="center"/>
    </xf>
    <xf numFmtId="0" fontId="57" fillId="0" borderId="1" xfId="0" applyFont="1" applyBorder="1" applyAlignment="1">
      <alignment horizontal="left" vertical="center"/>
    </xf>
    <xf numFmtId="0" fontId="0" fillId="0" borderId="1" xfId="0" applyFont="1" applyFill="1" applyBorder="1" applyAlignment="1">
      <alignment horizontal="left" vertical="center" wrapText="1"/>
    </xf>
    <xf numFmtId="0" fontId="57" fillId="0" borderId="1" xfId="0" applyFont="1" applyFill="1" applyBorder="1" applyAlignment="1">
      <alignment horizontal="left" vertical="center" wrapText="1"/>
    </xf>
    <xf numFmtId="0" fontId="0" fillId="0" borderId="1" xfId="0" applyFont="1" applyBorder="1" applyAlignment="1">
      <alignment horizontal="center" vertical="center"/>
    </xf>
    <xf numFmtId="0" fontId="57" fillId="0" borderId="108" xfId="0" applyFont="1" applyBorder="1" applyAlignment="1">
      <alignment horizontal="left" vertical="center"/>
    </xf>
    <xf numFmtId="0" fontId="57" fillId="0" borderId="9" xfId="0" applyFont="1" applyBorder="1" applyAlignment="1">
      <alignment horizontal="left" vertical="center"/>
    </xf>
    <xf numFmtId="0" fontId="57" fillId="0" borderId="109" xfId="0" applyFont="1" applyBorder="1" applyAlignment="1">
      <alignment horizontal="left" vertical="center"/>
    </xf>
    <xf numFmtId="0" fontId="0" fillId="0" borderId="1"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5" xfId="0" applyFont="1" applyFill="1" applyBorder="1" applyAlignment="1">
      <alignment horizontal="left" vertical="center" wrapText="1"/>
    </xf>
    <xf numFmtId="0" fontId="45" fillId="0" borderId="31" xfId="0" applyFont="1" applyFill="1" applyBorder="1" applyAlignment="1">
      <alignment horizontal="center" vertical="center" wrapText="1"/>
    </xf>
    <xf numFmtId="14" fontId="0" fillId="0" borderId="16" xfId="0" applyNumberFormat="1" applyFont="1" applyFill="1" applyBorder="1" applyAlignment="1">
      <alignment horizontal="center" vertical="center"/>
    </xf>
    <xf numFmtId="14" fontId="0" fillId="0" borderId="31" xfId="0" applyNumberFormat="1" applyFont="1" applyFill="1" applyBorder="1" applyAlignment="1">
      <alignment horizontal="center" vertical="center"/>
    </xf>
    <xf numFmtId="14" fontId="0" fillId="0" borderId="15" xfId="0" applyNumberFormat="1" applyFont="1" applyFill="1" applyBorder="1" applyAlignment="1">
      <alignment horizontal="center" vertical="center"/>
    </xf>
    <xf numFmtId="0" fontId="0" fillId="0" borderId="31" xfId="0" applyFont="1" applyFill="1" applyBorder="1" applyAlignment="1">
      <alignment horizontal="center" vertical="center"/>
    </xf>
    <xf numFmtId="0" fontId="8" fillId="0" borderId="16"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0" fillId="0" borderId="16" xfId="0" applyFont="1" applyBorder="1" applyAlignment="1">
      <alignment horizontal="center" vertical="center"/>
    </xf>
    <xf numFmtId="0" fontId="0" fillId="0" borderId="15" xfId="0" applyFont="1" applyBorder="1" applyAlignment="1">
      <alignment horizontal="center" vertical="center"/>
    </xf>
    <xf numFmtId="0" fontId="44" fillId="0" borderId="16" xfId="0" applyFont="1" applyBorder="1" applyAlignment="1">
      <alignment horizontal="center" vertical="center" wrapText="1"/>
    </xf>
    <xf numFmtId="0" fontId="44" fillId="0" borderId="15" xfId="0" applyFont="1" applyBorder="1" applyAlignment="1">
      <alignment horizontal="center" vertical="center" wrapText="1"/>
    </xf>
    <xf numFmtId="14" fontId="0" fillId="0" borderId="16" xfId="0" applyNumberFormat="1" applyFont="1" applyBorder="1" applyAlignment="1">
      <alignment horizontal="center" vertical="center"/>
    </xf>
    <xf numFmtId="14" fontId="0" fillId="0" borderId="15" xfId="0" applyNumberFormat="1" applyFont="1" applyBorder="1" applyAlignment="1">
      <alignment horizontal="center" vertical="center"/>
    </xf>
    <xf numFmtId="14" fontId="57" fillId="0" borderId="1" xfId="0" applyNumberFormat="1" applyFont="1" applyFill="1" applyBorder="1" applyAlignment="1">
      <alignment horizontal="left" vertical="center" wrapText="1"/>
    </xf>
    <xf numFmtId="0" fontId="57" fillId="0" borderId="1" xfId="0" applyFont="1" applyFill="1" applyBorder="1" applyAlignment="1">
      <alignment horizontal="left" vertical="center"/>
    </xf>
    <xf numFmtId="0" fontId="96" fillId="0" borderId="1" xfId="0" applyFont="1" applyFill="1" applyBorder="1" applyAlignment="1">
      <alignment horizontal="left" vertical="center" wrapText="1"/>
    </xf>
    <xf numFmtId="0" fontId="94" fillId="0" borderId="1" xfId="0" applyFont="1" applyFill="1" applyBorder="1" applyAlignment="1">
      <alignment horizontal="left" vertical="center" wrapText="1"/>
    </xf>
    <xf numFmtId="0" fontId="57" fillId="0" borderId="28" xfId="0" applyFont="1" applyFill="1" applyBorder="1" applyAlignment="1">
      <alignment horizontal="left" vertical="center" wrapText="1"/>
    </xf>
    <xf numFmtId="0" fontId="0" fillId="0" borderId="30" xfId="0" applyFont="1" applyFill="1" applyBorder="1" applyAlignment="1">
      <alignment horizontal="left" vertical="center"/>
    </xf>
    <xf numFmtId="0" fontId="94" fillId="0" borderId="1" xfId="0" applyFont="1" applyFill="1" applyBorder="1" applyAlignment="1">
      <alignment horizontal="left" vertical="center"/>
    </xf>
    <xf numFmtId="0" fontId="44" fillId="0" borderId="16" xfId="0" applyFont="1" applyFill="1" applyBorder="1" applyAlignment="1">
      <alignment horizontal="center" vertical="center"/>
    </xf>
    <xf numFmtId="0" fontId="44" fillId="0" borderId="31" xfId="0" applyFont="1" applyFill="1" applyBorder="1" applyAlignment="1">
      <alignment horizontal="center" vertical="center"/>
    </xf>
    <xf numFmtId="0" fontId="44" fillId="0" borderId="15" xfId="0" applyFont="1" applyFill="1" applyBorder="1" applyAlignment="1">
      <alignment horizontal="center" vertical="center"/>
    </xf>
    <xf numFmtId="14" fontId="0" fillId="0" borderId="1" xfId="0" applyNumberFormat="1" applyFont="1" applyBorder="1" applyAlignment="1">
      <alignment horizontal="center" vertical="center"/>
    </xf>
    <xf numFmtId="0" fontId="8" fillId="0" borderId="1" xfId="0" applyFont="1" applyFill="1" applyBorder="1" applyAlignment="1">
      <alignment horizontal="left" vertical="center" wrapText="1"/>
    </xf>
    <xf numFmtId="14" fontId="24"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xf>
    <xf numFmtId="0" fontId="94" fillId="0" borderId="91" xfId="0" applyFont="1" applyFill="1" applyBorder="1" applyAlignment="1">
      <alignment horizontal="left" vertical="center" wrapText="1"/>
    </xf>
    <xf numFmtId="0" fontId="94" fillId="0" borderId="93" xfId="0" applyFont="1" applyFill="1" applyBorder="1" applyAlignment="1">
      <alignment horizontal="left" vertical="center"/>
    </xf>
    <xf numFmtId="0" fontId="94" fillId="0" borderId="94" xfId="0" applyFont="1" applyFill="1" applyBorder="1" applyAlignment="1">
      <alignment horizontal="left" vertical="center"/>
    </xf>
    <xf numFmtId="0" fontId="94" fillId="0" borderId="95" xfId="0" applyFont="1" applyFill="1" applyBorder="1" applyAlignment="1">
      <alignment horizontal="left" vertical="center"/>
    </xf>
    <xf numFmtId="0" fontId="94" fillId="0" borderId="25" xfId="0" applyFont="1" applyFill="1" applyBorder="1" applyAlignment="1">
      <alignment horizontal="left" vertical="center"/>
    </xf>
    <xf numFmtId="0" fontId="94" fillId="0" borderId="27" xfId="0" applyFont="1" applyFill="1" applyBorder="1" applyAlignment="1">
      <alignment horizontal="left" vertical="center"/>
    </xf>
    <xf numFmtId="0" fontId="0" fillId="0" borderId="91" xfId="0" applyFont="1" applyBorder="1" applyAlignment="1">
      <alignment horizontal="left" vertical="center" wrapText="1"/>
    </xf>
    <xf numFmtId="0" fontId="0" fillId="0" borderId="94" xfId="0" applyFont="1" applyBorder="1" applyAlignment="1">
      <alignment horizontal="left" vertical="center" wrapText="1"/>
    </xf>
    <xf numFmtId="0" fontId="0" fillId="0" borderId="25" xfId="0" applyFont="1" applyBorder="1" applyAlignment="1">
      <alignment horizontal="left" vertical="center" wrapText="1"/>
    </xf>
    <xf numFmtId="0" fontId="57" fillId="0" borderId="1" xfId="0" applyFont="1" applyBorder="1" applyAlignment="1">
      <alignment horizontal="left" vertical="center" wrapText="1"/>
    </xf>
    <xf numFmtId="0" fontId="45" fillId="0" borderId="16" xfId="0" applyFont="1" applyFill="1" applyBorder="1" applyAlignment="1">
      <alignment horizontal="center" vertical="center"/>
    </xf>
    <xf numFmtId="0" fontId="45" fillId="0" borderId="31" xfId="0" applyFont="1" applyFill="1" applyBorder="1" applyAlignment="1">
      <alignment horizontal="center" vertical="center"/>
    </xf>
    <xf numFmtId="0" fontId="45" fillId="0" borderId="15"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14" fillId="0" borderId="28" xfId="0" applyFont="1" applyFill="1" applyBorder="1" applyAlignment="1">
      <alignment horizontal="justify" vertical="center" wrapText="1"/>
    </xf>
    <xf numFmtId="0" fontId="14" fillId="0" borderId="29" xfId="0" applyFont="1" applyFill="1" applyBorder="1" applyAlignment="1">
      <alignment horizontal="justify" vertical="center"/>
    </xf>
    <xf numFmtId="0" fontId="0" fillId="0" borderId="1" xfId="0" applyFont="1" applyFill="1" applyBorder="1" applyAlignment="1">
      <alignment vertical="center" wrapText="1"/>
    </xf>
    <xf numFmtId="0" fontId="0" fillId="0" borderId="1" xfId="0" applyFont="1" applyFill="1" applyBorder="1" applyAlignment="1">
      <alignment vertical="center"/>
    </xf>
    <xf numFmtId="0" fontId="0" fillId="0" borderId="31" xfId="0" applyFont="1" applyBorder="1" applyAlignment="1">
      <alignment horizontal="left" vertical="center"/>
    </xf>
    <xf numFmtId="0" fontId="0" fillId="0" borderId="15" xfId="0" applyFont="1" applyBorder="1" applyAlignment="1">
      <alignment horizontal="left" vertical="center"/>
    </xf>
    <xf numFmtId="0" fontId="18" fillId="17" borderId="23" xfId="0" applyFont="1" applyFill="1" applyBorder="1" applyAlignment="1">
      <alignment vertical="center" wrapText="1"/>
    </xf>
    <xf numFmtId="0" fontId="18" fillId="17" borderId="24" xfId="0" applyFont="1" applyFill="1" applyBorder="1" applyAlignment="1">
      <alignment vertical="center" wrapText="1"/>
    </xf>
    <xf numFmtId="0" fontId="18" fillId="17" borderId="89" xfId="0" applyFont="1" applyFill="1" applyBorder="1" applyAlignment="1">
      <alignment vertical="center" wrapText="1"/>
    </xf>
    <xf numFmtId="0" fontId="91" fillId="0" borderId="1" xfId="0" applyFont="1" applyBorder="1" applyAlignment="1">
      <alignment vertical="center" wrapText="1"/>
    </xf>
    <xf numFmtId="0" fontId="91" fillId="0" borderId="108" xfId="0" applyFont="1" applyBorder="1" applyAlignment="1">
      <alignment vertical="center" wrapText="1"/>
    </xf>
    <xf numFmtId="0" fontId="91" fillId="0" borderId="9" xfId="0" applyFont="1" applyBorder="1" applyAlignment="1">
      <alignment vertical="center" wrapText="1"/>
    </xf>
    <xf numFmtId="0" fontId="91" fillId="0" borderId="109" xfId="0" applyFont="1" applyBorder="1" applyAlignment="1">
      <alignment vertical="center" wrapText="1"/>
    </xf>
    <xf numFmtId="0" fontId="79" fillId="0" borderId="1" xfId="0" applyFont="1" applyBorder="1" applyAlignment="1">
      <alignment vertical="center"/>
    </xf>
    <xf numFmtId="0" fontId="79" fillId="0" borderId="1" xfId="0" applyFont="1" applyBorder="1" applyAlignment="1">
      <alignment horizontal="left" vertical="center" wrapText="1"/>
    </xf>
    <xf numFmtId="0" fontId="91" fillId="0" borderId="1" xfId="0" applyFont="1" applyBorder="1" applyAlignment="1">
      <alignment horizontal="left" vertical="center" wrapText="1"/>
    </xf>
    <xf numFmtId="0" fontId="79" fillId="0" borderId="1" xfId="0" applyFont="1" applyBorder="1" applyAlignment="1">
      <alignment vertical="center" wrapText="1"/>
    </xf>
    <xf numFmtId="0" fontId="79" fillId="0" borderId="1" xfId="0" applyFont="1" applyBorder="1" applyAlignment="1">
      <alignment horizontal="left" vertical="center"/>
    </xf>
  </cellXfs>
  <cellStyles count="14">
    <cellStyle name="Hipervínculo" xfId="1" builtinId="8"/>
    <cellStyle name="Normal" xfId="0" builtinId="0"/>
    <cellStyle name="Normal 2" xfId="2"/>
    <cellStyle name="Normal 2 2" xfId="3"/>
    <cellStyle name="Normal 2 2 2" xfId="5"/>
    <cellStyle name="Normal 2 2 2 2" xfId="7"/>
    <cellStyle name="Normal 2 2 2 3" xfId="9"/>
    <cellStyle name="Normal 2 2 2 3 2" xfId="13"/>
    <cellStyle name="Normal 2 2 3" xfId="6"/>
    <cellStyle name="Normal 2 2 4" xfId="8"/>
    <cellStyle name="Normal 2 2 4 2" xfId="12"/>
    <cellStyle name="Normal 2 2 5" xfId="11"/>
    <cellStyle name="Normal 2 3" xfId="10"/>
    <cellStyle name="Porcentaje" xfId="4" builtinId="5"/>
  </cellStyles>
  <dxfs count="138">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Resultado en Cumplimiento de Acciones</a:t>
            </a:r>
          </a:p>
        </c:rich>
      </c:tx>
      <c:layout/>
      <c:overlay val="0"/>
    </c:title>
    <c:autoTitleDeleted val="0"/>
    <c:plotArea>
      <c:layout/>
      <c:barChart>
        <c:barDir val="bar"/>
        <c:grouping val="clustered"/>
        <c:varyColors val="1"/>
        <c:ser>
          <c:idx val="0"/>
          <c:order val="0"/>
          <c:spPr>
            <a:solidFill>
              <a:srgbClr val="5B9BD5"/>
            </a:solidFill>
          </c:spPr>
          <c:invertIfNegative val="1"/>
          <c:dPt>
            <c:idx val="0"/>
            <c:invertIfNegative val="1"/>
            <c:bubble3D val="0"/>
            <c:extLst xmlns:c16r2="http://schemas.microsoft.com/office/drawing/2015/06/chart">
              <c:ext xmlns:c16="http://schemas.microsoft.com/office/drawing/2014/chart" uri="{C3380CC4-5D6E-409C-BE32-E72D297353CC}">
                <c16:uniqueId val="{00000000-EE7F-4B24-8A07-6FF633519BE2}"/>
              </c:ext>
            </c:extLst>
          </c:dPt>
          <c:dPt>
            <c:idx val="1"/>
            <c:invertIfNegative val="1"/>
            <c:bubble3D val="0"/>
            <c:extLst xmlns:c16r2="http://schemas.microsoft.com/office/drawing/2015/06/chart">
              <c:ext xmlns:c16="http://schemas.microsoft.com/office/drawing/2014/chart" uri="{C3380CC4-5D6E-409C-BE32-E72D297353CC}">
                <c16:uniqueId val="{00000001-EE7F-4B24-8A07-6FF633519BE2}"/>
              </c:ext>
            </c:extLst>
          </c:dPt>
          <c:dPt>
            <c:idx val="2"/>
            <c:invertIfNegative val="1"/>
            <c:bubble3D val="0"/>
            <c:extLst xmlns:c16r2="http://schemas.microsoft.com/office/drawing/2015/06/chart">
              <c:ext xmlns:c16="http://schemas.microsoft.com/office/drawing/2014/chart" uri="{C3380CC4-5D6E-409C-BE32-E72D297353CC}">
                <c16:uniqueId val="{00000002-EE7F-4B24-8A07-6FF633519BE2}"/>
              </c:ext>
            </c:extLst>
          </c:dPt>
          <c:dPt>
            <c:idx val="3"/>
            <c:invertIfNegative val="1"/>
            <c:bubble3D val="0"/>
            <c:extLst xmlns:c16r2="http://schemas.microsoft.com/office/drawing/2015/06/chart">
              <c:ext xmlns:c16="http://schemas.microsoft.com/office/drawing/2014/chart" uri="{C3380CC4-5D6E-409C-BE32-E72D297353CC}">
                <c16:uniqueId val="{00000003-EE7F-4B24-8A07-6FF633519BE2}"/>
              </c:ext>
            </c:extLst>
          </c:dPt>
          <c:dPt>
            <c:idx val="4"/>
            <c:invertIfNegative val="1"/>
            <c:bubble3D val="0"/>
            <c:extLst xmlns:c16r2="http://schemas.microsoft.com/office/drawing/2015/06/chart">
              <c:ext xmlns:c16="http://schemas.microsoft.com/office/drawing/2014/chart" uri="{C3380CC4-5D6E-409C-BE32-E72D297353CC}">
                <c16:uniqueId val="{00000004-EE7F-4B24-8A07-6FF633519BE2}"/>
              </c:ext>
            </c:extLst>
          </c:dPt>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'HISTORICO '!$B$9:$B$13</c:f>
              <c:strCache>
                <c:ptCount val="5"/>
                <c:pt idx="0">
                  <c:v>NÚMERO DE NO CONFORMIDADES, OBSERVACIONES U OP. DE MEJORA</c:v>
                </c:pt>
                <c:pt idx="1">
                  <c:v>TOTAL DE ACCIONES FORMULADAS</c:v>
                </c:pt>
                <c:pt idx="2">
                  <c:v>ACCIONES VENCIDAS</c:v>
                </c:pt>
                <c:pt idx="3">
                  <c:v>ACCIONES EN EJECUCIÓN</c:v>
                </c:pt>
                <c:pt idx="4">
                  <c:v>ACCIONES CERRADAS</c:v>
                </c:pt>
              </c:strCache>
            </c:strRef>
          </c:cat>
          <c:val>
            <c:numRef>
              <c:f>'HISTORICO '!$E$9:$E$13</c:f>
              <c:numCache>
                <c:formatCode>General</c:formatCode>
                <c:ptCount val="5"/>
                <c:pt idx="0">
                  <c:v>49</c:v>
                </c:pt>
                <c:pt idx="1">
                  <c:v>57</c:v>
                </c:pt>
                <c:pt idx="2">
                  <c:v>0</c:v>
                </c:pt>
                <c:pt idx="3">
                  <c:v>19</c:v>
                </c:pt>
                <c:pt idx="4">
                  <c:v>0</c:v>
                </c:pt>
              </c:numCache>
            </c:numRef>
          </c:val>
          <c:extLst xmlns:c16r2="http://schemas.microsoft.com/office/drawing/2015/06/chart">
            <c:ext xmlns:c16="http://schemas.microsoft.com/office/drawing/2014/chart" uri="{C3380CC4-5D6E-409C-BE32-E72D297353CC}">
              <c16:uniqueId val="{00000005-EE7F-4B24-8A07-6FF633519BE2}"/>
            </c:ex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80085760"/>
        <c:axId val="80087296"/>
      </c:barChart>
      <c:catAx>
        <c:axId val="80085760"/>
        <c:scaling>
          <c:orientation val="maxMin"/>
        </c:scaling>
        <c:delete val="0"/>
        <c:axPos val="l"/>
        <c:numFmt formatCode="General" sourceLinked="1"/>
        <c:majorTickMark val="cross"/>
        <c:minorTickMark val="cross"/>
        <c:tickLblPos val="nextTo"/>
        <c:txPr>
          <a:bodyPr rot="0" vert="horz"/>
          <a:lstStyle/>
          <a:p>
            <a:pPr>
              <a:defRPr/>
            </a:pPr>
            <a:endParaRPr lang="es-CO"/>
          </a:p>
        </c:txPr>
        <c:crossAx val="80087296"/>
        <c:crosses val="autoZero"/>
        <c:auto val="1"/>
        <c:lblAlgn val="ctr"/>
        <c:lblOffset val="100"/>
        <c:noMultiLvlLbl val="1"/>
      </c:catAx>
      <c:valAx>
        <c:axId val="80087296"/>
        <c:scaling>
          <c:orientation val="minMax"/>
        </c:scaling>
        <c:delete val="0"/>
        <c:axPos val="b"/>
        <c:majorGridlines>
          <c:spPr>
            <a:ln>
              <a:solidFill>
                <a:srgbClr val="D9D9D9"/>
              </a:solidFill>
            </a:ln>
          </c:spPr>
        </c:majorGridlines>
        <c:numFmt formatCode="General" sourceLinked="1"/>
        <c:majorTickMark val="cross"/>
        <c:minorTickMark val="cross"/>
        <c:tickLblPos val="nextTo"/>
        <c:spPr>
          <a:ln w="47625">
            <a:noFill/>
          </a:ln>
        </c:spPr>
        <c:txPr>
          <a:bodyPr rot="0" vert="horz"/>
          <a:lstStyle/>
          <a:p>
            <a:pPr>
              <a:defRPr/>
            </a:pPr>
            <a:endParaRPr lang="es-CO"/>
          </a:p>
        </c:txPr>
        <c:crossAx val="80085760"/>
        <c:crosses val="max"/>
        <c:crossBetween val="between"/>
      </c:valAx>
      <c:spPr>
        <a:solidFill>
          <a:srgbClr val="FFFFFF"/>
        </a:solidFill>
      </c:spPr>
    </c:plotArea>
    <c:plotVisOnly val="1"/>
    <c:dispBlanksAs val="zero"/>
    <c:showDLblsOverMax val="1"/>
  </c:chart>
  <c:spPr>
    <a:solidFill>
      <a:srgbClr val="FFFFFF"/>
    </a:solidFill>
    <a:ln w="19050">
      <a:solidFill>
        <a:srgbClr val="002060"/>
      </a:solidFill>
    </a:ln>
  </c:spPr>
  <c:txPr>
    <a:bodyPr/>
    <a:lstStyle/>
    <a:p>
      <a:pPr>
        <a:defRPr sz="1000" b="1" i="0" u="none" strike="noStrike" baseline="0">
          <a:solidFill>
            <a:srgbClr val="000000"/>
          </a:solidFill>
          <a:latin typeface="Calibri"/>
          <a:ea typeface="Calibri"/>
          <a:cs typeface="Calibri"/>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PLANES DE MEJORAMIENTO  I TRIMESTRE 2019.</a:t>
            </a:r>
          </a:p>
        </c:rich>
      </c:tx>
      <c:overlay val="0"/>
      <c:spPr>
        <a:noFill/>
        <a:ln>
          <a:noFill/>
        </a:ln>
        <a:effectLst/>
      </c:spPr>
    </c:title>
    <c:autoTitleDeleted val="0"/>
    <c:plotArea>
      <c:layout>
        <c:manualLayout>
          <c:layoutTarget val="inner"/>
          <c:xMode val="edge"/>
          <c:yMode val="edge"/>
          <c:x val="1.9444444444444445E-2"/>
          <c:y val="0.10147854227165294"/>
          <c:w val="0.93888888888888888"/>
          <c:h val="0.73464824318676158"/>
        </c:manualLayout>
      </c:layout>
      <c:barChart>
        <c:barDir val="bar"/>
        <c:grouping val="clustered"/>
        <c:varyColors val="0"/>
        <c:ser>
          <c:idx val="0"/>
          <c:order val="0"/>
          <c:tx>
            <c:strRef>
              <c:f>Hoja1!$P$10</c:f>
              <c:strCache>
                <c:ptCount val="1"/>
                <c:pt idx="0">
                  <c:v>Por procesos</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Hoja1!$Q$9:$U$9</c:f>
              <c:strCache>
                <c:ptCount val="5"/>
                <c:pt idx="0">
                  <c:v>No.  Hallazgos </c:v>
                </c:pt>
                <c:pt idx="1">
                  <c:v>No. de Acciones</c:v>
                </c:pt>
                <c:pt idx="2">
                  <c:v>Vencidas</c:v>
                </c:pt>
                <c:pt idx="3">
                  <c:v>En ejecución</c:v>
                </c:pt>
                <c:pt idx="4">
                  <c:v>Cerradas y/o 
Cumplidas</c:v>
                </c:pt>
              </c:strCache>
            </c:strRef>
          </c:cat>
          <c:val>
            <c:numRef>
              <c:f>Hoja1!$Q$10:$U$10</c:f>
              <c:numCache>
                <c:formatCode>General</c:formatCode>
                <c:ptCount val="5"/>
                <c:pt idx="0">
                  <c:v>28</c:v>
                </c:pt>
                <c:pt idx="1">
                  <c:v>31</c:v>
                </c:pt>
                <c:pt idx="2">
                  <c:v>0</c:v>
                </c:pt>
                <c:pt idx="3">
                  <c:v>23</c:v>
                </c:pt>
                <c:pt idx="4">
                  <c:v>8</c:v>
                </c:pt>
              </c:numCache>
            </c:numRef>
          </c:val>
          <c:extLst xmlns:c16r2="http://schemas.microsoft.com/office/drawing/2015/06/chart">
            <c:ext xmlns:c16="http://schemas.microsoft.com/office/drawing/2014/chart" uri="{C3380CC4-5D6E-409C-BE32-E72D297353CC}">
              <c16:uniqueId val="{00000000-9296-4519-B899-AE49CAB1AC91}"/>
            </c:ext>
          </c:extLst>
        </c:ser>
        <c:ser>
          <c:idx val="1"/>
          <c:order val="1"/>
          <c:tx>
            <c:strRef>
              <c:f>Hoja1!$P$11</c:f>
              <c:strCache>
                <c:ptCount val="1"/>
                <c:pt idx="0">
                  <c:v>Institucional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Hoja1!$Q$9:$U$9</c:f>
              <c:strCache>
                <c:ptCount val="5"/>
                <c:pt idx="0">
                  <c:v>No.  Hallazgos </c:v>
                </c:pt>
                <c:pt idx="1">
                  <c:v>No. de Acciones</c:v>
                </c:pt>
                <c:pt idx="2">
                  <c:v>Vencidas</c:v>
                </c:pt>
                <c:pt idx="3">
                  <c:v>En ejecución</c:v>
                </c:pt>
                <c:pt idx="4">
                  <c:v>Cerradas y/o 
Cumplidas</c:v>
                </c:pt>
              </c:strCache>
            </c:strRef>
          </c:cat>
          <c:val>
            <c:numRef>
              <c:f>Hoja1!$Q$11:$U$11</c:f>
              <c:numCache>
                <c:formatCode>General</c:formatCode>
                <c:ptCount val="5"/>
                <c:pt idx="0">
                  <c:v>25</c:v>
                </c:pt>
                <c:pt idx="1">
                  <c:v>26</c:v>
                </c:pt>
                <c:pt idx="3">
                  <c:v>6</c:v>
                </c:pt>
                <c:pt idx="4">
                  <c:v>20</c:v>
                </c:pt>
              </c:numCache>
            </c:numRef>
          </c:val>
          <c:extLst xmlns:c16r2="http://schemas.microsoft.com/office/drawing/2015/06/chart">
            <c:ext xmlns:c16="http://schemas.microsoft.com/office/drawing/2014/chart" uri="{C3380CC4-5D6E-409C-BE32-E72D297353CC}">
              <c16:uniqueId val="{00000001-9296-4519-B899-AE49CAB1AC91}"/>
            </c:ext>
          </c:extLst>
        </c:ser>
        <c:ser>
          <c:idx val="2"/>
          <c:order val="2"/>
          <c:tx>
            <c:strRef>
              <c:f>Hoja1!$P$12</c:f>
              <c:strCache>
                <c:ptCount val="1"/>
                <c:pt idx="0">
                  <c:v>TOTALES</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Hoja1!$Q$9:$U$9</c:f>
              <c:strCache>
                <c:ptCount val="5"/>
                <c:pt idx="0">
                  <c:v>No.  Hallazgos </c:v>
                </c:pt>
                <c:pt idx="1">
                  <c:v>No. de Acciones</c:v>
                </c:pt>
                <c:pt idx="2">
                  <c:v>Vencidas</c:v>
                </c:pt>
                <c:pt idx="3">
                  <c:v>En ejecución</c:v>
                </c:pt>
                <c:pt idx="4">
                  <c:v>Cerradas y/o 
Cumplidas</c:v>
                </c:pt>
              </c:strCache>
            </c:strRef>
          </c:cat>
          <c:val>
            <c:numRef>
              <c:f>Hoja1!$Q$12:$U$12</c:f>
              <c:numCache>
                <c:formatCode>General</c:formatCode>
                <c:ptCount val="5"/>
                <c:pt idx="0">
                  <c:v>53</c:v>
                </c:pt>
                <c:pt idx="1">
                  <c:v>57</c:v>
                </c:pt>
                <c:pt idx="2">
                  <c:v>0</c:v>
                </c:pt>
                <c:pt idx="3">
                  <c:v>29</c:v>
                </c:pt>
                <c:pt idx="4">
                  <c:v>28</c:v>
                </c:pt>
              </c:numCache>
            </c:numRef>
          </c:val>
          <c:extLst xmlns:c16r2="http://schemas.microsoft.com/office/drawing/2015/06/chart">
            <c:ext xmlns:c16="http://schemas.microsoft.com/office/drawing/2014/chart" uri="{C3380CC4-5D6E-409C-BE32-E72D297353CC}">
              <c16:uniqueId val="{00000002-9296-4519-B899-AE49CAB1AC91}"/>
            </c:ext>
          </c:extLst>
        </c:ser>
        <c:dLbls>
          <c:showLegendKey val="0"/>
          <c:showVal val="1"/>
          <c:showCatName val="0"/>
          <c:showSerName val="0"/>
          <c:showPercent val="0"/>
          <c:showBubbleSize val="0"/>
        </c:dLbls>
        <c:gapWidth val="182"/>
        <c:axId val="100385920"/>
        <c:axId val="100387456"/>
      </c:barChart>
      <c:catAx>
        <c:axId val="1003859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387456"/>
        <c:crosses val="autoZero"/>
        <c:auto val="1"/>
        <c:lblAlgn val="ctr"/>
        <c:lblOffset val="100"/>
        <c:noMultiLvlLbl val="0"/>
      </c:catAx>
      <c:valAx>
        <c:axId val="1003874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3859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EJECUCIÓN PLAN DE MEJORAMIENTO INSTITUCIONAL </a:t>
            </a:r>
          </a:p>
        </c:rich>
      </c:tx>
      <c:overlay val="0"/>
      <c:spPr>
        <a:noFill/>
        <a:ln>
          <a:noFill/>
        </a:ln>
        <a:effectLst/>
      </c:spPr>
    </c:title>
    <c:autoTitleDeleted val="0"/>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27342592592592591"/>
          <c:w val="0.93888888888888888"/>
          <c:h val="0.56974482356372125"/>
        </c:manualLayout>
      </c:layout>
      <c:pie3DChart>
        <c:varyColors val="1"/>
        <c:ser>
          <c:idx val="0"/>
          <c:order val="0"/>
          <c:dPt>
            <c:idx val="0"/>
            <c:bubble3D val="0"/>
            <c:spPr>
              <a:gradFill rotWithShape="1">
                <a:gsLst>
                  <a:gs pos="0">
                    <a:schemeClr val="accent1">
                      <a:shade val="65000"/>
                      <a:satMod val="103000"/>
                      <a:lumMod val="102000"/>
                      <a:tint val="94000"/>
                    </a:schemeClr>
                  </a:gs>
                  <a:gs pos="50000">
                    <a:schemeClr val="accent1">
                      <a:shade val="65000"/>
                      <a:satMod val="110000"/>
                      <a:lumMod val="100000"/>
                      <a:shade val="100000"/>
                    </a:schemeClr>
                  </a:gs>
                  <a:gs pos="100000">
                    <a:schemeClr val="accent1">
                      <a:shade val="65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xmlns:c16r2="http://schemas.microsoft.com/office/drawing/2015/06/chart">
              <c:ext xmlns:c16="http://schemas.microsoft.com/office/drawing/2014/chart" uri="{C3380CC4-5D6E-409C-BE32-E72D297353CC}">
                <c16:uniqueId val="{00000001-58FF-49AE-BE63-CB4E5BF5E358}"/>
              </c:ext>
            </c:extLst>
          </c:dPt>
          <c:dPt>
            <c:idx val="1"/>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xmlns:c16r2="http://schemas.microsoft.com/office/drawing/2015/06/chart">
              <c:ext xmlns:c16="http://schemas.microsoft.com/office/drawing/2014/chart" uri="{C3380CC4-5D6E-409C-BE32-E72D297353CC}">
                <c16:uniqueId val="{00000003-58FF-49AE-BE63-CB4E5BF5E358}"/>
              </c:ext>
            </c:extLst>
          </c:dPt>
          <c:dPt>
            <c:idx val="2"/>
            <c:bubble3D val="0"/>
            <c:spPr>
              <a:gradFill rotWithShape="1">
                <a:gsLst>
                  <a:gs pos="0">
                    <a:schemeClr val="accent1">
                      <a:tint val="65000"/>
                      <a:satMod val="103000"/>
                      <a:lumMod val="102000"/>
                      <a:tint val="94000"/>
                    </a:schemeClr>
                  </a:gs>
                  <a:gs pos="50000">
                    <a:schemeClr val="accent1">
                      <a:tint val="65000"/>
                      <a:satMod val="110000"/>
                      <a:lumMod val="100000"/>
                      <a:shade val="100000"/>
                    </a:schemeClr>
                  </a:gs>
                  <a:gs pos="100000">
                    <a:schemeClr val="accent1">
                      <a:tint val="65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xmlns:c16r2="http://schemas.microsoft.com/office/drawing/2015/06/chart">
              <c:ext xmlns:c16="http://schemas.microsoft.com/office/drawing/2014/chart" uri="{C3380CC4-5D6E-409C-BE32-E72D297353CC}">
                <c16:uniqueId val="{00000005-58FF-49AE-BE63-CB4E5BF5E358}"/>
              </c:ext>
            </c:extLst>
          </c:dPt>
          <c:dLbls>
            <c:dLbl>
              <c:idx val="0"/>
              <c:layout>
                <c:manualLayout>
                  <c:x val="0.15559620577050848"/>
                  <c:y val="3.0760790317876912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58FF-49AE-BE63-CB4E5BF5E358}"/>
                </c:ext>
                <c:ext xmlns:c15="http://schemas.microsoft.com/office/drawing/2012/chart" uri="{CE6537A1-D6FC-4f65-9D91-7224C49458BB}"/>
              </c:extLst>
            </c:dLbl>
            <c:dLbl>
              <c:idx val="1"/>
              <c:layout>
                <c:manualLayout>
                  <c:x val="4.9123303034158343E-2"/>
                  <c:y val="3.5870516185468326E-4"/>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58FF-49AE-BE63-CB4E5BF5E358}"/>
                </c:ext>
                <c:ext xmlns:c15="http://schemas.microsoft.com/office/drawing/2012/chart" uri="{CE6537A1-D6FC-4f65-9D91-7224C49458BB}"/>
              </c:extLst>
            </c:dLbl>
            <c:dLbl>
              <c:idx val="2"/>
              <c:layout>
                <c:manualLayout>
                  <c:x val="-7.1356206147481158E-2"/>
                  <c:y val="8.339494021580636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58FF-49AE-BE63-CB4E5BF5E358}"/>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Hoja1!$I$4:$I$6</c:f>
              <c:strCache>
                <c:ptCount val="3"/>
                <c:pt idx="0">
                  <c:v>VENCIDAS</c:v>
                </c:pt>
                <c:pt idx="1">
                  <c:v>CUMPLIDAS</c:v>
                </c:pt>
                <c:pt idx="2">
                  <c:v>EN EJECUCIÓN</c:v>
                </c:pt>
              </c:strCache>
            </c:strRef>
          </c:cat>
          <c:val>
            <c:numRef>
              <c:f>Hoja1!$J$4:$J$6</c:f>
              <c:numCache>
                <c:formatCode>General</c:formatCode>
                <c:ptCount val="3"/>
                <c:pt idx="0">
                  <c:v>0</c:v>
                </c:pt>
                <c:pt idx="1">
                  <c:v>20</c:v>
                </c:pt>
                <c:pt idx="2">
                  <c:v>6</c:v>
                </c:pt>
              </c:numCache>
            </c:numRef>
          </c:val>
          <c:extLst xmlns:c16r2="http://schemas.microsoft.com/office/drawing/2015/06/chart">
            <c:ext xmlns:c16="http://schemas.microsoft.com/office/drawing/2014/chart" uri="{C3380CC4-5D6E-409C-BE32-E72D297353CC}">
              <c16:uniqueId val="{00000006-58FF-49AE-BE63-CB4E5BF5E358}"/>
            </c:ext>
          </c:extLst>
        </c:ser>
        <c:dLbls>
          <c:dLblPos val="inEnd"/>
          <c:showLegendKey val="0"/>
          <c:showVal val="0"/>
          <c:showCatName val="1"/>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Comparativo</a:t>
            </a:r>
            <a:r>
              <a:rPr lang="es-CO" baseline="0"/>
              <a:t> Plan de Mejoramiento por Procesos  </a:t>
            </a:r>
          </a:p>
          <a:p>
            <a:pPr>
              <a:defRPr sz="1400" b="0" i="0" u="none" strike="noStrike" kern="1200" spc="0" baseline="0">
                <a:solidFill>
                  <a:schemeClr val="tx1">
                    <a:lumMod val="65000"/>
                    <a:lumOff val="35000"/>
                  </a:schemeClr>
                </a:solidFill>
                <a:latin typeface="+mn-lt"/>
                <a:ea typeface="+mn-ea"/>
                <a:cs typeface="+mn-cs"/>
              </a:defRPr>
            </a:pPr>
            <a:r>
              <a:rPr lang="es-CO" baseline="0"/>
              <a:t>I Trimestre 2019.</a:t>
            </a:r>
            <a:endParaRPr lang="es-CO"/>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0555555555555555E-2"/>
          <c:y val="0.21321813939924175"/>
          <c:w val="0.93888888888888888"/>
          <c:h val="0.48500729075532223"/>
        </c:manualLayout>
      </c:layout>
      <c:bar3DChart>
        <c:barDir val="col"/>
        <c:grouping val="clustered"/>
        <c:varyColors val="0"/>
        <c:ser>
          <c:idx val="0"/>
          <c:order val="0"/>
          <c:tx>
            <c:strRef>
              <c:f>[5]Hoja1!$N$3</c:f>
              <c:strCache>
                <c:ptCount val="1"/>
                <c:pt idx="0">
                  <c:v>DIC-01</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[5]Hoja1!$O$2:$S$2</c:f>
              <c:strCache>
                <c:ptCount val="5"/>
                <c:pt idx="0">
                  <c:v>TOTAL ACCIONES </c:v>
                </c:pt>
                <c:pt idx="1">
                  <c:v>VENCIDAS</c:v>
                </c:pt>
                <c:pt idx="2">
                  <c:v>EN EJECUCIÓN</c:v>
                </c:pt>
                <c:pt idx="3">
                  <c:v>CERRADAS</c:v>
                </c:pt>
                <c:pt idx="4">
                  <c:v>ELIMINADAS</c:v>
                </c:pt>
              </c:strCache>
            </c:strRef>
          </c:cat>
          <c:val>
            <c:numRef>
              <c:f>[5]Hoja1!$O$3:$S$3</c:f>
              <c:numCache>
                <c:formatCode>General</c:formatCode>
                <c:ptCount val="5"/>
                <c:pt idx="0">
                  <c:v>4</c:v>
                </c:pt>
                <c:pt idx="1">
                  <c:v>0</c:v>
                </c:pt>
                <c:pt idx="2">
                  <c:v>4</c:v>
                </c:pt>
                <c:pt idx="3">
                  <c:v>0</c:v>
                </c:pt>
                <c:pt idx="4">
                  <c:v>0</c:v>
                </c:pt>
              </c:numCache>
            </c:numRef>
          </c:val>
          <c:extLst xmlns:c16r2="http://schemas.microsoft.com/office/drawing/2015/06/chart">
            <c:ext xmlns:c16="http://schemas.microsoft.com/office/drawing/2014/chart" uri="{C3380CC4-5D6E-409C-BE32-E72D297353CC}">
              <c16:uniqueId val="{00000000-B88F-4C8E-B1E0-A44236B5DF4D}"/>
            </c:ext>
          </c:extLst>
        </c:ser>
        <c:ser>
          <c:idx val="1"/>
          <c:order val="1"/>
          <c:tx>
            <c:strRef>
              <c:f>[5]Hoja1!$N$4</c:f>
              <c:strCache>
                <c:ptCount val="1"/>
                <c:pt idx="0">
                  <c:v>DIP-02</c:v>
                </c:pt>
              </c:strCache>
            </c:strRef>
          </c:tx>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[5]Hoja1!$O$2:$S$2</c:f>
              <c:strCache>
                <c:ptCount val="5"/>
                <c:pt idx="0">
                  <c:v>TOTAL ACCIONES </c:v>
                </c:pt>
                <c:pt idx="1">
                  <c:v>VENCIDAS</c:v>
                </c:pt>
                <c:pt idx="2">
                  <c:v>EN EJECUCIÓN</c:v>
                </c:pt>
                <c:pt idx="3">
                  <c:v>CERRADAS</c:v>
                </c:pt>
                <c:pt idx="4">
                  <c:v>ELIMINADAS</c:v>
                </c:pt>
              </c:strCache>
            </c:strRef>
          </c:cat>
          <c:val>
            <c:numRef>
              <c:f>[5]Hoja1!$O$4:$S$4</c:f>
              <c:numCache>
                <c:formatCode>General</c:formatCode>
                <c:ptCount val="5"/>
                <c:pt idx="0">
                  <c:v>1</c:v>
                </c:pt>
                <c:pt idx="1">
                  <c:v>1</c:v>
                </c:pt>
                <c:pt idx="2">
                  <c:v>0</c:v>
                </c:pt>
                <c:pt idx="3">
                  <c:v>0</c:v>
                </c:pt>
                <c:pt idx="4">
                  <c:v>0</c:v>
                </c:pt>
              </c:numCache>
            </c:numRef>
          </c:val>
          <c:extLst xmlns:c16r2="http://schemas.microsoft.com/office/drawing/2015/06/chart">
            <c:ext xmlns:c16="http://schemas.microsoft.com/office/drawing/2014/chart" uri="{C3380CC4-5D6E-409C-BE32-E72D297353CC}">
              <c16:uniqueId val="{00000001-B88F-4C8E-B1E0-A44236B5DF4D}"/>
            </c:ext>
          </c:extLst>
        </c:ser>
        <c:ser>
          <c:idx val="2"/>
          <c:order val="2"/>
          <c:tx>
            <c:strRef>
              <c:f>[5]Hoja1!$N$5</c:f>
              <c:strCache>
                <c:ptCount val="1"/>
                <c:pt idx="0">
                  <c:v>AC-10</c:v>
                </c:pt>
              </c:strCache>
            </c:strRef>
          </c:tx>
          <c:spPr>
            <a:solidFill>
              <a:schemeClr val="accent5"/>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[5]Hoja1!$O$2:$S$2</c:f>
              <c:strCache>
                <c:ptCount val="5"/>
                <c:pt idx="0">
                  <c:v>TOTAL ACCIONES </c:v>
                </c:pt>
                <c:pt idx="1">
                  <c:v>VENCIDAS</c:v>
                </c:pt>
                <c:pt idx="2">
                  <c:v>EN EJECUCIÓN</c:v>
                </c:pt>
                <c:pt idx="3">
                  <c:v>CERRADAS</c:v>
                </c:pt>
                <c:pt idx="4">
                  <c:v>ELIMINADAS</c:v>
                </c:pt>
              </c:strCache>
            </c:strRef>
          </c:cat>
          <c:val>
            <c:numRef>
              <c:f>[5]Hoja1!$O$5:$S$5</c:f>
              <c:numCache>
                <c:formatCode>General</c:formatCode>
                <c:ptCount val="5"/>
                <c:pt idx="0">
                  <c:v>2</c:v>
                </c:pt>
                <c:pt idx="1">
                  <c:v>0</c:v>
                </c:pt>
                <c:pt idx="2">
                  <c:v>2</c:v>
                </c:pt>
                <c:pt idx="3">
                  <c:v>0</c:v>
                </c:pt>
                <c:pt idx="4">
                  <c:v>0</c:v>
                </c:pt>
              </c:numCache>
            </c:numRef>
          </c:val>
          <c:extLst xmlns:c16r2="http://schemas.microsoft.com/office/drawing/2015/06/chart">
            <c:ext xmlns:c16="http://schemas.microsoft.com/office/drawing/2014/chart" uri="{C3380CC4-5D6E-409C-BE32-E72D297353CC}">
              <c16:uniqueId val="{00000002-B88F-4C8E-B1E0-A44236B5DF4D}"/>
            </c:ext>
          </c:extLst>
        </c:ser>
        <c:ser>
          <c:idx val="3"/>
          <c:order val="3"/>
          <c:tx>
            <c:strRef>
              <c:f>[5]Hoja1!$N$6</c:f>
              <c:strCache>
                <c:ptCount val="1"/>
                <c:pt idx="0">
                  <c:v>IDP-04</c:v>
                </c:pt>
              </c:strCache>
            </c:strRef>
          </c:tx>
          <c:spPr>
            <a:solidFill>
              <a:schemeClr val="accent1">
                <a:lumMod val="60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[5]Hoja1!$O$2:$S$2</c:f>
              <c:strCache>
                <c:ptCount val="5"/>
                <c:pt idx="0">
                  <c:v>TOTAL ACCIONES </c:v>
                </c:pt>
                <c:pt idx="1">
                  <c:v>VENCIDAS</c:v>
                </c:pt>
                <c:pt idx="2">
                  <c:v>EN EJECUCIÓN</c:v>
                </c:pt>
                <c:pt idx="3">
                  <c:v>CERRADAS</c:v>
                </c:pt>
                <c:pt idx="4">
                  <c:v>ELIMINADAS</c:v>
                </c:pt>
              </c:strCache>
            </c:strRef>
          </c:cat>
          <c:val>
            <c:numRef>
              <c:f>[5]Hoja1!$O$6:$S$6</c:f>
              <c:numCache>
                <c:formatCode>General</c:formatCode>
                <c:ptCount val="5"/>
                <c:pt idx="0">
                  <c:v>6</c:v>
                </c:pt>
                <c:pt idx="1">
                  <c:v>0</c:v>
                </c:pt>
                <c:pt idx="2">
                  <c:v>6</c:v>
                </c:pt>
                <c:pt idx="3">
                  <c:v>0</c:v>
                </c:pt>
                <c:pt idx="4">
                  <c:v>0</c:v>
                </c:pt>
              </c:numCache>
            </c:numRef>
          </c:val>
          <c:extLst xmlns:c16r2="http://schemas.microsoft.com/office/drawing/2015/06/chart">
            <c:ext xmlns:c16="http://schemas.microsoft.com/office/drawing/2014/chart" uri="{C3380CC4-5D6E-409C-BE32-E72D297353CC}">
              <c16:uniqueId val="{00000003-B88F-4C8E-B1E0-A44236B5DF4D}"/>
            </c:ext>
          </c:extLst>
        </c:ser>
        <c:ser>
          <c:idx val="4"/>
          <c:order val="4"/>
          <c:tx>
            <c:strRef>
              <c:f>[5]Hoja1!$N$7</c:f>
              <c:strCache>
                <c:ptCount val="1"/>
                <c:pt idx="0">
                  <c:v>GD-07</c:v>
                </c:pt>
              </c:strCache>
            </c:strRef>
          </c:tx>
          <c:spPr>
            <a:solidFill>
              <a:schemeClr val="accent3">
                <a:lumMod val="60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[5]Hoja1!$O$2:$S$2</c:f>
              <c:strCache>
                <c:ptCount val="5"/>
                <c:pt idx="0">
                  <c:v>TOTAL ACCIONES </c:v>
                </c:pt>
                <c:pt idx="1">
                  <c:v>VENCIDAS</c:v>
                </c:pt>
                <c:pt idx="2">
                  <c:v>EN EJECUCIÓN</c:v>
                </c:pt>
                <c:pt idx="3">
                  <c:v>CERRADAS</c:v>
                </c:pt>
                <c:pt idx="4">
                  <c:v>ELIMINADAS</c:v>
                </c:pt>
              </c:strCache>
            </c:strRef>
          </c:cat>
          <c:val>
            <c:numRef>
              <c:f>[5]Hoja1!$O$7:$S$7</c:f>
              <c:numCache>
                <c:formatCode>General</c:formatCode>
                <c:ptCount val="5"/>
                <c:pt idx="0">
                  <c:v>7</c:v>
                </c:pt>
                <c:pt idx="1">
                  <c:v>1</c:v>
                </c:pt>
                <c:pt idx="2">
                  <c:v>2</c:v>
                </c:pt>
                <c:pt idx="3">
                  <c:v>4</c:v>
                </c:pt>
                <c:pt idx="4">
                  <c:v>0</c:v>
                </c:pt>
              </c:numCache>
            </c:numRef>
          </c:val>
          <c:extLst xmlns:c16r2="http://schemas.microsoft.com/office/drawing/2015/06/chart">
            <c:ext xmlns:c16="http://schemas.microsoft.com/office/drawing/2014/chart" uri="{C3380CC4-5D6E-409C-BE32-E72D297353CC}">
              <c16:uniqueId val="{00000004-B88F-4C8E-B1E0-A44236B5DF4D}"/>
            </c:ext>
          </c:extLst>
        </c:ser>
        <c:ser>
          <c:idx val="5"/>
          <c:order val="5"/>
          <c:tx>
            <c:strRef>
              <c:f>[5]Hoja1!$N$8</c:f>
              <c:strCache>
                <c:ptCount val="1"/>
                <c:pt idx="0">
                  <c:v>GC-08</c:v>
                </c:pt>
              </c:strCache>
            </c:strRef>
          </c:tx>
          <c:spPr>
            <a:solidFill>
              <a:schemeClr val="accent5">
                <a:lumMod val="60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[5]Hoja1!$O$2:$S$2</c:f>
              <c:strCache>
                <c:ptCount val="5"/>
                <c:pt idx="0">
                  <c:v>TOTAL ACCIONES </c:v>
                </c:pt>
                <c:pt idx="1">
                  <c:v>VENCIDAS</c:v>
                </c:pt>
                <c:pt idx="2">
                  <c:v>EN EJECUCIÓN</c:v>
                </c:pt>
                <c:pt idx="3">
                  <c:v>CERRADAS</c:v>
                </c:pt>
                <c:pt idx="4">
                  <c:v>ELIMINADAS</c:v>
                </c:pt>
              </c:strCache>
            </c:strRef>
          </c:cat>
          <c:val>
            <c:numRef>
              <c:f>[5]Hoja1!$O$8:$S$8</c:f>
              <c:numCache>
                <c:formatCode>General</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5-B88F-4C8E-B1E0-A44236B5DF4D}"/>
            </c:ext>
          </c:extLst>
        </c:ser>
        <c:ser>
          <c:idx val="6"/>
          <c:order val="6"/>
          <c:tx>
            <c:strRef>
              <c:f>[5]Hoja1!$N$9</c:f>
              <c:strCache>
                <c:ptCount val="1"/>
                <c:pt idx="0">
                  <c:v>GJ-09</c:v>
                </c:pt>
              </c:strCache>
            </c:strRef>
          </c:tx>
          <c:spPr>
            <a:solidFill>
              <a:schemeClr val="accent1">
                <a:lumMod val="80000"/>
                <a:lumOff val="20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[5]Hoja1!$O$2:$S$2</c:f>
              <c:strCache>
                <c:ptCount val="5"/>
                <c:pt idx="0">
                  <c:v>TOTAL ACCIONES </c:v>
                </c:pt>
                <c:pt idx="1">
                  <c:v>VENCIDAS</c:v>
                </c:pt>
                <c:pt idx="2">
                  <c:v>EN EJECUCIÓN</c:v>
                </c:pt>
                <c:pt idx="3">
                  <c:v>CERRADAS</c:v>
                </c:pt>
                <c:pt idx="4">
                  <c:v>ELIMINADAS</c:v>
                </c:pt>
              </c:strCache>
            </c:strRef>
          </c:cat>
          <c:val>
            <c:numRef>
              <c:f>[5]Hoja1!$O$9:$S$9</c:f>
              <c:numCache>
                <c:formatCode>General</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6-B88F-4C8E-B1E0-A44236B5DF4D}"/>
            </c:ext>
          </c:extLst>
        </c:ser>
        <c:ser>
          <c:idx val="7"/>
          <c:order val="7"/>
          <c:tx>
            <c:strRef>
              <c:f>[5]Hoja1!$N$10</c:f>
              <c:strCache>
                <c:ptCount val="1"/>
                <c:pt idx="0">
                  <c:v>GRF-11</c:v>
                </c:pt>
              </c:strCache>
            </c:strRef>
          </c:tx>
          <c:spPr>
            <a:solidFill>
              <a:schemeClr val="accent3">
                <a:lumMod val="80000"/>
                <a:lumOff val="20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[5]Hoja1!$O$2:$S$2</c:f>
              <c:strCache>
                <c:ptCount val="5"/>
                <c:pt idx="0">
                  <c:v>TOTAL ACCIONES </c:v>
                </c:pt>
                <c:pt idx="1">
                  <c:v>VENCIDAS</c:v>
                </c:pt>
                <c:pt idx="2">
                  <c:v>EN EJECUCIÓN</c:v>
                </c:pt>
                <c:pt idx="3">
                  <c:v>CERRADAS</c:v>
                </c:pt>
                <c:pt idx="4">
                  <c:v>ELIMINADAS</c:v>
                </c:pt>
              </c:strCache>
            </c:strRef>
          </c:cat>
          <c:val>
            <c:numRef>
              <c:f>[5]Hoja1!$O$10:$S$10</c:f>
              <c:numCache>
                <c:formatCode>General</c:formatCode>
                <c:ptCount val="5"/>
                <c:pt idx="0">
                  <c:v>3</c:v>
                </c:pt>
                <c:pt idx="1">
                  <c:v>2</c:v>
                </c:pt>
                <c:pt idx="2">
                  <c:v>0</c:v>
                </c:pt>
                <c:pt idx="3">
                  <c:v>1</c:v>
                </c:pt>
                <c:pt idx="4">
                  <c:v>0</c:v>
                </c:pt>
              </c:numCache>
            </c:numRef>
          </c:val>
          <c:extLst xmlns:c16r2="http://schemas.microsoft.com/office/drawing/2015/06/chart">
            <c:ext xmlns:c16="http://schemas.microsoft.com/office/drawing/2014/chart" uri="{C3380CC4-5D6E-409C-BE32-E72D297353CC}">
              <c16:uniqueId val="{00000007-B88F-4C8E-B1E0-A44236B5DF4D}"/>
            </c:ext>
          </c:extLst>
        </c:ser>
        <c:ser>
          <c:idx val="8"/>
          <c:order val="8"/>
          <c:tx>
            <c:strRef>
              <c:f>[5]Hoja1!$N$11</c:f>
              <c:strCache>
                <c:ptCount val="1"/>
                <c:pt idx="0">
                  <c:v>GT-12</c:v>
                </c:pt>
              </c:strCache>
            </c:strRef>
          </c:tx>
          <c:spPr>
            <a:solidFill>
              <a:schemeClr val="accent5">
                <a:lumMod val="80000"/>
                <a:lumOff val="20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[5]Hoja1!$O$2:$S$2</c:f>
              <c:strCache>
                <c:ptCount val="5"/>
                <c:pt idx="0">
                  <c:v>TOTAL ACCIONES </c:v>
                </c:pt>
                <c:pt idx="1">
                  <c:v>VENCIDAS</c:v>
                </c:pt>
                <c:pt idx="2">
                  <c:v>EN EJECUCIÓN</c:v>
                </c:pt>
                <c:pt idx="3">
                  <c:v>CERRADAS</c:v>
                </c:pt>
                <c:pt idx="4">
                  <c:v>ELIMINADAS</c:v>
                </c:pt>
              </c:strCache>
            </c:strRef>
          </c:cat>
          <c:val>
            <c:numRef>
              <c:f>[5]Hoja1!$O$11:$S$11</c:f>
              <c:numCache>
                <c:formatCode>General</c:formatCode>
                <c:ptCount val="5"/>
                <c:pt idx="0">
                  <c:v>12</c:v>
                </c:pt>
                <c:pt idx="1">
                  <c:v>0</c:v>
                </c:pt>
                <c:pt idx="2">
                  <c:v>3</c:v>
                </c:pt>
                <c:pt idx="3">
                  <c:v>6</c:v>
                </c:pt>
                <c:pt idx="4">
                  <c:v>3</c:v>
                </c:pt>
              </c:numCache>
            </c:numRef>
          </c:val>
          <c:extLst xmlns:c16r2="http://schemas.microsoft.com/office/drawing/2015/06/chart">
            <c:ext xmlns:c16="http://schemas.microsoft.com/office/drawing/2014/chart" uri="{C3380CC4-5D6E-409C-BE32-E72D297353CC}">
              <c16:uniqueId val="{00000008-B88F-4C8E-B1E0-A44236B5DF4D}"/>
            </c:ext>
          </c:extLst>
        </c:ser>
        <c:ser>
          <c:idx val="9"/>
          <c:order val="9"/>
          <c:tx>
            <c:strRef>
              <c:f>[5]Hoja1!$N$12</c:f>
              <c:strCache>
                <c:ptCount val="1"/>
                <c:pt idx="0">
                  <c:v>GTH-13</c:v>
                </c:pt>
              </c:strCache>
            </c:strRef>
          </c:tx>
          <c:spPr>
            <a:solidFill>
              <a:schemeClr val="accent1">
                <a:lumMod val="80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[5]Hoja1!$O$2:$S$2</c:f>
              <c:strCache>
                <c:ptCount val="5"/>
                <c:pt idx="0">
                  <c:v>TOTAL ACCIONES </c:v>
                </c:pt>
                <c:pt idx="1">
                  <c:v>VENCIDAS</c:v>
                </c:pt>
                <c:pt idx="2">
                  <c:v>EN EJECUCIÓN</c:v>
                </c:pt>
                <c:pt idx="3">
                  <c:v>CERRADAS</c:v>
                </c:pt>
                <c:pt idx="4">
                  <c:v>ELIMINADAS</c:v>
                </c:pt>
              </c:strCache>
            </c:strRef>
          </c:cat>
          <c:val>
            <c:numRef>
              <c:f>[5]Hoja1!$O$12:$S$12</c:f>
              <c:numCache>
                <c:formatCode>General</c:formatCode>
                <c:ptCount val="5"/>
                <c:pt idx="0">
                  <c:v>6</c:v>
                </c:pt>
                <c:pt idx="1">
                  <c:v>0</c:v>
                </c:pt>
                <c:pt idx="2">
                  <c:v>6</c:v>
                </c:pt>
                <c:pt idx="3">
                  <c:v>0</c:v>
                </c:pt>
              </c:numCache>
            </c:numRef>
          </c:val>
          <c:extLst xmlns:c16r2="http://schemas.microsoft.com/office/drawing/2015/06/chart">
            <c:ext xmlns:c16="http://schemas.microsoft.com/office/drawing/2014/chart" uri="{C3380CC4-5D6E-409C-BE32-E72D297353CC}">
              <c16:uniqueId val="{00000009-B88F-4C8E-B1E0-A44236B5DF4D}"/>
            </c:ext>
          </c:extLst>
        </c:ser>
        <c:ser>
          <c:idx val="10"/>
          <c:order val="10"/>
          <c:tx>
            <c:strRef>
              <c:f>[5]Hoja1!$N$13</c:f>
              <c:strCache>
                <c:ptCount val="1"/>
                <c:pt idx="0">
                  <c:v>GF-14</c:v>
                </c:pt>
              </c:strCache>
            </c:strRef>
          </c:tx>
          <c:spPr>
            <a:solidFill>
              <a:schemeClr val="accent3">
                <a:lumMod val="80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[5]Hoja1!$O$2:$S$2</c:f>
              <c:strCache>
                <c:ptCount val="5"/>
                <c:pt idx="0">
                  <c:v>TOTAL ACCIONES </c:v>
                </c:pt>
                <c:pt idx="1">
                  <c:v>VENCIDAS</c:v>
                </c:pt>
                <c:pt idx="2">
                  <c:v>EN EJECUCIÓN</c:v>
                </c:pt>
                <c:pt idx="3">
                  <c:v>CERRADAS</c:v>
                </c:pt>
                <c:pt idx="4">
                  <c:v>ELIMINADAS</c:v>
                </c:pt>
              </c:strCache>
            </c:strRef>
          </c:cat>
          <c:val>
            <c:numRef>
              <c:f>[5]Hoja1!$O$13:$S$13</c:f>
              <c:numCache>
                <c:formatCode>General</c:formatCode>
                <c:ptCount val="5"/>
                <c:pt idx="0">
                  <c:v>10</c:v>
                </c:pt>
                <c:pt idx="1">
                  <c:v>0</c:v>
                </c:pt>
                <c:pt idx="2">
                  <c:v>1</c:v>
                </c:pt>
                <c:pt idx="3">
                  <c:v>9</c:v>
                </c:pt>
              </c:numCache>
            </c:numRef>
          </c:val>
          <c:extLst xmlns:c16r2="http://schemas.microsoft.com/office/drawing/2015/06/chart">
            <c:ext xmlns:c16="http://schemas.microsoft.com/office/drawing/2014/chart" uri="{C3380CC4-5D6E-409C-BE32-E72D297353CC}">
              <c16:uniqueId val="{0000000A-B88F-4C8E-B1E0-A44236B5DF4D}"/>
            </c:ext>
          </c:extLst>
        </c:ser>
        <c:ser>
          <c:idx val="11"/>
          <c:order val="11"/>
          <c:tx>
            <c:strRef>
              <c:f>[5]Hoja1!$N$14</c:f>
              <c:strCache>
                <c:ptCount val="1"/>
                <c:pt idx="0">
                  <c:v>CID-15</c:v>
                </c:pt>
              </c:strCache>
            </c:strRef>
          </c:tx>
          <c:spPr>
            <a:solidFill>
              <a:schemeClr val="accent5">
                <a:lumMod val="80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[5]Hoja1!$O$2:$S$2</c:f>
              <c:strCache>
                <c:ptCount val="5"/>
                <c:pt idx="0">
                  <c:v>TOTAL ACCIONES </c:v>
                </c:pt>
                <c:pt idx="1">
                  <c:v>VENCIDAS</c:v>
                </c:pt>
                <c:pt idx="2">
                  <c:v>EN EJECUCIÓN</c:v>
                </c:pt>
                <c:pt idx="3">
                  <c:v>CERRADAS</c:v>
                </c:pt>
                <c:pt idx="4">
                  <c:v>ELIMINADAS</c:v>
                </c:pt>
              </c:strCache>
            </c:strRef>
          </c:cat>
          <c:val>
            <c:numRef>
              <c:f>[5]Hoja1!$O$14:$S$14</c:f>
              <c:numCache>
                <c:formatCode>General</c:formatCode>
                <c:ptCount val="5"/>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B-B88F-4C8E-B1E0-A44236B5DF4D}"/>
            </c:ext>
          </c:extLst>
        </c:ser>
        <c:ser>
          <c:idx val="12"/>
          <c:order val="12"/>
          <c:tx>
            <c:strRef>
              <c:f>[5]Hoja1!$N$15</c:f>
              <c:strCache>
                <c:ptCount val="1"/>
                <c:pt idx="0">
                  <c:v>EC-16</c:v>
                </c:pt>
              </c:strCache>
            </c:strRef>
          </c:tx>
          <c:spPr>
            <a:solidFill>
              <a:schemeClr val="accent1">
                <a:lumMod val="60000"/>
                <a:lumOff val="40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[5]Hoja1!$O$2:$S$2</c:f>
              <c:strCache>
                <c:ptCount val="5"/>
                <c:pt idx="0">
                  <c:v>TOTAL ACCIONES </c:v>
                </c:pt>
                <c:pt idx="1">
                  <c:v>VENCIDAS</c:v>
                </c:pt>
                <c:pt idx="2">
                  <c:v>EN EJECUCIÓN</c:v>
                </c:pt>
                <c:pt idx="3">
                  <c:v>CERRADAS</c:v>
                </c:pt>
                <c:pt idx="4">
                  <c:v>ELIMINADAS</c:v>
                </c:pt>
              </c:strCache>
            </c:strRef>
          </c:cat>
          <c:val>
            <c:numRef>
              <c:f>[5]Hoja1!$O$15:$S$15</c:f>
              <c:numCache>
                <c:formatCode>General</c:formatCode>
                <c:ptCount val="5"/>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C-B88F-4C8E-B1E0-A44236B5DF4D}"/>
            </c:ext>
          </c:extLst>
        </c:ser>
        <c:ser>
          <c:idx val="13"/>
          <c:order val="13"/>
          <c:tx>
            <c:strRef>
              <c:f>[5]Hoja1!$N$16</c:f>
              <c:strCache>
                <c:ptCount val="1"/>
                <c:pt idx="0">
                  <c:v>MIC-03</c:v>
                </c:pt>
              </c:strCache>
            </c:strRef>
          </c:tx>
          <c:spPr>
            <a:solidFill>
              <a:schemeClr val="accent3">
                <a:lumMod val="60000"/>
                <a:lumOff val="40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[5]Hoja1!$O$2:$S$2</c:f>
              <c:strCache>
                <c:ptCount val="5"/>
                <c:pt idx="0">
                  <c:v>TOTAL ACCIONES </c:v>
                </c:pt>
                <c:pt idx="1">
                  <c:v>VENCIDAS</c:v>
                </c:pt>
                <c:pt idx="2">
                  <c:v>EN EJECUCIÓN</c:v>
                </c:pt>
                <c:pt idx="3">
                  <c:v>CERRADAS</c:v>
                </c:pt>
                <c:pt idx="4">
                  <c:v>ELIMINADAS</c:v>
                </c:pt>
              </c:strCache>
            </c:strRef>
          </c:cat>
          <c:val>
            <c:numRef>
              <c:f>[5]Hoja1!$O$16:$S$16</c:f>
              <c:numCache>
                <c:formatCode>General</c:formatCode>
                <c:ptCount val="5"/>
                <c:pt idx="0">
                  <c:v>2</c:v>
                </c:pt>
                <c:pt idx="1">
                  <c:v>0</c:v>
                </c:pt>
                <c:pt idx="2">
                  <c:v>2</c:v>
                </c:pt>
                <c:pt idx="3">
                  <c:v>0</c:v>
                </c:pt>
              </c:numCache>
            </c:numRef>
          </c:val>
          <c:extLst xmlns:c16r2="http://schemas.microsoft.com/office/drawing/2015/06/chart">
            <c:ext xmlns:c16="http://schemas.microsoft.com/office/drawing/2014/chart" uri="{C3380CC4-5D6E-409C-BE32-E72D297353CC}">
              <c16:uniqueId val="{0000000D-B88F-4C8E-B1E0-A44236B5DF4D}"/>
            </c:ext>
          </c:extLst>
        </c:ser>
        <c:ser>
          <c:idx val="14"/>
          <c:order val="14"/>
          <c:tx>
            <c:strRef>
              <c:f>[5]Hoja1!$N$17</c:f>
              <c:strCache>
                <c:ptCount val="1"/>
                <c:pt idx="0">
                  <c:v>IV TRIMESTRE 2018</c:v>
                </c:pt>
              </c:strCache>
            </c:strRef>
          </c:tx>
          <c:spPr>
            <a:solidFill>
              <a:schemeClr val="accent5">
                <a:lumMod val="60000"/>
                <a:lumOff val="40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[5]Hoja1!$O$2:$S$2</c:f>
              <c:strCache>
                <c:ptCount val="5"/>
                <c:pt idx="0">
                  <c:v>TOTAL ACCIONES </c:v>
                </c:pt>
                <c:pt idx="1">
                  <c:v>VENCIDAS</c:v>
                </c:pt>
                <c:pt idx="2">
                  <c:v>EN EJECUCIÓN</c:v>
                </c:pt>
                <c:pt idx="3">
                  <c:v>CERRADAS</c:v>
                </c:pt>
                <c:pt idx="4">
                  <c:v>ELIMINADAS</c:v>
                </c:pt>
              </c:strCache>
            </c:strRef>
          </c:cat>
          <c:val>
            <c:numRef>
              <c:f>[5]Hoja1!$O$17:$S$17</c:f>
              <c:numCache>
                <c:formatCode>General</c:formatCode>
                <c:ptCount val="5"/>
                <c:pt idx="0">
                  <c:v>53</c:v>
                </c:pt>
                <c:pt idx="1">
                  <c:v>4</c:v>
                </c:pt>
                <c:pt idx="2">
                  <c:v>26</c:v>
                </c:pt>
                <c:pt idx="3">
                  <c:v>20</c:v>
                </c:pt>
                <c:pt idx="4">
                  <c:v>3</c:v>
                </c:pt>
              </c:numCache>
            </c:numRef>
          </c:val>
          <c:extLst xmlns:c16r2="http://schemas.microsoft.com/office/drawing/2015/06/chart">
            <c:ext xmlns:c16="http://schemas.microsoft.com/office/drawing/2014/chart" uri="{C3380CC4-5D6E-409C-BE32-E72D297353CC}">
              <c16:uniqueId val="{0000000E-B88F-4C8E-B1E0-A44236B5DF4D}"/>
            </c:ext>
          </c:extLst>
        </c:ser>
        <c:ser>
          <c:idx val="15"/>
          <c:order val="15"/>
          <c:tx>
            <c:strRef>
              <c:f>[5]Hoja1!$N$18</c:f>
              <c:strCache>
                <c:ptCount val="1"/>
                <c:pt idx="0">
                  <c:v>I TRIMESTRE 2019</c:v>
                </c:pt>
              </c:strCache>
            </c:strRef>
          </c:tx>
          <c:spPr>
            <a:solidFill>
              <a:schemeClr val="accent1">
                <a:lumMod val="50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[5]Hoja1!$O$2:$S$2</c:f>
              <c:strCache>
                <c:ptCount val="5"/>
                <c:pt idx="0">
                  <c:v>TOTAL ACCIONES </c:v>
                </c:pt>
                <c:pt idx="1">
                  <c:v>VENCIDAS</c:v>
                </c:pt>
                <c:pt idx="2">
                  <c:v>EN EJECUCIÓN</c:v>
                </c:pt>
                <c:pt idx="3">
                  <c:v>CERRADAS</c:v>
                </c:pt>
                <c:pt idx="4">
                  <c:v>ELIMINADAS</c:v>
                </c:pt>
              </c:strCache>
            </c:strRef>
          </c:cat>
          <c:val>
            <c:numRef>
              <c:f>[5]Hoja1!$O$18:$S$18</c:f>
              <c:numCache>
                <c:formatCode>General</c:formatCode>
                <c:ptCount val="5"/>
                <c:pt idx="0">
                  <c:v>31</c:v>
                </c:pt>
                <c:pt idx="1">
                  <c:v>0</c:v>
                </c:pt>
                <c:pt idx="2">
                  <c:v>23</c:v>
                </c:pt>
                <c:pt idx="3">
                  <c:v>8</c:v>
                </c:pt>
                <c:pt idx="4">
                  <c:v>0</c:v>
                </c:pt>
              </c:numCache>
            </c:numRef>
          </c:val>
          <c:extLst xmlns:c16r2="http://schemas.microsoft.com/office/drawing/2015/06/chart">
            <c:ext xmlns:c16="http://schemas.microsoft.com/office/drawing/2014/chart" uri="{C3380CC4-5D6E-409C-BE32-E72D297353CC}">
              <c16:uniqueId val="{0000000F-B88F-4C8E-B1E0-A44236B5DF4D}"/>
            </c:ext>
          </c:extLst>
        </c:ser>
        <c:dLbls>
          <c:showLegendKey val="0"/>
          <c:showVal val="1"/>
          <c:showCatName val="0"/>
          <c:showSerName val="0"/>
          <c:showPercent val="0"/>
          <c:showBubbleSize val="0"/>
        </c:dLbls>
        <c:gapWidth val="150"/>
        <c:shape val="box"/>
        <c:axId val="100420224"/>
        <c:axId val="100434304"/>
        <c:axId val="0"/>
      </c:bar3DChart>
      <c:catAx>
        <c:axId val="1004202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434304"/>
        <c:crosses val="autoZero"/>
        <c:auto val="1"/>
        <c:lblAlgn val="ctr"/>
        <c:lblOffset val="100"/>
        <c:noMultiLvlLbl val="0"/>
      </c:catAx>
      <c:valAx>
        <c:axId val="100434304"/>
        <c:scaling>
          <c:orientation val="minMax"/>
        </c:scaling>
        <c:delete val="1"/>
        <c:axPos val="l"/>
        <c:numFmt formatCode="General" sourceLinked="1"/>
        <c:majorTickMark val="none"/>
        <c:minorTickMark val="none"/>
        <c:tickLblPos val="nextTo"/>
        <c:crossAx val="100420224"/>
        <c:crosses val="autoZero"/>
        <c:crossBetween val="between"/>
      </c:valAx>
      <c:spPr>
        <a:noFill/>
        <a:ln>
          <a:noFill/>
        </a:ln>
        <a:effectLst/>
      </c:spPr>
    </c:plotArea>
    <c:legend>
      <c:legendPos val="t"/>
      <c:layout>
        <c:manualLayout>
          <c:xMode val="edge"/>
          <c:yMode val="edge"/>
          <c:x val="0.17461286089238845"/>
          <c:y val="0.90824074074074079"/>
          <c:w val="0.52299628171478563"/>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SOLIDADO!A1"/></Relationships>
</file>

<file path=xl/drawings/drawing1.xml><?xml version="1.0" encoding="utf-8"?>
<xdr:wsDr xmlns:xdr="http://schemas.openxmlformats.org/drawingml/2006/spreadsheetDrawing" xmlns:a="http://schemas.openxmlformats.org/drawingml/2006/main">
  <xdr:twoCellAnchor>
    <xdr:from>
      <xdr:col>6</xdr:col>
      <xdr:colOff>574221</xdr:colOff>
      <xdr:row>6</xdr:row>
      <xdr:rowOff>523875</xdr:rowOff>
    </xdr:from>
    <xdr:to>
      <xdr:col>20</xdr:col>
      <xdr:colOff>183696</xdr:colOff>
      <xdr:row>16</xdr:row>
      <xdr:rowOff>0</xdr:rowOff>
    </xdr:to>
    <xdr:graphicFrame macro="">
      <xdr:nvGraphicFramePr>
        <xdr:cNvPr id="85227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2437"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243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3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4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5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5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5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5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245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3460"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346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6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347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3"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2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28625" y="2733675"/>
          <a:ext cx="1647825" cy="35242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3"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790700" cy="98107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29</xdr:row>
      <xdr:rowOff>180975</xdr:rowOff>
    </xdr:to>
    <xdr:sp macro="" textlink="">
      <xdr:nvSpPr>
        <xdr:cNvPr id="4" name="AutoShape 17"/>
        <xdr:cNvSpPr>
          <a:spLocks noChangeArrowheads="1"/>
        </xdr:cNvSpPr>
      </xdr:nvSpPr>
      <xdr:spPr bwMode="auto">
        <a:xfrm>
          <a:off x="0" y="0"/>
          <a:ext cx="10115550" cy="4514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5" name="AutoShape 17"/>
        <xdr:cNvSpPr>
          <a:spLocks noChangeArrowheads="1"/>
        </xdr:cNvSpPr>
      </xdr:nvSpPr>
      <xdr:spPr bwMode="auto">
        <a:xfrm>
          <a:off x="0" y="0"/>
          <a:ext cx="10115550" cy="4514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6" name="AutoShape 17"/>
        <xdr:cNvSpPr>
          <a:spLocks noChangeArrowheads="1"/>
        </xdr:cNvSpPr>
      </xdr:nvSpPr>
      <xdr:spPr bwMode="auto">
        <a:xfrm>
          <a:off x="0" y="0"/>
          <a:ext cx="10115550" cy="4514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7" name="AutoShape 17"/>
        <xdr:cNvSpPr>
          <a:spLocks noChangeArrowheads="1"/>
        </xdr:cNvSpPr>
      </xdr:nvSpPr>
      <xdr:spPr bwMode="auto">
        <a:xfrm>
          <a:off x="0" y="0"/>
          <a:ext cx="10115550" cy="4514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8" name="AutoShape 17"/>
        <xdr:cNvSpPr>
          <a:spLocks noChangeArrowheads="1"/>
        </xdr:cNvSpPr>
      </xdr:nvSpPr>
      <xdr:spPr bwMode="auto">
        <a:xfrm>
          <a:off x="0" y="0"/>
          <a:ext cx="10115550" cy="4514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9" name="AutoShape 17"/>
        <xdr:cNvSpPr>
          <a:spLocks noChangeArrowheads="1"/>
        </xdr:cNvSpPr>
      </xdr:nvSpPr>
      <xdr:spPr bwMode="auto">
        <a:xfrm>
          <a:off x="0" y="0"/>
          <a:ext cx="10115550" cy="4514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0" name="AutoShape 17"/>
        <xdr:cNvSpPr>
          <a:spLocks noChangeArrowheads="1"/>
        </xdr:cNvSpPr>
      </xdr:nvSpPr>
      <xdr:spPr bwMode="auto">
        <a:xfrm>
          <a:off x="0" y="0"/>
          <a:ext cx="10115550" cy="4514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1" name="AutoShape 17"/>
        <xdr:cNvSpPr>
          <a:spLocks noChangeArrowheads="1"/>
        </xdr:cNvSpPr>
      </xdr:nvSpPr>
      <xdr:spPr bwMode="auto">
        <a:xfrm>
          <a:off x="0" y="0"/>
          <a:ext cx="10115550" cy="4514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2" name="AutoShape 17"/>
        <xdr:cNvSpPr>
          <a:spLocks noChangeArrowheads="1"/>
        </xdr:cNvSpPr>
      </xdr:nvSpPr>
      <xdr:spPr bwMode="auto">
        <a:xfrm>
          <a:off x="0" y="0"/>
          <a:ext cx="10115550" cy="4514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3" name="AutoShape 17"/>
        <xdr:cNvSpPr>
          <a:spLocks noChangeArrowheads="1"/>
        </xdr:cNvSpPr>
      </xdr:nvSpPr>
      <xdr:spPr bwMode="auto">
        <a:xfrm>
          <a:off x="0" y="0"/>
          <a:ext cx="10115550" cy="4514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4" name="AutoShape 17"/>
        <xdr:cNvSpPr>
          <a:spLocks noChangeArrowheads="1"/>
        </xdr:cNvSpPr>
      </xdr:nvSpPr>
      <xdr:spPr bwMode="auto">
        <a:xfrm>
          <a:off x="0" y="0"/>
          <a:ext cx="10115550" cy="4514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5" name="AutoShape 17"/>
        <xdr:cNvSpPr>
          <a:spLocks noChangeArrowheads="1"/>
        </xdr:cNvSpPr>
      </xdr:nvSpPr>
      <xdr:spPr bwMode="auto">
        <a:xfrm>
          <a:off x="0" y="0"/>
          <a:ext cx="10115550" cy="4514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6" name="AutoShape 17"/>
        <xdr:cNvSpPr>
          <a:spLocks noChangeArrowheads="1"/>
        </xdr:cNvSpPr>
      </xdr:nvSpPr>
      <xdr:spPr bwMode="auto">
        <a:xfrm>
          <a:off x="0" y="0"/>
          <a:ext cx="10115550" cy="4514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7" name="AutoShape 17"/>
        <xdr:cNvSpPr>
          <a:spLocks noChangeArrowheads="1"/>
        </xdr:cNvSpPr>
      </xdr:nvSpPr>
      <xdr:spPr bwMode="auto">
        <a:xfrm>
          <a:off x="0" y="0"/>
          <a:ext cx="10115550" cy="4514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8" name="AutoShape 17"/>
        <xdr:cNvSpPr>
          <a:spLocks noChangeArrowheads="1"/>
        </xdr:cNvSpPr>
      </xdr:nvSpPr>
      <xdr:spPr bwMode="auto">
        <a:xfrm>
          <a:off x="0" y="0"/>
          <a:ext cx="10115550" cy="4514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19" name="AutoShape 17"/>
        <xdr:cNvSpPr>
          <a:spLocks noChangeArrowheads="1"/>
        </xdr:cNvSpPr>
      </xdr:nvSpPr>
      <xdr:spPr bwMode="auto">
        <a:xfrm>
          <a:off x="0" y="0"/>
          <a:ext cx="10115550" cy="4514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29</xdr:row>
      <xdr:rowOff>180975</xdr:rowOff>
    </xdr:to>
    <xdr:sp macro="" textlink="">
      <xdr:nvSpPr>
        <xdr:cNvPr id="20" name="AutoShape 17"/>
        <xdr:cNvSpPr>
          <a:spLocks noChangeArrowheads="1"/>
        </xdr:cNvSpPr>
      </xdr:nvSpPr>
      <xdr:spPr bwMode="auto">
        <a:xfrm>
          <a:off x="0" y="0"/>
          <a:ext cx="10115550" cy="451485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6537"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653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3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4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5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5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5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5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655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a:extLst>
            <a:ext uri="{FF2B5EF4-FFF2-40B4-BE49-F238E27FC236}">
              <a16:creationId xmlns:a16="http://schemas.microsoft.com/office/drawing/2014/main" xmlns="" id="{00000000-0008-0000-0B00-000002000000}"/>
            </a:ext>
          </a:extLst>
        </xdr:cNvPr>
        <xdr:cNvSpPr/>
      </xdr:nvSpPr>
      <xdr:spPr>
        <a:xfrm>
          <a:off x="438150" y="2343150"/>
          <a:ext cx="1400175" cy="6381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3" name="image1.png" descr="LOGO IDEP ULTIMO">
          <a:extLst>
            <a:ext uri="{FF2B5EF4-FFF2-40B4-BE49-F238E27FC236}">
              <a16:creationId xmlns:a16="http://schemas.microsoft.com/office/drawing/2014/main" xmlns="" id="{00000000-0008-0000-0B00-000003000000}"/>
            </a:ext>
          </a:extLst>
        </xdr:cNvPr>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98107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4" name="AutoShape 17">
          <a:extLst>
            <a:ext uri="{FF2B5EF4-FFF2-40B4-BE49-F238E27FC236}">
              <a16:creationId xmlns:a16="http://schemas.microsoft.com/office/drawing/2014/main" xmlns="" id="{00000000-0008-0000-0B00-000004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5" name="AutoShape 17">
          <a:extLst>
            <a:ext uri="{FF2B5EF4-FFF2-40B4-BE49-F238E27FC236}">
              <a16:creationId xmlns:a16="http://schemas.microsoft.com/office/drawing/2014/main" xmlns="" id="{00000000-0008-0000-0B00-000005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6" name="AutoShape 17">
          <a:extLst>
            <a:ext uri="{FF2B5EF4-FFF2-40B4-BE49-F238E27FC236}">
              <a16:creationId xmlns:a16="http://schemas.microsoft.com/office/drawing/2014/main" xmlns="" id="{00000000-0008-0000-0B00-000006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7" name="AutoShape 17">
          <a:extLst>
            <a:ext uri="{FF2B5EF4-FFF2-40B4-BE49-F238E27FC236}">
              <a16:creationId xmlns:a16="http://schemas.microsoft.com/office/drawing/2014/main" xmlns="" id="{00000000-0008-0000-0B00-000007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 name="AutoShape 17">
          <a:extLst>
            <a:ext uri="{FF2B5EF4-FFF2-40B4-BE49-F238E27FC236}">
              <a16:creationId xmlns:a16="http://schemas.microsoft.com/office/drawing/2014/main" xmlns="" id="{00000000-0008-0000-0B00-000008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9" name="AutoShape 17">
          <a:extLst>
            <a:ext uri="{FF2B5EF4-FFF2-40B4-BE49-F238E27FC236}">
              <a16:creationId xmlns:a16="http://schemas.microsoft.com/office/drawing/2014/main" xmlns="" id="{00000000-0008-0000-0B00-000009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0" name="AutoShape 17">
          <a:extLst>
            <a:ext uri="{FF2B5EF4-FFF2-40B4-BE49-F238E27FC236}">
              <a16:creationId xmlns:a16="http://schemas.microsoft.com/office/drawing/2014/main" xmlns="" id="{00000000-0008-0000-0B00-00000A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1" name="AutoShape 17">
          <a:extLst>
            <a:ext uri="{FF2B5EF4-FFF2-40B4-BE49-F238E27FC236}">
              <a16:creationId xmlns:a16="http://schemas.microsoft.com/office/drawing/2014/main" xmlns="" id="{00000000-0008-0000-0B00-00000B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2" name="AutoShape 17">
          <a:extLst>
            <a:ext uri="{FF2B5EF4-FFF2-40B4-BE49-F238E27FC236}">
              <a16:creationId xmlns:a16="http://schemas.microsoft.com/office/drawing/2014/main" xmlns="" id="{00000000-0008-0000-0B00-00000C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3" name="AutoShape 17">
          <a:extLst>
            <a:ext uri="{FF2B5EF4-FFF2-40B4-BE49-F238E27FC236}">
              <a16:creationId xmlns:a16="http://schemas.microsoft.com/office/drawing/2014/main" xmlns="" id="{00000000-0008-0000-0B00-00000D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4" name="AutoShape 17">
          <a:extLst>
            <a:ext uri="{FF2B5EF4-FFF2-40B4-BE49-F238E27FC236}">
              <a16:creationId xmlns:a16="http://schemas.microsoft.com/office/drawing/2014/main" xmlns="" id="{00000000-0008-0000-0B00-00000E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5" name="AutoShape 17">
          <a:extLst>
            <a:ext uri="{FF2B5EF4-FFF2-40B4-BE49-F238E27FC236}">
              <a16:creationId xmlns:a16="http://schemas.microsoft.com/office/drawing/2014/main" xmlns="" id="{00000000-0008-0000-0B00-00000F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6" name="AutoShape 17">
          <a:extLst>
            <a:ext uri="{FF2B5EF4-FFF2-40B4-BE49-F238E27FC236}">
              <a16:creationId xmlns:a16="http://schemas.microsoft.com/office/drawing/2014/main" xmlns="" id="{00000000-0008-0000-0B00-000010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7" name="AutoShape 17">
          <a:extLst>
            <a:ext uri="{FF2B5EF4-FFF2-40B4-BE49-F238E27FC236}">
              <a16:creationId xmlns:a16="http://schemas.microsoft.com/office/drawing/2014/main" xmlns="" id="{00000000-0008-0000-0B00-000011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8" name="AutoShape 17">
          <a:extLst>
            <a:ext uri="{FF2B5EF4-FFF2-40B4-BE49-F238E27FC236}">
              <a16:creationId xmlns:a16="http://schemas.microsoft.com/office/drawing/2014/main" xmlns="" id="{00000000-0008-0000-0B00-000012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19" name="AutoShape 17">
          <a:extLst>
            <a:ext uri="{FF2B5EF4-FFF2-40B4-BE49-F238E27FC236}">
              <a16:creationId xmlns:a16="http://schemas.microsoft.com/office/drawing/2014/main" xmlns="" id="{00000000-0008-0000-0B00-000013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20" name="AutoShape 17">
          <a:extLst>
            <a:ext uri="{FF2B5EF4-FFF2-40B4-BE49-F238E27FC236}">
              <a16:creationId xmlns:a16="http://schemas.microsoft.com/office/drawing/2014/main" xmlns="" id="{00000000-0008-0000-0B00-000014000000}"/>
            </a:ext>
          </a:extLst>
        </xdr:cNvPr>
        <xdr:cNvSpPr>
          <a:spLocks noChangeArrowheads="1"/>
        </xdr:cNvSpPr>
      </xdr:nvSpPr>
      <xdr:spPr bwMode="auto">
        <a:xfrm>
          <a:off x="0" y="0"/>
          <a:ext cx="11649075" cy="447675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7556"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755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5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5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6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7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7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7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757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8580"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858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8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859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9609"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961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1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2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2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2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2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2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2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962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16</xdr:row>
      <xdr:rowOff>47625</xdr:rowOff>
    </xdr:from>
    <xdr:to>
      <xdr:col>2</xdr:col>
      <xdr:colOff>781050</xdr:colOff>
      <xdr:row>19</xdr:row>
      <xdr:rowOff>257175</xdr:rowOff>
    </xdr:to>
    <xdr:pic>
      <xdr:nvPicPr>
        <xdr:cNvPr id="3" name="image1.png" descr="LOGO IDEP ULTIMO"/>
        <xdr:cNvPicPr preferRelativeResize="0">
          <a:picLocks noChangeAspect="1" noChangeArrowheads="1"/>
        </xdr:cNvPicPr>
      </xdr:nvPicPr>
      <xdr:blipFill>
        <a:blip xmlns:r="http://schemas.openxmlformats.org/officeDocument/2006/relationships" r:embed="rId1"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21</xdr:row>
      <xdr:rowOff>180975</xdr:rowOff>
    </xdr:to>
    <xdr:sp macro="" textlink="">
      <xdr:nvSpPr>
        <xdr:cNvPr id="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1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1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1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1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1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1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1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1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1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1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2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381000</xdr:colOff>
      <xdr:row>16</xdr:row>
      <xdr:rowOff>47625</xdr:rowOff>
    </xdr:from>
    <xdr:to>
      <xdr:col>2</xdr:col>
      <xdr:colOff>781050</xdr:colOff>
      <xdr:row>19</xdr:row>
      <xdr:rowOff>257175</xdr:rowOff>
    </xdr:to>
    <xdr:pic>
      <xdr:nvPicPr>
        <xdr:cNvPr id="3" name="image1.png" descr="LOGO IDEP ULTIMO"/>
        <xdr:cNvPicPr preferRelativeResize="0">
          <a:picLocks noChangeAspect="1" noChangeArrowheads="1"/>
        </xdr:cNvPicPr>
      </xdr:nvPicPr>
      <xdr:blipFill>
        <a:blip xmlns:r="http://schemas.openxmlformats.org/officeDocument/2006/relationships" r:embed="rId1" cstate="print"/>
        <a:srcRect/>
        <a:stretch>
          <a:fillRect/>
        </a:stretch>
      </xdr:blipFill>
      <xdr:spPr bwMode="auto">
        <a:xfrm>
          <a:off x="381000" y="47625"/>
          <a:ext cx="1828800"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21</xdr:row>
      <xdr:rowOff>180975</xdr:rowOff>
    </xdr:to>
    <xdr:sp macro="" textlink="">
      <xdr:nvSpPr>
        <xdr:cNvPr id="4" name="AutoShape 17"/>
        <xdr:cNvSpPr>
          <a:spLocks noChangeArrowheads="1"/>
        </xdr:cNvSpPr>
      </xdr:nvSpPr>
      <xdr:spPr bwMode="auto">
        <a:xfrm>
          <a:off x="0" y="0"/>
          <a:ext cx="1065847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5" name="AutoShape 17"/>
        <xdr:cNvSpPr>
          <a:spLocks noChangeArrowheads="1"/>
        </xdr:cNvSpPr>
      </xdr:nvSpPr>
      <xdr:spPr bwMode="auto">
        <a:xfrm>
          <a:off x="0" y="0"/>
          <a:ext cx="1065847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6" name="AutoShape 17"/>
        <xdr:cNvSpPr>
          <a:spLocks noChangeArrowheads="1"/>
        </xdr:cNvSpPr>
      </xdr:nvSpPr>
      <xdr:spPr bwMode="auto">
        <a:xfrm>
          <a:off x="0" y="0"/>
          <a:ext cx="1065847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7" name="AutoShape 17"/>
        <xdr:cNvSpPr>
          <a:spLocks noChangeArrowheads="1"/>
        </xdr:cNvSpPr>
      </xdr:nvSpPr>
      <xdr:spPr bwMode="auto">
        <a:xfrm>
          <a:off x="0" y="0"/>
          <a:ext cx="1065847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8" name="AutoShape 17"/>
        <xdr:cNvSpPr>
          <a:spLocks noChangeArrowheads="1"/>
        </xdr:cNvSpPr>
      </xdr:nvSpPr>
      <xdr:spPr bwMode="auto">
        <a:xfrm>
          <a:off x="0" y="0"/>
          <a:ext cx="1065847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9" name="AutoShape 17"/>
        <xdr:cNvSpPr>
          <a:spLocks noChangeArrowheads="1"/>
        </xdr:cNvSpPr>
      </xdr:nvSpPr>
      <xdr:spPr bwMode="auto">
        <a:xfrm>
          <a:off x="0" y="0"/>
          <a:ext cx="1065847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10" name="AutoShape 17"/>
        <xdr:cNvSpPr>
          <a:spLocks noChangeArrowheads="1"/>
        </xdr:cNvSpPr>
      </xdr:nvSpPr>
      <xdr:spPr bwMode="auto">
        <a:xfrm>
          <a:off x="0" y="0"/>
          <a:ext cx="1065847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11" name="AutoShape 17"/>
        <xdr:cNvSpPr>
          <a:spLocks noChangeArrowheads="1"/>
        </xdr:cNvSpPr>
      </xdr:nvSpPr>
      <xdr:spPr bwMode="auto">
        <a:xfrm>
          <a:off x="0" y="0"/>
          <a:ext cx="1065847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12" name="AutoShape 17"/>
        <xdr:cNvSpPr>
          <a:spLocks noChangeArrowheads="1"/>
        </xdr:cNvSpPr>
      </xdr:nvSpPr>
      <xdr:spPr bwMode="auto">
        <a:xfrm>
          <a:off x="0" y="0"/>
          <a:ext cx="1065847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13" name="AutoShape 17"/>
        <xdr:cNvSpPr>
          <a:spLocks noChangeArrowheads="1"/>
        </xdr:cNvSpPr>
      </xdr:nvSpPr>
      <xdr:spPr bwMode="auto">
        <a:xfrm>
          <a:off x="0" y="0"/>
          <a:ext cx="1065847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14" name="AutoShape 17"/>
        <xdr:cNvSpPr>
          <a:spLocks noChangeArrowheads="1"/>
        </xdr:cNvSpPr>
      </xdr:nvSpPr>
      <xdr:spPr bwMode="auto">
        <a:xfrm>
          <a:off x="0" y="0"/>
          <a:ext cx="1065847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15" name="AutoShape 17"/>
        <xdr:cNvSpPr>
          <a:spLocks noChangeArrowheads="1"/>
        </xdr:cNvSpPr>
      </xdr:nvSpPr>
      <xdr:spPr bwMode="auto">
        <a:xfrm>
          <a:off x="0" y="0"/>
          <a:ext cx="1065847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16" name="AutoShape 17"/>
        <xdr:cNvSpPr>
          <a:spLocks noChangeArrowheads="1"/>
        </xdr:cNvSpPr>
      </xdr:nvSpPr>
      <xdr:spPr bwMode="auto">
        <a:xfrm>
          <a:off x="0" y="0"/>
          <a:ext cx="1065847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17" name="AutoShape 17"/>
        <xdr:cNvSpPr>
          <a:spLocks noChangeArrowheads="1"/>
        </xdr:cNvSpPr>
      </xdr:nvSpPr>
      <xdr:spPr bwMode="auto">
        <a:xfrm>
          <a:off x="0" y="0"/>
          <a:ext cx="1065847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18" name="AutoShape 17"/>
        <xdr:cNvSpPr>
          <a:spLocks noChangeArrowheads="1"/>
        </xdr:cNvSpPr>
      </xdr:nvSpPr>
      <xdr:spPr bwMode="auto">
        <a:xfrm>
          <a:off x="0" y="0"/>
          <a:ext cx="1065847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19" name="AutoShape 17"/>
        <xdr:cNvSpPr>
          <a:spLocks noChangeArrowheads="1"/>
        </xdr:cNvSpPr>
      </xdr:nvSpPr>
      <xdr:spPr bwMode="auto">
        <a:xfrm>
          <a:off x="0" y="0"/>
          <a:ext cx="10658475"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21</xdr:row>
      <xdr:rowOff>180975</xdr:rowOff>
    </xdr:to>
    <xdr:sp macro="" textlink="">
      <xdr:nvSpPr>
        <xdr:cNvPr id="20" name="AutoShape 17"/>
        <xdr:cNvSpPr>
          <a:spLocks noChangeArrowheads="1"/>
        </xdr:cNvSpPr>
      </xdr:nvSpPr>
      <xdr:spPr bwMode="auto">
        <a:xfrm>
          <a:off x="0" y="0"/>
          <a:ext cx="10658475"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85725</xdr:colOff>
      <xdr:row>12</xdr:row>
      <xdr:rowOff>300037</xdr:rowOff>
    </xdr:from>
    <xdr:to>
      <xdr:col>20</xdr:col>
      <xdr:colOff>742950</xdr:colOff>
      <xdr:row>32</xdr:row>
      <xdr:rowOff>133350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66674</xdr:colOff>
      <xdr:row>15</xdr:row>
      <xdr:rowOff>109537</xdr:rowOff>
    </xdr:from>
    <xdr:to>
      <xdr:col>14</xdr:col>
      <xdr:colOff>28574</xdr:colOff>
      <xdr:row>28</xdr:row>
      <xdr:rowOff>176212</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923925</xdr:colOff>
      <xdr:row>49</xdr:row>
      <xdr:rowOff>9525</xdr:rowOff>
    </xdr:from>
    <xdr:to>
      <xdr:col>14</xdr:col>
      <xdr:colOff>152400</xdr:colOff>
      <xdr:row>64</xdr:row>
      <xdr:rowOff>0</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2" name="Shape 22">
          <a:hlinkClick xmlns:r="http://schemas.openxmlformats.org/officeDocument/2006/relationships" r:id="rId1"/>
        </xdr:cNvPr>
        <xdr:cNvSpPr/>
      </xdr:nvSpPr>
      <xdr:spPr>
        <a:xfrm>
          <a:off x="4655438" y="3413288"/>
          <a:ext cx="1381125" cy="73342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66193"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66194" name="Rectangle 17" hidden="1"/>
        <xdr:cNvSpPr>
          <a:spLocks noSelect="1" noChangeArrowheads="1"/>
        </xdr:cNvSpPr>
      </xdr:nvSpPr>
      <xdr:spPr bwMode="auto">
        <a:xfrm>
          <a:off x="0" y="0"/>
          <a:ext cx="10382250" cy="6619875"/>
        </a:xfrm>
        <a:prstGeom prst="rect">
          <a:avLst/>
        </a:pr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19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19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19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19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19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0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1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6621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79373"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7937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7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7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7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7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7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8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939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0389"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039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39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40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40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40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40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40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40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040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81413"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8141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1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1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1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1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1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2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8143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23</xdr:row>
      <xdr:rowOff>266700</xdr:rowOff>
    </xdr:from>
    <xdr:to>
      <xdr:col>2</xdr:col>
      <xdr:colOff>685800</xdr:colOff>
      <xdr:row>24</xdr:row>
      <xdr:rowOff>400050</xdr:rowOff>
    </xdr:to>
    <xdr:sp macro="" textlink="">
      <xdr:nvSpPr>
        <xdr:cNvPr id="2" name="Shape 22">
          <a:hlinkClick xmlns:r="http://schemas.openxmlformats.org/officeDocument/2006/relationships" r:id="rId1"/>
        </xdr:cNvPr>
        <xdr:cNvSpPr/>
      </xdr:nvSpPr>
      <xdr:spPr>
        <a:xfrm>
          <a:off x="438150" y="3619500"/>
          <a:ext cx="1400175" cy="752475"/>
        </a:xfrm>
        <a:prstGeom prst="roundRect">
          <a:avLst>
            <a:gd name="adj" fmla="val 16667"/>
          </a:avLst>
        </a:prstGeom>
        <a:solidFill>
          <a:srgbClr val="002060"/>
        </a:solidFill>
        <a:ln w="25400" cap="flat" cmpd="sng">
          <a:solidFill>
            <a:srgbClr val="385D8A"/>
          </a:solidFill>
          <a:prstDash val="solid"/>
          <a:miter lim="8000"/>
          <a:headEnd type="none" w="med" len="med"/>
          <a:tailEnd type="none" w="med" len="med"/>
        </a:ln>
      </xdr:spPr>
      <xdr:txBody>
        <a:bodyPr wrap="square" lIns="91425" tIns="45700" rIns="91425" bIns="45700" anchor="t" anchorCtr="0">
          <a:noAutofit/>
        </a:bodyPr>
        <a:lstStyle/>
        <a:p>
          <a:pPr lvl="0" indent="-19050" algn="ctr">
            <a:spcBef>
              <a:spcPts val="0"/>
            </a:spcBef>
            <a:buClr>
              <a:srgbClr val="FFFFFF"/>
            </a:buClr>
            <a:buSzPct val="25000"/>
            <a:buFont typeface="Calibri"/>
            <a:buNone/>
          </a:pPr>
          <a:r>
            <a:rPr lang="en-US" sz="1200" b="1" i="0" u="none" strike="noStrike">
              <a:solidFill>
                <a:srgbClr val="FFFFFF"/>
              </a:solidFill>
              <a:latin typeface="Calibri"/>
              <a:ea typeface="Calibri"/>
              <a:cs typeface="Calibri"/>
              <a:sym typeface="Calibri"/>
            </a:rPr>
            <a:t>IR A INFORME CONSOLIDADO DE PROCESOS</a:t>
          </a:r>
        </a:p>
      </xdr:txBody>
    </xdr:sp>
    <xdr:clientData fLocksWithSheet="0"/>
  </xdr:twoCellAnchor>
  <xdr:twoCellAnchor>
    <xdr:from>
      <xdr:col>0</xdr:col>
      <xdr:colOff>381000</xdr:colOff>
      <xdr:row>16</xdr:row>
      <xdr:rowOff>47625</xdr:rowOff>
    </xdr:from>
    <xdr:to>
      <xdr:col>2</xdr:col>
      <xdr:colOff>781050</xdr:colOff>
      <xdr:row>19</xdr:row>
      <xdr:rowOff>257175</xdr:rowOff>
    </xdr:to>
    <xdr:pic>
      <xdr:nvPicPr>
        <xdr:cNvPr id="874291" name="image1.png" descr="LOGO IDEP ULTIMO"/>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381000" y="47625"/>
          <a:ext cx="1552575" cy="1266825"/>
        </a:xfrm>
        <a:prstGeom prst="rect">
          <a:avLst/>
        </a:prstGeom>
        <a:noFill/>
        <a:ln w="9525">
          <a:noFill/>
          <a:miter lim="800000"/>
          <a:headEnd/>
          <a:tailEnd/>
        </a:ln>
      </xdr:spPr>
    </xdr:pic>
    <xdr:clientData fLocksWithSheet="0"/>
  </xdr:twoCellAnchor>
  <xdr:twoCellAnchor>
    <xdr:from>
      <xdr:col>0</xdr:col>
      <xdr:colOff>0</xdr:colOff>
      <xdr:row>16</xdr:row>
      <xdr:rowOff>0</xdr:rowOff>
    </xdr:from>
    <xdr:to>
      <xdr:col>6</xdr:col>
      <xdr:colOff>1524000</xdr:colOff>
      <xdr:row>28</xdr:row>
      <xdr:rowOff>180975</xdr:rowOff>
    </xdr:to>
    <xdr:sp macro="" textlink="">
      <xdr:nvSpPr>
        <xdr:cNvPr id="87429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29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29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29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29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29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29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299"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0"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1"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2"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3"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4"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5"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6"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7"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16</xdr:row>
      <xdr:rowOff>0</xdr:rowOff>
    </xdr:from>
    <xdr:to>
      <xdr:col>6</xdr:col>
      <xdr:colOff>1524000</xdr:colOff>
      <xdr:row>28</xdr:row>
      <xdr:rowOff>180975</xdr:rowOff>
    </xdr:to>
    <xdr:sp macro="" textlink="">
      <xdr:nvSpPr>
        <xdr:cNvPr id="874308" name="AutoShape 17"/>
        <xdr:cNvSpPr>
          <a:spLocks noChangeArrowheads="1"/>
        </xdr:cNvSpPr>
      </xdr:nvSpPr>
      <xdr:spPr bwMode="auto">
        <a:xfrm>
          <a:off x="0" y="0"/>
          <a:ext cx="10382250" cy="6619875"/>
        </a:xfrm>
        <a:custGeom>
          <a:avLst/>
          <a:gdLst/>
          <a:ahLst/>
          <a:cxnLst/>
          <a:rect l="0" t="0" r="0" b="0"/>
          <a:pathLst/>
        </a:custGeom>
        <a:solidFill>
          <a:srgbClr val="FFFFFF"/>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Users\Paola%20Castelblanco\Downloads\REV%20Plan_Mejoramiento_Seguimiento%2005-10-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Users\Paola%20Castelblanco\Downloads\Plan_Mejoramiento_Seguimiento%2016-10-2018_GRF.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patriciasanabria\Library\Application%20Support\Microsoft\Office\Office%202011%20AutoRecovery\Plan_Mejoramiento%20GT%20270920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ROFESIONAL/Downloads/3.Seguimiento%20%20Plan%20mejora%20procesos%20III%20Trimestr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hmorales/AppData/Local/Microsoft/Office/UnsavedFiles/Libro1((Unsaved-307380351082496179)).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DIC-01"/>
      <sheetName val="DIP-02"/>
      <sheetName val="AC-10"/>
      <sheetName val="IDP-04"/>
      <sheetName val="GD-07"/>
      <sheetName val="GC-08"/>
      <sheetName val="GJ-09"/>
      <sheetName val="GRF-11"/>
      <sheetName val="GT-12"/>
      <sheetName val="GTH-13"/>
      <sheetName val="GF-14"/>
      <sheetName val="CID-15"/>
      <sheetName val="EC-16"/>
      <sheetName val="MIC-03"/>
      <sheetName val="LISTAS"/>
    </sheetNames>
    <sheetDataSet>
      <sheetData sheetId="0">
        <row r="7">
          <cell r="A7" t="str">
            <v>1. RESULTADOS GENERALES DEL PLAN  DE MEJORAMIENTO IDEP</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ow r="2">
          <cell r="B2" t="str">
            <v>DIVULGACIÓN Y COMUNICACIÓN</v>
          </cell>
        </row>
        <row r="3">
          <cell r="B3" t="str">
            <v>DIRECCIÓN Y PLANEACIÓN</v>
          </cell>
        </row>
        <row r="4">
          <cell r="B4" t="str">
            <v>ATENCIÓN AL CIUDADANO</v>
          </cell>
        </row>
        <row r="5">
          <cell r="B5" t="str">
            <v>INVESTIGACIÓN Y DESARROLLO PEDAGÓGICO</v>
          </cell>
        </row>
        <row r="6">
          <cell r="B6" t="str">
            <v>GESTIÓN DOCUMENTAL</v>
          </cell>
        </row>
        <row r="7">
          <cell r="B7" t="str">
            <v>GESTIÓN CONTRACTUAL</v>
          </cell>
        </row>
        <row r="8">
          <cell r="B8" t="str">
            <v>GESTIÓN JURÍDICA</v>
          </cell>
        </row>
        <row r="9">
          <cell r="B9" t="str">
            <v>GESTIÓN DE RECURSOS FÍSICOS Y AMBIENTAL</v>
          </cell>
        </row>
        <row r="10">
          <cell r="B10" t="str">
            <v>GESTIÓN TECNOLÓGICA</v>
          </cell>
        </row>
        <row r="11">
          <cell r="B11" t="str">
            <v>GESTIÓN DEL TALENTO HUMANO</v>
          </cell>
        </row>
        <row r="12">
          <cell r="B12" t="str">
            <v>GESTIÓN FINANCIERA</v>
          </cell>
        </row>
        <row r="13">
          <cell r="B13" t="str">
            <v>CONTROL INTERNO DISCIPLINARIO</v>
          </cell>
        </row>
        <row r="14">
          <cell r="B14" t="str">
            <v>EVALUACIÓN Y CONTROL</v>
          </cell>
        </row>
        <row r="15">
          <cell r="B15" t="str">
            <v>MEJORAMIENTO INTEGRAL Y CONTINUO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DIC-01"/>
      <sheetName val="DIP-02"/>
      <sheetName val="AC-10"/>
      <sheetName val="IDP-04"/>
      <sheetName val="GD-07"/>
      <sheetName val="GC-08"/>
      <sheetName val="GJ-09"/>
      <sheetName val="GRF-11"/>
      <sheetName val="GT-12"/>
      <sheetName val="GTH-13"/>
      <sheetName val="GF-14"/>
      <sheetName val="CID-15"/>
      <sheetName val="EC-16"/>
      <sheetName val="MIC-03"/>
      <sheetName val="LISTAS"/>
    </sheetNames>
    <sheetDataSet>
      <sheetData sheetId="0">
        <row r="7">
          <cell r="A7" t="str">
            <v>1. RESULTADOS GENERALES DEL PLAN  DE MEJORAMIENTO IDEP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B2" t="str">
            <v>DIVULGACIÓN Y COMUNICACIÓN</v>
          </cell>
        </row>
        <row r="3">
          <cell r="B3" t="str">
            <v>DIRECCIÓN Y PLANEACIÓN</v>
          </cell>
        </row>
        <row r="4">
          <cell r="B4" t="str">
            <v>ATENCIÓN AL CIUDADANO</v>
          </cell>
        </row>
        <row r="5">
          <cell r="B5" t="str">
            <v>INVESTIGACIÓN Y DESARROLLO PEDAGÓGICO</v>
          </cell>
        </row>
        <row r="6">
          <cell r="B6" t="str">
            <v>GESTIÓN DOCUMENTAL</v>
          </cell>
        </row>
        <row r="7">
          <cell r="B7" t="str">
            <v>GESTIÓN CONTRACTUAL</v>
          </cell>
        </row>
        <row r="8">
          <cell r="B8" t="str">
            <v>GESTIÓN JURÍDICA</v>
          </cell>
        </row>
        <row r="9">
          <cell r="B9" t="str">
            <v>GESTIÓN DE RECURSOS FÍSICOS Y AMBIENTAL</v>
          </cell>
        </row>
        <row r="10">
          <cell r="B10" t="str">
            <v>GESTIÓN TECNOLÓGICA</v>
          </cell>
        </row>
        <row r="11">
          <cell r="B11" t="str">
            <v>GESTIÓN DEL TALENTO HUMANO</v>
          </cell>
        </row>
        <row r="12">
          <cell r="B12" t="str">
            <v>GESTIÓN FINANCIERA</v>
          </cell>
        </row>
        <row r="13">
          <cell r="B13" t="str">
            <v>CONTROL INTERNO DISCIPLINARIO</v>
          </cell>
        </row>
        <row r="14">
          <cell r="B14" t="str">
            <v>EVALUACIÓN Y CONTROL</v>
          </cell>
        </row>
        <row r="15">
          <cell r="B15" t="str">
            <v>MEJORAMIENTO INTEGRAL Y CONTINUO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LISTAS"/>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O "/>
      <sheetName val="HISTORICO CERRADAS"/>
      <sheetName val="CERRADAS EN EL TRIMESTRE"/>
      <sheetName val="Hoja1"/>
      <sheetName val="DIC-01"/>
      <sheetName val="DIP-02"/>
      <sheetName val="AC-10"/>
      <sheetName val="IDP-04"/>
      <sheetName val="GD-07"/>
      <sheetName val="GC-08"/>
      <sheetName val="GJ-09"/>
      <sheetName val="GRF-11"/>
      <sheetName val="GT-12"/>
      <sheetName val="GTH-13"/>
      <sheetName val="GF-14"/>
      <sheetName val="CID-15"/>
      <sheetName val="EC-16"/>
      <sheetName val="MIC-03"/>
      <sheetName val="LISTA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2">
          <cell r="O2" t="str">
            <v xml:space="preserve">TOTAL ACCIONES </v>
          </cell>
          <cell r="P2" t="str">
            <v>VENCIDAS</v>
          </cell>
          <cell r="Q2" t="str">
            <v>EN EJECUCIÓN</v>
          </cell>
          <cell r="R2" t="str">
            <v>CERRADAS</v>
          </cell>
          <cell r="S2" t="str">
            <v>ELIMINADAS</v>
          </cell>
        </row>
        <row r="3">
          <cell r="N3" t="str">
            <v>DIC-01</v>
          </cell>
          <cell r="O3">
            <v>4</v>
          </cell>
          <cell r="P3">
            <v>0</v>
          </cell>
          <cell r="Q3">
            <v>4</v>
          </cell>
          <cell r="R3">
            <v>0</v>
          </cell>
          <cell r="S3">
            <v>0</v>
          </cell>
        </row>
        <row r="4">
          <cell r="N4" t="str">
            <v>DIP-02</v>
          </cell>
          <cell r="O4">
            <v>1</v>
          </cell>
          <cell r="P4">
            <v>1</v>
          </cell>
          <cell r="Q4">
            <v>0</v>
          </cell>
          <cell r="R4">
            <v>0</v>
          </cell>
          <cell r="S4">
            <v>0</v>
          </cell>
        </row>
        <row r="5">
          <cell r="N5" t="str">
            <v>AC-10</v>
          </cell>
          <cell r="O5">
            <v>2</v>
          </cell>
          <cell r="P5">
            <v>0</v>
          </cell>
          <cell r="Q5">
            <v>2</v>
          </cell>
          <cell r="R5">
            <v>0</v>
          </cell>
          <cell r="S5">
            <v>0</v>
          </cell>
        </row>
        <row r="6">
          <cell r="N6" t="str">
            <v>IDP-04</v>
          </cell>
          <cell r="O6">
            <v>6</v>
          </cell>
          <cell r="P6">
            <v>0</v>
          </cell>
          <cell r="Q6">
            <v>6</v>
          </cell>
          <cell r="R6">
            <v>0</v>
          </cell>
          <cell r="S6">
            <v>0</v>
          </cell>
        </row>
        <row r="7">
          <cell r="N7" t="str">
            <v>GD-07</v>
          </cell>
          <cell r="O7">
            <v>7</v>
          </cell>
          <cell r="P7">
            <v>1</v>
          </cell>
          <cell r="Q7">
            <v>2</v>
          </cell>
          <cell r="R7">
            <v>4</v>
          </cell>
          <cell r="S7">
            <v>0</v>
          </cell>
        </row>
        <row r="8">
          <cell r="N8" t="str">
            <v>GC-08</v>
          </cell>
          <cell r="O8">
            <v>0</v>
          </cell>
          <cell r="P8">
            <v>0</v>
          </cell>
          <cell r="Q8">
            <v>0</v>
          </cell>
          <cell r="R8">
            <v>0</v>
          </cell>
          <cell r="S8">
            <v>0</v>
          </cell>
        </row>
        <row r="9">
          <cell r="N9" t="str">
            <v>GJ-09</v>
          </cell>
          <cell r="O9">
            <v>0</v>
          </cell>
          <cell r="P9">
            <v>0</v>
          </cell>
          <cell r="Q9">
            <v>0</v>
          </cell>
          <cell r="R9">
            <v>0</v>
          </cell>
          <cell r="S9">
            <v>0</v>
          </cell>
        </row>
        <row r="10">
          <cell r="N10" t="str">
            <v>GRF-11</v>
          </cell>
          <cell r="O10">
            <v>3</v>
          </cell>
          <cell r="P10">
            <v>2</v>
          </cell>
          <cell r="Q10">
            <v>0</v>
          </cell>
          <cell r="R10">
            <v>1</v>
          </cell>
          <cell r="S10">
            <v>0</v>
          </cell>
        </row>
        <row r="11">
          <cell r="N11" t="str">
            <v>GT-12</v>
          </cell>
          <cell r="O11">
            <v>12</v>
          </cell>
          <cell r="P11">
            <v>0</v>
          </cell>
          <cell r="Q11">
            <v>3</v>
          </cell>
          <cell r="R11">
            <v>6</v>
          </cell>
          <cell r="S11">
            <v>3</v>
          </cell>
        </row>
        <row r="12">
          <cell r="N12" t="str">
            <v>GTH-13</v>
          </cell>
          <cell r="O12">
            <v>6</v>
          </cell>
          <cell r="P12">
            <v>0</v>
          </cell>
          <cell r="Q12">
            <v>6</v>
          </cell>
          <cell r="R12">
            <v>0</v>
          </cell>
        </row>
        <row r="13">
          <cell r="N13" t="str">
            <v>GF-14</v>
          </cell>
          <cell r="O13">
            <v>10</v>
          </cell>
          <cell r="P13">
            <v>0</v>
          </cell>
          <cell r="Q13">
            <v>1</v>
          </cell>
          <cell r="R13">
            <v>9</v>
          </cell>
        </row>
        <row r="14">
          <cell r="N14" t="str">
            <v>CID-15</v>
          </cell>
          <cell r="O14">
            <v>0</v>
          </cell>
          <cell r="P14">
            <v>0</v>
          </cell>
          <cell r="Q14">
            <v>0</v>
          </cell>
          <cell r="R14">
            <v>0</v>
          </cell>
        </row>
        <row r="15">
          <cell r="N15" t="str">
            <v>EC-16</v>
          </cell>
          <cell r="O15">
            <v>0</v>
          </cell>
          <cell r="P15">
            <v>0</v>
          </cell>
          <cell r="Q15">
            <v>0</v>
          </cell>
          <cell r="R15">
            <v>0</v>
          </cell>
        </row>
        <row r="16">
          <cell r="N16" t="str">
            <v>MIC-03</v>
          </cell>
          <cell r="O16">
            <v>2</v>
          </cell>
          <cell r="P16">
            <v>0</v>
          </cell>
          <cell r="Q16">
            <v>2</v>
          </cell>
          <cell r="R16">
            <v>0</v>
          </cell>
        </row>
        <row r="17">
          <cell r="N17" t="str">
            <v>IV TRIMESTRE 2018</v>
          </cell>
          <cell r="O17">
            <v>53</v>
          </cell>
          <cell r="P17">
            <v>4</v>
          </cell>
          <cell r="Q17">
            <v>26</v>
          </cell>
          <cell r="R17">
            <v>20</v>
          </cell>
          <cell r="S17">
            <v>3</v>
          </cell>
        </row>
        <row r="18">
          <cell r="N18" t="str">
            <v>I TRIMESTRE 2019</v>
          </cell>
          <cell r="O18">
            <v>31</v>
          </cell>
          <cell r="P18">
            <v>0</v>
          </cell>
          <cell r="Q18">
            <v>23</v>
          </cell>
          <cell r="R18">
            <v>8</v>
          </cell>
          <cell r="S18">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drawing" Target="../drawings/drawing13.xml"/><Relationship Id="rId3" Type="http://schemas.openxmlformats.org/officeDocument/2006/relationships/hyperlink" Target="http://www.idep.edu.co/?q=content/gt-12-proceso-de-gesti%C3%B3n-tecnol%C3%B3gica" TargetMode="External"/><Relationship Id="rId7" Type="http://schemas.openxmlformats.org/officeDocument/2006/relationships/printerSettings" Target="../printerSettings/printerSettings12.bin"/><Relationship Id="rId2" Type="http://schemas.openxmlformats.org/officeDocument/2006/relationships/hyperlink" Target="http://www.idep.edu.co/?q=content/gesti%C3%B3n-documental-del-sig" TargetMode="External"/><Relationship Id="rId1" Type="http://schemas.openxmlformats.org/officeDocument/2006/relationships/hyperlink" Target="http://www.idep.edu.co/sites/default/files/PRO-GT-12-05%20Mantenimiento%20de%20Infraestructura%20tecnolo%CC%81gica_V7.pdf" TargetMode="External"/><Relationship Id="rId6" Type="http://schemas.openxmlformats.org/officeDocument/2006/relationships/hyperlink" Target="http://www.idep.edu.co/sites/default/files/FT-GT-12-16_Control_BackUps_y_revision_de_servidores_V4.xls" TargetMode="External"/><Relationship Id="rId5" Type="http://schemas.openxmlformats.org/officeDocument/2006/relationships/hyperlink" Target="http://www.idep.edu.co/sites/default/files/MN-GT-12-08%20Manual%20gesti%C3%B3n%20de%20backup%20V1.pdf" TargetMode="External"/><Relationship Id="rId4" Type="http://schemas.openxmlformats.org/officeDocument/2006/relationships/hyperlink" Target="http://www.idep.edu.co/sites/default/files/PL-GT-12-02%20Plan%20Contingencia%20Tecno%20V9.pdf"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4.bin"/><Relationship Id="rId1" Type="http://schemas.openxmlformats.org/officeDocument/2006/relationships/hyperlink" Target="http://www.idep.edu.co/sites/default/files/IN-MIC-03-04_Instr_Admon_riesgo_V4.pdf"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hyperlink" Target="http://www.idep.edu.co/sites/default/files/IN-GF-14-05_Protocolo_de_Seguridad_V1." TargetMode="External"/><Relationship Id="rId3" Type="http://schemas.openxmlformats.org/officeDocument/2006/relationships/hyperlink" Target="http://www.idep.edu.co/sites/default/files/PL-GT-12-02_Plan_Contingencia_Tecno_V7.pdf" TargetMode="External"/><Relationship Id="rId7" Type="http://schemas.openxmlformats.org/officeDocument/2006/relationships/hyperlink" Target="http://www.idep.edu.co/?q=content/gf-14-proceso-de-gesti%C3%B3n-financiera" TargetMode="External"/><Relationship Id="rId12" Type="http://schemas.openxmlformats.org/officeDocument/2006/relationships/drawing" Target="../drawings/drawing2.xml"/><Relationship Id="rId2" Type="http://schemas.openxmlformats.org/officeDocument/2006/relationships/hyperlink" Target="http://www.idep.edu.co/?q=content/mapa-de-riesgos-por-procesoMapa%20de%20Riesgos%20enviado%20por%20parte%20de%20la%20OAP%20en%20el%20mes%20de%20diciembre%20de%202018" TargetMode="External"/><Relationship Id="rId1" Type="http://schemas.openxmlformats.org/officeDocument/2006/relationships/hyperlink" Target="http://www.idep.edu.co/?q=content/mapa-de-riesgos-por-procesoMapa%20de%20riesgos%20reportada%20por%20parte%20de%20la%20OAP%20en%20el%20mes%20de%20diciembre." TargetMode="External"/><Relationship Id="rId6" Type="http://schemas.openxmlformats.org/officeDocument/2006/relationships/hyperlink" Target="http://www.idep.edu.co/?q=content/gf-14-proceso-de-gesti%C3%B3n-financiera" TargetMode="External"/><Relationship Id="rId11" Type="http://schemas.openxmlformats.org/officeDocument/2006/relationships/printerSettings" Target="../printerSettings/printerSettings2.bin"/><Relationship Id="rId5" Type="http://schemas.openxmlformats.org/officeDocument/2006/relationships/hyperlink" Target="http://www.idep.edu.co/?q=content/gf-14-proceso-de-gesti%C3%B3n-financiera" TargetMode="External"/><Relationship Id="rId10" Type="http://schemas.openxmlformats.org/officeDocument/2006/relationships/hyperlink" Target="http://www.idep.edu.co/?q=content/gf-14-proceso-de-gesti%C3%B3n-financiera" TargetMode="External"/><Relationship Id="rId4" Type="http://schemas.openxmlformats.org/officeDocument/2006/relationships/hyperlink" Target="http://www.idep.edu.co/?q=content/indicadores-de-gesti%C3%B3n" TargetMode="External"/><Relationship Id="rId9" Type="http://schemas.openxmlformats.org/officeDocument/2006/relationships/hyperlink" Target="http://www.idep.edu.co/sites/default/files/IN-GF-14-05_Protocolo_de_Seguridad_V1.Acta%20No.%202%20del%2023/03/2018%20Plan%20de%20Mejoramiento%20proceso%20Financier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docs.google.com/spreadsheets/d/1rkj1JMm4LnWNRWL--zXFJrjXKTK2WPHCiHY5g3cAogk/edit" TargetMode="External"/><Relationship Id="rId13" Type="http://schemas.openxmlformats.org/officeDocument/2006/relationships/hyperlink" Target="http://www.idep.edu.co/?q=content/gt-12-proceso-de-gesti%C3%B3n-tecnol%C3%B3gica" TargetMode="External"/><Relationship Id="rId18" Type="http://schemas.openxmlformats.org/officeDocument/2006/relationships/hyperlink" Target="https://docs.google.com/spreadsheets/d/1Ro9z3pH1J8SXre-KB6py4YiCpgXZaukJt_QYx5JakBs/edit" TargetMode="External"/><Relationship Id="rId3" Type="http://schemas.openxmlformats.org/officeDocument/2006/relationships/hyperlink" Target="https://drive.google.com/drive/folders/1PEA_kHglMECvfb2aRpTEgSxTeLRMahB-" TargetMode="External"/><Relationship Id="rId21" Type="http://schemas.openxmlformats.org/officeDocument/2006/relationships/printerSettings" Target="../printerSettings/printerSettings3.bin"/><Relationship Id="rId7" Type="http://schemas.openxmlformats.org/officeDocument/2006/relationships/hyperlink" Target="http://www.idep.edu.co/sites/default/files/PL-GT-12-02%20Plan%20Contingencia%20Tecno%20V9.pdf" TargetMode="External"/><Relationship Id="rId12" Type="http://schemas.openxmlformats.org/officeDocument/2006/relationships/hyperlink" Target="http://www.idep.edu.co/?q=content/gt-12-proceso-de-gesti%C3%B3n-tecnol%C3%B3gica" TargetMode="External"/><Relationship Id="rId17" Type="http://schemas.openxmlformats.org/officeDocument/2006/relationships/hyperlink" Target="https://docs.google.com/spreadsheets/d/1Ro9z3pH1J8SXre-KB6py4YiCpgXZaukJt_QYx5JakBs/edit" TargetMode="External"/><Relationship Id="rId2" Type="http://schemas.openxmlformats.org/officeDocument/2006/relationships/hyperlink" Target="https://drive.google.com/drive/folders/1PEA_kHglMECvfb2aRpTEgSxTeLRMahB-" TargetMode="External"/><Relationship Id="rId16" Type="http://schemas.openxmlformats.org/officeDocument/2006/relationships/hyperlink" Target="http://www.idep.edu.co/sites/default/files/PL-GT-12-01_PETIC_V12.pdf" TargetMode="External"/><Relationship Id="rId20" Type="http://schemas.openxmlformats.org/officeDocument/2006/relationships/hyperlink" Target="http://www.idep.edu.co/?q=content/gesti%C3%B3n-documental-del-sig" TargetMode="External"/><Relationship Id="rId1" Type="http://schemas.openxmlformats.org/officeDocument/2006/relationships/hyperlink" Target="http://www.idep.edu.co/?q=content/idp-04-proceso-de-investigaci%C3%B3n-y-desarrollo-pedag%C3%B3gico" TargetMode="External"/><Relationship Id="rId6" Type="http://schemas.openxmlformats.org/officeDocument/2006/relationships/hyperlink" Target="http://www.idep.edu.co/sites/default/files/PRO-GRF-11-02_Ingresos_o_Altas_Almacen_V6.pdf" TargetMode="External"/><Relationship Id="rId11" Type="http://schemas.openxmlformats.org/officeDocument/2006/relationships/hyperlink" Target="https://docs.google.com/spreadsheets/d/1rkj1JMm4LnWNRWL--zXFJrjXKTK2WPHCiHY5g3cAogk/edit" TargetMode="External"/><Relationship Id="rId5" Type="http://schemas.openxmlformats.org/officeDocument/2006/relationships/hyperlink" Target="http://www.idep.edu.co/?q=content/grf-11-proceso-de-gesti%C3%B3n-de-recursos-f%C3%ADsicos-y-ambiental" TargetMode="External"/><Relationship Id="rId15" Type="http://schemas.openxmlformats.org/officeDocument/2006/relationships/hyperlink" Target="http://www.idep.edu.co/sites/default/files/PL-GT-12-01_PETIC_V12.pdf" TargetMode="External"/><Relationship Id="rId10" Type="http://schemas.openxmlformats.org/officeDocument/2006/relationships/hyperlink" Target="http://www.idep.edu.co/sites/default/files/PL-GT-12-02%20Plan%20Contingencia%20Tecno%20V9.pdf" TargetMode="External"/><Relationship Id="rId19" Type="http://schemas.openxmlformats.org/officeDocument/2006/relationships/hyperlink" Target="https://mail.google.com/mail/u/0/" TargetMode="External"/><Relationship Id="rId4" Type="http://schemas.openxmlformats.org/officeDocument/2006/relationships/hyperlink" Target="http://www.idep.edu.co/?q=content/idp-04-proceso-de-investigaci%C3%B3n-y-desarrollo-pedag%C3%B3gico" TargetMode="External"/><Relationship Id="rId9" Type="http://schemas.openxmlformats.org/officeDocument/2006/relationships/hyperlink" Target="https://docs.google.com/spreadsheets/d/1rkj1JMm4LnWNRWL--zXFJrjXKTK2WPHCiHY5g3cAogk/edit" TargetMode="External"/><Relationship Id="rId14" Type="http://schemas.openxmlformats.org/officeDocument/2006/relationships/hyperlink" Target="http://www.idep.edu.co/sites/default/files/IN-GT-12-05%20Instructivo%20contrasena%20GOOBI%20V1.pdf" TargetMode="External"/><Relationship Id="rId2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www.idep.edu.co/?q=content/idp-04-proceso-de-investigaci%C3%B3n-y-desarrollo-pedag%C3%B3gico"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42"/>
  <sheetViews>
    <sheetView showGridLines="0" tabSelected="1" topLeftCell="A7" zoomScale="70" zoomScaleNormal="70" workbookViewId="0">
      <selection activeCell="G28" sqref="G28:H28"/>
    </sheetView>
  </sheetViews>
  <sheetFormatPr baseColWidth="10" defaultColWidth="14.42578125" defaultRowHeight="15" customHeight="1" x14ac:dyDescent="0.25"/>
  <cols>
    <col min="1" max="1" width="6.42578125" customWidth="1"/>
    <col min="2" max="4" width="15.140625" customWidth="1"/>
    <col min="5" max="5" width="14.140625" customWidth="1"/>
    <col min="6" max="6" width="16.42578125" style="261" customWidth="1"/>
    <col min="7" max="7" width="12.7109375" customWidth="1"/>
    <col min="8" max="10" width="9.85546875" customWidth="1"/>
    <col min="11" max="11" width="10.85546875" customWidth="1"/>
    <col min="12" max="13" width="9.85546875" customWidth="1"/>
    <col min="14" max="14" width="12" customWidth="1"/>
    <col min="15" max="15" width="9.85546875" customWidth="1"/>
    <col min="16" max="18" width="9" customWidth="1"/>
    <col min="19" max="21" width="11.85546875" customWidth="1"/>
    <col min="22" max="27" width="12.5703125" customWidth="1"/>
  </cols>
  <sheetData>
    <row r="1" spans="1:24" ht="46.5" x14ac:dyDescent="0.25">
      <c r="A1" s="792" t="s">
        <v>63</v>
      </c>
      <c r="B1" s="737"/>
      <c r="C1" s="737"/>
      <c r="D1" s="737"/>
      <c r="E1" s="737"/>
      <c r="F1" s="737"/>
      <c r="G1" s="737"/>
      <c r="H1" s="737"/>
      <c r="I1" s="737"/>
      <c r="J1" s="737"/>
      <c r="K1" s="737"/>
      <c r="L1" s="737"/>
      <c r="M1" s="737"/>
      <c r="N1" s="737"/>
      <c r="O1" s="737"/>
      <c r="P1" s="737"/>
      <c r="Q1" s="737"/>
      <c r="R1" s="737"/>
      <c r="S1" s="737"/>
      <c r="T1" s="737"/>
      <c r="U1" s="738"/>
    </row>
    <row r="2" spans="1:24" ht="41.25" customHeight="1" thickBot="1" x14ac:dyDescent="0.3">
      <c r="A2" s="29"/>
      <c r="B2" s="30"/>
      <c r="C2" s="31"/>
      <c r="D2" s="31"/>
      <c r="E2" s="31"/>
      <c r="F2" s="31"/>
      <c r="G2" s="31"/>
      <c r="H2" s="772" t="s">
        <v>64</v>
      </c>
      <c r="I2" s="773"/>
      <c r="J2" s="773"/>
      <c r="K2" s="773"/>
      <c r="L2" s="773"/>
      <c r="M2" s="773"/>
      <c r="N2" s="774"/>
      <c r="O2" s="32"/>
      <c r="P2" s="736" t="s">
        <v>68</v>
      </c>
      <c r="Q2" s="737"/>
      <c r="R2" s="738"/>
      <c r="S2" s="739" t="s">
        <v>1041</v>
      </c>
      <c r="T2" s="737"/>
      <c r="U2" s="738"/>
    </row>
    <row r="3" spans="1:24" ht="54.75" customHeight="1" thickBot="1" x14ac:dyDescent="0.4">
      <c r="A3" s="34"/>
      <c r="B3" s="35"/>
      <c r="C3" s="36"/>
      <c r="D3" s="36"/>
      <c r="E3" s="36"/>
      <c r="F3" s="36"/>
      <c r="G3" s="36"/>
      <c r="H3" s="775" t="str">
        <f>+_1._RESULTADOS_GENERALES_DEL_PLAN__DE_MEJORAMIENTO_IDEP</f>
        <v>1. RESULTADOS GENERALES DEL PLAN  DE MEJORAMIENTO IDEP</v>
      </c>
      <c r="I3" s="776"/>
      <c r="J3" s="776"/>
      <c r="K3" s="776"/>
      <c r="L3" s="776"/>
      <c r="M3" s="776"/>
      <c r="N3" s="777"/>
      <c r="O3" s="38"/>
      <c r="P3" s="736" t="s">
        <v>71</v>
      </c>
      <c r="Q3" s="737"/>
      <c r="R3" s="738"/>
      <c r="S3" s="739" t="s">
        <v>1041</v>
      </c>
      <c r="T3" s="737"/>
      <c r="U3" s="738"/>
    </row>
    <row r="4" spans="1:24" ht="36.75" customHeight="1" thickBot="1" x14ac:dyDescent="0.4">
      <c r="A4" s="34"/>
      <c r="B4" s="35"/>
      <c r="C4" s="36"/>
      <c r="D4" s="36"/>
      <c r="E4" s="36"/>
      <c r="F4" s="36"/>
      <c r="G4" s="36"/>
      <c r="H4" s="778" t="s">
        <v>72</v>
      </c>
      <c r="I4" s="779"/>
      <c r="J4" s="779"/>
      <c r="K4" s="779"/>
      <c r="L4" s="779"/>
      <c r="M4" s="779"/>
      <c r="N4" s="780"/>
      <c r="O4" s="39"/>
      <c r="P4" s="39"/>
      <c r="Q4" s="39"/>
      <c r="R4" s="39"/>
      <c r="S4" s="40"/>
      <c r="T4" s="39"/>
      <c r="U4" s="41"/>
    </row>
    <row r="5" spans="1:24" ht="14.25" customHeight="1" thickBot="1" x14ac:dyDescent="0.3">
      <c r="A5" s="42"/>
      <c r="B5" s="43"/>
      <c r="C5" s="44"/>
      <c r="D5" s="44"/>
      <c r="E5" s="44"/>
      <c r="F5" s="44"/>
      <c r="G5" s="44"/>
      <c r="H5" s="44"/>
      <c r="I5" s="44"/>
      <c r="J5" s="44"/>
      <c r="K5" s="45"/>
      <c r="L5" s="44"/>
      <c r="M5" s="44"/>
      <c r="N5" s="44"/>
      <c r="O5" s="44"/>
      <c r="P5" s="47"/>
      <c r="Q5" s="47"/>
      <c r="R5" s="47"/>
      <c r="S5" s="48"/>
      <c r="T5" s="47"/>
      <c r="U5" s="49"/>
    </row>
    <row r="6" spans="1:24" ht="32.25" customHeight="1" thickBot="1" x14ac:dyDescent="0.3">
      <c r="A6" s="741" t="s">
        <v>70</v>
      </c>
      <c r="B6" s="742"/>
      <c r="C6" s="742"/>
      <c r="D6" s="742"/>
      <c r="E6" s="742"/>
      <c r="F6" s="742"/>
      <c r="G6" s="742"/>
      <c r="H6" s="742"/>
      <c r="I6" s="742"/>
      <c r="J6" s="742"/>
      <c r="K6" s="742"/>
      <c r="L6" s="742"/>
      <c r="M6" s="742"/>
      <c r="N6" s="742"/>
      <c r="O6" s="742"/>
      <c r="P6" s="742"/>
      <c r="Q6" s="742"/>
      <c r="R6" s="742"/>
      <c r="S6" s="742"/>
      <c r="T6" s="742"/>
      <c r="U6" s="743"/>
    </row>
    <row r="7" spans="1:24" ht="42" customHeight="1" x14ac:dyDescent="0.25">
      <c r="A7" s="128"/>
      <c r="B7" s="129"/>
      <c r="C7" s="130"/>
      <c r="D7" s="130"/>
      <c r="E7" s="130"/>
      <c r="F7" s="130"/>
      <c r="G7" s="130"/>
      <c r="H7" s="130"/>
      <c r="I7" s="130"/>
      <c r="J7" s="130"/>
      <c r="K7" s="131"/>
      <c r="L7" s="130"/>
      <c r="M7" s="130"/>
      <c r="N7" s="130"/>
      <c r="O7" s="130"/>
      <c r="P7" s="132"/>
      <c r="Q7" s="132"/>
      <c r="R7" s="132"/>
      <c r="S7" s="133"/>
      <c r="T7" s="132"/>
      <c r="U7" s="134"/>
    </row>
    <row r="8" spans="1:24" ht="48.75" customHeight="1" x14ac:dyDescent="0.25">
      <c r="A8" s="135"/>
      <c r="B8" s="740" t="s">
        <v>73</v>
      </c>
      <c r="C8" s="740"/>
      <c r="D8" s="740"/>
      <c r="E8" s="740"/>
      <c r="F8" s="262"/>
      <c r="G8" s="144"/>
      <c r="H8" s="38"/>
      <c r="I8" s="39"/>
      <c r="J8" s="38"/>
      <c r="K8" s="50"/>
      <c r="L8" s="38"/>
      <c r="M8" s="38"/>
      <c r="N8" s="38"/>
      <c r="O8" s="38"/>
      <c r="P8" s="39"/>
      <c r="Q8" s="39"/>
      <c r="R8" s="39"/>
      <c r="S8" s="40"/>
      <c r="T8" s="39"/>
      <c r="U8" s="136"/>
      <c r="V8" s="126"/>
      <c r="W8" s="127"/>
      <c r="X8" s="95"/>
    </row>
    <row r="9" spans="1:24" ht="78.75" customHeight="1" x14ac:dyDescent="0.25">
      <c r="A9" s="135"/>
      <c r="B9" s="727" t="s">
        <v>156</v>
      </c>
      <c r="C9" s="728"/>
      <c r="D9" s="728"/>
      <c r="E9" s="623">
        <f>'DIC-01'!F23+'DIP-02'!F23+'AC-10'!F23+'IDP-04'!F23+'GD-07'!F23+'GC-08'!F23+'GJ-09'!F23+'GRF-11'!F23+'GT-12'!F23+'GTH-13'!F23+'GF-14'!F23+'CID-15'!F23+'EC-16'!F23+'MIC-03'!F23</f>
        <v>49</v>
      </c>
      <c r="F9" s="263"/>
      <c r="G9" s="145"/>
      <c r="H9" s="38"/>
      <c r="I9" s="137"/>
      <c r="J9" s="35"/>
      <c r="K9" s="35"/>
      <c r="L9" s="35"/>
      <c r="M9" s="52"/>
      <c r="N9" s="35"/>
      <c r="O9" s="35"/>
      <c r="P9" s="35"/>
      <c r="Q9" s="35"/>
      <c r="R9" s="35"/>
      <c r="S9" s="52"/>
      <c r="T9" s="137"/>
      <c r="U9" s="136"/>
      <c r="V9" s="126"/>
      <c r="W9" s="127"/>
      <c r="X9" s="95"/>
    </row>
    <row r="10" spans="1:24" ht="44.25" customHeight="1" x14ac:dyDescent="0.25">
      <c r="A10" s="135"/>
      <c r="B10" s="729" t="s">
        <v>62</v>
      </c>
      <c r="C10" s="730"/>
      <c r="D10" s="730"/>
      <c r="E10" s="623">
        <f>'DIC-01'!F24+'DIP-02'!F24+'AC-10'!F24+'IDP-04'!F24+'GD-07'!F24+'GC-08'!F24+'GJ-09'!F24+'GRF-11'!F24+'GT-12'!F24+'GTH-13'!F24+'GF-14'!F24+'CID-15'!F24+'EC-16'!F24+'MIC-03'!F24</f>
        <v>57</v>
      </c>
      <c r="F10" s="263"/>
      <c r="G10" s="146"/>
      <c r="H10" s="38"/>
      <c r="I10" s="53"/>
      <c r="J10" s="54"/>
      <c r="K10" s="55"/>
      <c r="L10" s="54"/>
      <c r="M10" s="38"/>
      <c r="N10" s="38"/>
      <c r="O10" s="39"/>
      <c r="P10" s="39"/>
      <c r="Q10" s="39"/>
      <c r="R10" s="40"/>
      <c r="S10" s="39"/>
      <c r="T10" s="39"/>
      <c r="U10" s="136"/>
      <c r="V10" s="126"/>
      <c r="W10" s="127"/>
      <c r="X10" s="95"/>
    </row>
    <row r="11" spans="1:24" ht="59.25" customHeight="1" x14ac:dyDescent="0.25">
      <c r="A11" s="135"/>
      <c r="B11" s="729" t="s">
        <v>149</v>
      </c>
      <c r="C11" s="730"/>
      <c r="D11" s="730"/>
      <c r="E11" s="623">
        <f>'DIC-01'!F25+'DIP-02'!F25+'AC-10'!F25+'IDP-04'!F25+'GD-07'!F25+'GC-08'!F25+'GJ-09'!F25+'GRF-11'!F25+'GT-12'!F25+'GTH-13'!F25+'GF-14'!F25+'CID-15'!F25+'EC-16'!F25+'MIC-03'!F25</f>
        <v>0</v>
      </c>
      <c r="F11" s="263"/>
      <c r="G11" s="146"/>
      <c r="H11" s="38"/>
      <c r="I11" s="137"/>
      <c r="J11" s="54"/>
      <c r="K11" s="55"/>
      <c r="L11" s="54"/>
      <c r="M11" s="38"/>
      <c r="N11" s="38"/>
      <c r="O11" s="39"/>
      <c r="P11" s="39"/>
      <c r="Q11" s="39"/>
      <c r="R11" s="40"/>
      <c r="S11" s="39"/>
      <c r="T11" s="39"/>
      <c r="U11" s="136"/>
      <c r="V11" s="126"/>
      <c r="W11" s="127"/>
      <c r="X11" s="95"/>
    </row>
    <row r="12" spans="1:24" ht="42" customHeight="1" x14ac:dyDescent="0.25">
      <c r="A12" s="135"/>
      <c r="B12" s="729" t="s">
        <v>150</v>
      </c>
      <c r="C12" s="730"/>
      <c r="D12" s="730"/>
      <c r="E12" s="623">
        <f>'DIC-01'!F26+'DIP-02'!F26+'AC-10'!F26+'IDP-04'!F26+'GD-07'!F26+'GC-08'!F26+'GJ-09'!F26+'GRF-11'!F26+'GT-12'!F26+'GTH-13'!F26+'GF-14'!F26+'CID-15'!F26+'EC-16'!F26+'MIC-03'!F26</f>
        <v>19</v>
      </c>
      <c r="F12" s="263"/>
      <c r="G12" s="146"/>
      <c r="H12" s="38"/>
      <c r="I12" s="35"/>
      <c r="J12" s="35"/>
      <c r="K12" s="35"/>
      <c r="L12" s="35"/>
      <c r="M12" s="52"/>
      <c r="N12" s="35"/>
      <c r="O12" s="35"/>
      <c r="P12" s="35"/>
      <c r="Q12" s="35"/>
      <c r="R12" s="35"/>
      <c r="S12" s="52"/>
      <c r="T12" s="39"/>
      <c r="U12" s="136"/>
      <c r="V12" s="126"/>
      <c r="W12" s="127"/>
      <c r="X12" s="95"/>
    </row>
    <row r="13" spans="1:24" ht="41.25" customHeight="1" x14ac:dyDescent="0.25">
      <c r="A13" s="135"/>
      <c r="B13" s="729" t="s">
        <v>157</v>
      </c>
      <c r="C13" s="730"/>
      <c r="D13" s="730"/>
      <c r="E13" s="623">
        <f>'DIC-01'!F27+'DIP-02'!F27+'AC-10'!F27+'IDP-04'!F27+'GD-07'!F27+'GC-08'!F27+'GJ-09'!F27+'GRF-11'!F27+'GT-12'!F27+'GTH-13'!F27+'GF-14'!F27+'CID-15'!F27+'EC-16'!F27+'MIC-03'!F27</f>
        <v>0</v>
      </c>
      <c r="F13" s="263"/>
      <c r="G13" s="146"/>
      <c r="H13" s="38"/>
      <c r="I13" s="38"/>
      <c r="J13" s="38"/>
      <c r="K13" s="50"/>
      <c r="L13" s="38"/>
      <c r="M13" s="38"/>
      <c r="N13" s="38"/>
      <c r="O13" s="38"/>
      <c r="P13" s="39"/>
      <c r="Q13" s="39"/>
      <c r="R13" s="39"/>
      <c r="S13" s="40"/>
      <c r="T13" s="39"/>
      <c r="U13" s="136"/>
      <c r="V13" s="95"/>
      <c r="W13" s="95"/>
      <c r="X13" s="95"/>
    </row>
    <row r="14" spans="1:24" ht="42" customHeight="1" x14ac:dyDescent="0.25">
      <c r="A14" s="135"/>
      <c r="B14" s="729" t="s">
        <v>557</v>
      </c>
      <c r="C14" s="730"/>
      <c r="D14" s="730"/>
      <c r="E14" s="623">
        <f>'DIC-01'!F28+'DIP-02'!F28+'AC-10'!F28+'IDP-04'!F28+'GD-07'!F28+'GC-08'!F28+'GJ-09'!F28+'GRF-11'!F28+'GT-12'!F28+'GTH-13'!F28+'GF-14'!F28+'CID-15'!F28+'EC-16'!F28+'MIC-03'!F28</f>
        <v>0</v>
      </c>
      <c r="F14" s="260"/>
      <c r="G14" s="144"/>
      <c r="H14" s="38"/>
      <c r="I14" s="38"/>
      <c r="J14" s="38"/>
      <c r="K14" s="50"/>
      <c r="L14" s="38"/>
      <c r="M14" s="38"/>
      <c r="N14" s="38"/>
      <c r="O14" s="35"/>
      <c r="P14" s="35"/>
      <c r="Q14" s="35"/>
      <c r="R14" s="35"/>
      <c r="S14" s="52"/>
      <c r="T14" s="39"/>
      <c r="U14" s="136"/>
    </row>
    <row r="15" spans="1:24" ht="42" customHeight="1" x14ac:dyDescent="0.25">
      <c r="A15" s="135"/>
      <c r="B15" s="725"/>
      <c r="C15" s="726"/>
      <c r="D15" s="726"/>
      <c r="E15" s="150"/>
      <c r="F15" s="150"/>
      <c r="G15" s="147"/>
      <c r="H15" s="38"/>
      <c r="I15" s="38"/>
      <c r="J15" s="38"/>
      <c r="K15" s="50"/>
      <c r="L15" s="38"/>
      <c r="M15" s="38"/>
      <c r="N15" s="38"/>
      <c r="O15" s="38"/>
      <c r="P15" s="39"/>
      <c r="Q15" s="39"/>
      <c r="R15" s="39"/>
      <c r="S15" s="40"/>
      <c r="T15" s="39"/>
      <c r="U15" s="136"/>
    </row>
    <row r="16" spans="1:24" ht="42" customHeight="1" x14ac:dyDescent="0.25">
      <c r="A16" s="135"/>
      <c r="B16" s="725"/>
      <c r="C16" s="726"/>
      <c r="D16" s="726"/>
      <c r="E16" s="150"/>
      <c r="F16" s="150"/>
      <c r="G16" s="147"/>
      <c r="H16" s="38"/>
      <c r="I16" s="35"/>
      <c r="J16" s="35"/>
      <c r="K16" s="35"/>
      <c r="L16" s="35"/>
      <c r="M16" s="38"/>
      <c r="N16" s="38"/>
      <c r="O16" s="38"/>
      <c r="P16" s="39"/>
      <c r="Q16" s="39"/>
      <c r="R16" s="39"/>
      <c r="S16" s="40"/>
      <c r="T16" s="39"/>
      <c r="U16" s="136"/>
    </row>
    <row r="17" spans="1:21" ht="42" customHeight="1" thickBot="1" x14ac:dyDescent="0.45">
      <c r="A17" s="138"/>
      <c r="B17" s="139"/>
      <c r="C17" s="140"/>
      <c r="D17" s="140"/>
      <c r="E17" s="140"/>
      <c r="F17" s="140"/>
      <c r="G17" s="140"/>
      <c r="H17" s="140"/>
      <c r="I17" s="140"/>
      <c r="J17" s="140"/>
      <c r="K17" s="141"/>
      <c r="L17" s="140"/>
      <c r="M17" s="140"/>
      <c r="N17" s="140"/>
      <c r="O17" s="140"/>
      <c r="P17" s="142"/>
      <c r="Q17" s="142"/>
      <c r="R17" s="142"/>
      <c r="S17" s="143"/>
      <c r="T17" s="734"/>
      <c r="U17" s="735"/>
    </row>
    <row r="18" spans="1:21" ht="42" customHeight="1" thickBot="1" x14ac:dyDescent="0.3">
      <c r="A18" s="731" t="s">
        <v>1040</v>
      </c>
      <c r="B18" s="732"/>
      <c r="C18" s="732"/>
      <c r="D18" s="732"/>
      <c r="E18" s="732"/>
      <c r="F18" s="732"/>
      <c r="G18" s="732"/>
      <c r="H18" s="732"/>
      <c r="I18" s="732"/>
      <c r="J18" s="732"/>
      <c r="K18" s="732"/>
      <c r="L18" s="732"/>
      <c r="M18" s="732"/>
      <c r="N18" s="732"/>
      <c r="O18" s="732"/>
      <c r="P18" s="732"/>
      <c r="Q18" s="732"/>
      <c r="R18" s="732"/>
      <c r="S18" s="732"/>
      <c r="T18" s="732"/>
      <c r="U18" s="733"/>
    </row>
    <row r="19" spans="1:21" ht="32.25" customHeight="1" thickBot="1" x14ac:dyDescent="0.3">
      <c r="A19" s="59"/>
      <c r="B19" s="60"/>
      <c r="C19" s="60"/>
      <c r="D19" s="60"/>
      <c r="E19" s="60"/>
      <c r="F19" s="60"/>
      <c r="G19" s="60"/>
      <c r="H19" s="60"/>
      <c r="I19" s="30"/>
      <c r="J19" s="30"/>
      <c r="K19" s="30"/>
      <c r="L19" s="30"/>
      <c r="M19" s="30"/>
      <c r="N19" s="30"/>
      <c r="O19" s="30"/>
      <c r="P19" s="30"/>
      <c r="Q19" s="30"/>
      <c r="R19" s="30"/>
      <c r="S19" s="30"/>
      <c r="T19" s="30"/>
      <c r="U19" s="61"/>
    </row>
    <row r="20" spans="1:21" ht="55.5" customHeight="1" thickBot="1" x14ac:dyDescent="0.3">
      <c r="A20" s="56"/>
      <c r="B20" s="264" t="s">
        <v>80</v>
      </c>
      <c r="C20" s="747" t="s">
        <v>1</v>
      </c>
      <c r="D20" s="748"/>
      <c r="E20" s="749"/>
      <c r="F20" s="265" t="s">
        <v>420</v>
      </c>
      <c r="G20" s="750" t="s">
        <v>84</v>
      </c>
      <c r="H20" s="751"/>
      <c r="I20" s="787" t="s">
        <v>155</v>
      </c>
      <c r="J20" s="788"/>
      <c r="K20" s="781" t="s">
        <v>154</v>
      </c>
      <c r="L20" s="782"/>
      <c r="M20" s="797" t="s">
        <v>67</v>
      </c>
      <c r="N20" s="798"/>
      <c r="O20" s="793" t="s">
        <v>559</v>
      </c>
      <c r="P20" s="794"/>
      <c r="Q20" s="62"/>
      <c r="R20" s="62"/>
      <c r="S20" s="62"/>
      <c r="T20" s="35"/>
      <c r="U20" s="63"/>
    </row>
    <row r="21" spans="1:21" ht="33.75" customHeight="1" x14ac:dyDescent="0.25">
      <c r="A21" s="56"/>
      <c r="B21" s="306" t="s">
        <v>91</v>
      </c>
      <c r="C21" s="744" t="s">
        <v>92</v>
      </c>
      <c r="D21" s="745"/>
      <c r="E21" s="746"/>
      <c r="F21" s="307">
        <f>+'DIC-01'!F23</f>
        <v>3</v>
      </c>
      <c r="G21" s="789">
        <f>+'DIC-01'!F24</f>
        <v>3</v>
      </c>
      <c r="H21" s="790"/>
      <c r="I21" s="789">
        <f>+'DIC-01'!F25</f>
        <v>0</v>
      </c>
      <c r="J21" s="790"/>
      <c r="K21" s="789">
        <f>+'DIC-01'!F26</f>
        <v>2</v>
      </c>
      <c r="L21" s="799"/>
      <c r="M21" s="795">
        <f>+'DIC-01'!F27</f>
        <v>0</v>
      </c>
      <c r="N21" s="796"/>
      <c r="O21" s="795">
        <v>0</v>
      </c>
      <c r="P21" s="796"/>
      <c r="Q21" s="35"/>
      <c r="R21" s="64"/>
      <c r="S21" s="35"/>
      <c r="T21" s="35"/>
      <c r="U21" s="57"/>
    </row>
    <row r="22" spans="1:21" ht="31.5" customHeight="1" x14ac:dyDescent="0.25">
      <c r="A22" s="56"/>
      <c r="B22" s="308" t="s">
        <v>93</v>
      </c>
      <c r="C22" s="721" t="s">
        <v>94</v>
      </c>
      <c r="D22" s="722"/>
      <c r="E22" s="723"/>
      <c r="F22" s="309">
        <f>+'DIP-02'!F23</f>
        <v>0</v>
      </c>
      <c r="G22" s="783">
        <f>+'DIP-02'!F24</f>
        <v>0</v>
      </c>
      <c r="H22" s="753"/>
      <c r="I22" s="783">
        <f>+'DIP-02'!F25</f>
        <v>0</v>
      </c>
      <c r="J22" s="753"/>
      <c r="K22" s="783">
        <f>+'DIP-02'!F26</f>
        <v>0</v>
      </c>
      <c r="L22" s="756"/>
      <c r="M22" s="791">
        <f>+'DIP-02'!F27</f>
        <v>0</v>
      </c>
      <c r="N22" s="755"/>
      <c r="O22" s="791">
        <v>0</v>
      </c>
      <c r="P22" s="755"/>
      <c r="Q22" s="35"/>
      <c r="R22" s="64"/>
      <c r="S22" s="35"/>
      <c r="T22" s="35"/>
      <c r="U22" s="57"/>
    </row>
    <row r="23" spans="1:21" ht="31.5" customHeight="1" x14ac:dyDescent="0.25">
      <c r="A23" s="56"/>
      <c r="B23" s="308" t="s">
        <v>95</v>
      </c>
      <c r="C23" s="724" t="s">
        <v>96</v>
      </c>
      <c r="D23" s="722"/>
      <c r="E23" s="723"/>
      <c r="F23" s="309">
        <f>+'AC-10'!F23</f>
        <v>1</v>
      </c>
      <c r="G23" s="752">
        <f>+'AC-10'!F24</f>
        <v>1</v>
      </c>
      <c r="H23" s="753"/>
      <c r="I23" s="752">
        <f>+'AC-10'!F25</f>
        <v>0</v>
      </c>
      <c r="J23" s="753"/>
      <c r="K23" s="752">
        <f>+'AC-10'!F26</f>
        <v>1</v>
      </c>
      <c r="L23" s="756"/>
      <c r="M23" s="754">
        <f>+'AC-10'!F27</f>
        <v>0</v>
      </c>
      <c r="N23" s="755"/>
      <c r="O23" s="754">
        <v>0</v>
      </c>
      <c r="P23" s="755"/>
      <c r="Q23" s="35"/>
      <c r="R23" s="64"/>
      <c r="S23" s="35"/>
      <c r="T23" s="35"/>
      <c r="U23" s="57"/>
    </row>
    <row r="24" spans="1:21" ht="31.5" customHeight="1" x14ac:dyDescent="0.25">
      <c r="A24" s="56"/>
      <c r="B24" s="310" t="s">
        <v>97</v>
      </c>
      <c r="C24" s="721" t="s">
        <v>98</v>
      </c>
      <c r="D24" s="722"/>
      <c r="E24" s="723"/>
      <c r="F24" s="309">
        <f>+'IDP-04'!F23</f>
        <v>0</v>
      </c>
      <c r="G24" s="783">
        <f>+'IDP-04'!F24</f>
        <v>0</v>
      </c>
      <c r="H24" s="753"/>
      <c r="I24" s="783">
        <f>+'IDP-04'!F25</f>
        <v>0</v>
      </c>
      <c r="J24" s="753"/>
      <c r="K24" s="783">
        <f>+'IDP-04'!F26</f>
        <v>0</v>
      </c>
      <c r="L24" s="756"/>
      <c r="M24" s="791">
        <f>+'IDP-04'!F27</f>
        <v>0</v>
      </c>
      <c r="N24" s="755"/>
      <c r="O24" s="791">
        <v>0</v>
      </c>
      <c r="P24" s="755"/>
      <c r="Q24" s="35"/>
      <c r="R24" s="64"/>
      <c r="S24" s="35"/>
      <c r="T24" s="35"/>
      <c r="U24" s="57"/>
    </row>
    <row r="25" spans="1:21" ht="31.5" customHeight="1" x14ac:dyDescent="0.25">
      <c r="A25" s="56"/>
      <c r="B25" s="311" t="s">
        <v>99</v>
      </c>
      <c r="C25" s="784" t="s">
        <v>100</v>
      </c>
      <c r="D25" s="722"/>
      <c r="E25" s="723"/>
      <c r="F25" s="601">
        <f>+'IDP-04'!F24</f>
        <v>0</v>
      </c>
      <c r="G25" s="783">
        <f>'GD-07'!F24</f>
        <v>9</v>
      </c>
      <c r="H25" s="753"/>
      <c r="I25" s="783">
        <f>'GD-07'!F25</f>
        <v>0</v>
      </c>
      <c r="J25" s="753"/>
      <c r="K25" s="783">
        <f>'GD-07'!F26</f>
        <v>0</v>
      </c>
      <c r="L25" s="756"/>
      <c r="M25" s="791">
        <f>'GD-07'!F27</f>
        <v>0</v>
      </c>
      <c r="N25" s="755"/>
      <c r="O25" s="791">
        <v>0</v>
      </c>
      <c r="P25" s="755"/>
      <c r="Q25" s="35"/>
      <c r="R25" s="64"/>
      <c r="S25" s="35"/>
      <c r="T25" s="35"/>
      <c r="U25" s="57"/>
    </row>
    <row r="26" spans="1:21" ht="31.5" customHeight="1" x14ac:dyDescent="0.25">
      <c r="A26" s="56"/>
      <c r="B26" s="311" t="s">
        <v>101</v>
      </c>
      <c r="C26" s="784" t="s">
        <v>102</v>
      </c>
      <c r="D26" s="722"/>
      <c r="E26" s="723"/>
      <c r="F26" s="309">
        <f>+'GC-08'!F23</f>
        <v>0</v>
      </c>
      <c r="G26" s="783">
        <f>+'GC-08'!F24</f>
        <v>0</v>
      </c>
      <c r="H26" s="753"/>
      <c r="I26" s="783"/>
      <c r="J26" s="753"/>
      <c r="K26" s="783">
        <f>+'GC-08'!F26</f>
        <v>0</v>
      </c>
      <c r="L26" s="756"/>
      <c r="M26" s="791">
        <f>+'GC-08'!F27</f>
        <v>0</v>
      </c>
      <c r="N26" s="755"/>
      <c r="O26" s="791">
        <v>0</v>
      </c>
      <c r="P26" s="755"/>
      <c r="Q26" s="35"/>
      <c r="R26" s="64"/>
      <c r="S26" s="35"/>
      <c r="T26" s="35"/>
      <c r="U26" s="57"/>
    </row>
    <row r="27" spans="1:21" ht="31.5" customHeight="1" x14ac:dyDescent="0.25">
      <c r="A27" s="56"/>
      <c r="B27" s="311" t="s">
        <v>103</v>
      </c>
      <c r="C27" s="724" t="s">
        <v>104</v>
      </c>
      <c r="D27" s="722"/>
      <c r="E27" s="723"/>
      <c r="F27" s="309">
        <f>+'GJ-09'!F23</f>
        <v>0</v>
      </c>
      <c r="G27" s="752">
        <f>+'GJ-09'!F24</f>
        <v>0</v>
      </c>
      <c r="H27" s="753"/>
      <c r="I27" s="752">
        <f>+'GJ-09'!F25</f>
        <v>0</v>
      </c>
      <c r="J27" s="753"/>
      <c r="K27" s="752">
        <f>+'GJ-09'!F26</f>
        <v>0</v>
      </c>
      <c r="L27" s="756"/>
      <c r="M27" s="754">
        <f>+'GJ-09'!F27</f>
        <v>0</v>
      </c>
      <c r="N27" s="755"/>
      <c r="O27" s="754">
        <v>0</v>
      </c>
      <c r="P27" s="755"/>
      <c r="Q27" s="35"/>
      <c r="R27" s="64"/>
      <c r="S27" s="35"/>
      <c r="T27" s="35"/>
      <c r="U27" s="57"/>
    </row>
    <row r="28" spans="1:21" ht="31.5" customHeight="1" x14ac:dyDescent="0.25">
      <c r="A28" s="56"/>
      <c r="B28" s="311" t="s">
        <v>105</v>
      </c>
      <c r="C28" s="771" t="s">
        <v>106</v>
      </c>
      <c r="D28" s="722"/>
      <c r="E28" s="723"/>
      <c r="F28" s="309">
        <v>0</v>
      </c>
      <c r="G28" s="752">
        <f>+'GRF-11'!F24</f>
        <v>13</v>
      </c>
      <c r="H28" s="753"/>
      <c r="I28" s="752">
        <f>+'GRF-11'!F25</f>
        <v>0</v>
      </c>
      <c r="J28" s="753"/>
      <c r="K28" s="752">
        <f>+'GRF-11'!F26</f>
        <v>0</v>
      </c>
      <c r="L28" s="756"/>
      <c r="M28" s="754">
        <f>+'GRF-11'!F27</f>
        <v>0</v>
      </c>
      <c r="N28" s="755"/>
      <c r="O28" s="754">
        <v>0</v>
      </c>
      <c r="P28" s="755"/>
      <c r="Q28" s="35"/>
      <c r="R28" s="64"/>
      <c r="S28" s="35"/>
      <c r="T28" s="35"/>
      <c r="U28" s="57"/>
    </row>
    <row r="29" spans="1:21" ht="31.5" customHeight="1" x14ac:dyDescent="0.25">
      <c r="A29" s="56"/>
      <c r="B29" s="311" t="s">
        <v>107</v>
      </c>
      <c r="C29" s="771" t="s">
        <v>108</v>
      </c>
      <c r="D29" s="722"/>
      <c r="E29" s="723"/>
      <c r="F29" s="309">
        <f>'GT-12'!F23</f>
        <v>17</v>
      </c>
      <c r="G29" s="783">
        <f>'GT-12'!F24</f>
        <v>15</v>
      </c>
      <c r="H29" s="753"/>
      <c r="I29" s="752">
        <f>'GT-12'!F25</f>
        <v>0</v>
      </c>
      <c r="J29" s="753"/>
      <c r="K29" s="785">
        <v>15</v>
      </c>
      <c r="L29" s="786"/>
      <c r="M29" s="754">
        <f>+'GJ-09'!F29</f>
        <v>0</v>
      </c>
      <c r="N29" s="755"/>
      <c r="O29" s="754">
        <f>'GT-12'!F28</f>
        <v>0</v>
      </c>
      <c r="P29" s="755"/>
      <c r="Q29" s="35"/>
      <c r="R29" s="64"/>
      <c r="S29" s="35"/>
      <c r="T29" s="35"/>
      <c r="U29" s="57"/>
    </row>
    <row r="30" spans="1:21" ht="31.5" customHeight="1" x14ac:dyDescent="0.25">
      <c r="A30" s="56"/>
      <c r="B30" s="311" t="s">
        <v>109</v>
      </c>
      <c r="C30" s="771" t="s">
        <v>110</v>
      </c>
      <c r="D30" s="722"/>
      <c r="E30" s="723"/>
      <c r="F30" s="309">
        <f>+'GTH-13'!F23</f>
        <v>1</v>
      </c>
      <c r="G30" s="783">
        <f>+'GTH-13'!F24</f>
        <v>1</v>
      </c>
      <c r="H30" s="753"/>
      <c r="I30" s="752">
        <f>+'GTH-13'!F25</f>
        <v>0</v>
      </c>
      <c r="J30" s="753"/>
      <c r="K30" s="752">
        <f>+'GTH-13'!F26</f>
        <v>1</v>
      </c>
      <c r="L30" s="756"/>
      <c r="M30" s="754">
        <f>+'GTH-13'!F27</f>
        <v>0</v>
      </c>
      <c r="N30" s="755"/>
      <c r="O30" s="754"/>
      <c r="P30" s="755"/>
      <c r="Q30" s="35"/>
      <c r="R30" s="64"/>
      <c r="S30" s="35"/>
      <c r="T30" s="35"/>
      <c r="U30" s="57"/>
    </row>
    <row r="31" spans="1:21" ht="31.5" customHeight="1" x14ac:dyDescent="0.25">
      <c r="A31" s="56"/>
      <c r="B31" s="311" t="s">
        <v>111</v>
      </c>
      <c r="C31" s="771" t="s">
        <v>112</v>
      </c>
      <c r="D31" s="722"/>
      <c r="E31" s="723"/>
      <c r="F31" s="601">
        <f>+'CID-15'!F22</f>
        <v>0</v>
      </c>
      <c r="G31" s="752">
        <f>'GF-14'!F24</f>
        <v>15</v>
      </c>
      <c r="H31" s="753"/>
      <c r="I31" s="752">
        <f>'GF-14'!F25</f>
        <v>0</v>
      </c>
      <c r="J31" s="753"/>
      <c r="K31" s="752">
        <f>'GF-14'!F26</f>
        <v>0</v>
      </c>
      <c r="L31" s="756"/>
      <c r="M31" s="754">
        <f>'GF-14'!F27</f>
        <v>0</v>
      </c>
      <c r="N31" s="755"/>
      <c r="O31" s="754"/>
      <c r="P31" s="755"/>
      <c r="Q31" s="35"/>
      <c r="R31" s="64"/>
      <c r="S31" s="35"/>
      <c r="T31" s="35"/>
      <c r="U31" s="57"/>
    </row>
    <row r="32" spans="1:21" ht="31.5" customHeight="1" x14ac:dyDescent="0.25">
      <c r="A32" s="56"/>
      <c r="B32" s="311" t="s">
        <v>113</v>
      </c>
      <c r="C32" s="771" t="s">
        <v>114</v>
      </c>
      <c r="D32" s="722"/>
      <c r="E32" s="723"/>
      <c r="F32" s="309">
        <f>+'CID-15'!F23</f>
        <v>0</v>
      </c>
      <c r="G32" s="752">
        <f>+'CID-15'!F24</f>
        <v>0</v>
      </c>
      <c r="H32" s="753"/>
      <c r="I32" s="752">
        <f>+'CID-15'!F25</f>
        <v>0</v>
      </c>
      <c r="J32" s="753"/>
      <c r="K32" s="752">
        <f>+'CID-15'!F26</f>
        <v>0</v>
      </c>
      <c r="L32" s="756"/>
      <c r="M32" s="754">
        <f>+'CID-15'!F27</f>
        <v>0</v>
      </c>
      <c r="N32" s="755"/>
      <c r="O32" s="754"/>
      <c r="P32" s="755"/>
      <c r="Q32" s="35"/>
      <c r="R32" s="64"/>
      <c r="S32" s="35"/>
      <c r="T32" s="35"/>
      <c r="U32" s="57"/>
    </row>
    <row r="33" spans="1:21" ht="31.5" customHeight="1" x14ac:dyDescent="0.25">
      <c r="A33" s="56"/>
      <c r="B33" s="312" t="s">
        <v>115</v>
      </c>
      <c r="C33" s="771" t="s">
        <v>116</v>
      </c>
      <c r="D33" s="722"/>
      <c r="E33" s="723"/>
      <c r="F33" s="309">
        <f>+'EC-16'!F23</f>
        <v>0</v>
      </c>
      <c r="G33" s="752">
        <f>+'EC-16'!F24</f>
        <v>0</v>
      </c>
      <c r="H33" s="753"/>
      <c r="I33" s="752">
        <f>+'EC-16'!F25</f>
        <v>0</v>
      </c>
      <c r="J33" s="753"/>
      <c r="K33" s="752">
        <f>+'EC-16'!F26</f>
        <v>0</v>
      </c>
      <c r="L33" s="756"/>
      <c r="M33" s="754">
        <f>+'EC-16'!F27</f>
        <v>0</v>
      </c>
      <c r="N33" s="755"/>
      <c r="O33" s="754"/>
      <c r="P33" s="755"/>
      <c r="Q33" s="35"/>
      <c r="R33" s="64"/>
      <c r="S33" s="35"/>
      <c r="T33" s="35"/>
      <c r="U33" s="57"/>
    </row>
    <row r="34" spans="1:21" ht="33" customHeight="1" thickBot="1" x14ac:dyDescent="0.3">
      <c r="A34" s="56"/>
      <c r="B34" s="313" t="s">
        <v>117</v>
      </c>
      <c r="C34" s="768" t="s">
        <v>118</v>
      </c>
      <c r="D34" s="769"/>
      <c r="E34" s="770"/>
      <c r="F34" s="314">
        <f>+'MIC-03'!F23</f>
        <v>0</v>
      </c>
      <c r="G34" s="760">
        <f>+'MIC-03'!F24</f>
        <v>0</v>
      </c>
      <c r="H34" s="761"/>
      <c r="I34" s="760">
        <f>+'MIC-03'!F25</f>
        <v>0</v>
      </c>
      <c r="J34" s="761"/>
      <c r="K34" s="760">
        <f>+'MIC-03'!F26</f>
        <v>0</v>
      </c>
      <c r="L34" s="762"/>
      <c r="M34" s="763">
        <f>+'MIC-03'!F27</f>
        <v>0</v>
      </c>
      <c r="N34" s="764"/>
      <c r="O34" s="763"/>
      <c r="P34" s="764"/>
      <c r="Q34" s="35"/>
      <c r="R34" s="64"/>
      <c r="S34" s="35"/>
      <c r="T34" s="35"/>
      <c r="U34" s="57"/>
    </row>
    <row r="35" spans="1:21" ht="31.5" customHeight="1" thickBot="1" x14ac:dyDescent="0.3">
      <c r="A35" s="56"/>
      <c r="C35" s="357" t="s">
        <v>119</v>
      </c>
      <c r="D35" s="358"/>
      <c r="E35" s="358"/>
      <c r="F35" s="315">
        <f>SUM(F21:F34)</f>
        <v>22</v>
      </c>
      <c r="G35" s="766">
        <f>SUM(G21:H34)</f>
        <v>57</v>
      </c>
      <c r="H35" s="767"/>
      <c r="I35" s="766">
        <f t="shared" ref="I35" si="0">SUM(I21:J34)</f>
        <v>0</v>
      </c>
      <c r="J35" s="767"/>
      <c r="K35" s="766">
        <f t="shared" ref="K35" si="1">SUM(K21:L34)</f>
        <v>19</v>
      </c>
      <c r="L35" s="767"/>
      <c r="M35" s="766">
        <f t="shared" ref="M35" si="2">SUM(M21:N34)</f>
        <v>0</v>
      </c>
      <c r="N35" s="767"/>
      <c r="O35" s="766">
        <f t="shared" ref="O35" si="3">SUM(O21:P34)</f>
        <v>0</v>
      </c>
      <c r="P35" s="767"/>
      <c r="Q35" s="35"/>
      <c r="R35" s="64"/>
      <c r="S35" s="35"/>
      <c r="T35" s="35"/>
      <c r="U35" s="57"/>
    </row>
    <row r="36" spans="1:21" ht="43.5" customHeight="1" thickBot="1" x14ac:dyDescent="0.45">
      <c r="A36" s="65"/>
      <c r="B36" s="765" t="s">
        <v>120</v>
      </c>
      <c r="C36" s="732"/>
      <c r="D36" s="732"/>
      <c r="E36" s="732"/>
      <c r="F36" s="259"/>
      <c r="G36" s="759"/>
      <c r="H36" s="732"/>
      <c r="I36" s="759"/>
      <c r="J36" s="732"/>
      <c r="K36" s="759"/>
      <c r="L36" s="732"/>
      <c r="M36" s="759"/>
      <c r="N36" s="732"/>
      <c r="O36" s="759"/>
      <c r="P36" s="732"/>
      <c r="Q36" s="66"/>
      <c r="R36" s="67"/>
      <c r="S36" s="67"/>
      <c r="T36" s="757" t="s">
        <v>75</v>
      </c>
      <c r="U36" s="758"/>
    </row>
    <row r="37" spans="1:21" hidden="1" x14ac:dyDescent="0.25">
      <c r="A37" s="35"/>
      <c r="B37" s="35"/>
      <c r="C37" s="35"/>
      <c r="D37" s="35"/>
      <c r="E37" s="35"/>
      <c r="F37" s="35"/>
      <c r="G37" s="35"/>
      <c r="H37" s="35"/>
      <c r="I37" s="35"/>
      <c r="J37" s="35"/>
      <c r="K37" s="35"/>
      <c r="L37" s="35"/>
      <c r="M37" s="35"/>
      <c r="N37" s="35"/>
      <c r="O37" s="35"/>
      <c r="P37" s="35"/>
      <c r="Q37" s="35"/>
      <c r="R37" s="35"/>
      <c r="S37" s="35"/>
      <c r="T37" s="35"/>
      <c r="U37" s="35"/>
    </row>
    <row r="38" spans="1:21" x14ac:dyDescent="0.25">
      <c r="A38" s="51"/>
      <c r="B38" s="51"/>
      <c r="C38" s="51"/>
      <c r="D38" s="51"/>
      <c r="E38" s="51"/>
      <c r="F38" s="51"/>
      <c r="G38" s="51"/>
      <c r="H38" s="51"/>
      <c r="I38" s="51"/>
      <c r="J38" s="51"/>
      <c r="K38" s="51"/>
      <c r="L38" s="51"/>
      <c r="M38" s="51"/>
      <c r="N38" s="51"/>
      <c r="O38" s="51"/>
      <c r="P38" s="51"/>
      <c r="Q38" s="51"/>
      <c r="R38" s="51"/>
      <c r="S38" s="51"/>
      <c r="T38" s="51"/>
      <c r="U38" s="51"/>
    </row>
    <row r="39" spans="1:21" x14ac:dyDescent="0.25">
      <c r="A39" s="1"/>
      <c r="B39" s="1"/>
      <c r="C39" s="1"/>
      <c r="D39" s="1"/>
      <c r="E39" s="1"/>
      <c r="F39" s="1"/>
      <c r="G39" s="1"/>
      <c r="H39" s="1"/>
      <c r="I39" s="1"/>
      <c r="J39" s="1"/>
      <c r="K39" s="1"/>
      <c r="L39" s="1"/>
      <c r="M39" s="1"/>
      <c r="N39" s="1"/>
      <c r="O39" s="1"/>
      <c r="P39" s="1"/>
      <c r="Q39" s="1"/>
      <c r="R39" s="1"/>
      <c r="S39" s="1"/>
      <c r="T39" s="1"/>
      <c r="U39" s="1"/>
    </row>
    <row r="40" spans="1:21" x14ac:dyDescent="0.25">
      <c r="A40" s="1"/>
      <c r="B40" s="1"/>
      <c r="C40" s="1"/>
      <c r="D40" s="1"/>
      <c r="E40" s="1"/>
      <c r="F40" s="1"/>
      <c r="G40" s="1"/>
      <c r="H40" s="1"/>
      <c r="I40" s="1"/>
      <c r="J40" s="1"/>
      <c r="K40" s="1"/>
      <c r="L40" s="1"/>
      <c r="M40" s="1"/>
      <c r="N40" s="1"/>
      <c r="O40" s="1"/>
      <c r="P40" s="1"/>
      <c r="Q40" s="1"/>
      <c r="R40" s="1"/>
      <c r="S40" s="1"/>
      <c r="T40" s="1"/>
      <c r="U40" s="1"/>
    </row>
    <row r="41" spans="1:21" x14ac:dyDescent="0.25">
      <c r="A41" s="1"/>
      <c r="B41" s="1"/>
      <c r="C41" s="1"/>
      <c r="D41" s="1"/>
      <c r="E41" s="1"/>
      <c r="F41" s="1"/>
      <c r="G41" s="1"/>
      <c r="H41" s="1"/>
      <c r="I41" s="1"/>
      <c r="J41" s="1"/>
      <c r="K41" s="1"/>
      <c r="L41" s="1"/>
      <c r="M41" s="1"/>
      <c r="N41" s="1"/>
      <c r="O41" s="1"/>
      <c r="P41" s="1"/>
      <c r="Q41" s="1"/>
      <c r="R41" s="1"/>
      <c r="S41" s="1"/>
      <c r="T41" s="1"/>
      <c r="U41" s="1"/>
    </row>
    <row r="42" spans="1:21" x14ac:dyDescent="0.25">
      <c r="A42" s="1"/>
      <c r="B42" s="1"/>
      <c r="C42" s="1"/>
      <c r="D42" s="1"/>
      <c r="E42" s="1"/>
      <c r="F42" s="1"/>
      <c r="G42" s="1"/>
      <c r="H42" s="1"/>
      <c r="I42" s="1"/>
      <c r="J42" s="1"/>
      <c r="K42" s="1"/>
      <c r="L42" s="1"/>
      <c r="M42" s="1"/>
      <c r="N42" s="1"/>
      <c r="O42" s="1"/>
      <c r="P42" s="1"/>
      <c r="Q42" s="1"/>
      <c r="R42" s="1"/>
      <c r="S42" s="1"/>
      <c r="T42" s="1"/>
      <c r="U42" s="1"/>
    </row>
  </sheetData>
  <mergeCells count="122">
    <mergeCell ref="A1:U1"/>
    <mergeCell ref="B15:D15"/>
    <mergeCell ref="B13:D13"/>
    <mergeCell ref="K27:L27"/>
    <mergeCell ref="K25:L25"/>
    <mergeCell ref="K26:L26"/>
    <mergeCell ref="I25:J25"/>
    <mergeCell ref="I26:J26"/>
    <mergeCell ref="O20:P20"/>
    <mergeCell ref="O21:P21"/>
    <mergeCell ref="M20:N20"/>
    <mergeCell ref="I27:J27"/>
    <mergeCell ref="K21:L21"/>
    <mergeCell ref="K23:L23"/>
    <mergeCell ref="K24:L24"/>
    <mergeCell ref="O25:P25"/>
    <mergeCell ref="O26:P26"/>
    <mergeCell ref="M21:N21"/>
    <mergeCell ref="M22:N22"/>
    <mergeCell ref="O24:P24"/>
    <mergeCell ref="O27:P27"/>
    <mergeCell ref="G26:H26"/>
    <mergeCell ref="C22:E22"/>
    <mergeCell ref="C27:E27"/>
    <mergeCell ref="O29:P29"/>
    <mergeCell ref="O28:P28"/>
    <mergeCell ref="K29:L29"/>
    <mergeCell ref="I20:J20"/>
    <mergeCell ref="G21:H21"/>
    <mergeCell ref="I21:J21"/>
    <mergeCell ref="K22:L22"/>
    <mergeCell ref="I22:J22"/>
    <mergeCell ref="O23:P23"/>
    <mergeCell ref="O22:P22"/>
    <mergeCell ref="I23:J23"/>
    <mergeCell ref="M25:N25"/>
    <mergeCell ref="M24:N24"/>
    <mergeCell ref="M23:N23"/>
    <mergeCell ref="I29:J29"/>
    <mergeCell ref="I28:J28"/>
    <mergeCell ref="G25:H25"/>
    <mergeCell ref="M26:N26"/>
    <mergeCell ref="M29:N29"/>
    <mergeCell ref="M27:N27"/>
    <mergeCell ref="M28:N28"/>
    <mergeCell ref="G23:H23"/>
    <mergeCell ref="G22:H22"/>
    <mergeCell ref="G24:H24"/>
    <mergeCell ref="C33:E33"/>
    <mergeCell ref="H2:N2"/>
    <mergeCell ref="H3:N3"/>
    <mergeCell ref="H4:N4"/>
    <mergeCell ref="M31:N31"/>
    <mergeCell ref="I33:J33"/>
    <mergeCell ref="K33:L33"/>
    <mergeCell ref="G33:H33"/>
    <mergeCell ref="K20:L20"/>
    <mergeCell ref="G32:H32"/>
    <mergeCell ref="K28:L28"/>
    <mergeCell ref="G27:H27"/>
    <mergeCell ref="C30:E30"/>
    <mergeCell ref="C31:E31"/>
    <mergeCell ref="C32:E32"/>
    <mergeCell ref="C28:E28"/>
    <mergeCell ref="G30:H30"/>
    <mergeCell ref="G28:H28"/>
    <mergeCell ref="G29:H29"/>
    <mergeCell ref="C29:E29"/>
    <mergeCell ref="G31:H31"/>
    <mergeCell ref="C26:E26"/>
    <mergeCell ref="C25:E25"/>
    <mergeCell ref="I24:J24"/>
    <mergeCell ref="B36:E36"/>
    <mergeCell ref="G36:H36"/>
    <mergeCell ref="G35:H35"/>
    <mergeCell ref="O35:P35"/>
    <mergeCell ref="I35:J35"/>
    <mergeCell ref="K35:L35"/>
    <mergeCell ref="M35:N35"/>
    <mergeCell ref="G34:H34"/>
    <mergeCell ref="C34:E34"/>
    <mergeCell ref="T36:U36"/>
    <mergeCell ref="K36:L36"/>
    <mergeCell ref="I36:J36"/>
    <mergeCell ref="M36:N36"/>
    <mergeCell ref="O36:P36"/>
    <mergeCell ref="I34:J34"/>
    <mergeCell ref="K34:L34"/>
    <mergeCell ref="O33:P33"/>
    <mergeCell ref="M33:N33"/>
    <mergeCell ref="M34:N34"/>
    <mergeCell ref="O34:P34"/>
    <mergeCell ref="I32:J32"/>
    <mergeCell ref="I31:J31"/>
    <mergeCell ref="O32:P32"/>
    <mergeCell ref="O31:P31"/>
    <mergeCell ref="O30:P30"/>
    <mergeCell ref="M32:N32"/>
    <mergeCell ref="K30:L30"/>
    <mergeCell ref="M30:N30"/>
    <mergeCell ref="K31:L31"/>
    <mergeCell ref="K32:L32"/>
    <mergeCell ref="I30:J30"/>
    <mergeCell ref="C24:E24"/>
    <mergeCell ref="C23:E23"/>
    <mergeCell ref="B16:D16"/>
    <mergeCell ref="B9:D9"/>
    <mergeCell ref="B10:D10"/>
    <mergeCell ref="B11:D11"/>
    <mergeCell ref="A18:U18"/>
    <mergeCell ref="T17:U17"/>
    <mergeCell ref="P2:R2"/>
    <mergeCell ref="S2:U2"/>
    <mergeCell ref="B14:D14"/>
    <mergeCell ref="P3:R3"/>
    <mergeCell ref="S3:U3"/>
    <mergeCell ref="B8:E8"/>
    <mergeCell ref="A6:U6"/>
    <mergeCell ref="C21:E21"/>
    <mergeCell ref="C20:E20"/>
    <mergeCell ref="G20:H20"/>
    <mergeCell ref="B12:D12"/>
  </mergeCells>
  <hyperlinks>
    <hyperlink ref="H3:N3" location="_1._RESULTADOS_GENERALES_DEL_PLAN__DE_MEJORAMIENTO_IDEP" display="_1._RESULTADOS_GENERALES_DEL_PLAN__DE_MEJORAMIENTO_IDEP"/>
    <hyperlink ref="H4:N4" location="_2._RESULTADOS_POR_TIPOLOGÍA_DE_ACCIONES" display="2. RESULTADOS POR TIPOLOGÍA DE ACCIONES"/>
    <hyperlink ref="T36:U36" location="CONSOLIDADO!A1" display="IR AL INICIO"/>
    <hyperlink ref="B21" location="'DIC-01'!A1" display="DIC-01"/>
    <hyperlink ref="B22" location="'DIP-02'!A1" display="DIP-02"/>
    <hyperlink ref="B23" location="'AC-10'!A1" display="AC-10"/>
    <hyperlink ref="B24" location="'IDP-04'!A1" display="IDP-04"/>
    <hyperlink ref="B25" location="'GD-07'!A1" display="GD-07"/>
    <hyperlink ref="B26" location="'GC-08'!A1" display="GC-08"/>
    <hyperlink ref="B27" location="'GJ-09'!A1" display="GJ-09"/>
    <hyperlink ref="B28" location="'GRF-11'!A1" display="GRF-11"/>
    <hyperlink ref="B29" location="'GT-12 '!A1" display="GT-12"/>
    <hyperlink ref="B30" location="'GTH-13'!A1" display="GTH-13"/>
    <hyperlink ref="B31" location="'GF-14'!A1" display="GF-14"/>
    <hyperlink ref="B32" location="'CID-15'!A1" display="CID-15"/>
    <hyperlink ref="B33" location="'EC-16'!A1" display="EC-16"/>
    <hyperlink ref="B34" location="'MIC-03'!A1" display="MIC-03"/>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919"/>
  <sheetViews>
    <sheetView showGridLines="0" topLeftCell="A26" zoomScale="80" zoomScaleNormal="80" workbookViewId="0">
      <selection activeCell="A31" sqref="A31"/>
    </sheetView>
  </sheetViews>
  <sheetFormatPr baseColWidth="10" defaultColWidth="14.42578125" defaultRowHeight="15" customHeight="1" x14ac:dyDescent="0.25"/>
  <cols>
    <col min="1" max="1" width="6.5703125" style="165" customWidth="1"/>
    <col min="2" max="2" width="10.7109375" style="165" customWidth="1"/>
    <col min="3" max="3" width="17.5703125" style="165" customWidth="1"/>
    <col min="4" max="4" width="21.5703125" style="165" customWidth="1"/>
    <col min="5" max="5" width="52.28515625" style="165" customWidth="1"/>
    <col min="6" max="6" width="24.140625" style="165" customWidth="1"/>
    <col min="7" max="7" width="26.5703125" style="165" customWidth="1"/>
    <col min="8" max="8" width="25.85546875" style="165" customWidth="1"/>
    <col min="9" max="9" width="14" style="165" customWidth="1"/>
    <col min="10" max="10" width="18" style="165" customWidth="1"/>
    <col min="11" max="11" width="18.5703125" style="165" customWidth="1"/>
    <col min="12" max="12" width="20" style="165" customWidth="1"/>
    <col min="13" max="13" width="18.28515625" style="165" customWidth="1"/>
    <col min="14" max="15" width="18" style="165" customWidth="1"/>
    <col min="16" max="16" width="26.28515625" style="165" customWidth="1"/>
    <col min="17" max="17" width="24.85546875" style="165" customWidth="1"/>
    <col min="18" max="18" width="19.42578125" style="165" customWidth="1"/>
    <col min="19" max="19" width="28.140625" style="165" customWidth="1"/>
    <col min="20" max="20" width="57.28515625" style="165" customWidth="1"/>
    <col min="21" max="21" width="40.140625" style="165" customWidth="1"/>
    <col min="22" max="22" width="18.42578125" style="165" customWidth="1"/>
    <col min="23" max="23" width="19.42578125" style="165" customWidth="1"/>
    <col min="24" max="24" width="80.28515625" style="165" customWidth="1"/>
    <col min="25" max="25" width="31.140625" style="165" customWidth="1"/>
    <col min="26" max="26" width="14.42578125" style="165" customWidth="1"/>
    <col min="27" max="28" width="11" style="165" customWidth="1"/>
    <col min="29" max="16384" width="14.42578125" style="165"/>
  </cols>
  <sheetData>
    <row r="1" spans="1:26" ht="44.25" hidden="1" customHeight="1" x14ac:dyDescent="0.35">
      <c r="A1" s="2"/>
      <c r="B1" s="81"/>
      <c r="C1" s="82" t="s">
        <v>1</v>
      </c>
      <c r="D1" s="82" t="s">
        <v>2</v>
      </c>
      <c r="E1" s="5"/>
      <c r="F1" s="6" t="s">
        <v>3</v>
      </c>
      <c r="G1" s="6" t="s">
        <v>141</v>
      </c>
      <c r="H1" s="6" t="s">
        <v>5</v>
      </c>
      <c r="I1" s="6" t="s">
        <v>7</v>
      </c>
      <c r="J1" s="6" t="s">
        <v>162</v>
      </c>
      <c r="K1" s="1"/>
      <c r="L1" s="8"/>
      <c r="M1" s="7"/>
      <c r="N1" s="7"/>
      <c r="O1" s="7"/>
      <c r="P1" s="7"/>
      <c r="Q1" s="7"/>
      <c r="R1" s="7"/>
      <c r="S1" s="1"/>
      <c r="T1" s="1"/>
      <c r="U1" s="1"/>
      <c r="V1" s="1"/>
      <c r="W1" s="1"/>
      <c r="X1" s="1"/>
      <c r="Y1" s="1"/>
    </row>
    <row r="2" spans="1:26" s="72" customFormat="1" ht="26.25" hidden="1" thickBot="1" x14ac:dyDescent="0.25">
      <c r="A2" s="68"/>
      <c r="B2" s="80"/>
      <c r="C2" s="83" t="s">
        <v>8</v>
      </c>
      <c r="D2" s="84" t="s">
        <v>9</v>
      </c>
      <c r="E2" s="75"/>
      <c r="F2" s="87" t="s">
        <v>10</v>
      </c>
      <c r="G2" s="88" t="s">
        <v>158</v>
      </c>
      <c r="H2" s="87" t="s">
        <v>24</v>
      </c>
      <c r="I2" s="152" t="s">
        <v>146</v>
      </c>
      <c r="J2" s="73" t="s">
        <v>160</v>
      </c>
      <c r="K2" s="68"/>
      <c r="L2" s="69"/>
      <c r="M2" s="71"/>
      <c r="N2" s="71"/>
      <c r="O2" s="71"/>
      <c r="P2" s="71"/>
      <c r="Q2" s="71"/>
      <c r="R2" s="71"/>
      <c r="S2" s="68"/>
      <c r="T2" s="68"/>
      <c r="U2" s="68"/>
      <c r="V2" s="68"/>
      <c r="W2" s="68"/>
      <c r="X2" s="68"/>
      <c r="Y2" s="68"/>
    </row>
    <row r="3" spans="1:26" s="72" customFormat="1" ht="26.25" hidden="1" thickBot="1" x14ac:dyDescent="0.25">
      <c r="A3" s="68"/>
      <c r="B3" s="80"/>
      <c r="C3" s="83" t="s">
        <v>14</v>
      </c>
      <c r="D3" s="84" t="s">
        <v>15</v>
      </c>
      <c r="E3" s="75"/>
      <c r="F3" s="87" t="s">
        <v>132</v>
      </c>
      <c r="G3" s="88" t="s">
        <v>11</v>
      </c>
      <c r="H3" s="88" t="s">
        <v>144</v>
      </c>
      <c r="I3" s="154" t="s">
        <v>147</v>
      </c>
      <c r="J3" s="73" t="s">
        <v>163</v>
      </c>
      <c r="K3" s="68"/>
      <c r="L3" s="69"/>
      <c r="M3" s="71"/>
      <c r="N3" s="71"/>
      <c r="O3" s="71"/>
      <c r="P3" s="71"/>
      <c r="Q3" s="71"/>
      <c r="R3" s="71"/>
      <c r="S3" s="68"/>
      <c r="T3" s="68"/>
      <c r="U3" s="68"/>
      <c r="V3" s="68"/>
      <c r="W3" s="68"/>
      <c r="X3" s="68"/>
      <c r="Y3" s="68"/>
    </row>
    <row r="4" spans="1:26" s="72" customFormat="1" ht="26.25" hidden="1" thickBot="1" x14ac:dyDescent="0.25">
      <c r="A4" s="68"/>
      <c r="B4" s="80"/>
      <c r="C4" s="83" t="s">
        <v>123</v>
      </c>
      <c r="D4" s="84" t="s">
        <v>127</v>
      </c>
      <c r="E4" s="75"/>
      <c r="F4" s="87" t="s">
        <v>133</v>
      </c>
      <c r="G4" s="88" t="s">
        <v>142</v>
      </c>
      <c r="H4" s="76"/>
      <c r="I4" s="153" t="s">
        <v>30</v>
      </c>
      <c r="J4" s="73" t="s">
        <v>161</v>
      </c>
      <c r="K4" s="68"/>
      <c r="L4" s="69"/>
      <c r="M4" s="71"/>
      <c r="N4" s="71"/>
      <c r="O4" s="71"/>
      <c r="P4" s="71"/>
      <c r="Q4" s="71"/>
      <c r="R4" s="71"/>
      <c r="S4" s="68"/>
      <c r="T4" s="68"/>
      <c r="U4" s="68"/>
      <c r="V4" s="68"/>
      <c r="W4" s="68"/>
      <c r="X4" s="68"/>
      <c r="Y4" s="68"/>
    </row>
    <row r="5" spans="1:26" s="72" customFormat="1" ht="39" hidden="1" thickBot="1" x14ac:dyDescent="0.25">
      <c r="A5" s="68"/>
      <c r="B5" s="80"/>
      <c r="C5" s="84" t="s">
        <v>121</v>
      </c>
      <c r="D5" s="84" t="s">
        <v>129</v>
      </c>
      <c r="E5" s="75"/>
      <c r="F5" s="88" t="s">
        <v>134</v>
      </c>
      <c r="G5" s="88" t="s">
        <v>17</v>
      </c>
      <c r="H5" s="74"/>
      <c r="I5" s="73"/>
      <c r="J5" s="73"/>
      <c r="K5" s="68"/>
      <c r="L5" s="69"/>
      <c r="M5" s="71"/>
      <c r="N5" s="71"/>
      <c r="O5" s="71"/>
      <c r="P5" s="71"/>
      <c r="Q5" s="71"/>
      <c r="R5" s="71"/>
      <c r="S5" s="68"/>
      <c r="T5" s="68"/>
      <c r="U5" s="68"/>
      <c r="V5" s="68"/>
      <c r="W5" s="68"/>
      <c r="X5" s="68"/>
      <c r="Y5" s="68"/>
    </row>
    <row r="6" spans="1:26" s="72" customFormat="1" ht="26.25" hidden="1" thickBot="1" x14ac:dyDescent="0.25">
      <c r="A6" s="68"/>
      <c r="B6" s="80"/>
      <c r="C6" s="83" t="s">
        <v>38</v>
      </c>
      <c r="D6" s="84" t="s">
        <v>128</v>
      </c>
      <c r="F6" s="88" t="s">
        <v>135</v>
      </c>
      <c r="G6" s="74"/>
      <c r="H6" s="74"/>
      <c r="I6" s="73"/>
      <c r="J6" s="73"/>
      <c r="K6" s="68"/>
      <c r="L6" s="69"/>
      <c r="M6" s="71"/>
      <c r="N6" s="71"/>
      <c r="O6" s="71"/>
      <c r="P6" s="71"/>
      <c r="Q6" s="71"/>
      <c r="R6" s="71"/>
      <c r="S6" s="68"/>
      <c r="T6" s="68"/>
      <c r="U6" s="68"/>
      <c r="V6" s="68"/>
      <c r="W6" s="68"/>
      <c r="X6" s="68"/>
      <c r="Y6" s="68"/>
    </row>
    <row r="7" spans="1:26" s="72" customFormat="1" ht="26.25" hidden="1" thickBot="1" x14ac:dyDescent="0.25">
      <c r="A7" s="68"/>
      <c r="B7" s="80"/>
      <c r="C7" s="83" t="s">
        <v>42</v>
      </c>
      <c r="D7" s="84" t="s">
        <v>130</v>
      </c>
      <c r="E7" s="75"/>
      <c r="F7" s="76"/>
      <c r="G7" s="74"/>
      <c r="H7" s="74"/>
      <c r="I7" s="77"/>
      <c r="J7" s="77"/>
      <c r="K7" s="68"/>
      <c r="L7" s="69"/>
      <c r="M7" s="71"/>
      <c r="N7" s="71"/>
      <c r="O7" s="71"/>
      <c r="P7" s="71"/>
      <c r="Q7" s="71"/>
      <c r="R7" s="71"/>
      <c r="S7" s="68"/>
      <c r="T7" s="68"/>
      <c r="U7" s="68"/>
      <c r="V7" s="68"/>
      <c r="W7" s="68"/>
      <c r="X7" s="68"/>
      <c r="Y7" s="68"/>
    </row>
    <row r="8" spans="1:26" s="72" customFormat="1" ht="26.25" hidden="1" thickBot="1" x14ac:dyDescent="0.25">
      <c r="A8" s="68"/>
      <c r="B8" s="80"/>
      <c r="C8" s="83" t="s">
        <v>45</v>
      </c>
      <c r="D8" s="84" t="s">
        <v>35</v>
      </c>
      <c r="E8" s="75"/>
      <c r="F8" s="76"/>
      <c r="G8" s="74"/>
      <c r="H8" s="74"/>
      <c r="I8" s="73"/>
      <c r="J8" s="73"/>
      <c r="K8" s="68"/>
      <c r="L8" s="69"/>
      <c r="M8" s="71"/>
      <c r="N8" s="71"/>
      <c r="O8" s="71"/>
      <c r="P8" s="71"/>
      <c r="Q8" s="71"/>
      <c r="R8" s="71"/>
      <c r="S8" s="68"/>
      <c r="T8" s="68"/>
      <c r="U8" s="68"/>
      <c r="V8" s="68"/>
      <c r="W8" s="68"/>
      <c r="X8" s="68"/>
      <c r="Y8" s="68"/>
    </row>
    <row r="9" spans="1:26" s="72" customFormat="1" ht="51.75" hidden="1" thickBot="1" x14ac:dyDescent="0.25">
      <c r="A9" s="68"/>
      <c r="B9" s="80"/>
      <c r="C9" s="83" t="s">
        <v>124</v>
      </c>
      <c r="D9" s="84" t="s">
        <v>39</v>
      </c>
      <c r="E9" s="75"/>
      <c r="F9" s="74"/>
      <c r="G9" s="74"/>
      <c r="H9" s="74"/>
      <c r="I9" s="73"/>
      <c r="J9" s="73"/>
      <c r="K9" s="68"/>
      <c r="L9" s="69"/>
      <c r="M9" s="71"/>
      <c r="N9" s="71"/>
      <c r="O9" s="71"/>
      <c r="P9" s="71"/>
      <c r="Q9" s="71"/>
      <c r="R9" s="71"/>
      <c r="S9" s="68"/>
      <c r="T9" s="68"/>
      <c r="U9" s="68"/>
      <c r="V9" s="68"/>
      <c r="W9" s="68"/>
      <c r="X9" s="68"/>
      <c r="Y9" s="68"/>
    </row>
    <row r="10" spans="1:26" s="72" customFormat="1" ht="26.25" hidden="1" thickBot="1" x14ac:dyDescent="0.25">
      <c r="A10" s="68"/>
      <c r="B10" s="80"/>
      <c r="C10" s="83" t="s">
        <v>50</v>
      </c>
      <c r="D10" s="84" t="s">
        <v>43</v>
      </c>
      <c r="E10" s="75"/>
      <c r="F10" s="74"/>
      <c r="G10" s="74"/>
      <c r="H10" s="74"/>
      <c r="I10" s="73"/>
      <c r="J10" s="73"/>
      <c r="K10" s="68"/>
      <c r="L10" s="69"/>
      <c r="M10" s="71"/>
      <c r="N10" s="71"/>
      <c r="O10" s="71"/>
      <c r="P10" s="71"/>
      <c r="Q10" s="71"/>
      <c r="R10" s="71"/>
      <c r="S10" s="68"/>
      <c r="T10" s="68"/>
      <c r="U10" s="68"/>
      <c r="V10" s="68"/>
      <c r="W10" s="68"/>
      <c r="X10" s="68"/>
      <c r="Y10" s="68"/>
    </row>
    <row r="11" spans="1:26" s="72" customFormat="1" ht="39" hidden="1" thickBot="1" x14ac:dyDescent="0.25">
      <c r="A11" s="68"/>
      <c r="B11" s="80"/>
      <c r="C11" s="83" t="s">
        <v>52</v>
      </c>
      <c r="D11" s="84" t="s">
        <v>136</v>
      </c>
      <c r="E11" s="75"/>
      <c r="F11" s="74"/>
      <c r="G11" s="74"/>
      <c r="H11" s="74"/>
      <c r="I11" s="73"/>
      <c r="J11" s="73"/>
      <c r="K11" s="68"/>
      <c r="L11" s="69"/>
      <c r="M11" s="71"/>
      <c r="N11" s="71"/>
      <c r="O11" s="71"/>
      <c r="P11" s="71"/>
      <c r="Q11" s="71"/>
      <c r="R11" s="71"/>
      <c r="S11" s="68"/>
      <c r="T11" s="68"/>
      <c r="U11" s="68"/>
      <c r="V11" s="68"/>
      <c r="W11" s="68"/>
      <c r="X11" s="68"/>
      <c r="Y11" s="68"/>
    </row>
    <row r="12" spans="1:26" s="72" customFormat="1" ht="26.25" hidden="1" thickBot="1" x14ac:dyDescent="0.25">
      <c r="A12" s="68"/>
      <c r="B12" s="80"/>
      <c r="C12" s="83" t="s">
        <v>54</v>
      </c>
      <c r="D12" s="84" t="s">
        <v>131</v>
      </c>
      <c r="E12" s="75"/>
      <c r="F12" s="78"/>
      <c r="G12" s="78"/>
      <c r="H12" s="78"/>
      <c r="I12" s="79"/>
      <c r="J12" s="71"/>
      <c r="K12" s="71"/>
      <c r="L12" s="68"/>
      <c r="M12" s="69"/>
      <c r="N12" s="71"/>
      <c r="O12" s="71"/>
      <c r="P12" s="71"/>
      <c r="Q12" s="71"/>
      <c r="R12" s="71"/>
      <c r="S12" s="71"/>
      <c r="T12" s="68"/>
      <c r="U12" s="68"/>
      <c r="V12" s="68"/>
      <c r="W12" s="68"/>
      <c r="X12" s="68"/>
      <c r="Y12" s="68"/>
      <c r="Z12" s="68"/>
    </row>
    <row r="13" spans="1:26" s="72" customFormat="1" ht="39" hidden="1" thickBot="1" x14ac:dyDescent="0.25">
      <c r="A13" s="68"/>
      <c r="B13" s="80"/>
      <c r="C13" s="83" t="s">
        <v>55</v>
      </c>
      <c r="D13" s="84" t="s">
        <v>53</v>
      </c>
      <c r="E13" s="75"/>
      <c r="F13" s="78"/>
      <c r="G13" s="78"/>
      <c r="H13" s="78"/>
      <c r="I13" s="79"/>
      <c r="J13" s="71"/>
      <c r="K13" s="71"/>
      <c r="L13" s="68"/>
      <c r="M13" s="69"/>
      <c r="N13" s="71"/>
      <c r="O13" s="71"/>
      <c r="P13" s="71"/>
      <c r="Q13" s="71"/>
      <c r="R13" s="71"/>
      <c r="S13" s="71"/>
      <c r="T13" s="68"/>
      <c r="U13" s="68"/>
      <c r="V13" s="68"/>
      <c r="W13" s="68"/>
      <c r="X13" s="68"/>
      <c r="Y13" s="68"/>
      <c r="Z13" s="68"/>
    </row>
    <row r="14" spans="1:26" s="72" customFormat="1" ht="26.25" hidden="1" thickBot="1" x14ac:dyDescent="0.25">
      <c r="A14" s="68"/>
      <c r="B14" s="80"/>
      <c r="C14" s="84" t="s">
        <v>125</v>
      </c>
      <c r="D14" s="85"/>
      <c r="E14" s="75"/>
      <c r="F14" s="78"/>
      <c r="G14" s="78"/>
      <c r="H14" s="78"/>
      <c r="I14" s="79"/>
      <c r="J14" s="71"/>
      <c r="K14" s="71"/>
      <c r="L14" s="68"/>
      <c r="M14" s="69"/>
      <c r="N14" s="71"/>
      <c r="O14" s="71"/>
      <c r="P14" s="71"/>
      <c r="Q14" s="71"/>
      <c r="R14" s="71"/>
      <c r="S14" s="71"/>
      <c r="T14" s="68"/>
      <c r="U14" s="68"/>
      <c r="V14" s="68"/>
      <c r="W14" s="68"/>
      <c r="X14" s="68"/>
      <c r="Y14" s="68"/>
      <c r="Z14" s="68"/>
    </row>
    <row r="15" spans="1:26" s="72" customFormat="1" ht="39" hidden="1" thickBot="1" x14ac:dyDescent="0.25">
      <c r="A15" s="68"/>
      <c r="B15" s="80"/>
      <c r="C15" s="86" t="s">
        <v>21</v>
      </c>
      <c r="D15" s="84"/>
      <c r="E15" s="75"/>
      <c r="F15" s="78"/>
      <c r="G15" s="78"/>
      <c r="H15" s="78"/>
      <c r="I15" s="79"/>
      <c r="J15" s="71"/>
      <c r="K15" s="71"/>
      <c r="L15" s="68"/>
      <c r="M15" s="69"/>
      <c r="N15" s="71"/>
      <c r="O15" s="71"/>
      <c r="P15" s="71"/>
      <c r="Q15" s="71"/>
      <c r="R15" s="71"/>
      <c r="S15" s="71"/>
      <c r="T15" s="68"/>
      <c r="U15" s="68"/>
      <c r="V15" s="68"/>
      <c r="W15" s="68"/>
      <c r="X15" s="68"/>
      <c r="Y15" s="68"/>
      <c r="Z15" s="68"/>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843"/>
      <c r="B17" s="773"/>
      <c r="C17" s="774"/>
      <c r="D17" s="847" t="s">
        <v>56</v>
      </c>
      <c r="E17" s="848"/>
      <c r="F17" s="848"/>
      <c r="G17" s="848"/>
      <c r="H17" s="848"/>
      <c r="I17" s="848"/>
      <c r="J17" s="848"/>
      <c r="K17" s="848"/>
      <c r="L17" s="848"/>
      <c r="M17" s="848"/>
      <c r="N17" s="848"/>
      <c r="O17" s="848"/>
      <c r="P17" s="848"/>
      <c r="Q17" s="848"/>
      <c r="R17" s="848"/>
      <c r="S17" s="848"/>
      <c r="T17" s="848"/>
      <c r="U17" s="848"/>
      <c r="V17" s="848"/>
      <c r="W17" s="849"/>
      <c r="X17" s="114" t="s">
        <v>57</v>
      </c>
      <c r="Z17" s="1"/>
    </row>
    <row r="18" spans="1:27" ht="27.75" customHeight="1" x14ac:dyDescent="0.25">
      <c r="A18" s="844"/>
      <c r="B18" s="845"/>
      <c r="C18" s="743"/>
      <c r="D18" s="850"/>
      <c r="E18" s="851"/>
      <c r="F18" s="851"/>
      <c r="G18" s="851"/>
      <c r="H18" s="851"/>
      <c r="I18" s="851"/>
      <c r="J18" s="851"/>
      <c r="K18" s="851"/>
      <c r="L18" s="851"/>
      <c r="M18" s="851"/>
      <c r="N18" s="851"/>
      <c r="O18" s="851"/>
      <c r="P18" s="851"/>
      <c r="Q18" s="851"/>
      <c r="R18" s="851"/>
      <c r="S18" s="851"/>
      <c r="T18" s="851"/>
      <c r="U18" s="851"/>
      <c r="V18" s="851"/>
      <c r="W18" s="852"/>
      <c r="X18" s="168" t="s">
        <v>164</v>
      </c>
      <c r="Z18" s="1"/>
    </row>
    <row r="19" spans="1:27" ht="27.75" customHeight="1" x14ac:dyDescent="0.25">
      <c r="A19" s="844"/>
      <c r="B19" s="845"/>
      <c r="C19" s="743"/>
      <c r="D19" s="850"/>
      <c r="E19" s="851"/>
      <c r="F19" s="851"/>
      <c r="G19" s="851"/>
      <c r="H19" s="851"/>
      <c r="I19" s="851"/>
      <c r="J19" s="851"/>
      <c r="K19" s="851"/>
      <c r="L19" s="851"/>
      <c r="M19" s="851"/>
      <c r="N19" s="851"/>
      <c r="O19" s="851"/>
      <c r="P19" s="851"/>
      <c r="Q19" s="851"/>
      <c r="R19" s="851"/>
      <c r="S19" s="851"/>
      <c r="T19" s="851"/>
      <c r="U19" s="851"/>
      <c r="V19" s="851"/>
      <c r="W19" s="852"/>
      <c r="X19" s="169" t="s">
        <v>165</v>
      </c>
      <c r="Z19" s="1"/>
    </row>
    <row r="20" spans="1:27" ht="27.75" customHeight="1" thickBot="1" x14ac:dyDescent="0.3">
      <c r="A20" s="846"/>
      <c r="B20" s="732"/>
      <c r="C20" s="733"/>
      <c r="D20" s="853"/>
      <c r="E20" s="854"/>
      <c r="F20" s="854"/>
      <c r="G20" s="854"/>
      <c r="H20" s="854"/>
      <c r="I20" s="854"/>
      <c r="J20" s="854"/>
      <c r="K20" s="854"/>
      <c r="L20" s="854"/>
      <c r="M20" s="854"/>
      <c r="N20" s="854"/>
      <c r="O20" s="854"/>
      <c r="P20" s="854"/>
      <c r="Q20" s="854"/>
      <c r="R20" s="854"/>
      <c r="S20" s="854"/>
      <c r="T20" s="854"/>
      <c r="U20" s="854"/>
      <c r="V20" s="854"/>
      <c r="W20" s="855"/>
      <c r="X20" s="115"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931" t="s">
        <v>59</v>
      </c>
      <c r="B22" s="932"/>
      <c r="C22" s="933"/>
      <c r="D22" s="23"/>
      <c r="E22" s="929" t="str">
        <f>CONCATENATE("INFORME DE SEGUIMIENTO DEL PROCESO ",A23)</f>
        <v>INFORME DE SEGUIMIENTO DEL PROCESO GESTIÓN CONTRACTUAL</v>
      </c>
      <c r="F22" s="930"/>
      <c r="G22" s="21"/>
      <c r="H22" s="938" t="s">
        <v>60</v>
      </c>
      <c r="I22" s="939"/>
      <c r="J22" s="940"/>
      <c r="K22" s="100"/>
      <c r="L22" s="100"/>
      <c r="M22" s="946" t="s">
        <v>61</v>
      </c>
      <c r="N22" s="947"/>
      <c r="O22" s="948"/>
      <c r="P22" s="104"/>
      <c r="Q22" s="104"/>
      <c r="R22" s="104"/>
      <c r="S22" s="104"/>
      <c r="T22" s="104"/>
      <c r="U22" s="104"/>
      <c r="V22" s="104"/>
      <c r="W22" s="104"/>
      <c r="X22" s="103"/>
    </row>
    <row r="23" spans="1:27" ht="53.25" customHeight="1" thickBot="1" x14ac:dyDescent="0.3">
      <c r="A23" s="950" t="s">
        <v>42</v>
      </c>
      <c r="B23" s="951"/>
      <c r="C23" s="952"/>
      <c r="D23" s="23"/>
      <c r="E23" s="118" t="s">
        <v>148</v>
      </c>
      <c r="F23" s="119">
        <f>COUNTA(E31:E40)</f>
        <v>0</v>
      </c>
      <c r="G23" s="21"/>
      <c r="H23" s="941" t="s">
        <v>69</v>
      </c>
      <c r="I23" s="942"/>
      <c r="J23" s="119">
        <f>COUNTIF(I31:I40,"Acción correctiva")</f>
        <v>0</v>
      </c>
      <c r="K23" s="105"/>
      <c r="L23" s="101"/>
      <c r="M23" s="106" t="s">
        <v>65</v>
      </c>
      <c r="N23" s="117" t="s">
        <v>66</v>
      </c>
      <c r="O23" s="148" t="s">
        <v>67</v>
      </c>
      <c r="P23" s="104"/>
      <c r="Q23" s="104"/>
      <c r="R23" s="104"/>
      <c r="S23" s="104"/>
      <c r="T23" s="104"/>
      <c r="U23" s="103"/>
      <c r="V23" s="103"/>
      <c r="W23" s="23"/>
      <c r="X23" s="103"/>
    </row>
    <row r="24" spans="1:27" ht="48.75" customHeight="1" thickBot="1" x14ac:dyDescent="0.4">
      <c r="A24" s="27"/>
      <c r="B24" s="23"/>
      <c r="C24" s="23"/>
      <c r="D24" s="28"/>
      <c r="E24" s="120" t="s">
        <v>62</v>
      </c>
      <c r="F24" s="121">
        <f>COUNTA(H31:H40)</f>
        <v>0</v>
      </c>
      <c r="G24" s="24"/>
      <c r="H24" s="943" t="s">
        <v>153</v>
      </c>
      <c r="I24" s="944"/>
      <c r="J24" s="124">
        <f>COUNTIF(I31:I40,"Acción Preventiva y/o de mejora")</f>
        <v>0</v>
      </c>
      <c r="K24" s="105"/>
      <c r="L24" s="101"/>
      <c r="M24" s="107">
        <v>2016</v>
      </c>
      <c r="N24" s="37"/>
      <c r="O24" s="108">
        <v>18</v>
      </c>
      <c r="P24" s="104"/>
      <c r="Q24" s="104"/>
      <c r="R24" s="105"/>
      <c r="S24" s="105"/>
      <c r="T24" s="105"/>
      <c r="U24" s="103"/>
      <c r="V24" s="103"/>
      <c r="W24" s="23"/>
      <c r="X24" s="103"/>
    </row>
    <row r="25" spans="1:27" ht="53.25" customHeight="1" x14ac:dyDescent="0.35">
      <c r="A25" s="27"/>
      <c r="B25" s="23"/>
      <c r="C25" s="23"/>
      <c r="D25" s="33"/>
      <c r="E25" s="122" t="s">
        <v>149</v>
      </c>
      <c r="F25" s="121">
        <f>COUNTIF(W31:W35, "Vencida")</f>
        <v>0</v>
      </c>
      <c r="G25" s="24"/>
      <c r="H25" s="945"/>
      <c r="I25" s="945"/>
      <c r="J25" s="111"/>
      <c r="K25" s="105"/>
      <c r="L25" s="101"/>
      <c r="M25" s="109">
        <v>2017</v>
      </c>
      <c r="N25" s="46"/>
      <c r="O25" s="110">
        <v>9</v>
      </c>
      <c r="P25" s="104"/>
      <c r="Q25" s="104"/>
      <c r="R25" s="105"/>
      <c r="S25" s="105"/>
      <c r="T25" s="105"/>
      <c r="U25" s="103"/>
      <c r="V25" s="103"/>
      <c r="W25" s="23"/>
      <c r="X25" s="58"/>
    </row>
    <row r="26" spans="1:27" ht="48.75" customHeight="1" x14ac:dyDescent="0.35">
      <c r="A26" s="27"/>
      <c r="B26" s="23"/>
      <c r="C26" s="23"/>
      <c r="D26" s="28"/>
      <c r="E26" s="122" t="s">
        <v>150</v>
      </c>
      <c r="F26" s="299">
        <f>COUNTIF(W31:W40, "En ejecución")</f>
        <v>0</v>
      </c>
      <c r="G26" s="24"/>
      <c r="H26" s="945"/>
      <c r="I26" s="945"/>
      <c r="J26" s="166"/>
      <c r="K26" s="111"/>
      <c r="L26" s="101"/>
      <c r="M26" s="109">
        <v>2018</v>
      </c>
      <c r="N26" s="46"/>
      <c r="O26" s="110"/>
      <c r="P26" s="104"/>
      <c r="Q26" s="104"/>
      <c r="R26" s="105"/>
      <c r="S26" s="105"/>
      <c r="T26" s="105"/>
      <c r="U26" s="103"/>
      <c r="V26" s="103"/>
      <c r="W26" s="23"/>
      <c r="X26" s="58"/>
    </row>
    <row r="27" spans="1:27" ht="51" customHeight="1" thickBot="1" x14ac:dyDescent="0.4">
      <c r="A27" s="27"/>
      <c r="B27" s="23"/>
      <c r="C27" s="23"/>
      <c r="D27" s="33"/>
      <c r="E27" s="123" t="s">
        <v>152</v>
      </c>
      <c r="F27" s="124">
        <f>COUNTIF(W31:W40,"Cerrada")</f>
        <v>0</v>
      </c>
      <c r="G27" s="24"/>
      <c r="H27" s="25"/>
      <c r="I27" s="102"/>
      <c r="J27" s="101"/>
      <c r="K27" s="101"/>
      <c r="L27" s="101"/>
      <c r="M27" s="112" t="s">
        <v>74</v>
      </c>
      <c r="N27" s="113">
        <f>SUM(N24:N26)</f>
        <v>0</v>
      </c>
      <c r="O27" s="149">
        <f>SUM(O24:O26)</f>
        <v>27</v>
      </c>
      <c r="P27" s="104"/>
      <c r="Q27" s="104"/>
      <c r="R27" s="105"/>
      <c r="S27" s="105"/>
      <c r="T27" s="105"/>
      <c r="U27" s="103"/>
      <c r="V27" s="103"/>
      <c r="W27" s="23"/>
      <c r="X27" s="58"/>
    </row>
    <row r="28" spans="1:27" ht="41.25" customHeight="1" thickBot="1" x14ac:dyDescent="0.4">
      <c r="A28" s="27"/>
      <c r="B28" s="23"/>
      <c r="C28" s="23"/>
      <c r="D28" s="23"/>
      <c r="E28" s="96"/>
      <c r="F28" s="97"/>
      <c r="G28" s="24"/>
      <c r="H28" s="25"/>
      <c r="I28" s="98"/>
      <c r="J28" s="99"/>
      <c r="K28" s="98"/>
      <c r="L28" s="99"/>
      <c r="M28" s="116"/>
      <c r="N28" s="26"/>
      <c r="O28" s="26"/>
      <c r="P28" s="26"/>
      <c r="Q28" s="26"/>
      <c r="R28" s="20"/>
      <c r="S28" s="20"/>
      <c r="T28" s="20"/>
      <c r="U28" s="20"/>
      <c r="V28" s="20"/>
      <c r="W28" s="20"/>
      <c r="X28" s="20"/>
    </row>
    <row r="29" spans="1:27" s="90" customFormat="1" ht="45" customHeight="1" thickBot="1" x14ac:dyDescent="0.25">
      <c r="A29" s="837" t="s">
        <v>77</v>
      </c>
      <c r="B29" s="838"/>
      <c r="C29" s="838"/>
      <c r="D29" s="838"/>
      <c r="E29" s="838"/>
      <c r="F29" s="838"/>
      <c r="G29" s="839"/>
      <c r="H29" s="840" t="s">
        <v>78</v>
      </c>
      <c r="I29" s="841"/>
      <c r="J29" s="841"/>
      <c r="K29" s="841"/>
      <c r="L29" s="841"/>
      <c r="M29" s="841"/>
      <c r="N29" s="842"/>
      <c r="O29" s="856" t="s">
        <v>79</v>
      </c>
      <c r="P29" s="937"/>
      <c r="Q29" s="937"/>
      <c r="R29" s="937"/>
      <c r="S29" s="857"/>
      <c r="T29" s="858" t="s">
        <v>145</v>
      </c>
      <c r="U29" s="859"/>
      <c r="V29" s="859"/>
      <c r="W29" s="859"/>
      <c r="X29" s="860"/>
      <c r="Y29" s="92"/>
      <c r="Z29" s="93"/>
      <c r="AA29" s="94"/>
    </row>
    <row r="30" spans="1:27" ht="63" customHeight="1" thickBot="1" x14ac:dyDescent="0.3">
      <c r="A30" s="180" t="s">
        <v>151</v>
      </c>
      <c r="B30" s="181" t="s">
        <v>3</v>
      </c>
      <c r="C30" s="181" t="s">
        <v>81</v>
      </c>
      <c r="D30" s="181" t="s">
        <v>137</v>
      </c>
      <c r="E30" s="181" t="s">
        <v>138</v>
      </c>
      <c r="F30" s="181" t="s">
        <v>139</v>
      </c>
      <c r="G30" s="182" t="s">
        <v>140</v>
      </c>
      <c r="H30" s="183" t="s">
        <v>143</v>
      </c>
      <c r="I30" s="181" t="s">
        <v>5</v>
      </c>
      <c r="J30" s="181" t="s">
        <v>82</v>
      </c>
      <c r="K30" s="184" t="s">
        <v>83</v>
      </c>
      <c r="L30" s="184" t="s">
        <v>85</v>
      </c>
      <c r="M30" s="184" t="s">
        <v>86</v>
      </c>
      <c r="N30" s="185" t="s">
        <v>87</v>
      </c>
      <c r="O30" s="901" t="s">
        <v>88</v>
      </c>
      <c r="P30" s="902"/>
      <c r="Q30" s="902"/>
      <c r="R30" s="903"/>
      <c r="S30" s="185" t="s">
        <v>89</v>
      </c>
      <c r="T30" s="186" t="s">
        <v>88</v>
      </c>
      <c r="U30" s="184" t="s">
        <v>89</v>
      </c>
      <c r="V30" s="184" t="s">
        <v>162</v>
      </c>
      <c r="W30" s="184" t="s">
        <v>90</v>
      </c>
      <c r="X30" s="185" t="s">
        <v>159</v>
      </c>
      <c r="Y30" s="91"/>
      <c r="Z30" s="95"/>
      <c r="AA30" s="95"/>
    </row>
    <row r="31" spans="1:27" ht="37.5" customHeight="1" x14ac:dyDescent="0.25">
      <c r="A31" s="171"/>
      <c r="B31" s="171"/>
      <c r="C31" s="171"/>
      <c r="D31" s="171"/>
      <c r="E31" s="172"/>
      <c r="F31" s="171"/>
      <c r="G31" s="187"/>
      <c r="H31" s="187"/>
      <c r="I31" s="172"/>
      <c r="J31" s="172"/>
      <c r="K31" s="172"/>
      <c r="L31" s="172"/>
      <c r="M31" s="176"/>
      <c r="N31" s="172"/>
      <c r="O31" s="977"/>
      <c r="P31" s="978"/>
      <c r="Q31" s="978"/>
      <c r="R31" s="979"/>
      <c r="S31" s="172"/>
      <c r="T31" s="174"/>
      <c r="U31" s="174"/>
      <c r="V31" s="174"/>
      <c r="W31" s="170"/>
      <c r="X31" s="188"/>
      <c r="Y31" s="70"/>
      <c r="Z31" s="1"/>
    </row>
    <row r="32" spans="1:27" ht="37.5" customHeight="1" x14ac:dyDescent="0.25">
      <c r="A32" s="158"/>
      <c r="B32" s="155"/>
      <c r="C32" s="155"/>
      <c r="D32" s="158"/>
      <c r="E32" s="159"/>
      <c r="F32" s="155"/>
      <c r="G32" s="160"/>
      <c r="H32" s="160"/>
      <c r="I32" s="156"/>
      <c r="J32" s="159"/>
      <c r="K32" s="159"/>
      <c r="L32" s="159"/>
      <c r="M32" s="161"/>
      <c r="N32" s="159"/>
      <c r="O32" s="980"/>
      <c r="P32" s="981"/>
      <c r="Q32" s="981"/>
      <c r="R32" s="982"/>
      <c r="S32" s="159"/>
      <c r="T32" s="162"/>
      <c r="U32" s="162"/>
      <c r="V32" s="157"/>
      <c r="W32" s="164"/>
      <c r="X32" s="163"/>
      <c r="Y32" s="16"/>
      <c r="Z32" s="1"/>
    </row>
    <row r="33" spans="1:26" ht="37.5" customHeight="1" x14ac:dyDescent="0.25">
      <c r="A33" s="158"/>
      <c r="B33" s="155"/>
      <c r="C33" s="155"/>
      <c r="D33" s="158"/>
      <c r="E33" s="159"/>
      <c r="F33" s="155"/>
      <c r="G33" s="160"/>
      <c r="H33" s="160"/>
      <c r="I33" s="156"/>
      <c r="J33" s="158"/>
      <c r="K33" s="158"/>
      <c r="L33" s="159"/>
      <c r="M33" s="158"/>
      <c r="N33" s="158"/>
      <c r="O33" s="983"/>
      <c r="P33" s="984"/>
      <c r="Q33" s="984"/>
      <c r="R33" s="985"/>
      <c r="S33" s="158"/>
      <c r="T33" s="162"/>
      <c r="U33" s="162"/>
      <c r="V33" s="157"/>
      <c r="W33" s="164"/>
      <c r="X33" s="163"/>
      <c r="Y33" s="16"/>
      <c r="Z33" s="1"/>
    </row>
    <row r="34" spans="1:26" x14ac:dyDescent="0.25">
      <c r="A34" s="1"/>
      <c r="B34" s="1"/>
      <c r="C34" s="1"/>
      <c r="D34" s="1"/>
      <c r="E34" s="16"/>
      <c r="F34" s="1"/>
      <c r="G34" s="16"/>
      <c r="H34" s="16"/>
      <c r="I34" s="1"/>
      <c r="J34" s="1"/>
      <c r="K34" s="1"/>
      <c r="L34" s="1"/>
      <c r="M34" s="1"/>
      <c r="N34" s="1"/>
      <c r="O34" s="1"/>
      <c r="P34" s="1"/>
      <c r="Q34" s="1"/>
      <c r="R34" s="1"/>
      <c r="S34" s="1"/>
      <c r="T34" s="15"/>
      <c r="U34" s="15"/>
      <c r="V34" s="15"/>
      <c r="W34" s="13"/>
      <c r="X34" s="16"/>
      <c r="Y34" s="1"/>
      <c r="Z34" s="1"/>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6"/>
      <c r="F92" s="1"/>
      <c r="G92" s="16"/>
      <c r="H92" s="16"/>
      <c r="I92" s="1"/>
      <c r="J92" s="1"/>
      <c r="K92" s="1"/>
      <c r="L92" s="1"/>
      <c r="M92" s="1"/>
      <c r="N92" s="1"/>
      <c r="O92" s="1"/>
      <c r="P92" s="1"/>
      <c r="Q92" s="1"/>
      <c r="R92" s="1"/>
      <c r="S92" s="1"/>
      <c r="T92" s="15"/>
      <c r="U92" s="15"/>
      <c r="V92" s="15"/>
      <c r="W92" s="13"/>
      <c r="X92" s="16"/>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3"/>
      <c r="X93" s="1"/>
      <c r="Y93" s="1"/>
      <c r="Z93" s="1"/>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row r="919" spans="23:23" x14ac:dyDescent="0.25">
      <c r="W919" s="13"/>
    </row>
  </sheetData>
  <mergeCells count="19">
    <mergeCell ref="A17:C20"/>
    <mergeCell ref="D17:W20"/>
    <mergeCell ref="A22:C22"/>
    <mergeCell ref="E22:F22"/>
    <mergeCell ref="H22:J22"/>
    <mergeCell ref="M22:O22"/>
    <mergeCell ref="T29:X29"/>
    <mergeCell ref="O30:R30"/>
    <mergeCell ref="A23:C23"/>
    <mergeCell ref="H23:I23"/>
    <mergeCell ref="H24:I24"/>
    <mergeCell ref="H25:I25"/>
    <mergeCell ref="H26:I26"/>
    <mergeCell ref="O31:R31"/>
    <mergeCell ref="O32:R32"/>
    <mergeCell ref="O33:R33"/>
    <mergeCell ref="A29:G29"/>
    <mergeCell ref="H29:N29"/>
    <mergeCell ref="O29:S29"/>
  </mergeCells>
  <conditionalFormatting sqref="W31:W33">
    <cfRule type="containsText" dxfId="44" priority="1" stopIfTrue="1" operator="containsText" text="Cerrada">
      <formula>NOT(ISERROR(SEARCH("Cerrada",W31)))</formula>
    </cfRule>
    <cfRule type="containsText" dxfId="43" priority="2" stopIfTrue="1" operator="containsText" text="En ejecución">
      <formula>NOT(ISERROR(SEARCH("En ejecución",W31)))</formula>
    </cfRule>
    <cfRule type="containsText" dxfId="42" priority="3" stopIfTrue="1" operator="containsText" text="Vencida">
      <formula>NOT(ISERROR(SEARCH("Vencida",W31)))</formula>
    </cfRule>
  </conditionalFormatting>
  <dataValidations count="7">
    <dataValidation type="list" allowBlank="1" showInputMessage="1" showErrorMessage="1" sqref="W31:W33">
      <formula1>$I$2:$I$4</formula1>
    </dataValidation>
    <dataValidation type="list" allowBlank="1" showInputMessage="1" showErrorMessage="1" sqref="V31:V33">
      <formula1>$J$2:$J$4</formula1>
    </dataValidation>
    <dataValidation type="list" allowBlank="1" showInputMessage="1" showErrorMessage="1" sqref="I31:I33">
      <formula1>$H$2:$H$3</formula1>
    </dataValidation>
    <dataValidation type="list" allowBlank="1" showInputMessage="1" showErrorMessage="1" sqref="F31:F33">
      <formula1>$G$2:$G$5</formula1>
    </dataValidation>
    <dataValidation type="list" allowBlank="1" showInputMessage="1" showErrorMessage="1" sqref="C31:C33">
      <formula1>$D$2:$D$13</formula1>
    </dataValidation>
    <dataValidation type="list" allowBlank="1" showInputMessage="1" showErrorMessage="1" sqref="B31:B33">
      <formula1>$F$2:$F$6</formula1>
    </dataValidation>
    <dataValidation type="list" allowBlank="1" showErrorMessage="1" sqref="A23">
      <formula1>PROCESOS</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919"/>
  <sheetViews>
    <sheetView showGridLines="0" topLeftCell="A26" zoomScale="80" zoomScaleNormal="80" workbookViewId="0">
      <selection activeCell="A31" sqref="A31"/>
    </sheetView>
  </sheetViews>
  <sheetFormatPr baseColWidth="10" defaultColWidth="14.42578125" defaultRowHeight="15" customHeight="1" x14ac:dyDescent="0.25"/>
  <cols>
    <col min="1" max="1" width="6.5703125" style="165" customWidth="1"/>
    <col min="2" max="2" width="10.7109375" style="165" customWidth="1"/>
    <col min="3" max="3" width="17.5703125" style="165" customWidth="1"/>
    <col min="4" max="4" width="21.5703125" style="165" customWidth="1"/>
    <col min="5" max="5" width="52.28515625" style="165" customWidth="1"/>
    <col min="6" max="6" width="24.140625" style="165" customWidth="1"/>
    <col min="7" max="7" width="26.5703125" style="165" customWidth="1"/>
    <col min="8" max="8" width="25.85546875" style="165" customWidth="1"/>
    <col min="9" max="9" width="14" style="165" customWidth="1"/>
    <col min="10" max="10" width="18" style="165" customWidth="1"/>
    <col min="11" max="11" width="18.5703125" style="165" customWidth="1"/>
    <col min="12" max="12" width="20" style="165" customWidth="1"/>
    <col min="13" max="13" width="18.28515625" style="165" customWidth="1"/>
    <col min="14" max="15" width="18" style="165" customWidth="1"/>
    <col min="16" max="16" width="26.28515625" style="165" customWidth="1"/>
    <col min="17" max="17" width="24.85546875" style="165" customWidth="1"/>
    <col min="18" max="18" width="19.42578125" style="165" customWidth="1"/>
    <col min="19" max="19" width="28.140625" style="165" customWidth="1"/>
    <col min="20" max="20" width="57.28515625" style="165" customWidth="1"/>
    <col min="21" max="21" width="40.140625" style="165" customWidth="1"/>
    <col min="22" max="22" width="18.42578125" style="165" customWidth="1"/>
    <col min="23" max="23" width="19.42578125" style="165" customWidth="1"/>
    <col min="24" max="24" width="80.28515625" style="165" customWidth="1"/>
    <col min="25" max="25" width="31.140625" style="165" customWidth="1"/>
    <col min="26" max="26" width="14.42578125" style="165" customWidth="1"/>
    <col min="27" max="28" width="11" style="165" customWidth="1"/>
    <col min="29" max="16384" width="14.42578125" style="165"/>
  </cols>
  <sheetData>
    <row r="1" spans="1:26" ht="44.25" hidden="1" customHeight="1" x14ac:dyDescent="0.35">
      <c r="A1" s="2"/>
      <c r="B1" s="81"/>
      <c r="C1" s="82" t="s">
        <v>1</v>
      </c>
      <c r="D1" s="82" t="s">
        <v>2</v>
      </c>
      <c r="E1" s="5"/>
      <c r="F1" s="6" t="s">
        <v>3</v>
      </c>
      <c r="G1" s="6" t="s">
        <v>141</v>
      </c>
      <c r="H1" s="6" t="s">
        <v>5</v>
      </c>
      <c r="I1" s="6" t="s">
        <v>7</v>
      </c>
      <c r="J1" s="6" t="s">
        <v>162</v>
      </c>
      <c r="K1" s="1"/>
      <c r="L1" s="8"/>
      <c r="M1" s="7"/>
      <c r="N1" s="7"/>
      <c r="O1" s="7"/>
      <c r="P1" s="7"/>
      <c r="Q1" s="7"/>
      <c r="R1" s="7"/>
      <c r="S1" s="1"/>
      <c r="T1" s="1"/>
      <c r="U1" s="1"/>
      <c r="V1" s="1"/>
      <c r="W1" s="1"/>
      <c r="X1" s="1"/>
      <c r="Y1" s="1"/>
    </row>
    <row r="2" spans="1:26" s="72" customFormat="1" ht="26.25" hidden="1" thickBot="1" x14ac:dyDescent="0.25">
      <c r="A2" s="68"/>
      <c r="B2" s="80"/>
      <c r="C2" s="83" t="s">
        <v>8</v>
      </c>
      <c r="D2" s="84" t="s">
        <v>9</v>
      </c>
      <c r="E2" s="75"/>
      <c r="F2" s="87" t="s">
        <v>10</v>
      </c>
      <c r="G2" s="88" t="s">
        <v>158</v>
      </c>
      <c r="H2" s="87" t="s">
        <v>24</v>
      </c>
      <c r="I2" s="152" t="s">
        <v>146</v>
      </c>
      <c r="J2" s="73" t="s">
        <v>160</v>
      </c>
      <c r="K2" s="68"/>
      <c r="L2" s="69"/>
      <c r="M2" s="71"/>
      <c r="N2" s="71"/>
      <c r="O2" s="71"/>
      <c r="P2" s="71"/>
      <c r="Q2" s="71"/>
      <c r="R2" s="71"/>
      <c r="S2" s="68"/>
      <c r="T2" s="68"/>
      <c r="U2" s="68"/>
      <c r="V2" s="68"/>
      <c r="W2" s="68"/>
      <c r="X2" s="68"/>
      <c r="Y2" s="68"/>
    </row>
    <row r="3" spans="1:26" s="72" customFormat="1" ht="26.25" hidden="1" thickBot="1" x14ac:dyDescent="0.25">
      <c r="A3" s="68"/>
      <c r="B3" s="80"/>
      <c r="C3" s="83" t="s">
        <v>14</v>
      </c>
      <c r="D3" s="84" t="s">
        <v>15</v>
      </c>
      <c r="E3" s="75"/>
      <c r="F3" s="87" t="s">
        <v>132</v>
      </c>
      <c r="G3" s="88" t="s">
        <v>11</v>
      </c>
      <c r="H3" s="88" t="s">
        <v>144</v>
      </c>
      <c r="I3" s="154" t="s">
        <v>147</v>
      </c>
      <c r="J3" s="73" t="s">
        <v>163</v>
      </c>
      <c r="K3" s="68"/>
      <c r="L3" s="69"/>
      <c r="M3" s="71"/>
      <c r="N3" s="71"/>
      <c r="O3" s="71"/>
      <c r="P3" s="71"/>
      <c r="Q3" s="71"/>
      <c r="R3" s="71"/>
      <c r="S3" s="68"/>
      <c r="T3" s="68"/>
      <c r="U3" s="68"/>
      <c r="V3" s="68"/>
      <c r="W3" s="68"/>
      <c r="X3" s="68"/>
      <c r="Y3" s="68"/>
    </row>
    <row r="4" spans="1:26" s="72" customFormat="1" ht="26.25" hidden="1" thickBot="1" x14ac:dyDescent="0.25">
      <c r="A4" s="68"/>
      <c r="B4" s="80"/>
      <c r="C4" s="83" t="s">
        <v>123</v>
      </c>
      <c r="D4" s="84" t="s">
        <v>127</v>
      </c>
      <c r="E4" s="75"/>
      <c r="F4" s="87" t="s">
        <v>133</v>
      </c>
      <c r="G4" s="88" t="s">
        <v>142</v>
      </c>
      <c r="H4" s="76"/>
      <c r="I4" s="153" t="s">
        <v>30</v>
      </c>
      <c r="J4" s="73" t="s">
        <v>161</v>
      </c>
      <c r="K4" s="68"/>
      <c r="L4" s="69"/>
      <c r="M4" s="71"/>
      <c r="N4" s="71"/>
      <c r="O4" s="71"/>
      <c r="P4" s="71"/>
      <c r="Q4" s="71"/>
      <c r="R4" s="71"/>
      <c r="S4" s="68"/>
      <c r="T4" s="68"/>
      <c r="U4" s="68"/>
      <c r="V4" s="68"/>
      <c r="W4" s="68"/>
      <c r="X4" s="68"/>
      <c r="Y4" s="68"/>
    </row>
    <row r="5" spans="1:26" s="72" customFormat="1" ht="39" hidden="1" thickBot="1" x14ac:dyDescent="0.25">
      <c r="A5" s="68"/>
      <c r="B5" s="80"/>
      <c r="C5" s="84" t="s">
        <v>121</v>
      </c>
      <c r="D5" s="84" t="s">
        <v>129</v>
      </c>
      <c r="E5" s="75"/>
      <c r="F5" s="88" t="s">
        <v>134</v>
      </c>
      <c r="G5" s="88" t="s">
        <v>17</v>
      </c>
      <c r="H5" s="74"/>
      <c r="I5" s="73"/>
      <c r="J5" s="73"/>
      <c r="K5" s="68"/>
      <c r="L5" s="69"/>
      <c r="M5" s="71"/>
      <c r="N5" s="71"/>
      <c r="O5" s="71"/>
      <c r="P5" s="71"/>
      <c r="Q5" s="71"/>
      <c r="R5" s="71"/>
      <c r="S5" s="68"/>
      <c r="T5" s="68"/>
      <c r="U5" s="68"/>
      <c r="V5" s="68"/>
      <c r="W5" s="68"/>
      <c r="X5" s="68"/>
      <c r="Y5" s="68"/>
    </row>
    <row r="6" spans="1:26" s="72" customFormat="1" ht="26.25" hidden="1" thickBot="1" x14ac:dyDescent="0.25">
      <c r="A6" s="68"/>
      <c r="B6" s="80"/>
      <c r="C6" s="83" t="s">
        <v>38</v>
      </c>
      <c r="D6" s="84" t="s">
        <v>128</v>
      </c>
      <c r="F6" s="88" t="s">
        <v>135</v>
      </c>
      <c r="G6" s="74"/>
      <c r="H6" s="74"/>
      <c r="I6" s="73"/>
      <c r="J6" s="73"/>
      <c r="K6" s="68"/>
      <c r="L6" s="69"/>
      <c r="M6" s="71"/>
      <c r="N6" s="71"/>
      <c r="O6" s="71"/>
      <c r="P6" s="71"/>
      <c r="Q6" s="71"/>
      <c r="R6" s="71"/>
      <c r="S6" s="68"/>
      <c r="T6" s="68"/>
      <c r="U6" s="68"/>
      <c r="V6" s="68"/>
      <c r="W6" s="68"/>
      <c r="X6" s="68"/>
      <c r="Y6" s="68"/>
    </row>
    <row r="7" spans="1:26" s="72" customFormat="1" ht="26.25" hidden="1" thickBot="1" x14ac:dyDescent="0.25">
      <c r="A7" s="68"/>
      <c r="B7" s="80"/>
      <c r="C7" s="83" t="s">
        <v>42</v>
      </c>
      <c r="D7" s="84" t="s">
        <v>130</v>
      </c>
      <c r="E7" s="75"/>
      <c r="F7" s="76"/>
      <c r="G7" s="74"/>
      <c r="H7" s="74"/>
      <c r="I7" s="77"/>
      <c r="J7" s="77"/>
      <c r="K7" s="68"/>
      <c r="L7" s="69"/>
      <c r="M7" s="71"/>
      <c r="N7" s="71"/>
      <c r="O7" s="71"/>
      <c r="P7" s="71"/>
      <c r="Q7" s="71"/>
      <c r="R7" s="71"/>
      <c r="S7" s="68"/>
      <c r="T7" s="68"/>
      <c r="U7" s="68"/>
      <c r="V7" s="68"/>
      <c r="W7" s="68"/>
      <c r="X7" s="68"/>
      <c r="Y7" s="68"/>
    </row>
    <row r="8" spans="1:26" s="72" customFormat="1" ht="26.25" hidden="1" thickBot="1" x14ac:dyDescent="0.25">
      <c r="A8" s="68"/>
      <c r="B8" s="80"/>
      <c r="C8" s="83" t="s">
        <v>45</v>
      </c>
      <c r="D8" s="84" t="s">
        <v>35</v>
      </c>
      <c r="E8" s="75"/>
      <c r="F8" s="76"/>
      <c r="G8" s="74"/>
      <c r="H8" s="74"/>
      <c r="I8" s="73"/>
      <c r="J8" s="73"/>
      <c r="K8" s="68"/>
      <c r="L8" s="69"/>
      <c r="M8" s="71"/>
      <c r="N8" s="71"/>
      <c r="O8" s="71"/>
      <c r="P8" s="71"/>
      <c r="Q8" s="71"/>
      <c r="R8" s="71"/>
      <c r="S8" s="68"/>
      <c r="T8" s="68"/>
      <c r="U8" s="68"/>
      <c r="V8" s="68"/>
      <c r="W8" s="68"/>
      <c r="X8" s="68"/>
      <c r="Y8" s="68"/>
    </row>
    <row r="9" spans="1:26" s="72" customFormat="1" ht="51.75" hidden="1" thickBot="1" x14ac:dyDescent="0.25">
      <c r="A9" s="68"/>
      <c r="B9" s="80"/>
      <c r="C9" s="83" t="s">
        <v>124</v>
      </c>
      <c r="D9" s="84" t="s">
        <v>39</v>
      </c>
      <c r="E9" s="75"/>
      <c r="F9" s="74"/>
      <c r="G9" s="74"/>
      <c r="H9" s="74"/>
      <c r="I9" s="73"/>
      <c r="J9" s="73"/>
      <c r="K9" s="68"/>
      <c r="L9" s="69"/>
      <c r="M9" s="71"/>
      <c r="N9" s="71"/>
      <c r="O9" s="71"/>
      <c r="P9" s="71"/>
      <c r="Q9" s="71"/>
      <c r="R9" s="71"/>
      <c r="S9" s="68"/>
      <c r="T9" s="68"/>
      <c r="U9" s="68"/>
      <c r="V9" s="68"/>
      <c r="W9" s="68"/>
      <c r="X9" s="68"/>
      <c r="Y9" s="68"/>
    </row>
    <row r="10" spans="1:26" s="72" customFormat="1" ht="26.25" hidden="1" thickBot="1" x14ac:dyDescent="0.25">
      <c r="A10" s="68"/>
      <c r="B10" s="80"/>
      <c r="C10" s="83" t="s">
        <v>50</v>
      </c>
      <c r="D10" s="84" t="s">
        <v>43</v>
      </c>
      <c r="E10" s="75"/>
      <c r="F10" s="74"/>
      <c r="G10" s="74"/>
      <c r="H10" s="74"/>
      <c r="I10" s="73"/>
      <c r="J10" s="73"/>
      <c r="K10" s="68"/>
      <c r="L10" s="69"/>
      <c r="M10" s="71"/>
      <c r="N10" s="71"/>
      <c r="O10" s="71"/>
      <c r="P10" s="71"/>
      <c r="Q10" s="71"/>
      <c r="R10" s="71"/>
      <c r="S10" s="68"/>
      <c r="T10" s="68"/>
      <c r="U10" s="68"/>
      <c r="V10" s="68"/>
      <c r="W10" s="68"/>
      <c r="X10" s="68"/>
      <c r="Y10" s="68"/>
    </row>
    <row r="11" spans="1:26" s="72" customFormat="1" ht="39" hidden="1" thickBot="1" x14ac:dyDescent="0.25">
      <c r="A11" s="68"/>
      <c r="B11" s="80"/>
      <c r="C11" s="83" t="s">
        <v>52</v>
      </c>
      <c r="D11" s="84" t="s">
        <v>136</v>
      </c>
      <c r="E11" s="75"/>
      <c r="F11" s="74"/>
      <c r="G11" s="74"/>
      <c r="H11" s="74"/>
      <c r="I11" s="73"/>
      <c r="J11" s="73"/>
      <c r="K11" s="68"/>
      <c r="L11" s="69"/>
      <c r="M11" s="71"/>
      <c r="N11" s="71"/>
      <c r="O11" s="71"/>
      <c r="P11" s="71"/>
      <c r="Q11" s="71"/>
      <c r="R11" s="71"/>
      <c r="S11" s="68"/>
      <c r="T11" s="68"/>
      <c r="U11" s="68"/>
      <c r="V11" s="68"/>
      <c r="W11" s="68"/>
      <c r="X11" s="68"/>
      <c r="Y11" s="68"/>
    </row>
    <row r="12" spans="1:26" s="72" customFormat="1" ht="26.25" hidden="1" thickBot="1" x14ac:dyDescent="0.25">
      <c r="A12" s="68"/>
      <c r="B12" s="80"/>
      <c r="C12" s="83" t="s">
        <v>54</v>
      </c>
      <c r="D12" s="84" t="s">
        <v>131</v>
      </c>
      <c r="E12" s="75"/>
      <c r="F12" s="78"/>
      <c r="G12" s="78"/>
      <c r="H12" s="78"/>
      <c r="I12" s="79"/>
      <c r="J12" s="71"/>
      <c r="K12" s="71"/>
      <c r="L12" s="68"/>
      <c r="M12" s="69"/>
      <c r="N12" s="71"/>
      <c r="O12" s="71"/>
      <c r="P12" s="71"/>
      <c r="Q12" s="71"/>
      <c r="R12" s="71"/>
      <c r="S12" s="71"/>
      <c r="T12" s="68"/>
      <c r="U12" s="68"/>
      <c r="V12" s="68"/>
      <c r="W12" s="68"/>
      <c r="X12" s="68"/>
      <c r="Y12" s="68"/>
      <c r="Z12" s="68"/>
    </row>
    <row r="13" spans="1:26" s="72" customFormat="1" ht="39" hidden="1" thickBot="1" x14ac:dyDescent="0.25">
      <c r="A13" s="68"/>
      <c r="B13" s="80"/>
      <c r="C13" s="83" t="s">
        <v>55</v>
      </c>
      <c r="D13" s="84" t="s">
        <v>53</v>
      </c>
      <c r="E13" s="75"/>
      <c r="F13" s="78"/>
      <c r="G13" s="78"/>
      <c r="H13" s="78"/>
      <c r="I13" s="79"/>
      <c r="J13" s="71"/>
      <c r="K13" s="71"/>
      <c r="L13" s="68"/>
      <c r="M13" s="69"/>
      <c r="N13" s="71"/>
      <c r="O13" s="71"/>
      <c r="P13" s="71"/>
      <c r="Q13" s="71"/>
      <c r="R13" s="71"/>
      <c r="S13" s="71"/>
      <c r="T13" s="68"/>
      <c r="U13" s="68"/>
      <c r="V13" s="68"/>
      <c r="W13" s="68"/>
      <c r="X13" s="68"/>
      <c r="Y13" s="68"/>
      <c r="Z13" s="68"/>
    </row>
    <row r="14" spans="1:26" s="72" customFormat="1" ht="26.25" hidden="1" thickBot="1" x14ac:dyDescent="0.25">
      <c r="A14" s="68"/>
      <c r="B14" s="80"/>
      <c r="C14" s="84" t="s">
        <v>125</v>
      </c>
      <c r="D14" s="85"/>
      <c r="E14" s="75"/>
      <c r="F14" s="78"/>
      <c r="G14" s="78"/>
      <c r="H14" s="78"/>
      <c r="I14" s="79"/>
      <c r="J14" s="71"/>
      <c r="K14" s="71"/>
      <c r="L14" s="68"/>
      <c r="M14" s="69"/>
      <c r="N14" s="71"/>
      <c r="O14" s="71"/>
      <c r="P14" s="71"/>
      <c r="Q14" s="71"/>
      <c r="R14" s="71"/>
      <c r="S14" s="71"/>
      <c r="T14" s="68"/>
      <c r="U14" s="68"/>
      <c r="V14" s="68"/>
      <c r="W14" s="68"/>
      <c r="X14" s="68"/>
      <c r="Y14" s="68"/>
      <c r="Z14" s="68"/>
    </row>
    <row r="15" spans="1:26" s="72" customFormat="1" ht="39" hidden="1" thickBot="1" x14ac:dyDescent="0.25">
      <c r="A15" s="68"/>
      <c r="B15" s="80"/>
      <c r="C15" s="86" t="s">
        <v>21</v>
      </c>
      <c r="D15" s="84"/>
      <c r="E15" s="75"/>
      <c r="F15" s="78"/>
      <c r="G15" s="78"/>
      <c r="H15" s="78"/>
      <c r="I15" s="79"/>
      <c r="J15" s="71"/>
      <c r="K15" s="71"/>
      <c r="L15" s="68"/>
      <c r="M15" s="69"/>
      <c r="N15" s="71"/>
      <c r="O15" s="71"/>
      <c r="P15" s="71"/>
      <c r="Q15" s="71"/>
      <c r="R15" s="71"/>
      <c r="S15" s="71"/>
      <c r="T15" s="68"/>
      <c r="U15" s="68"/>
      <c r="V15" s="68"/>
      <c r="W15" s="68"/>
      <c r="X15" s="68"/>
      <c r="Y15" s="68"/>
      <c r="Z15" s="68"/>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843"/>
      <c r="B17" s="773"/>
      <c r="C17" s="774"/>
      <c r="D17" s="847" t="s">
        <v>56</v>
      </c>
      <c r="E17" s="848"/>
      <c r="F17" s="848"/>
      <c r="G17" s="848"/>
      <c r="H17" s="848"/>
      <c r="I17" s="848"/>
      <c r="J17" s="848"/>
      <c r="K17" s="848"/>
      <c r="L17" s="848"/>
      <c r="M17" s="848"/>
      <c r="N17" s="848"/>
      <c r="O17" s="848"/>
      <c r="P17" s="848"/>
      <c r="Q17" s="848"/>
      <c r="R17" s="848"/>
      <c r="S17" s="848"/>
      <c r="T17" s="848"/>
      <c r="U17" s="848"/>
      <c r="V17" s="848"/>
      <c r="W17" s="849"/>
      <c r="X17" s="114" t="s">
        <v>57</v>
      </c>
      <c r="Z17" s="1"/>
    </row>
    <row r="18" spans="1:27" ht="27.75" customHeight="1" x14ac:dyDescent="0.25">
      <c r="A18" s="844"/>
      <c r="B18" s="845"/>
      <c r="C18" s="743"/>
      <c r="D18" s="850"/>
      <c r="E18" s="851"/>
      <c r="F18" s="851"/>
      <c r="G18" s="851"/>
      <c r="H18" s="851"/>
      <c r="I18" s="851"/>
      <c r="J18" s="851"/>
      <c r="K18" s="851"/>
      <c r="L18" s="851"/>
      <c r="M18" s="851"/>
      <c r="N18" s="851"/>
      <c r="O18" s="851"/>
      <c r="P18" s="851"/>
      <c r="Q18" s="851"/>
      <c r="R18" s="851"/>
      <c r="S18" s="851"/>
      <c r="T18" s="851"/>
      <c r="U18" s="851"/>
      <c r="V18" s="851"/>
      <c r="W18" s="852"/>
      <c r="X18" s="168" t="s">
        <v>164</v>
      </c>
      <c r="Z18" s="1"/>
    </row>
    <row r="19" spans="1:27" ht="27.75" customHeight="1" x14ac:dyDescent="0.25">
      <c r="A19" s="844"/>
      <c r="B19" s="845"/>
      <c r="C19" s="743"/>
      <c r="D19" s="850"/>
      <c r="E19" s="851"/>
      <c r="F19" s="851"/>
      <c r="G19" s="851"/>
      <c r="H19" s="851"/>
      <c r="I19" s="851"/>
      <c r="J19" s="851"/>
      <c r="K19" s="851"/>
      <c r="L19" s="851"/>
      <c r="M19" s="851"/>
      <c r="N19" s="851"/>
      <c r="O19" s="851"/>
      <c r="P19" s="851"/>
      <c r="Q19" s="851"/>
      <c r="R19" s="851"/>
      <c r="S19" s="851"/>
      <c r="T19" s="851"/>
      <c r="U19" s="851"/>
      <c r="V19" s="851"/>
      <c r="W19" s="852"/>
      <c r="X19" s="169" t="s">
        <v>165</v>
      </c>
      <c r="Z19" s="1"/>
    </row>
    <row r="20" spans="1:27" ht="27.75" customHeight="1" thickBot="1" x14ac:dyDescent="0.3">
      <c r="A20" s="846"/>
      <c r="B20" s="732"/>
      <c r="C20" s="733"/>
      <c r="D20" s="853"/>
      <c r="E20" s="854"/>
      <c r="F20" s="854"/>
      <c r="G20" s="854"/>
      <c r="H20" s="854"/>
      <c r="I20" s="854"/>
      <c r="J20" s="854"/>
      <c r="K20" s="854"/>
      <c r="L20" s="854"/>
      <c r="M20" s="854"/>
      <c r="N20" s="854"/>
      <c r="O20" s="854"/>
      <c r="P20" s="854"/>
      <c r="Q20" s="854"/>
      <c r="R20" s="854"/>
      <c r="S20" s="854"/>
      <c r="T20" s="854"/>
      <c r="U20" s="854"/>
      <c r="V20" s="854"/>
      <c r="W20" s="855"/>
      <c r="X20" s="115"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931" t="s">
        <v>59</v>
      </c>
      <c r="B22" s="932"/>
      <c r="C22" s="933"/>
      <c r="D22" s="23"/>
      <c r="E22" s="929" t="str">
        <f>CONCATENATE("INFORME DE SEGUIMIENTO DEL PROCESO ",A23)</f>
        <v>INFORME DE SEGUIMIENTO DEL PROCESO GESTIÓN JURÍDICA</v>
      </c>
      <c r="F22" s="930"/>
      <c r="G22" s="21"/>
      <c r="H22" s="938" t="s">
        <v>60</v>
      </c>
      <c r="I22" s="939"/>
      <c r="J22" s="940"/>
      <c r="K22" s="100"/>
      <c r="L22" s="100"/>
      <c r="M22" s="946" t="s">
        <v>61</v>
      </c>
      <c r="N22" s="947"/>
      <c r="O22" s="948"/>
      <c r="P22" s="104"/>
      <c r="Q22" s="104"/>
      <c r="R22" s="104"/>
      <c r="S22" s="104"/>
      <c r="T22" s="104"/>
      <c r="U22" s="104"/>
      <c r="V22" s="104"/>
      <c r="W22" s="104"/>
      <c r="X22" s="103"/>
    </row>
    <row r="23" spans="1:27" ht="53.25" customHeight="1" thickBot="1" x14ac:dyDescent="0.3">
      <c r="A23" s="950" t="s">
        <v>45</v>
      </c>
      <c r="B23" s="951"/>
      <c r="C23" s="952"/>
      <c r="D23" s="23"/>
      <c r="E23" s="118" t="s">
        <v>148</v>
      </c>
      <c r="F23" s="119">
        <f>COUNTA(E31:E40)</f>
        <v>0</v>
      </c>
      <c r="G23" s="21"/>
      <c r="H23" s="941" t="s">
        <v>69</v>
      </c>
      <c r="I23" s="942"/>
      <c r="J23" s="119">
        <f>COUNTIF(I31:I40,"Acción correctiva")</f>
        <v>0</v>
      </c>
      <c r="K23" s="105"/>
      <c r="L23" s="101"/>
      <c r="M23" s="106" t="s">
        <v>65</v>
      </c>
      <c r="N23" s="117" t="s">
        <v>66</v>
      </c>
      <c r="O23" s="148" t="s">
        <v>67</v>
      </c>
      <c r="P23" s="104"/>
      <c r="Q23" s="104"/>
      <c r="R23" s="104"/>
      <c r="S23" s="104"/>
      <c r="T23" s="104"/>
      <c r="U23" s="103"/>
      <c r="V23" s="103"/>
      <c r="W23" s="23"/>
      <c r="X23" s="103"/>
    </row>
    <row r="24" spans="1:27" ht="48.75" customHeight="1" thickBot="1" x14ac:dyDescent="0.4">
      <c r="A24" s="27"/>
      <c r="B24" s="23"/>
      <c r="C24" s="23"/>
      <c r="D24" s="28"/>
      <c r="E24" s="120" t="s">
        <v>62</v>
      </c>
      <c r="F24" s="121">
        <f>COUNTA(H31:H40)</f>
        <v>0</v>
      </c>
      <c r="G24" s="24"/>
      <c r="H24" s="943" t="s">
        <v>153</v>
      </c>
      <c r="I24" s="944"/>
      <c r="J24" s="124">
        <f>COUNTIF(I31:I40,"Acción Preventiva y/o de mejora")</f>
        <v>0</v>
      </c>
      <c r="K24" s="105"/>
      <c r="L24" s="101"/>
      <c r="M24" s="107">
        <v>2016</v>
      </c>
      <c r="N24" s="37"/>
      <c r="O24" s="108">
        <v>0</v>
      </c>
      <c r="P24" s="104"/>
      <c r="Q24" s="104"/>
      <c r="R24" s="105"/>
      <c r="S24" s="105"/>
      <c r="T24" s="105"/>
      <c r="U24" s="103"/>
      <c r="V24" s="103"/>
      <c r="W24" s="23"/>
      <c r="X24" s="103"/>
    </row>
    <row r="25" spans="1:27" ht="53.25" customHeight="1" x14ac:dyDescent="0.35">
      <c r="A25" s="27"/>
      <c r="B25" s="23"/>
      <c r="C25" s="23"/>
      <c r="D25" s="33"/>
      <c r="E25" s="122" t="s">
        <v>149</v>
      </c>
      <c r="F25" s="121">
        <f>COUNTIF(W31:W35, "Vencida")</f>
        <v>0</v>
      </c>
      <c r="G25" s="24"/>
      <c r="H25" s="945"/>
      <c r="I25" s="945"/>
      <c r="J25" s="111"/>
      <c r="K25" s="105"/>
      <c r="L25" s="101"/>
      <c r="M25" s="109">
        <v>2017</v>
      </c>
      <c r="N25" s="46"/>
      <c r="O25" s="110">
        <v>0</v>
      </c>
      <c r="P25" s="104"/>
      <c r="Q25" s="104"/>
      <c r="R25" s="105"/>
      <c r="S25" s="105"/>
      <c r="T25" s="105"/>
      <c r="U25" s="103"/>
      <c r="V25" s="103"/>
      <c r="W25" s="23"/>
      <c r="X25" s="58"/>
    </row>
    <row r="26" spans="1:27" ht="48.75" customHeight="1" x14ac:dyDescent="0.35">
      <c r="A26" s="27"/>
      <c r="B26" s="23"/>
      <c r="C26" s="23"/>
      <c r="D26" s="28"/>
      <c r="E26" s="122" t="s">
        <v>150</v>
      </c>
      <c r="F26" s="299">
        <f>COUNTIF(W31:W40, "En ejecución")</f>
        <v>0</v>
      </c>
      <c r="G26" s="24"/>
      <c r="H26" s="945"/>
      <c r="I26" s="945"/>
      <c r="J26" s="166"/>
      <c r="K26" s="111"/>
      <c r="L26" s="101"/>
      <c r="M26" s="109">
        <v>2018</v>
      </c>
      <c r="N26" s="46"/>
      <c r="O26" s="110"/>
      <c r="P26" s="104"/>
      <c r="Q26" s="104"/>
      <c r="R26" s="105"/>
      <c r="S26" s="105"/>
      <c r="T26" s="105"/>
      <c r="U26" s="103"/>
      <c r="V26" s="103"/>
      <c r="W26" s="23"/>
      <c r="X26" s="58"/>
    </row>
    <row r="27" spans="1:27" ht="51" customHeight="1" thickBot="1" x14ac:dyDescent="0.4">
      <c r="A27" s="27"/>
      <c r="B27" s="23"/>
      <c r="C27" s="23"/>
      <c r="D27" s="33"/>
      <c r="E27" s="123" t="s">
        <v>152</v>
      </c>
      <c r="F27" s="124">
        <f>COUNTIF(W31:W40,"Cerrada")</f>
        <v>0</v>
      </c>
      <c r="G27" s="24"/>
      <c r="H27" s="25"/>
      <c r="I27" s="102"/>
      <c r="J27" s="101"/>
      <c r="K27" s="101"/>
      <c r="L27" s="101"/>
      <c r="M27" s="112" t="s">
        <v>74</v>
      </c>
      <c r="N27" s="113">
        <f>SUM(N24:N26)</f>
        <v>0</v>
      </c>
      <c r="O27" s="149">
        <f>SUM(O24:O26)</f>
        <v>0</v>
      </c>
      <c r="P27" s="104"/>
      <c r="Q27" s="104"/>
      <c r="R27" s="105"/>
      <c r="S27" s="105"/>
      <c r="T27" s="105"/>
      <c r="U27" s="103"/>
      <c r="V27" s="103"/>
      <c r="W27" s="23"/>
      <c r="X27" s="58"/>
    </row>
    <row r="28" spans="1:27" ht="41.25" customHeight="1" thickBot="1" x14ac:dyDescent="0.4">
      <c r="A28" s="27"/>
      <c r="B28" s="23"/>
      <c r="C28" s="23"/>
      <c r="D28" s="23"/>
      <c r="E28" s="96"/>
      <c r="F28" s="97"/>
      <c r="G28" s="24"/>
      <c r="H28" s="25"/>
      <c r="I28" s="98"/>
      <c r="J28" s="99"/>
      <c r="K28" s="98"/>
      <c r="L28" s="99"/>
      <c r="M28" s="116"/>
      <c r="N28" s="26"/>
      <c r="O28" s="26"/>
      <c r="P28" s="26"/>
      <c r="Q28" s="26"/>
      <c r="R28" s="20"/>
      <c r="S28" s="20"/>
      <c r="T28" s="20"/>
      <c r="U28" s="20"/>
      <c r="V28" s="20"/>
      <c r="W28" s="20"/>
      <c r="X28" s="20"/>
    </row>
    <row r="29" spans="1:27" s="90" customFormat="1" ht="45" customHeight="1" thickBot="1" x14ac:dyDescent="0.25">
      <c r="A29" s="837" t="s">
        <v>77</v>
      </c>
      <c r="B29" s="838"/>
      <c r="C29" s="838"/>
      <c r="D29" s="838"/>
      <c r="E29" s="838"/>
      <c r="F29" s="838"/>
      <c r="G29" s="839"/>
      <c r="H29" s="840" t="s">
        <v>78</v>
      </c>
      <c r="I29" s="841"/>
      <c r="J29" s="841"/>
      <c r="K29" s="841"/>
      <c r="L29" s="841"/>
      <c r="M29" s="841"/>
      <c r="N29" s="842"/>
      <c r="O29" s="856" t="s">
        <v>79</v>
      </c>
      <c r="P29" s="937"/>
      <c r="Q29" s="937"/>
      <c r="R29" s="937"/>
      <c r="S29" s="857"/>
      <c r="T29" s="858" t="s">
        <v>145</v>
      </c>
      <c r="U29" s="859"/>
      <c r="V29" s="859"/>
      <c r="W29" s="859"/>
      <c r="X29" s="860"/>
      <c r="Y29" s="92"/>
      <c r="Z29" s="93"/>
      <c r="AA29" s="94"/>
    </row>
    <row r="30" spans="1:27" ht="63" customHeight="1" thickBot="1" x14ac:dyDescent="0.3">
      <c r="A30" s="180" t="s">
        <v>151</v>
      </c>
      <c r="B30" s="181" t="s">
        <v>3</v>
      </c>
      <c r="C30" s="181" t="s">
        <v>81</v>
      </c>
      <c r="D30" s="181" t="s">
        <v>137</v>
      </c>
      <c r="E30" s="181" t="s">
        <v>138</v>
      </c>
      <c r="F30" s="181" t="s">
        <v>139</v>
      </c>
      <c r="G30" s="182" t="s">
        <v>140</v>
      </c>
      <c r="H30" s="183" t="s">
        <v>143</v>
      </c>
      <c r="I30" s="181" t="s">
        <v>5</v>
      </c>
      <c r="J30" s="181" t="s">
        <v>82</v>
      </c>
      <c r="K30" s="184" t="s">
        <v>83</v>
      </c>
      <c r="L30" s="184" t="s">
        <v>85</v>
      </c>
      <c r="M30" s="184" t="s">
        <v>86</v>
      </c>
      <c r="N30" s="185" t="s">
        <v>87</v>
      </c>
      <c r="O30" s="901" t="s">
        <v>88</v>
      </c>
      <c r="P30" s="902"/>
      <c r="Q30" s="902"/>
      <c r="R30" s="903"/>
      <c r="S30" s="185" t="s">
        <v>89</v>
      </c>
      <c r="T30" s="186" t="s">
        <v>88</v>
      </c>
      <c r="U30" s="184" t="s">
        <v>89</v>
      </c>
      <c r="V30" s="184" t="s">
        <v>162</v>
      </c>
      <c r="W30" s="184" t="s">
        <v>90</v>
      </c>
      <c r="X30" s="185" t="s">
        <v>159</v>
      </c>
      <c r="Y30" s="91"/>
      <c r="Z30" s="95"/>
      <c r="AA30" s="95"/>
    </row>
    <row r="31" spans="1:27" ht="37.5" customHeight="1" x14ac:dyDescent="0.25">
      <c r="A31" s="171"/>
      <c r="B31" s="171"/>
      <c r="C31" s="171"/>
      <c r="D31" s="171"/>
      <c r="E31" s="172"/>
      <c r="F31" s="171"/>
      <c r="G31" s="187"/>
      <c r="H31" s="187"/>
      <c r="I31" s="172"/>
      <c r="J31" s="172"/>
      <c r="K31" s="172"/>
      <c r="L31" s="172"/>
      <c r="M31" s="176"/>
      <c r="N31" s="172"/>
      <c r="O31" s="977"/>
      <c r="P31" s="978"/>
      <c r="Q31" s="978"/>
      <c r="R31" s="979"/>
      <c r="S31" s="172"/>
      <c r="T31" s="174"/>
      <c r="U31" s="174"/>
      <c r="V31" s="174"/>
      <c r="W31" s="170"/>
      <c r="X31" s="188"/>
      <c r="Y31" s="70"/>
      <c r="Z31" s="1"/>
    </row>
    <row r="32" spans="1:27" ht="37.5" customHeight="1" x14ac:dyDescent="0.25">
      <c r="A32" s="158"/>
      <c r="B32" s="155"/>
      <c r="C32" s="155"/>
      <c r="D32" s="158"/>
      <c r="E32" s="159"/>
      <c r="F32" s="155"/>
      <c r="G32" s="160"/>
      <c r="H32" s="160"/>
      <c r="I32" s="156"/>
      <c r="J32" s="159"/>
      <c r="K32" s="159"/>
      <c r="L32" s="159"/>
      <c r="M32" s="161"/>
      <c r="N32" s="159"/>
      <c r="O32" s="980"/>
      <c r="P32" s="981"/>
      <c r="Q32" s="981"/>
      <c r="R32" s="982"/>
      <c r="S32" s="159"/>
      <c r="T32" s="162"/>
      <c r="U32" s="162"/>
      <c r="V32" s="157"/>
      <c r="W32" s="164"/>
      <c r="X32" s="163"/>
      <c r="Y32" s="16"/>
      <c r="Z32" s="1"/>
    </row>
    <row r="33" spans="1:26" ht="37.5" customHeight="1" x14ac:dyDescent="0.25">
      <c r="A33" s="158"/>
      <c r="B33" s="155"/>
      <c r="C33" s="155"/>
      <c r="D33" s="158"/>
      <c r="E33" s="159"/>
      <c r="F33" s="155"/>
      <c r="G33" s="160"/>
      <c r="H33" s="160"/>
      <c r="I33" s="156"/>
      <c r="J33" s="158"/>
      <c r="K33" s="158"/>
      <c r="L33" s="159"/>
      <c r="M33" s="158"/>
      <c r="N33" s="158"/>
      <c r="O33" s="983"/>
      <c r="P33" s="984"/>
      <c r="Q33" s="984"/>
      <c r="R33" s="985"/>
      <c r="S33" s="158"/>
      <c r="T33" s="162"/>
      <c r="U33" s="162"/>
      <c r="V33" s="157"/>
      <c r="W33" s="164"/>
      <c r="X33" s="163"/>
      <c r="Y33" s="16"/>
      <c r="Z33" s="1"/>
    </row>
    <row r="34" spans="1:26" x14ac:dyDescent="0.25">
      <c r="A34" s="1"/>
      <c r="B34" s="1"/>
      <c r="C34" s="1"/>
      <c r="D34" s="1"/>
      <c r="E34" s="16"/>
      <c r="F34" s="1"/>
      <c r="G34" s="16"/>
      <c r="H34" s="16"/>
      <c r="I34" s="1"/>
      <c r="J34" s="1"/>
      <c r="K34" s="1"/>
      <c r="L34" s="1"/>
      <c r="M34" s="1"/>
      <c r="N34" s="1"/>
      <c r="O34" s="1"/>
      <c r="P34" s="1"/>
      <c r="Q34" s="1"/>
      <c r="R34" s="1"/>
      <c r="S34" s="1"/>
      <c r="T34" s="15"/>
      <c r="U34" s="15"/>
      <c r="V34" s="15"/>
      <c r="W34" s="13"/>
      <c r="X34" s="16"/>
      <c r="Y34" s="1"/>
      <c r="Z34" s="1"/>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6"/>
      <c r="F92" s="1"/>
      <c r="G92" s="16"/>
      <c r="H92" s="16"/>
      <c r="I92" s="1"/>
      <c r="J92" s="1"/>
      <c r="K92" s="1"/>
      <c r="L92" s="1"/>
      <c r="M92" s="1"/>
      <c r="N92" s="1"/>
      <c r="O92" s="1"/>
      <c r="P92" s="1"/>
      <c r="Q92" s="1"/>
      <c r="R92" s="1"/>
      <c r="S92" s="1"/>
      <c r="T92" s="15"/>
      <c r="U92" s="15"/>
      <c r="V92" s="15"/>
      <c r="W92" s="13"/>
      <c r="X92" s="16"/>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3"/>
      <c r="X93" s="1"/>
      <c r="Y93" s="1"/>
      <c r="Z93" s="1"/>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row r="919" spans="23:23" x14ac:dyDescent="0.25">
      <c r="W919" s="13"/>
    </row>
  </sheetData>
  <mergeCells count="19">
    <mergeCell ref="A17:C20"/>
    <mergeCell ref="D17:W20"/>
    <mergeCell ref="A22:C22"/>
    <mergeCell ref="E22:F22"/>
    <mergeCell ref="H22:J22"/>
    <mergeCell ref="M22:O22"/>
    <mergeCell ref="T29:X29"/>
    <mergeCell ref="O30:R30"/>
    <mergeCell ref="A23:C23"/>
    <mergeCell ref="H23:I23"/>
    <mergeCell ref="H24:I24"/>
    <mergeCell ref="H25:I25"/>
    <mergeCell ref="H26:I26"/>
    <mergeCell ref="O31:R31"/>
    <mergeCell ref="O32:R32"/>
    <mergeCell ref="O33:R33"/>
    <mergeCell ref="A29:G29"/>
    <mergeCell ref="H29:N29"/>
    <mergeCell ref="O29:S29"/>
  </mergeCells>
  <conditionalFormatting sqref="W31:W33">
    <cfRule type="containsText" dxfId="41" priority="1" stopIfTrue="1" operator="containsText" text="Cerrada">
      <formula>NOT(ISERROR(SEARCH("Cerrada",W31)))</formula>
    </cfRule>
    <cfRule type="containsText" dxfId="40" priority="2" stopIfTrue="1" operator="containsText" text="En ejecución">
      <formula>NOT(ISERROR(SEARCH("En ejecución",W31)))</formula>
    </cfRule>
    <cfRule type="containsText" dxfId="39" priority="3" stopIfTrue="1" operator="containsText" text="Vencida">
      <formula>NOT(ISERROR(SEARCH("Vencida",W31)))</formula>
    </cfRule>
  </conditionalFormatting>
  <dataValidations count="7">
    <dataValidation type="list" allowBlank="1" showErrorMessage="1" sqref="A23">
      <formula1>PROCESOS</formula1>
    </dataValidation>
    <dataValidation type="list" allowBlank="1" showInputMessage="1" showErrorMessage="1" sqref="B31:B33">
      <formula1>$F$2:$F$6</formula1>
    </dataValidation>
    <dataValidation type="list" allowBlank="1" showInputMessage="1" showErrorMessage="1" sqref="C31:C33">
      <formula1>$D$2:$D$13</formula1>
    </dataValidation>
    <dataValidation type="list" allowBlank="1" showInputMessage="1" showErrorMessage="1" sqref="F31:F33">
      <formula1>$G$2:$G$5</formula1>
    </dataValidation>
    <dataValidation type="list" allowBlank="1" showInputMessage="1" showErrorMessage="1" sqref="I31:I33">
      <formula1>$H$2:$H$3</formula1>
    </dataValidation>
    <dataValidation type="list" allowBlank="1" showInputMessage="1" showErrorMessage="1" sqref="V31:V33">
      <formula1>$J$2:$J$4</formula1>
    </dataValidation>
    <dataValidation type="list" allowBlank="1" showInputMessage="1" showErrorMessage="1" sqref="W31:W33">
      <formula1>$I$2:$I$4</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916"/>
  <sheetViews>
    <sheetView showGridLines="0" topLeftCell="A20" zoomScale="80" zoomScaleNormal="80" workbookViewId="0">
      <selection activeCell="H31" sqref="H31:H43"/>
    </sheetView>
  </sheetViews>
  <sheetFormatPr baseColWidth="10" defaultColWidth="14.42578125" defaultRowHeight="15" customHeight="1" x14ac:dyDescent="0.25"/>
  <cols>
    <col min="1" max="1" width="7.42578125" style="227" customWidth="1"/>
    <col min="2" max="2" width="10.7109375" style="227" customWidth="1"/>
    <col min="3" max="3" width="17.5703125" style="227" customWidth="1"/>
    <col min="4" max="4" width="21.5703125" style="227" customWidth="1"/>
    <col min="5" max="5" width="60.42578125" style="227" customWidth="1"/>
    <col min="6" max="6" width="24.140625" style="227" customWidth="1"/>
    <col min="7" max="7" width="31.42578125" style="227" customWidth="1"/>
    <col min="8" max="8" width="25.85546875" style="227" customWidth="1"/>
    <col min="9" max="9" width="14" style="227" customWidth="1"/>
    <col min="10" max="10" width="18" style="227" customWidth="1"/>
    <col min="11" max="11" width="18.5703125" style="227" customWidth="1"/>
    <col min="12" max="12" width="20" style="227" customWidth="1"/>
    <col min="13" max="13" width="18.28515625" style="227" customWidth="1"/>
    <col min="14" max="15" width="18" style="227" customWidth="1"/>
    <col min="16" max="16" width="26.28515625" style="227" customWidth="1"/>
    <col min="17" max="17" width="24.85546875" style="227" customWidth="1"/>
    <col min="18" max="18" width="19.42578125" style="227" customWidth="1"/>
    <col min="19" max="19" width="28.140625" style="227" customWidth="1"/>
    <col min="20" max="20" width="59.28515625" style="227" customWidth="1"/>
    <col min="21" max="21" width="40.140625" style="227" customWidth="1"/>
    <col min="22" max="22" width="18.42578125" style="199" customWidth="1"/>
    <col min="23" max="23" width="19.42578125" style="227" customWidth="1"/>
    <col min="24" max="24" width="80.28515625" style="227" customWidth="1"/>
    <col min="25" max="25" width="31.140625" style="227" customWidth="1"/>
    <col min="26" max="26" width="14.42578125" style="227" customWidth="1"/>
    <col min="27" max="28" width="11" style="227" customWidth="1"/>
    <col min="29" max="256" width="14.42578125" style="227"/>
    <col min="257" max="257" width="6.5703125" style="227" customWidth="1"/>
    <col min="258" max="258" width="10.7109375" style="227" customWidth="1"/>
    <col min="259" max="259" width="17.5703125" style="227" customWidth="1"/>
    <col min="260" max="260" width="21.5703125" style="227" customWidth="1"/>
    <col min="261" max="261" width="52.28515625" style="227" customWidth="1"/>
    <col min="262" max="262" width="24.140625" style="227" customWidth="1"/>
    <col min="263" max="263" width="26.5703125" style="227" customWidth="1"/>
    <col min="264" max="264" width="25.85546875" style="227" customWidth="1"/>
    <col min="265" max="265" width="14" style="227" customWidth="1"/>
    <col min="266" max="266" width="18" style="227" customWidth="1"/>
    <col min="267" max="267" width="18.5703125" style="227" customWidth="1"/>
    <col min="268" max="268" width="20" style="227" customWidth="1"/>
    <col min="269" max="269" width="18.28515625" style="227" customWidth="1"/>
    <col min="270" max="271" width="18" style="227" customWidth="1"/>
    <col min="272" max="272" width="26.28515625" style="227" customWidth="1"/>
    <col min="273" max="273" width="24.85546875" style="227" customWidth="1"/>
    <col min="274" max="274" width="19.42578125" style="227" customWidth="1"/>
    <col min="275" max="275" width="28.140625" style="227" customWidth="1"/>
    <col min="276" max="276" width="89.140625" style="227" customWidth="1"/>
    <col min="277" max="277" width="40.140625" style="227" customWidth="1"/>
    <col min="278" max="278" width="18.42578125" style="227" customWidth="1"/>
    <col min="279" max="279" width="19.42578125" style="227" customWidth="1"/>
    <col min="280" max="280" width="80.28515625" style="227" customWidth="1"/>
    <col min="281" max="281" width="31.140625" style="227" customWidth="1"/>
    <col min="282" max="282" width="14.42578125" style="227" customWidth="1"/>
    <col min="283" max="284" width="11" style="227" customWidth="1"/>
    <col min="285" max="512" width="14.42578125" style="227"/>
    <col min="513" max="513" width="6.5703125" style="227" customWidth="1"/>
    <col min="514" max="514" width="10.7109375" style="227" customWidth="1"/>
    <col min="515" max="515" width="17.5703125" style="227" customWidth="1"/>
    <col min="516" max="516" width="21.5703125" style="227" customWidth="1"/>
    <col min="517" max="517" width="52.28515625" style="227" customWidth="1"/>
    <col min="518" max="518" width="24.140625" style="227" customWidth="1"/>
    <col min="519" max="519" width="26.5703125" style="227" customWidth="1"/>
    <col min="520" max="520" width="25.85546875" style="227" customWidth="1"/>
    <col min="521" max="521" width="14" style="227" customWidth="1"/>
    <col min="522" max="522" width="18" style="227" customWidth="1"/>
    <col min="523" max="523" width="18.5703125" style="227" customWidth="1"/>
    <col min="524" max="524" width="20" style="227" customWidth="1"/>
    <col min="525" max="525" width="18.28515625" style="227" customWidth="1"/>
    <col min="526" max="527" width="18" style="227" customWidth="1"/>
    <col min="528" max="528" width="26.28515625" style="227" customWidth="1"/>
    <col min="529" max="529" width="24.85546875" style="227" customWidth="1"/>
    <col min="530" max="530" width="19.42578125" style="227" customWidth="1"/>
    <col min="531" max="531" width="28.140625" style="227" customWidth="1"/>
    <col min="532" max="532" width="89.140625" style="227" customWidth="1"/>
    <col min="533" max="533" width="40.140625" style="227" customWidth="1"/>
    <col min="534" max="534" width="18.42578125" style="227" customWidth="1"/>
    <col min="535" max="535" width="19.42578125" style="227" customWidth="1"/>
    <col min="536" max="536" width="80.28515625" style="227" customWidth="1"/>
    <col min="537" max="537" width="31.140625" style="227" customWidth="1"/>
    <col min="538" max="538" width="14.42578125" style="227" customWidth="1"/>
    <col min="539" max="540" width="11" style="227" customWidth="1"/>
    <col min="541" max="768" width="14.42578125" style="227"/>
    <col min="769" max="769" width="6.5703125" style="227" customWidth="1"/>
    <col min="770" max="770" width="10.7109375" style="227" customWidth="1"/>
    <col min="771" max="771" width="17.5703125" style="227" customWidth="1"/>
    <col min="772" max="772" width="21.5703125" style="227" customWidth="1"/>
    <col min="773" max="773" width="52.28515625" style="227" customWidth="1"/>
    <col min="774" max="774" width="24.140625" style="227" customWidth="1"/>
    <col min="775" max="775" width="26.5703125" style="227" customWidth="1"/>
    <col min="776" max="776" width="25.85546875" style="227" customWidth="1"/>
    <col min="777" max="777" width="14" style="227" customWidth="1"/>
    <col min="778" max="778" width="18" style="227" customWidth="1"/>
    <col min="779" max="779" width="18.5703125" style="227" customWidth="1"/>
    <col min="780" max="780" width="20" style="227" customWidth="1"/>
    <col min="781" max="781" width="18.28515625" style="227" customWidth="1"/>
    <col min="782" max="783" width="18" style="227" customWidth="1"/>
    <col min="784" max="784" width="26.28515625" style="227" customWidth="1"/>
    <col min="785" max="785" width="24.85546875" style="227" customWidth="1"/>
    <col min="786" max="786" width="19.42578125" style="227" customWidth="1"/>
    <col min="787" max="787" width="28.140625" style="227" customWidth="1"/>
    <col min="788" max="788" width="89.140625" style="227" customWidth="1"/>
    <col min="789" max="789" width="40.140625" style="227" customWidth="1"/>
    <col min="790" max="790" width="18.42578125" style="227" customWidth="1"/>
    <col min="791" max="791" width="19.42578125" style="227" customWidth="1"/>
    <col min="792" max="792" width="80.28515625" style="227" customWidth="1"/>
    <col min="793" max="793" width="31.140625" style="227" customWidth="1"/>
    <col min="794" max="794" width="14.42578125" style="227" customWidth="1"/>
    <col min="795" max="796" width="11" style="227" customWidth="1"/>
    <col min="797" max="1024" width="14.42578125" style="227"/>
    <col min="1025" max="1025" width="6.5703125" style="227" customWidth="1"/>
    <col min="1026" max="1026" width="10.7109375" style="227" customWidth="1"/>
    <col min="1027" max="1027" width="17.5703125" style="227" customWidth="1"/>
    <col min="1028" max="1028" width="21.5703125" style="227" customWidth="1"/>
    <col min="1029" max="1029" width="52.28515625" style="227" customWidth="1"/>
    <col min="1030" max="1030" width="24.140625" style="227" customWidth="1"/>
    <col min="1031" max="1031" width="26.5703125" style="227" customWidth="1"/>
    <col min="1032" max="1032" width="25.85546875" style="227" customWidth="1"/>
    <col min="1033" max="1033" width="14" style="227" customWidth="1"/>
    <col min="1034" max="1034" width="18" style="227" customWidth="1"/>
    <col min="1035" max="1035" width="18.5703125" style="227" customWidth="1"/>
    <col min="1036" max="1036" width="20" style="227" customWidth="1"/>
    <col min="1037" max="1037" width="18.28515625" style="227" customWidth="1"/>
    <col min="1038" max="1039" width="18" style="227" customWidth="1"/>
    <col min="1040" max="1040" width="26.28515625" style="227" customWidth="1"/>
    <col min="1041" max="1041" width="24.85546875" style="227" customWidth="1"/>
    <col min="1042" max="1042" width="19.42578125" style="227" customWidth="1"/>
    <col min="1043" max="1043" width="28.140625" style="227" customWidth="1"/>
    <col min="1044" max="1044" width="89.140625" style="227" customWidth="1"/>
    <col min="1045" max="1045" width="40.140625" style="227" customWidth="1"/>
    <col min="1046" max="1046" width="18.42578125" style="227" customWidth="1"/>
    <col min="1047" max="1047" width="19.42578125" style="227" customWidth="1"/>
    <col min="1048" max="1048" width="80.28515625" style="227" customWidth="1"/>
    <col min="1049" max="1049" width="31.140625" style="227" customWidth="1"/>
    <col min="1050" max="1050" width="14.42578125" style="227" customWidth="1"/>
    <col min="1051" max="1052" width="11" style="227" customWidth="1"/>
    <col min="1053" max="1280" width="14.42578125" style="227"/>
    <col min="1281" max="1281" width="6.5703125" style="227" customWidth="1"/>
    <col min="1282" max="1282" width="10.7109375" style="227" customWidth="1"/>
    <col min="1283" max="1283" width="17.5703125" style="227" customWidth="1"/>
    <col min="1284" max="1284" width="21.5703125" style="227" customWidth="1"/>
    <col min="1285" max="1285" width="52.28515625" style="227" customWidth="1"/>
    <col min="1286" max="1286" width="24.140625" style="227" customWidth="1"/>
    <col min="1287" max="1287" width="26.5703125" style="227" customWidth="1"/>
    <col min="1288" max="1288" width="25.85546875" style="227" customWidth="1"/>
    <col min="1289" max="1289" width="14" style="227" customWidth="1"/>
    <col min="1290" max="1290" width="18" style="227" customWidth="1"/>
    <col min="1291" max="1291" width="18.5703125" style="227" customWidth="1"/>
    <col min="1292" max="1292" width="20" style="227" customWidth="1"/>
    <col min="1293" max="1293" width="18.28515625" style="227" customWidth="1"/>
    <col min="1294" max="1295" width="18" style="227" customWidth="1"/>
    <col min="1296" max="1296" width="26.28515625" style="227" customWidth="1"/>
    <col min="1297" max="1297" width="24.85546875" style="227" customWidth="1"/>
    <col min="1298" max="1298" width="19.42578125" style="227" customWidth="1"/>
    <col min="1299" max="1299" width="28.140625" style="227" customWidth="1"/>
    <col min="1300" max="1300" width="89.140625" style="227" customWidth="1"/>
    <col min="1301" max="1301" width="40.140625" style="227" customWidth="1"/>
    <col min="1302" max="1302" width="18.42578125" style="227" customWidth="1"/>
    <col min="1303" max="1303" width="19.42578125" style="227" customWidth="1"/>
    <col min="1304" max="1304" width="80.28515625" style="227" customWidth="1"/>
    <col min="1305" max="1305" width="31.140625" style="227" customWidth="1"/>
    <col min="1306" max="1306" width="14.42578125" style="227" customWidth="1"/>
    <col min="1307" max="1308" width="11" style="227" customWidth="1"/>
    <col min="1309" max="1536" width="14.42578125" style="227"/>
    <col min="1537" max="1537" width="6.5703125" style="227" customWidth="1"/>
    <col min="1538" max="1538" width="10.7109375" style="227" customWidth="1"/>
    <col min="1539" max="1539" width="17.5703125" style="227" customWidth="1"/>
    <col min="1540" max="1540" width="21.5703125" style="227" customWidth="1"/>
    <col min="1541" max="1541" width="52.28515625" style="227" customWidth="1"/>
    <col min="1542" max="1542" width="24.140625" style="227" customWidth="1"/>
    <col min="1543" max="1543" width="26.5703125" style="227" customWidth="1"/>
    <col min="1544" max="1544" width="25.85546875" style="227" customWidth="1"/>
    <col min="1545" max="1545" width="14" style="227" customWidth="1"/>
    <col min="1546" max="1546" width="18" style="227" customWidth="1"/>
    <col min="1547" max="1547" width="18.5703125" style="227" customWidth="1"/>
    <col min="1548" max="1548" width="20" style="227" customWidth="1"/>
    <col min="1549" max="1549" width="18.28515625" style="227" customWidth="1"/>
    <col min="1550" max="1551" width="18" style="227" customWidth="1"/>
    <col min="1552" max="1552" width="26.28515625" style="227" customWidth="1"/>
    <col min="1553" max="1553" width="24.85546875" style="227" customWidth="1"/>
    <col min="1554" max="1554" width="19.42578125" style="227" customWidth="1"/>
    <col min="1555" max="1555" width="28.140625" style="227" customWidth="1"/>
    <col min="1556" max="1556" width="89.140625" style="227" customWidth="1"/>
    <col min="1557" max="1557" width="40.140625" style="227" customWidth="1"/>
    <col min="1558" max="1558" width="18.42578125" style="227" customWidth="1"/>
    <col min="1559" max="1559" width="19.42578125" style="227" customWidth="1"/>
    <col min="1560" max="1560" width="80.28515625" style="227" customWidth="1"/>
    <col min="1561" max="1561" width="31.140625" style="227" customWidth="1"/>
    <col min="1562" max="1562" width="14.42578125" style="227" customWidth="1"/>
    <col min="1563" max="1564" width="11" style="227" customWidth="1"/>
    <col min="1565" max="1792" width="14.42578125" style="227"/>
    <col min="1793" max="1793" width="6.5703125" style="227" customWidth="1"/>
    <col min="1794" max="1794" width="10.7109375" style="227" customWidth="1"/>
    <col min="1795" max="1795" width="17.5703125" style="227" customWidth="1"/>
    <col min="1796" max="1796" width="21.5703125" style="227" customWidth="1"/>
    <col min="1797" max="1797" width="52.28515625" style="227" customWidth="1"/>
    <col min="1798" max="1798" width="24.140625" style="227" customWidth="1"/>
    <col min="1799" max="1799" width="26.5703125" style="227" customWidth="1"/>
    <col min="1800" max="1800" width="25.85546875" style="227" customWidth="1"/>
    <col min="1801" max="1801" width="14" style="227" customWidth="1"/>
    <col min="1802" max="1802" width="18" style="227" customWidth="1"/>
    <col min="1803" max="1803" width="18.5703125" style="227" customWidth="1"/>
    <col min="1804" max="1804" width="20" style="227" customWidth="1"/>
    <col min="1805" max="1805" width="18.28515625" style="227" customWidth="1"/>
    <col min="1806" max="1807" width="18" style="227" customWidth="1"/>
    <col min="1808" max="1808" width="26.28515625" style="227" customWidth="1"/>
    <col min="1809" max="1809" width="24.85546875" style="227" customWidth="1"/>
    <col min="1810" max="1810" width="19.42578125" style="227" customWidth="1"/>
    <col min="1811" max="1811" width="28.140625" style="227" customWidth="1"/>
    <col min="1812" max="1812" width="89.140625" style="227" customWidth="1"/>
    <col min="1813" max="1813" width="40.140625" style="227" customWidth="1"/>
    <col min="1814" max="1814" width="18.42578125" style="227" customWidth="1"/>
    <col min="1815" max="1815" width="19.42578125" style="227" customWidth="1"/>
    <col min="1816" max="1816" width="80.28515625" style="227" customWidth="1"/>
    <col min="1817" max="1817" width="31.140625" style="227" customWidth="1"/>
    <col min="1818" max="1818" width="14.42578125" style="227" customWidth="1"/>
    <col min="1819" max="1820" width="11" style="227" customWidth="1"/>
    <col min="1821" max="2048" width="14.42578125" style="227"/>
    <col min="2049" max="2049" width="6.5703125" style="227" customWidth="1"/>
    <col min="2050" max="2050" width="10.7109375" style="227" customWidth="1"/>
    <col min="2051" max="2051" width="17.5703125" style="227" customWidth="1"/>
    <col min="2052" max="2052" width="21.5703125" style="227" customWidth="1"/>
    <col min="2053" max="2053" width="52.28515625" style="227" customWidth="1"/>
    <col min="2054" max="2054" width="24.140625" style="227" customWidth="1"/>
    <col min="2055" max="2055" width="26.5703125" style="227" customWidth="1"/>
    <col min="2056" max="2056" width="25.85546875" style="227" customWidth="1"/>
    <col min="2057" max="2057" width="14" style="227" customWidth="1"/>
    <col min="2058" max="2058" width="18" style="227" customWidth="1"/>
    <col min="2059" max="2059" width="18.5703125" style="227" customWidth="1"/>
    <col min="2060" max="2060" width="20" style="227" customWidth="1"/>
    <col min="2061" max="2061" width="18.28515625" style="227" customWidth="1"/>
    <col min="2062" max="2063" width="18" style="227" customWidth="1"/>
    <col min="2064" max="2064" width="26.28515625" style="227" customWidth="1"/>
    <col min="2065" max="2065" width="24.85546875" style="227" customWidth="1"/>
    <col min="2066" max="2066" width="19.42578125" style="227" customWidth="1"/>
    <col min="2067" max="2067" width="28.140625" style="227" customWidth="1"/>
    <col min="2068" max="2068" width="89.140625" style="227" customWidth="1"/>
    <col min="2069" max="2069" width="40.140625" style="227" customWidth="1"/>
    <col min="2070" max="2070" width="18.42578125" style="227" customWidth="1"/>
    <col min="2071" max="2071" width="19.42578125" style="227" customWidth="1"/>
    <col min="2072" max="2072" width="80.28515625" style="227" customWidth="1"/>
    <col min="2073" max="2073" width="31.140625" style="227" customWidth="1"/>
    <col min="2074" max="2074" width="14.42578125" style="227" customWidth="1"/>
    <col min="2075" max="2076" width="11" style="227" customWidth="1"/>
    <col min="2077" max="2304" width="14.42578125" style="227"/>
    <col min="2305" max="2305" width="6.5703125" style="227" customWidth="1"/>
    <col min="2306" max="2306" width="10.7109375" style="227" customWidth="1"/>
    <col min="2307" max="2307" width="17.5703125" style="227" customWidth="1"/>
    <col min="2308" max="2308" width="21.5703125" style="227" customWidth="1"/>
    <col min="2309" max="2309" width="52.28515625" style="227" customWidth="1"/>
    <col min="2310" max="2310" width="24.140625" style="227" customWidth="1"/>
    <col min="2311" max="2311" width="26.5703125" style="227" customWidth="1"/>
    <col min="2312" max="2312" width="25.85546875" style="227" customWidth="1"/>
    <col min="2313" max="2313" width="14" style="227" customWidth="1"/>
    <col min="2314" max="2314" width="18" style="227" customWidth="1"/>
    <col min="2315" max="2315" width="18.5703125" style="227" customWidth="1"/>
    <col min="2316" max="2316" width="20" style="227" customWidth="1"/>
    <col min="2317" max="2317" width="18.28515625" style="227" customWidth="1"/>
    <col min="2318" max="2319" width="18" style="227" customWidth="1"/>
    <col min="2320" max="2320" width="26.28515625" style="227" customWidth="1"/>
    <col min="2321" max="2321" width="24.85546875" style="227" customWidth="1"/>
    <col min="2322" max="2322" width="19.42578125" style="227" customWidth="1"/>
    <col min="2323" max="2323" width="28.140625" style="227" customWidth="1"/>
    <col min="2324" max="2324" width="89.140625" style="227" customWidth="1"/>
    <col min="2325" max="2325" width="40.140625" style="227" customWidth="1"/>
    <col min="2326" max="2326" width="18.42578125" style="227" customWidth="1"/>
    <col min="2327" max="2327" width="19.42578125" style="227" customWidth="1"/>
    <col min="2328" max="2328" width="80.28515625" style="227" customWidth="1"/>
    <col min="2329" max="2329" width="31.140625" style="227" customWidth="1"/>
    <col min="2330" max="2330" width="14.42578125" style="227" customWidth="1"/>
    <col min="2331" max="2332" width="11" style="227" customWidth="1"/>
    <col min="2333" max="2560" width="14.42578125" style="227"/>
    <col min="2561" max="2561" width="6.5703125" style="227" customWidth="1"/>
    <col min="2562" max="2562" width="10.7109375" style="227" customWidth="1"/>
    <col min="2563" max="2563" width="17.5703125" style="227" customWidth="1"/>
    <col min="2564" max="2564" width="21.5703125" style="227" customWidth="1"/>
    <col min="2565" max="2565" width="52.28515625" style="227" customWidth="1"/>
    <col min="2566" max="2566" width="24.140625" style="227" customWidth="1"/>
    <col min="2567" max="2567" width="26.5703125" style="227" customWidth="1"/>
    <col min="2568" max="2568" width="25.85546875" style="227" customWidth="1"/>
    <col min="2569" max="2569" width="14" style="227" customWidth="1"/>
    <col min="2570" max="2570" width="18" style="227" customWidth="1"/>
    <col min="2571" max="2571" width="18.5703125" style="227" customWidth="1"/>
    <col min="2572" max="2572" width="20" style="227" customWidth="1"/>
    <col min="2573" max="2573" width="18.28515625" style="227" customWidth="1"/>
    <col min="2574" max="2575" width="18" style="227" customWidth="1"/>
    <col min="2576" max="2576" width="26.28515625" style="227" customWidth="1"/>
    <col min="2577" max="2577" width="24.85546875" style="227" customWidth="1"/>
    <col min="2578" max="2578" width="19.42578125" style="227" customWidth="1"/>
    <col min="2579" max="2579" width="28.140625" style="227" customWidth="1"/>
    <col min="2580" max="2580" width="89.140625" style="227" customWidth="1"/>
    <col min="2581" max="2581" width="40.140625" style="227" customWidth="1"/>
    <col min="2582" max="2582" width="18.42578125" style="227" customWidth="1"/>
    <col min="2583" max="2583" width="19.42578125" style="227" customWidth="1"/>
    <col min="2584" max="2584" width="80.28515625" style="227" customWidth="1"/>
    <col min="2585" max="2585" width="31.140625" style="227" customWidth="1"/>
    <col min="2586" max="2586" width="14.42578125" style="227" customWidth="1"/>
    <col min="2587" max="2588" width="11" style="227" customWidth="1"/>
    <col min="2589" max="2816" width="14.42578125" style="227"/>
    <col min="2817" max="2817" width="6.5703125" style="227" customWidth="1"/>
    <col min="2818" max="2818" width="10.7109375" style="227" customWidth="1"/>
    <col min="2819" max="2819" width="17.5703125" style="227" customWidth="1"/>
    <col min="2820" max="2820" width="21.5703125" style="227" customWidth="1"/>
    <col min="2821" max="2821" width="52.28515625" style="227" customWidth="1"/>
    <col min="2822" max="2822" width="24.140625" style="227" customWidth="1"/>
    <col min="2823" max="2823" width="26.5703125" style="227" customWidth="1"/>
    <col min="2824" max="2824" width="25.85546875" style="227" customWidth="1"/>
    <col min="2825" max="2825" width="14" style="227" customWidth="1"/>
    <col min="2826" max="2826" width="18" style="227" customWidth="1"/>
    <col min="2827" max="2827" width="18.5703125" style="227" customWidth="1"/>
    <col min="2828" max="2828" width="20" style="227" customWidth="1"/>
    <col min="2829" max="2829" width="18.28515625" style="227" customWidth="1"/>
    <col min="2830" max="2831" width="18" style="227" customWidth="1"/>
    <col min="2832" max="2832" width="26.28515625" style="227" customWidth="1"/>
    <col min="2833" max="2833" width="24.85546875" style="227" customWidth="1"/>
    <col min="2834" max="2834" width="19.42578125" style="227" customWidth="1"/>
    <col min="2835" max="2835" width="28.140625" style="227" customWidth="1"/>
    <col min="2836" max="2836" width="89.140625" style="227" customWidth="1"/>
    <col min="2837" max="2837" width="40.140625" style="227" customWidth="1"/>
    <col min="2838" max="2838" width="18.42578125" style="227" customWidth="1"/>
    <col min="2839" max="2839" width="19.42578125" style="227" customWidth="1"/>
    <col min="2840" max="2840" width="80.28515625" style="227" customWidth="1"/>
    <col min="2841" max="2841" width="31.140625" style="227" customWidth="1"/>
    <col min="2842" max="2842" width="14.42578125" style="227" customWidth="1"/>
    <col min="2843" max="2844" width="11" style="227" customWidth="1"/>
    <col min="2845" max="3072" width="14.42578125" style="227"/>
    <col min="3073" max="3073" width="6.5703125" style="227" customWidth="1"/>
    <col min="3074" max="3074" width="10.7109375" style="227" customWidth="1"/>
    <col min="3075" max="3075" width="17.5703125" style="227" customWidth="1"/>
    <col min="3076" max="3076" width="21.5703125" style="227" customWidth="1"/>
    <col min="3077" max="3077" width="52.28515625" style="227" customWidth="1"/>
    <col min="3078" max="3078" width="24.140625" style="227" customWidth="1"/>
    <col min="3079" max="3079" width="26.5703125" style="227" customWidth="1"/>
    <col min="3080" max="3080" width="25.85546875" style="227" customWidth="1"/>
    <col min="3081" max="3081" width="14" style="227" customWidth="1"/>
    <col min="3082" max="3082" width="18" style="227" customWidth="1"/>
    <col min="3083" max="3083" width="18.5703125" style="227" customWidth="1"/>
    <col min="3084" max="3084" width="20" style="227" customWidth="1"/>
    <col min="3085" max="3085" width="18.28515625" style="227" customWidth="1"/>
    <col min="3086" max="3087" width="18" style="227" customWidth="1"/>
    <col min="3088" max="3088" width="26.28515625" style="227" customWidth="1"/>
    <col min="3089" max="3089" width="24.85546875" style="227" customWidth="1"/>
    <col min="3090" max="3090" width="19.42578125" style="227" customWidth="1"/>
    <col min="3091" max="3091" width="28.140625" style="227" customWidth="1"/>
    <col min="3092" max="3092" width="89.140625" style="227" customWidth="1"/>
    <col min="3093" max="3093" width="40.140625" style="227" customWidth="1"/>
    <col min="3094" max="3094" width="18.42578125" style="227" customWidth="1"/>
    <col min="3095" max="3095" width="19.42578125" style="227" customWidth="1"/>
    <col min="3096" max="3096" width="80.28515625" style="227" customWidth="1"/>
    <col min="3097" max="3097" width="31.140625" style="227" customWidth="1"/>
    <col min="3098" max="3098" width="14.42578125" style="227" customWidth="1"/>
    <col min="3099" max="3100" width="11" style="227" customWidth="1"/>
    <col min="3101" max="3328" width="14.42578125" style="227"/>
    <col min="3329" max="3329" width="6.5703125" style="227" customWidth="1"/>
    <col min="3330" max="3330" width="10.7109375" style="227" customWidth="1"/>
    <col min="3331" max="3331" width="17.5703125" style="227" customWidth="1"/>
    <col min="3332" max="3332" width="21.5703125" style="227" customWidth="1"/>
    <col min="3333" max="3333" width="52.28515625" style="227" customWidth="1"/>
    <col min="3334" max="3334" width="24.140625" style="227" customWidth="1"/>
    <col min="3335" max="3335" width="26.5703125" style="227" customWidth="1"/>
    <col min="3336" max="3336" width="25.85546875" style="227" customWidth="1"/>
    <col min="3337" max="3337" width="14" style="227" customWidth="1"/>
    <col min="3338" max="3338" width="18" style="227" customWidth="1"/>
    <col min="3339" max="3339" width="18.5703125" style="227" customWidth="1"/>
    <col min="3340" max="3340" width="20" style="227" customWidth="1"/>
    <col min="3341" max="3341" width="18.28515625" style="227" customWidth="1"/>
    <col min="3342" max="3343" width="18" style="227" customWidth="1"/>
    <col min="3344" max="3344" width="26.28515625" style="227" customWidth="1"/>
    <col min="3345" max="3345" width="24.85546875" style="227" customWidth="1"/>
    <col min="3346" max="3346" width="19.42578125" style="227" customWidth="1"/>
    <col min="3347" max="3347" width="28.140625" style="227" customWidth="1"/>
    <col min="3348" max="3348" width="89.140625" style="227" customWidth="1"/>
    <col min="3349" max="3349" width="40.140625" style="227" customWidth="1"/>
    <col min="3350" max="3350" width="18.42578125" style="227" customWidth="1"/>
    <col min="3351" max="3351" width="19.42578125" style="227" customWidth="1"/>
    <col min="3352" max="3352" width="80.28515625" style="227" customWidth="1"/>
    <col min="3353" max="3353" width="31.140625" style="227" customWidth="1"/>
    <col min="3354" max="3354" width="14.42578125" style="227" customWidth="1"/>
    <col min="3355" max="3356" width="11" style="227" customWidth="1"/>
    <col min="3357" max="3584" width="14.42578125" style="227"/>
    <col min="3585" max="3585" width="6.5703125" style="227" customWidth="1"/>
    <col min="3586" max="3586" width="10.7109375" style="227" customWidth="1"/>
    <col min="3587" max="3587" width="17.5703125" style="227" customWidth="1"/>
    <col min="3588" max="3588" width="21.5703125" style="227" customWidth="1"/>
    <col min="3589" max="3589" width="52.28515625" style="227" customWidth="1"/>
    <col min="3590" max="3590" width="24.140625" style="227" customWidth="1"/>
    <col min="3591" max="3591" width="26.5703125" style="227" customWidth="1"/>
    <col min="3592" max="3592" width="25.85546875" style="227" customWidth="1"/>
    <col min="3593" max="3593" width="14" style="227" customWidth="1"/>
    <col min="3594" max="3594" width="18" style="227" customWidth="1"/>
    <col min="3595" max="3595" width="18.5703125" style="227" customWidth="1"/>
    <col min="3596" max="3596" width="20" style="227" customWidth="1"/>
    <col min="3597" max="3597" width="18.28515625" style="227" customWidth="1"/>
    <col min="3598" max="3599" width="18" style="227" customWidth="1"/>
    <col min="3600" max="3600" width="26.28515625" style="227" customWidth="1"/>
    <col min="3601" max="3601" width="24.85546875" style="227" customWidth="1"/>
    <col min="3602" max="3602" width="19.42578125" style="227" customWidth="1"/>
    <col min="3603" max="3603" width="28.140625" style="227" customWidth="1"/>
    <col min="3604" max="3604" width="89.140625" style="227" customWidth="1"/>
    <col min="3605" max="3605" width="40.140625" style="227" customWidth="1"/>
    <col min="3606" max="3606" width="18.42578125" style="227" customWidth="1"/>
    <col min="3607" max="3607" width="19.42578125" style="227" customWidth="1"/>
    <col min="3608" max="3608" width="80.28515625" style="227" customWidth="1"/>
    <col min="3609" max="3609" width="31.140625" style="227" customWidth="1"/>
    <col min="3610" max="3610" width="14.42578125" style="227" customWidth="1"/>
    <col min="3611" max="3612" width="11" style="227" customWidth="1"/>
    <col min="3613" max="3840" width="14.42578125" style="227"/>
    <col min="3841" max="3841" width="6.5703125" style="227" customWidth="1"/>
    <col min="3842" max="3842" width="10.7109375" style="227" customWidth="1"/>
    <col min="3843" max="3843" width="17.5703125" style="227" customWidth="1"/>
    <col min="3844" max="3844" width="21.5703125" style="227" customWidth="1"/>
    <col min="3845" max="3845" width="52.28515625" style="227" customWidth="1"/>
    <col min="3846" max="3846" width="24.140625" style="227" customWidth="1"/>
    <col min="3847" max="3847" width="26.5703125" style="227" customWidth="1"/>
    <col min="3848" max="3848" width="25.85546875" style="227" customWidth="1"/>
    <col min="3849" max="3849" width="14" style="227" customWidth="1"/>
    <col min="3850" max="3850" width="18" style="227" customWidth="1"/>
    <col min="3851" max="3851" width="18.5703125" style="227" customWidth="1"/>
    <col min="3852" max="3852" width="20" style="227" customWidth="1"/>
    <col min="3853" max="3853" width="18.28515625" style="227" customWidth="1"/>
    <col min="3854" max="3855" width="18" style="227" customWidth="1"/>
    <col min="3856" max="3856" width="26.28515625" style="227" customWidth="1"/>
    <col min="3857" max="3857" width="24.85546875" style="227" customWidth="1"/>
    <col min="3858" max="3858" width="19.42578125" style="227" customWidth="1"/>
    <col min="3859" max="3859" width="28.140625" style="227" customWidth="1"/>
    <col min="3860" max="3860" width="89.140625" style="227" customWidth="1"/>
    <col min="3861" max="3861" width="40.140625" style="227" customWidth="1"/>
    <col min="3862" max="3862" width="18.42578125" style="227" customWidth="1"/>
    <col min="3863" max="3863" width="19.42578125" style="227" customWidth="1"/>
    <col min="3864" max="3864" width="80.28515625" style="227" customWidth="1"/>
    <col min="3865" max="3865" width="31.140625" style="227" customWidth="1"/>
    <col min="3866" max="3866" width="14.42578125" style="227" customWidth="1"/>
    <col min="3867" max="3868" width="11" style="227" customWidth="1"/>
    <col min="3869" max="4096" width="14.42578125" style="227"/>
    <col min="4097" max="4097" width="6.5703125" style="227" customWidth="1"/>
    <col min="4098" max="4098" width="10.7109375" style="227" customWidth="1"/>
    <col min="4099" max="4099" width="17.5703125" style="227" customWidth="1"/>
    <col min="4100" max="4100" width="21.5703125" style="227" customWidth="1"/>
    <col min="4101" max="4101" width="52.28515625" style="227" customWidth="1"/>
    <col min="4102" max="4102" width="24.140625" style="227" customWidth="1"/>
    <col min="4103" max="4103" width="26.5703125" style="227" customWidth="1"/>
    <col min="4104" max="4104" width="25.85546875" style="227" customWidth="1"/>
    <col min="4105" max="4105" width="14" style="227" customWidth="1"/>
    <col min="4106" max="4106" width="18" style="227" customWidth="1"/>
    <col min="4107" max="4107" width="18.5703125" style="227" customWidth="1"/>
    <col min="4108" max="4108" width="20" style="227" customWidth="1"/>
    <col min="4109" max="4109" width="18.28515625" style="227" customWidth="1"/>
    <col min="4110" max="4111" width="18" style="227" customWidth="1"/>
    <col min="4112" max="4112" width="26.28515625" style="227" customWidth="1"/>
    <col min="4113" max="4113" width="24.85546875" style="227" customWidth="1"/>
    <col min="4114" max="4114" width="19.42578125" style="227" customWidth="1"/>
    <col min="4115" max="4115" width="28.140625" style="227" customWidth="1"/>
    <col min="4116" max="4116" width="89.140625" style="227" customWidth="1"/>
    <col min="4117" max="4117" width="40.140625" style="227" customWidth="1"/>
    <col min="4118" max="4118" width="18.42578125" style="227" customWidth="1"/>
    <col min="4119" max="4119" width="19.42578125" style="227" customWidth="1"/>
    <col min="4120" max="4120" width="80.28515625" style="227" customWidth="1"/>
    <col min="4121" max="4121" width="31.140625" style="227" customWidth="1"/>
    <col min="4122" max="4122" width="14.42578125" style="227" customWidth="1"/>
    <col min="4123" max="4124" width="11" style="227" customWidth="1"/>
    <col min="4125" max="4352" width="14.42578125" style="227"/>
    <col min="4353" max="4353" width="6.5703125" style="227" customWidth="1"/>
    <col min="4354" max="4354" width="10.7109375" style="227" customWidth="1"/>
    <col min="4355" max="4355" width="17.5703125" style="227" customWidth="1"/>
    <col min="4356" max="4356" width="21.5703125" style="227" customWidth="1"/>
    <col min="4357" max="4357" width="52.28515625" style="227" customWidth="1"/>
    <col min="4358" max="4358" width="24.140625" style="227" customWidth="1"/>
    <col min="4359" max="4359" width="26.5703125" style="227" customWidth="1"/>
    <col min="4360" max="4360" width="25.85546875" style="227" customWidth="1"/>
    <col min="4361" max="4361" width="14" style="227" customWidth="1"/>
    <col min="4362" max="4362" width="18" style="227" customWidth="1"/>
    <col min="4363" max="4363" width="18.5703125" style="227" customWidth="1"/>
    <col min="4364" max="4364" width="20" style="227" customWidth="1"/>
    <col min="4365" max="4365" width="18.28515625" style="227" customWidth="1"/>
    <col min="4366" max="4367" width="18" style="227" customWidth="1"/>
    <col min="4368" max="4368" width="26.28515625" style="227" customWidth="1"/>
    <col min="4369" max="4369" width="24.85546875" style="227" customWidth="1"/>
    <col min="4370" max="4370" width="19.42578125" style="227" customWidth="1"/>
    <col min="4371" max="4371" width="28.140625" style="227" customWidth="1"/>
    <col min="4372" max="4372" width="89.140625" style="227" customWidth="1"/>
    <col min="4373" max="4373" width="40.140625" style="227" customWidth="1"/>
    <col min="4374" max="4374" width="18.42578125" style="227" customWidth="1"/>
    <col min="4375" max="4375" width="19.42578125" style="227" customWidth="1"/>
    <col min="4376" max="4376" width="80.28515625" style="227" customWidth="1"/>
    <col min="4377" max="4377" width="31.140625" style="227" customWidth="1"/>
    <col min="4378" max="4378" width="14.42578125" style="227" customWidth="1"/>
    <col min="4379" max="4380" width="11" style="227" customWidth="1"/>
    <col min="4381" max="4608" width="14.42578125" style="227"/>
    <col min="4609" max="4609" width="6.5703125" style="227" customWidth="1"/>
    <col min="4610" max="4610" width="10.7109375" style="227" customWidth="1"/>
    <col min="4611" max="4611" width="17.5703125" style="227" customWidth="1"/>
    <col min="4612" max="4612" width="21.5703125" style="227" customWidth="1"/>
    <col min="4613" max="4613" width="52.28515625" style="227" customWidth="1"/>
    <col min="4614" max="4614" width="24.140625" style="227" customWidth="1"/>
    <col min="4615" max="4615" width="26.5703125" style="227" customWidth="1"/>
    <col min="4616" max="4616" width="25.85546875" style="227" customWidth="1"/>
    <col min="4617" max="4617" width="14" style="227" customWidth="1"/>
    <col min="4618" max="4618" width="18" style="227" customWidth="1"/>
    <col min="4619" max="4619" width="18.5703125" style="227" customWidth="1"/>
    <col min="4620" max="4620" width="20" style="227" customWidth="1"/>
    <col min="4621" max="4621" width="18.28515625" style="227" customWidth="1"/>
    <col min="4622" max="4623" width="18" style="227" customWidth="1"/>
    <col min="4624" max="4624" width="26.28515625" style="227" customWidth="1"/>
    <col min="4625" max="4625" width="24.85546875" style="227" customWidth="1"/>
    <col min="4626" max="4626" width="19.42578125" style="227" customWidth="1"/>
    <col min="4627" max="4627" width="28.140625" style="227" customWidth="1"/>
    <col min="4628" max="4628" width="89.140625" style="227" customWidth="1"/>
    <col min="4629" max="4629" width="40.140625" style="227" customWidth="1"/>
    <col min="4630" max="4630" width="18.42578125" style="227" customWidth="1"/>
    <col min="4631" max="4631" width="19.42578125" style="227" customWidth="1"/>
    <col min="4632" max="4632" width="80.28515625" style="227" customWidth="1"/>
    <col min="4633" max="4633" width="31.140625" style="227" customWidth="1"/>
    <col min="4634" max="4634" width="14.42578125" style="227" customWidth="1"/>
    <col min="4635" max="4636" width="11" style="227" customWidth="1"/>
    <col min="4637" max="4864" width="14.42578125" style="227"/>
    <col min="4865" max="4865" width="6.5703125" style="227" customWidth="1"/>
    <col min="4866" max="4866" width="10.7109375" style="227" customWidth="1"/>
    <col min="4867" max="4867" width="17.5703125" style="227" customWidth="1"/>
    <col min="4868" max="4868" width="21.5703125" style="227" customWidth="1"/>
    <col min="4869" max="4869" width="52.28515625" style="227" customWidth="1"/>
    <col min="4870" max="4870" width="24.140625" style="227" customWidth="1"/>
    <col min="4871" max="4871" width="26.5703125" style="227" customWidth="1"/>
    <col min="4872" max="4872" width="25.85546875" style="227" customWidth="1"/>
    <col min="4873" max="4873" width="14" style="227" customWidth="1"/>
    <col min="4874" max="4874" width="18" style="227" customWidth="1"/>
    <col min="4875" max="4875" width="18.5703125" style="227" customWidth="1"/>
    <col min="4876" max="4876" width="20" style="227" customWidth="1"/>
    <col min="4877" max="4877" width="18.28515625" style="227" customWidth="1"/>
    <col min="4878" max="4879" width="18" style="227" customWidth="1"/>
    <col min="4880" max="4880" width="26.28515625" style="227" customWidth="1"/>
    <col min="4881" max="4881" width="24.85546875" style="227" customWidth="1"/>
    <col min="4882" max="4882" width="19.42578125" style="227" customWidth="1"/>
    <col min="4883" max="4883" width="28.140625" style="227" customWidth="1"/>
    <col min="4884" max="4884" width="89.140625" style="227" customWidth="1"/>
    <col min="4885" max="4885" width="40.140625" style="227" customWidth="1"/>
    <col min="4886" max="4886" width="18.42578125" style="227" customWidth="1"/>
    <col min="4887" max="4887" width="19.42578125" style="227" customWidth="1"/>
    <col min="4888" max="4888" width="80.28515625" style="227" customWidth="1"/>
    <col min="4889" max="4889" width="31.140625" style="227" customWidth="1"/>
    <col min="4890" max="4890" width="14.42578125" style="227" customWidth="1"/>
    <col min="4891" max="4892" width="11" style="227" customWidth="1"/>
    <col min="4893" max="5120" width="14.42578125" style="227"/>
    <col min="5121" max="5121" width="6.5703125" style="227" customWidth="1"/>
    <col min="5122" max="5122" width="10.7109375" style="227" customWidth="1"/>
    <col min="5123" max="5123" width="17.5703125" style="227" customWidth="1"/>
    <col min="5124" max="5124" width="21.5703125" style="227" customWidth="1"/>
    <col min="5125" max="5125" width="52.28515625" style="227" customWidth="1"/>
    <col min="5126" max="5126" width="24.140625" style="227" customWidth="1"/>
    <col min="5127" max="5127" width="26.5703125" style="227" customWidth="1"/>
    <col min="5128" max="5128" width="25.85546875" style="227" customWidth="1"/>
    <col min="5129" max="5129" width="14" style="227" customWidth="1"/>
    <col min="5130" max="5130" width="18" style="227" customWidth="1"/>
    <col min="5131" max="5131" width="18.5703125" style="227" customWidth="1"/>
    <col min="5132" max="5132" width="20" style="227" customWidth="1"/>
    <col min="5133" max="5133" width="18.28515625" style="227" customWidth="1"/>
    <col min="5134" max="5135" width="18" style="227" customWidth="1"/>
    <col min="5136" max="5136" width="26.28515625" style="227" customWidth="1"/>
    <col min="5137" max="5137" width="24.85546875" style="227" customWidth="1"/>
    <col min="5138" max="5138" width="19.42578125" style="227" customWidth="1"/>
    <col min="5139" max="5139" width="28.140625" style="227" customWidth="1"/>
    <col min="5140" max="5140" width="89.140625" style="227" customWidth="1"/>
    <col min="5141" max="5141" width="40.140625" style="227" customWidth="1"/>
    <col min="5142" max="5142" width="18.42578125" style="227" customWidth="1"/>
    <col min="5143" max="5143" width="19.42578125" style="227" customWidth="1"/>
    <col min="5144" max="5144" width="80.28515625" style="227" customWidth="1"/>
    <col min="5145" max="5145" width="31.140625" style="227" customWidth="1"/>
    <col min="5146" max="5146" width="14.42578125" style="227" customWidth="1"/>
    <col min="5147" max="5148" width="11" style="227" customWidth="1"/>
    <col min="5149" max="5376" width="14.42578125" style="227"/>
    <col min="5377" max="5377" width="6.5703125" style="227" customWidth="1"/>
    <col min="5378" max="5378" width="10.7109375" style="227" customWidth="1"/>
    <col min="5379" max="5379" width="17.5703125" style="227" customWidth="1"/>
    <col min="5380" max="5380" width="21.5703125" style="227" customWidth="1"/>
    <col min="5381" max="5381" width="52.28515625" style="227" customWidth="1"/>
    <col min="5382" max="5382" width="24.140625" style="227" customWidth="1"/>
    <col min="5383" max="5383" width="26.5703125" style="227" customWidth="1"/>
    <col min="5384" max="5384" width="25.85546875" style="227" customWidth="1"/>
    <col min="5385" max="5385" width="14" style="227" customWidth="1"/>
    <col min="5386" max="5386" width="18" style="227" customWidth="1"/>
    <col min="5387" max="5387" width="18.5703125" style="227" customWidth="1"/>
    <col min="5388" max="5388" width="20" style="227" customWidth="1"/>
    <col min="5389" max="5389" width="18.28515625" style="227" customWidth="1"/>
    <col min="5390" max="5391" width="18" style="227" customWidth="1"/>
    <col min="5392" max="5392" width="26.28515625" style="227" customWidth="1"/>
    <col min="5393" max="5393" width="24.85546875" style="227" customWidth="1"/>
    <col min="5394" max="5394" width="19.42578125" style="227" customWidth="1"/>
    <col min="5395" max="5395" width="28.140625" style="227" customWidth="1"/>
    <col min="5396" max="5396" width="89.140625" style="227" customWidth="1"/>
    <col min="5397" max="5397" width="40.140625" style="227" customWidth="1"/>
    <col min="5398" max="5398" width="18.42578125" style="227" customWidth="1"/>
    <col min="5399" max="5399" width="19.42578125" style="227" customWidth="1"/>
    <col min="5400" max="5400" width="80.28515625" style="227" customWidth="1"/>
    <col min="5401" max="5401" width="31.140625" style="227" customWidth="1"/>
    <col min="5402" max="5402" width="14.42578125" style="227" customWidth="1"/>
    <col min="5403" max="5404" width="11" style="227" customWidth="1"/>
    <col min="5405" max="5632" width="14.42578125" style="227"/>
    <col min="5633" max="5633" width="6.5703125" style="227" customWidth="1"/>
    <col min="5634" max="5634" width="10.7109375" style="227" customWidth="1"/>
    <col min="5635" max="5635" width="17.5703125" style="227" customWidth="1"/>
    <col min="5636" max="5636" width="21.5703125" style="227" customWidth="1"/>
    <col min="5637" max="5637" width="52.28515625" style="227" customWidth="1"/>
    <col min="5638" max="5638" width="24.140625" style="227" customWidth="1"/>
    <col min="5639" max="5639" width="26.5703125" style="227" customWidth="1"/>
    <col min="5640" max="5640" width="25.85546875" style="227" customWidth="1"/>
    <col min="5641" max="5641" width="14" style="227" customWidth="1"/>
    <col min="5642" max="5642" width="18" style="227" customWidth="1"/>
    <col min="5643" max="5643" width="18.5703125" style="227" customWidth="1"/>
    <col min="5644" max="5644" width="20" style="227" customWidth="1"/>
    <col min="5645" max="5645" width="18.28515625" style="227" customWidth="1"/>
    <col min="5646" max="5647" width="18" style="227" customWidth="1"/>
    <col min="5648" max="5648" width="26.28515625" style="227" customWidth="1"/>
    <col min="5649" max="5649" width="24.85546875" style="227" customWidth="1"/>
    <col min="5650" max="5650" width="19.42578125" style="227" customWidth="1"/>
    <col min="5651" max="5651" width="28.140625" style="227" customWidth="1"/>
    <col min="5652" max="5652" width="89.140625" style="227" customWidth="1"/>
    <col min="5653" max="5653" width="40.140625" style="227" customWidth="1"/>
    <col min="5654" max="5654" width="18.42578125" style="227" customWidth="1"/>
    <col min="5655" max="5655" width="19.42578125" style="227" customWidth="1"/>
    <col min="5656" max="5656" width="80.28515625" style="227" customWidth="1"/>
    <col min="5657" max="5657" width="31.140625" style="227" customWidth="1"/>
    <col min="5658" max="5658" width="14.42578125" style="227" customWidth="1"/>
    <col min="5659" max="5660" width="11" style="227" customWidth="1"/>
    <col min="5661" max="5888" width="14.42578125" style="227"/>
    <col min="5889" max="5889" width="6.5703125" style="227" customWidth="1"/>
    <col min="5890" max="5890" width="10.7109375" style="227" customWidth="1"/>
    <col min="5891" max="5891" width="17.5703125" style="227" customWidth="1"/>
    <col min="5892" max="5892" width="21.5703125" style="227" customWidth="1"/>
    <col min="5893" max="5893" width="52.28515625" style="227" customWidth="1"/>
    <col min="5894" max="5894" width="24.140625" style="227" customWidth="1"/>
    <col min="5895" max="5895" width="26.5703125" style="227" customWidth="1"/>
    <col min="5896" max="5896" width="25.85546875" style="227" customWidth="1"/>
    <col min="5897" max="5897" width="14" style="227" customWidth="1"/>
    <col min="5898" max="5898" width="18" style="227" customWidth="1"/>
    <col min="5899" max="5899" width="18.5703125" style="227" customWidth="1"/>
    <col min="5900" max="5900" width="20" style="227" customWidth="1"/>
    <col min="5901" max="5901" width="18.28515625" style="227" customWidth="1"/>
    <col min="5902" max="5903" width="18" style="227" customWidth="1"/>
    <col min="5904" max="5904" width="26.28515625" style="227" customWidth="1"/>
    <col min="5905" max="5905" width="24.85546875" style="227" customWidth="1"/>
    <col min="5906" max="5906" width="19.42578125" style="227" customWidth="1"/>
    <col min="5907" max="5907" width="28.140625" style="227" customWidth="1"/>
    <col min="5908" max="5908" width="89.140625" style="227" customWidth="1"/>
    <col min="5909" max="5909" width="40.140625" style="227" customWidth="1"/>
    <col min="5910" max="5910" width="18.42578125" style="227" customWidth="1"/>
    <col min="5911" max="5911" width="19.42578125" style="227" customWidth="1"/>
    <col min="5912" max="5912" width="80.28515625" style="227" customWidth="1"/>
    <col min="5913" max="5913" width="31.140625" style="227" customWidth="1"/>
    <col min="5914" max="5914" width="14.42578125" style="227" customWidth="1"/>
    <col min="5915" max="5916" width="11" style="227" customWidth="1"/>
    <col min="5917" max="6144" width="14.42578125" style="227"/>
    <col min="6145" max="6145" width="6.5703125" style="227" customWidth="1"/>
    <col min="6146" max="6146" width="10.7109375" style="227" customWidth="1"/>
    <col min="6147" max="6147" width="17.5703125" style="227" customWidth="1"/>
    <col min="6148" max="6148" width="21.5703125" style="227" customWidth="1"/>
    <col min="6149" max="6149" width="52.28515625" style="227" customWidth="1"/>
    <col min="6150" max="6150" width="24.140625" style="227" customWidth="1"/>
    <col min="6151" max="6151" width="26.5703125" style="227" customWidth="1"/>
    <col min="6152" max="6152" width="25.85546875" style="227" customWidth="1"/>
    <col min="6153" max="6153" width="14" style="227" customWidth="1"/>
    <col min="6154" max="6154" width="18" style="227" customWidth="1"/>
    <col min="6155" max="6155" width="18.5703125" style="227" customWidth="1"/>
    <col min="6156" max="6156" width="20" style="227" customWidth="1"/>
    <col min="6157" max="6157" width="18.28515625" style="227" customWidth="1"/>
    <col min="6158" max="6159" width="18" style="227" customWidth="1"/>
    <col min="6160" max="6160" width="26.28515625" style="227" customWidth="1"/>
    <col min="6161" max="6161" width="24.85546875" style="227" customWidth="1"/>
    <col min="6162" max="6162" width="19.42578125" style="227" customWidth="1"/>
    <col min="6163" max="6163" width="28.140625" style="227" customWidth="1"/>
    <col min="6164" max="6164" width="89.140625" style="227" customWidth="1"/>
    <col min="6165" max="6165" width="40.140625" style="227" customWidth="1"/>
    <col min="6166" max="6166" width="18.42578125" style="227" customWidth="1"/>
    <col min="6167" max="6167" width="19.42578125" style="227" customWidth="1"/>
    <col min="6168" max="6168" width="80.28515625" style="227" customWidth="1"/>
    <col min="6169" max="6169" width="31.140625" style="227" customWidth="1"/>
    <col min="6170" max="6170" width="14.42578125" style="227" customWidth="1"/>
    <col min="6171" max="6172" width="11" style="227" customWidth="1"/>
    <col min="6173" max="6400" width="14.42578125" style="227"/>
    <col min="6401" max="6401" width="6.5703125" style="227" customWidth="1"/>
    <col min="6402" max="6402" width="10.7109375" style="227" customWidth="1"/>
    <col min="6403" max="6403" width="17.5703125" style="227" customWidth="1"/>
    <col min="6404" max="6404" width="21.5703125" style="227" customWidth="1"/>
    <col min="6405" max="6405" width="52.28515625" style="227" customWidth="1"/>
    <col min="6406" max="6406" width="24.140625" style="227" customWidth="1"/>
    <col min="6407" max="6407" width="26.5703125" style="227" customWidth="1"/>
    <col min="6408" max="6408" width="25.85546875" style="227" customWidth="1"/>
    <col min="6409" max="6409" width="14" style="227" customWidth="1"/>
    <col min="6410" max="6410" width="18" style="227" customWidth="1"/>
    <col min="6411" max="6411" width="18.5703125" style="227" customWidth="1"/>
    <col min="6412" max="6412" width="20" style="227" customWidth="1"/>
    <col min="6413" max="6413" width="18.28515625" style="227" customWidth="1"/>
    <col min="6414" max="6415" width="18" style="227" customWidth="1"/>
    <col min="6416" max="6416" width="26.28515625" style="227" customWidth="1"/>
    <col min="6417" max="6417" width="24.85546875" style="227" customWidth="1"/>
    <col min="6418" max="6418" width="19.42578125" style="227" customWidth="1"/>
    <col min="6419" max="6419" width="28.140625" style="227" customWidth="1"/>
    <col min="6420" max="6420" width="89.140625" style="227" customWidth="1"/>
    <col min="6421" max="6421" width="40.140625" style="227" customWidth="1"/>
    <col min="6422" max="6422" width="18.42578125" style="227" customWidth="1"/>
    <col min="6423" max="6423" width="19.42578125" style="227" customWidth="1"/>
    <col min="6424" max="6424" width="80.28515625" style="227" customWidth="1"/>
    <col min="6425" max="6425" width="31.140625" style="227" customWidth="1"/>
    <col min="6426" max="6426" width="14.42578125" style="227" customWidth="1"/>
    <col min="6427" max="6428" width="11" style="227" customWidth="1"/>
    <col min="6429" max="6656" width="14.42578125" style="227"/>
    <col min="6657" max="6657" width="6.5703125" style="227" customWidth="1"/>
    <col min="6658" max="6658" width="10.7109375" style="227" customWidth="1"/>
    <col min="6659" max="6659" width="17.5703125" style="227" customWidth="1"/>
    <col min="6660" max="6660" width="21.5703125" style="227" customWidth="1"/>
    <col min="6661" max="6661" width="52.28515625" style="227" customWidth="1"/>
    <col min="6662" max="6662" width="24.140625" style="227" customWidth="1"/>
    <col min="6663" max="6663" width="26.5703125" style="227" customWidth="1"/>
    <col min="6664" max="6664" width="25.85546875" style="227" customWidth="1"/>
    <col min="6665" max="6665" width="14" style="227" customWidth="1"/>
    <col min="6666" max="6666" width="18" style="227" customWidth="1"/>
    <col min="6667" max="6667" width="18.5703125" style="227" customWidth="1"/>
    <col min="6668" max="6668" width="20" style="227" customWidth="1"/>
    <col min="6669" max="6669" width="18.28515625" style="227" customWidth="1"/>
    <col min="6670" max="6671" width="18" style="227" customWidth="1"/>
    <col min="6672" max="6672" width="26.28515625" style="227" customWidth="1"/>
    <col min="6673" max="6673" width="24.85546875" style="227" customWidth="1"/>
    <col min="6674" max="6674" width="19.42578125" style="227" customWidth="1"/>
    <col min="6675" max="6675" width="28.140625" style="227" customWidth="1"/>
    <col min="6676" max="6676" width="89.140625" style="227" customWidth="1"/>
    <col min="6677" max="6677" width="40.140625" style="227" customWidth="1"/>
    <col min="6678" max="6678" width="18.42578125" style="227" customWidth="1"/>
    <col min="6679" max="6679" width="19.42578125" style="227" customWidth="1"/>
    <col min="6680" max="6680" width="80.28515625" style="227" customWidth="1"/>
    <col min="6681" max="6681" width="31.140625" style="227" customWidth="1"/>
    <col min="6682" max="6682" width="14.42578125" style="227" customWidth="1"/>
    <col min="6683" max="6684" width="11" style="227" customWidth="1"/>
    <col min="6685" max="6912" width="14.42578125" style="227"/>
    <col min="6913" max="6913" width="6.5703125" style="227" customWidth="1"/>
    <col min="6914" max="6914" width="10.7109375" style="227" customWidth="1"/>
    <col min="6915" max="6915" width="17.5703125" style="227" customWidth="1"/>
    <col min="6916" max="6916" width="21.5703125" style="227" customWidth="1"/>
    <col min="6917" max="6917" width="52.28515625" style="227" customWidth="1"/>
    <col min="6918" max="6918" width="24.140625" style="227" customWidth="1"/>
    <col min="6919" max="6919" width="26.5703125" style="227" customWidth="1"/>
    <col min="6920" max="6920" width="25.85546875" style="227" customWidth="1"/>
    <col min="6921" max="6921" width="14" style="227" customWidth="1"/>
    <col min="6922" max="6922" width="18" style="227" customWidth="1"/>
    <col min="6923" max="6923" width="18.5703125" style="227" customWidth="1"/>
    <col min="6924" max="6924" width="20" style="227" customWidth="1"/>
    <col min="6925" max="6925" width="18.28515625" style="227" customWidth="1"/>
    <col min="6926" max="6927" width="18" style="227" customWidth="1"/>
    <col min="6928" max="6928" width="26.28515625" style="227" customWidth="1"/>
    <col min="6929" max="6929" width="24.85546875" style="227" customWidth="1"/>
    <col min="6930" max="6930" width="19.42578125" style="227" customWidth="1"/>
    <col min="6931" max="6931" width="28.140625" style="227" customWidth="1"/>
    <col min="6932" max="6932" width="89.140625" style="227" customWidth="1"/>
    <col min="6933" max="6933" width="40.140625" style="227" customWidth="1"/>
    <col min="6934" max="6934" width="18.42578125" style="227" customWidth="1"/>
    <col min="6935" max="6935" width="19.42578125" style="227" customWidth="1"/>
    <col min="6936" max="6936" width="80.28515625" style="227" customWidth="1"/>
    <col min="6937" max="6937" width="31.140625" style="227" customWidth="1"/>
    <col min="6938" max="6938" width="14.42578125" style="227" customWidth="1"/>
    <col min="6939" max="6940" width="11" style="227" customWidth="1"/>
    <col min="6941" max="7168" width="14.42578125" style="227"/>
    <col min="7169" max="7169" width="6.5703125" style="227" customWidth="1"/>
    <col min="7170" max="7170" width="10.7109375" style="227" customWidth="1"/>
    <col min="7171" max="7171" width="17.5703125" style="227" customWidth="1"/>
    <col min="7172" max="7172" width="21.5703125" style="227" customWidth="1"/>
    <col min="7173" max="7173" width="52.28515625" style="227" customWidth="1"/>
    <col min="7174" max="7174" width="24.140625" style="227" customWidth="1"/>
    <col min="7175" max="7175" width="26.5703125" style="227" customWidth="1"/>
    <col min="7176" max="7176" width="25.85546875" style="227" customWidth="1"/>
    <col min="7177" max="7177" width="14" style="227" customWidth="1"/>
    <col min="7178" max="7178" width="18" style="227" customWidth="1"/>
    <col min="7179" max="7179" width="18.5703125" style="227" customWidth="1"/>
    <col min="7180" max="7180" width="20" style="227" customWidth="1"/>
    <col min="7181" max="7181" width="18.28515625" style="227" customWidth="1"/>
    <col min="7182" max="7183" width="18" style="227" customWidth="1"/>
    <col min="7184" max="7184" width="26.28515625" style="227" customWidth="1"/>
    <col min="7185" max="7185" width="24.85546875" style="227" customWidth="1"/>
    <col min="7186" max="7186" width="19.42578125" style="227" customWidth="1"/>
    <col min="7187" max="7187" width="28.140625" style="227" customWidth="1"/>
    <col min="7188" max="7188" width="89.140625" style="227" customWidth="1"/>
    <col min="7189" max="7189" width="40.140625" style="227" customWidth="1"/>
    <col min="7190" max="7190" width="18.42578125" style="227" customWidth="1"/>
    <col min="7191" max="7191" width="19.42578125" style="227" customWidth="1"/>
    <col min="7192" max="7192" width="80.28515625" style="227" customWidth="1"/>
    <col min="7193" max="7193" width="31.140625" style="227" customWidth="1"/>
    <col min="7194" max="7194" width="14.42578125" style="227" customWidth="1"/>
    <col min="7195" max="7196" width="11" style="227" customWidth="1"/>
    <col min="7197" max="7424" width="14.42578125" style="227"/>
    <col min="7425" max="7425" width="6.5703125" style="227" customWidth="1"/>
    <col min="7426" max="7426" width="10.7109375" style="227" customWidth="1"/>
    <col min="7427" max="7427" width="17.5703125" style="227" customWidth="1"/>
    <col min="7428" max="7428" width="21.5703125" style="227" customWidth="1"/>
    <col min="7429" max="7429" width="52.28515625" style="227" customWidth="1"/>
    <col min="7430" max="7430" width="24.140625" style="227" customWidth="1"/>
    <col min="7431" max="7431" width="26.5703125" style="227" customWidth="1"/>
    <col min="7432" max="7432" width="25.85546875" style="227" customWidth="1"/>
    <col min="7433" max="7433" width="14" style="227" customWidth="1"/>
    <col min="7434" max="7434" width="18" style="227" customWidth="1"/>
    <col min="7435" max="7435" width="18.5703125" style="227" customWidth="1"/>
    <col min="7436" max="7436" width="20" style="227" customWidth="1"/>
    <col min="7437" max="7437" width="18.28515625" style="227" customWidth="1"/>
    <col min="7438" max="7439" width="18" style="227" customWidth="1"/>
    <col min="7440" max="7440" width="26.28515625" style="227" customWidth="1"/>
    <col min="7441" max="7441" width="24.85546875" style="227" customWidth="1"/>
    <col min="7442" max="7442" width="19.42578125" style="227" customWidth="1"/>
    <col min="7443" max="7443" width="28.140625" style="227" customWidth="1"/>
    <col min="7444" max="7444" width="89.140625" style="227" customWidth="1"/>
    <col min="7445" max="7445" width="40.140625" style="227" customWidth="1"/>
    <col min="7446" max="7446" width="18.42578125" style="227" customWidth="1"/>
    <col min="7447" max="7447" width="19.42578125" style="227" customWidth="1"/>
    <col min="7448" max="7448" width="80.28515625" style="227" customWidth="1"/>
    <col min="7449" max="7449" width="31.140625" style="227" customWidth="1"/>
    <col min="7450" max="7450" width="14.42578125" style="227" customWidth="1"/>
    <col min="7451" max="7452" width="11" style="227" customWidth="1"/>
    <col min="7453" max="7680" width="14.42578125" style="227"/>
    <col min="7681" max="7681" width="6.5703125" style="227" customWidth="1"/>
    <col min="7682" max="7682" width="10.7109375" style="227" customWidth="1"/>
    <col min="7683" max="7683" width="17.5703125" style="227" customWidth="1"/>
    <col min="7684" max="7684" width="21.5703125" style="227" customWidth="1"/>
    <col min="7685" max="7685" width="52.28515625" style="227" customWidth="1"/>
    <col min="7686" max="7686" width="24.140625" style="227" customWidth="1"/>
    <col min="7687" max="7687" width="26.5703125" style="227" customWidth="1"/>
    <col min="7688" max="7688" width="25.85546875" style="227" customWidth="1"/>
    <col min="7689" max="7689" width="14" style="227" customWidth="1"/>
    <col min="7690" max="7690" width="18" style="227" customWidth="1"/>
    <col min="7691" max="7691" width="18.5703125" style="227" customWidth="1"/>
    <col min="7692" max="7692" width="20" style="227" customWidth="1"/>
    <col min="7693" max="7693" width="18.28515625" style="227" customWidth="1"/>
    <col min="7694" max="7695" width="18" style="227" customWidth="1"/>
    <col min="7696" max="7696" width="26.28515625" style="227" customWidth="1"/>
    <col min="7697" max="7697" width="24.85546875" style="227" customWidth="1"/>
    <col min="7698" max="7698" width="19.42578125" style="227" customWidth="1"/>
    <col min="7699" max="7699" width="28.140625" style="227" customWidth="1"/>
    <col min="7700" max="7700" width="89.140625" style="227" customWidth="1"/>
    <col min="7701" max="7701" width="40.140625" style="227" customWidth="1"/>
    <col min="7702" max="7702" width="18.42578125" style="227" customWidth="1"/>
    <col min="7703" max="7703" width="19.42578125" style="227" customWidth="1"/>
    <col min="7704" max="7704" width="80.28515625" style="227" customWidth="1"/>
    <col min="7705" max="7705" width="31.140625" style="227" customWidth="1"/>
    <col min="7706" max="7706" width="14.42578125" style="227" customWidth="1"/>
    <col min="7707" max="7708" width="11" style="227" customWidth="1"/>
    <col min="7709" max="7936" width="14.42578125" style="227"/>
    <col min="7937" max="7937" width="6.5703125" style="227" customWidth="1"/>
    <col min="7938" max="7938" width="10.7109375" style="227" customWidth="1"/>
    <col min="7939" max="7939" width="17.5703125" style="227" customWidth="1"/>
    <col min="7940" max="7940" width="21.5703125" style="227" customWidth="1"/>
    <col min="7941" max="7941" width="52.28515625" style="227" customWidth="1"/>
    <col min="7942" max="7942" width="24.140625" style="227" customWidth="1"/>
    <col min="7943" max="7943" width="26.5703125" style="227" customWidth="1"/>
    <col min="7944" max="7944" width="25.85546875" style="227" customWidth="1"/>
    <col min="7945" max="7945" width="14" style="227" customWidth="1"/>
    <col min="7946" max="7946" width="18" style="227" customWidth="1"/>
    <col min="7947" max="7947" width="18.5703125" style="227" customWidth="1"/>
    <col min="7948" max="7948" width="20" style="227" customWidth="1"/>
    <col min="7949" max="7949" width="18.28515625" style="227" customWidth="1"/>
    <col min="7950" max="7951" width="18" style="227" customWidth="1"/>
    <col min="7952" max="7952" width="26.28515625" style="227" customWidth="1"/>
    <col min="7953" max="7953" width="24.85546875" style="227" customWidth="1"/>
    <col min="7954" max="7954" width="19.42578125" style="227" customWidth="1"/>
    <col min="7955" max="7955" width="28.140625" style="227" customWidth="1"/>
    <col min="7956" max="7956" width="89.140625" style="227" customWidth="1"/>
    <col min="7957" max="7957" width="40.140625" style="227" customWidth="1"/>
    <col min="7958" max="7958" width="18.42578125" style="227" customWidth="1"/>
    <col min="7959" max="7959" width="19.42578125" style="227" customWidth="1"/>
    <col min="7960" max="7960" width="80.28515625" style="227" customWidth="1"/>
    <col min="7961" max="7961" width="31.140625" style="227" customWidth="1"/>
    <col min="7962" max="7962" width="14.42578125" style="227" customWidth="1"/>
    <col min="7963" max="7964" width="11" style="227" customWidth="1"/>
    <col min="7965" max="8192" width="14.42578125" style="227"/>
    <col min="8193" max="8193" width="6.5703125" style="227" customWidth="1"/>
    <col min="8194" max="8194" width="10.7109375" style="227" customWidth="1"/>
    <col min="8195" max="8195" width="17.5703125" style="227" customWidth="1"/>
    <col min="8196" max="8196" width="21.5703125" style="227" customWidth="1"/>
    <col min="8197" max="8197" width="52.28515625" style="227" customWidth="1"/>
    <col min="8198" max="8198" width="24.140625" style="227" customWidth="1"/>
    <col min="8199" max="8199" width="26.5703125" style="227" customWidth="1"/>
    <col min="8200" max="8200" width="25.85546875" style="227" customWidth="1"/>
    <col min="8201" max="8201" width="14" style="227" customWidth="1"/>
    <col min="8202" max="8202" width="18" style="227" customWidth="1"/>
    <col min="8203" max="8203" width="18.5703125" style="227" customWidth="1"/>
    <col min="8204" max="8204" width="20" style="227" customWidth="1"/>
    <col min="8205" max="8205" width="18.28515625" style="227" customWidth="1"/>
    <col min="8206" max="8207" width="18" style="227" customWidth="1"/>
    <col min="8208" max="8208" width="26.28515625" style="227" customWidth="1"/>
    <col min="8209" max="8209" width="24.85546875" style="227" customWidth="1"/>
    <col min="8210" max="8210" width="19.42578125" style="227" customWidth="1"/>
    <col min="8211" max="8211" width="28.140625" style="227" customWidth="1"/>
    <col min="8212" max="8212" width="89.140625" style="227" customWidth="1"/>
    <col min="8213" max="8213" width="40.140625" style="227" customWidth="1"/>
    <col min="8214" max="8214" width="18.42578125" style="227" customWidth="1"/>
    <col min="8215" max="8215" width="19.42578125" style="227" customWidth="1"/>
    <col min="8216" max="8216" width="80.28515625" style="227" customWidth="1"/>
    <col min="8217" max="8217" width="31.140625" style="227" customWidth="1"/>
    <col min="8218" max="8218" width="14.42578125" style="227" customWidth="1"/>
    <col min="8219" max="8220" width="11" style="227" customWidth="1"/>
    <col min="8221" max="8448" width="14.42578125" style="227"/>
    <col min="8449" max="8449" width="6.5703125" style="227" customWidth="1"/>
    <col min="8450" max="8450" width="10.7109375" style="227" customWidth="1"/>
    <col min="8451" max="8451" width="17.5703125" style="227" customWidth="1"/>
    <col min="8452" max="8452" width="21.5703125" style="227" customWidth="1"/>
    <col min="8453" max="8453" width="52.28515625" style="227" customWidth="1"/>
    <col min="8454" max="8454" width="24.140625" style="227" customWidth="1"/>
    <col min="8455" max="8455" width="26.5703125" style="227" customWidth="1"/>
    <col min="8456" max="8456" width="25.85546875" style="227" customWidth="1"/>
    <col min="8457" max="8457" width="14" style="227" customWidth="1"/>
    <col min="8458" max="8458" width="18" style="227" customWidth="1"/>
    <col min="8459" max="8459" width="18.5703125" style="227" customWidth="1"/>
    <col min="8460" max="8460" width="20" style="227" customWidth="1"/>
    <col min="8461" max="8461" width="18.28515625" style="227" customWidth="1"/>
    <col min="8462" max="8463" width="18" style="227" customWidth="1"/>
    <col min="8464" max="8464" width="26.28515625" style="227" customWidth="1"/>
    <col min="8465" max="8465" width="24.85546875" style="227" customWidth="1"/>
    <col min="8466" max="8466" width="19.42578125" style="227" customWidth="1"/>
    <col min="8467" max="8467" width="28.140625" style="227" customWidth="1"/>
    <col min="8468" max="8468" width="89.140625" style="227" customWidth="1"/>
    <col min="8469" max="8469" width="40.140625" style="227" customWidth="1"/>
    <col min="8470" max="8470" width="18.42578125" style="227" customWidth="1"/>
    <col min="8471" max="8471" width="19.42578125" style="227" customWidth="1"/>
    <col min="8472" max="8472" width="80.28515625" style="227" customWidth="1"/>
    <col min="8473" max="8473" width="31.140625" style="227" customWidth="1"/>
    <col min="8474" max="8474" width="14.42578125" style="227" customWidth="1"/>
    <col min="8475" max="8476" width="11" style="227" customWidth="1"/>
    <col min="8477" max="8704" width="14.42578125" style="227"/>
    <col min="8705" max="8705" width="6.5703125" style="227" customWidth="1"/>
    <col min="8706" max="8706" width="10.7109375" style="227" customWidth="1"/>
    <col min="8707" max="8707" width="17.5703125" style="227" customWidth="1"/>
    <col min="8708" max="8708" width="21.5703125" style="227" customWidth="1"/>
    <col min="8709" max="8709" width="52.28515625" style="227" customWidth="1"/>
    <col min="8710" max="8710" width="24.140625" style="227" customWidth="1"/>
    <col min="8711" max="8711" width="26.5703125" style="227" customWidth="1"/>
    <col min="8712" max="8712" width="25.85546875" style="227" customWidth="1"/>
    <col min="8713" max="8713" width="14" style="227" customWidth="1"/>
    <col min="8714" max="8714" width="18" style="227" customWidth="1"/>
    <col min="8715" max="8715" width="18.5703125" style="227" customWidth="1"/>
    <col min="8716" max="8716" width="20" style="227" customWidth="1"/>
    <col min="8717" max="8717" width="18.28515625" style="227" customWidth="1"/>
    <col min="8718" max="8719" width="18" style="227" customWidth="1"/>
    <col min="8720" max="8720" width="26.28515625" style="227" customWidth="1"/>
    <col min="8721" max="8721" width="24.85546875" style="227" customWidth="1"/>
    <col min="8722" max="8722" width="19.42578125" style="227" customWidth="1"/>
    <col min="8723" max="8723" width="28.140625" style="227" customWidth="1"/>
    <col min="8724" max="8724" width="89.140625" style="227" customWidth="1"/>
    <col min="8725" max="8725" width="40.140625" style="227" customWidth="1"/>
    <col min="8726" max="8726" width="18.42578125" style="227" customWidth="1"/>
    <col min="8727" max="8727" width="19.42578125" style="227" customWidth="1"/>
    <col min="8728" max="8728" width="80.28515625" style="227" customWidth="1"/>
    <col min="8729" max="8729" width="31.140625" style="227" customWidth="1"/>
    <col min="8730" max="8730" width="14.42578125" style="227" customWidth="1"/>
    <col min="8731" max="8732" width="11" style="227" customWidth="1"/>
    <col min="8733" max="8960" width="14.42578125" style="227"/>
    <col min="8961" max="8961" width="6.5703125" style="227" customWidth="1"/>
    <col min="8962" max="8962" width="10.7109375" style="227" customWidth="1"/>
    <col min="8963" max="8963" width="17.5703125" style="227" customWidth="1"/>
    <col min="8964" max="8964" width="21.5703125" style="227" customWidth="1"/>
    <col min="8965" max="8965" width="52.28515625" style="227" customWidth="1"/>
    <col min="8966" max="8966" width="24.140625" style="227" customWidth="1"/>
    <col min="8967" max="8967" width="26.5703125" style="227" customWidth="1"/>
    <col min="8968" max="8968" width="25.85546875" style="227" customWidth="1"/>
    <col min="8969" max="8969" width="14" style="227" customWidth="1"/>
    <col min="8970" max="8970" width="18" style="227" customWidth="1"/>
    <col min="8971" max="8971" width="18.5703125" style="227" customWidth="1"/>
    <col min="8972" max="8972" width="20" style="227" customWidth="1"/>
    <col min="8973" max="8973" width="18.28515625" style="227" customWidth="1"/>
    <col min="8974" max="8975" width="18" style="227" customWidth="1"/>
    <col min="8976" max="8976" width="26.28515625" style="227" customWidth="1"/>
    <col min="8977" max="8977" width="24.85546875" style="227" customWidth="1"/>
    <col min="8978" max="8978" width="19.42578125" style="227" customWidth="1"/>
    <col min="8979" max="8979" width="28.140625" style="227" customWidth="1"/>
    <col min="8980" max="8980" width="89.140625" style="227" customWidth="1"/>
    <col min="8981" max="8981" width="40.140625" style="227" customWidth="1"/>
    <col min="8982" max="8982" width="18.42578125" style="227" customWidth="1"/>
    <col min="8983" max="8983" width="19.42578125" style="227" customWidth="1"/>
    <col min="8984" max="8984" width="80.28515625" style="227" customWidth="1"/>
    <col min="8985" max="8985" width="31.140625" style="227" customWidth="1"/>
    <col min="8986" max="8986" width="14.42578125" style="227" customWidth="1"/>
    <col min="8987" max="8988" width="11" style="227" customWidth="1"/>
    <col min="8989" max="9216" width="14.42578125" style="227"/>
    <col min="9217" max="9217" width="6.5703125" style="227" customWidth="1"/>
    <col min="9218" max="9218" width="10.7109375" style="227" customWidth="1"/>
    <col min="9219" max="9219" width="17.5703125" style="227" customWidth="1"/>
    <col min="9220" max="9220" width="21.5703125" style="227" customWidth="1"/>
    <col min="9221" max="9221" width="52.28515625" style="227" customWidth="1"/>
    <col min="9222" max="9222" width="24.140625" style="227" customWidth="1"/>
    <col min="9223" max="9223" width="26.5703125" style="227" customWidth="1"/>
    <col min="9224" max="9224" width="25.85546875" style="227" customWidth="1"/>
    <col min="9225" max="9225" width="14" style="227" customWidth="1"/>
    <col min="9226" max="9226" width="18" style="227" customWidth="1"/>
    <col min="9227" max="9227" width="18.5703125" style="227" customWidth="1"/>
    <col min="9228" max="9228" width="20" style="227" customWidth="1"/>
    <col min="9229" max="9229" width="18.28515625" style="227" customWidth="1"/>
    <col min="9230" max="9231" width="18" style="227" customWidth="1"/>
    <col min="9232" max="9232" width="26.28515625" style="227" customWidth="1"/>
    <col min="9233" max="9233" width="24.85546875" style="227" customWidth="1"/>
    <col min="9234" max="9234" width="19.42578125" style="227" customWidth="1"/>
    <col min="9235" max="9235" width="28.140625" style="227" customWidth="1"/>
    <col min="9236" max="9236" width="89.140625" style="227" customWidth="1"/>
    <col min="9237" max="9237" width="40.140625" style="227" customWidth="1"/>
    <col min="9238" max="9238" width="18.42578125" style="227" customWidth="1"/>
    <col min="9239" max="9239" width="19.42578125" style="227" customWidth="1"/>
    <col min="9240" max="9240" width="80.28515625" style="227" customWidth="1"/>
    <col min="9241" max="9241" width="31.140625" style="227" customWidth="1"/>
    <col min="9242" max="9242" width="14.42578125" style="227" customWidth="1"/>
    <col min="9243" max="9244" width="11" style="227" customWidth="1"/>
    <col min="9245" max="9472" width="14.42578125" style="227"/>
    <col min="9473" max="9473" width="6.5703125" style="227" customWidth="1"/>
    <col min="9474" max="9474" width="10.7109375" style="227" customWidth="1"/>
    <col min="9475" max="9475" width="17.5703125" style="227" customWidth="1"/>
    <col min="9476" max="9476" width="21.5703125" style="227" customWidth="1"/>
    <col min="9477" max="9477" width="52.28515625" style="227" customWidth="1"/>
    <col min="9478" max="9478" width="24.140625" style="227" customWidth="1"/>
    <col min="9479" max="9479" width="26.5703125" style="227" customWidth="1"/>
    <col min="9480" max="9480" width="25.85546875" style="227" customWidth="1"/>
    <col min="9481" max="9481" width="14" style="227" customWidth="1"/>
    <col min="9482" max="9482" width="18" style="227" customWidth="1"/>
    <col min="9483" max="9483" width="18.5703125" style="227" customWidth="1"/>
    <col min="9484" max="9484" width="20" style="227" customWidth="1"/>
    <col min="9485" max="9485" width="18.28515625" style="227" customWidth="1"/>
    <col min="9486" max="9487" width="18" style="227" customWidth="1"/>
    <col min="9488" max="9488" width="26.28515625" style="227" customWidth="1"/>
    <col min="9489" max="9489" width="24.85546875" style="227" customWidth="1"/>
    <col min="9490" max="9490" width="19.42578125" style="227" customWidth="1"/>
    <col min="9491" max="9491" width="28.140625" style="227" customWidth="1"/>
    <col min="9492" max="9492" width="89.140625" style="227" customWidth="1"/>
    <col min="9493" max="9493" width="40.140625" style="227" customWidth="1"/>
    <col min="9494" max="9494" width="18.42578125" style="227" customWidth="1"/>
    <col min="9495" max="9495" width="19.42578125" style="227" customWidth="1"/>
    <col min="9496" max="9496" width="80.28515625" style="227" customWidth="1"/>
    <col min="9497" max="9497" width="31.140625" style="227" customWidth="1"/>
    <col min="9498" max="9498" width="14.42578125" style="227" customWidth="1"/>
    <col min="9499" max="9500" width="11" style="227" customWidth="1"/>
    <col min="9501" max="9728" width="14.42578125" style="227"/>
    <col min="9729" max="9729" width="6.5703125" style="227" customWidth="1"/>
    <col min="9730" max="9730" width="10.7109375" style="227" customWidth="1"/>
    <col min="9731" max="9731" width="17.5703125" style="227" customWidth="1"/>
    <col min="9732" max="9732" width="21.5703125" style="227" customWidth="1"/>
    <col min="9733" max="9733" width="52.28515625" style="227" customWidth="1"/>
    <col min="9734" max="9734" width="24.140625" style="227" customWidth="1"/>
    <col min="9735" max="9735" width="26.5703125" style="227" customWidth="1"/>
    <col min="9736" max="9736" width="25.85546875" style="227" customWidth="1"/>
    <col min="9737" max="9737" width="14" style="227" customWidth="1"/>
    <col min="9738" max="9738" width="18" style="227" customWidth="1"/>
    <col min="9739" max="9739" width="18.5703125" style="227" customWidth="1"/>
    <col min="9740" max="9740" width="20" style="227" customWidth="1"/>
    <col min="9741" max="9741" width="18.28515625" style="227" customWidth="1"/>
    <col min="9742" max="9743" width="18" style="227" customWidth="1"/>
    <col min="9744" max="9744" width="26.28515625" style="227" customWidth="1"/>
    <col min="9745" max="9745" width="24.85546875" style="227" customWidth="1"/>
    <col min="9746" max="9746" width="19.42578125" style="227" customWidth="1"/>
    <col min="9747" max="9747" width="28.140625" style="227" customWidth="1"/>
    <col min="9748" max="9748" width="89.140625" style="227" customWidth="1"/>
    <col min="9749" max="9749" width="40.140625" style="227" customWidth="1"/>
    <col min="9750" max="9750" width="18.42578125" style="227" customWidth="1"/>
    <col min="9751" max="9751" width="19.42578125" style="227" customWidth="1"/>
    <col min="9752" max="9752" width="80.28515625" style="227" customWidth="1"/>
    <col min="9753" max="9753" width="31.140625" style="227" customWidth="1"/>
    <col min="9754" max="9754" width="14.42578125" style="227" customWidth="1"/>
    <col min="9755" max="9756" width="11" style="227" customWidth="1"/>
    <col min="9757" max="9984" width="14.42578125" style="227"/>
    <col min="9985" max="9985" width="6.5703125" style="227" customWidth="1"/>
    <col min="9986" max="9986" width="10.7109375" style="227" customWidth="1"/>
    <col min="9987" max="9987" width="17.5703125" style="227" customWidth="1"/>
    <col min="9988" max="9988" width="21.5703125" style="227" customWidth="1"/>
    <col min="9989" max="9989" width="52.28515625" style="227" customWidth="1"/>
    <col min="9990" max="9990" width="24.140625" style="227" customWidth="1"/>
    <col min="9991" max="9991" width="26.5703125" style="227" customWidth="1"/>
    <col min="9992" max="9992" width="25.85546875" style="227" customWidth="1"/>
    <col min="9993" max="9993" width="14" style="227" customWidth="1"/>
    <col min="9994" max="9994" width="18" style="227" customWidth="1"/>
    <col min="9995" max="9995" width="18.5703125" style="227" customWidth="1"/>
    <col min="9996" max="9996" width="20" style="227" customWidth="1"/>
    <col min="9997" max="9997" width="18.28515625" style="227" customWidth="1"/>
    <col min="9998" max="9999" width="18" style="227" customWidth="1"/>
    <col min="10000" max="10000" width="26.28515625" style="227" customWidth="1"/>
    <col min="10001" max="10001" width="24.85546875" style="227" customWidth="1"/>
    <col min="10002" max="10002" width="19.42578125" style="227" customWidth="1"/>
    <col min="10003" max="10003" width="28.140625" style="227" customWidth="1"/>
    <col min="10004" max="10004" width="89.140625" style="227" customWidth="1"/>
    <col min="10005" max="10005" width="40.140625" style="227" customWidth="1"/>
    <col min="10006" max="10006" width="18.42578125" style="227" customWidth="1"/>
    <col min="10007" max="10007" width="19.42578125" style="227" customWidth="1"/>
    <col min="10008" max="10008" width="80.28515625" style="227" customWidth="1"/>
    <col min="10009" max="10009" width="31.140625" style="227" customWidth="1"/>
    <col min="10010" max="10010" width="14.42578125" style="227" customWidth="1"/>
    <col min="10011" max="10012" width="11" style="227" customWidth="1"/>
    <col min="10013" max="10240" width="14.42578125" style="227"/>
    <col min="10241" max="10241" width="6.5703125" style="227" customWidth="1"/>
    <col min="10242" max="10242" width="10.7109375" style="227" customWidth="1"/>
    <col min="10243" max="10243" width="17.5703125" style="227" customWidth="1"/>
    <col min="10244" max="10244" width="21.5703125" style="227" customWidth="1"/>
    <col min="10245" max="10245" width="52.28515625" style="227" customWidth="1"/>
    <col min="10246" max="10246" width="24.140625" style="227" customWidth="1"/>
    <col min="10247" max="10247" width="26.5703125" style="227" customWidth="1"/>
    <col min="10248" max="10248" width="25.85546875" style="227" customWidth="1"/>
    <col min="10249" max="10249" width="14" style="227" customWidth="1"/>
    <col min="10250" max="10250" width="18" style="227" customWidth="1"/>
    <col min="10251" max="10251" width="18.5703125" style="227" customWidth="1"/>
    <col min="10252" max="10252" width="20" style="227" customWidth="1"/>
    <col min="10253" max="10253" width="18.28515625" style="227" customWidth="1"/>
    <col min="10254" max="10255" width="18" style="227" customWidth="1"/>
    <col min="10256" max="10256" width="26.28515625" style="227" customWidth="1"/>
    <col min="10257" max="10257" width="24.85546875" style="227" customWidth="1"/>
    <col min="10258" max="10258" width="19.42578125" style="227" customWidth="1"/>
    <col min="10259" max="10259" width="28.140625" style="227" customWidth="1"/>
    <col min="10260" max="10260" width="89.140625" style="227" customWidth="1"/>
    <col min="10261" max="10261" width="40.140625" style="227" customWidth="1"/>
    <col min="10262" max="10262" width="18.42578125" style="227" customWidth="1"/>
    <col min="10263" max="10263" width="19.42578125" style="227" customWidth="1"/>
    <col min="10264" max="10264" width="80.28515625" style="227" customWidth="1"/>
    <col min="10265" max="10265" width="31.140625" style="227" customWidth="1"/>
    <col min="10266" max="10266" width="14.42578125" style="227" customWidth="1"/>
    <col min="10267" max="10268" width="11" style="227" customWidth="1"/>
    <col min="10269" max="10496" width="14.42578125" style="227"/>
    <col min="10497" max="10497" width="6.5703125" style="227" customWidth="1"/>
    <col min="10498" max="10498" width="10.7109375" style="227" customWidth="1"/>
    <col min="10499" max="10499" width="17.5703125" style="227" customWidth="1"/>
    <col min="10500" max="10500" width="21.5703125" style="227" customWidth="1"/>
    <col min="10501" max="10501" width="52.28515625" style="227" customWidth="1"/>
    <col min="10502" max="10502" width="24.140625" style="227" customWidth="1"/>
    <col min="10503" max="10503" width="26.5703125" style="227" customWidth="1"/>
    <col min="10504" max="10504" width="25.85546875" style="227" customWidth="1"/>
    <col min="10505" max="10505" width="14" style="227" customWidth="1"/>
    <col min="10506" max="10506" width="18" style="227" customWidth="1"/>
    <col min="10507" max="10507" width="18.5703125" style="227" customWidth="1"/>
    <col min="10508" max="10508" width="20" style="227" customWidth="1"/>
    <col min="10509" max="10509" width="18.28515625" style="227" customWidth="1"/>
    <col min="10510" max="10511" width="18" style="227" customWidth="1"/>
    <col min="10512" max="10512" width="26.28515625" style="227" customWidth="1"/>
    <col min="10513" max="10513" width="24.85546875" style="227" customWidth="1"/>
    <col min="10514" max="10514" width="19.42578125" style="227" customWidth="1"/>
    <col min="10515" max="10515" width="28.140625" style="227" customWidth="1"/>
    <col min="10516" max="10516" width="89.140625" style="227" customWidth="1"/>
    <col min="10517" max="10517" width="40.140625" style="227" customWidth="1"/>
    <col min="10518" max="10518" width="18.42578125" style="227" customWidth="1"/>
    <col min="10519" max="10519" width="19.42578125" style="227" customWidth="1"/>
    <col min="10520" max="10520" width="80.28515625" style="227" customWidth="1"/>
    <col min="10521" max="10521" width="31.140625" style="227" customWidth="1"/>
    <col min="10522" max="10522" width="14.42578125" style="227" customWidth="1"/>
    <col min="10523" max="10524" width="11" style="227" customWidth="1"/>
    <col min="10525" max="10752" width="14.42578125" style="227"/>
    <col min="10753" max="10753" width="6.5703125" style="227" customWidth="1"/>
    <col min="10754" max="10754" width="10.7109375" style="227" customWidth="1"/>
    <col min="10755" max="10755" width="17.5703125" style="227" customWidth="1"/>
    <col min="10756" max="10756" width="21.5703125" style="227" customWidth="1"/>
    <col min="10757" max="10757" width="52.28515625" style="227" customWidth="1"/>
    <col min="10758" max="10758" width="24.140625" style="227" customWidth="1"/>
    <col min="10759" max="10759" width="26.5703125" style="227" customWidth="1"/>
    <col min="10760" max="10760" width="25.85546875" style="227" customWidth="1"/>
    <col min="10761" max="10761" width="14" style="227" customWidth="1"/>
    <col min="10762" max="10762" width="18" style="227" customWidth="1"/>
    <col min="10763" max="10763" width="18.5703125" style="227" customWidth="1"/>
    <col min="10764" max="10764" width="20" style="227" customWidth="1"/>
    <col min="10765" max="10765" width="18.28515625" style="227" customWidth="1"/>
    <col min="10766" max="10767" width="18" style="227" customWidth="1"/>
    <col min="10768" max="10768" width="26.28515625" style="227" customWidth="1"/>
    <col min="10769" max="10769" width="24.85546875" style="227" customWidth="1"/>
    <col min="10770" max="10770" width="19.42578125" style="227" customWidth="1"/>
    <col min="10771" max="10771" width="28.140625" style="227" customWidth="1"/>
    <col min="10772" max="10772" width="89.140625" style="227" customWidth="1"/>
    <col min="10773" max="10773" width="40.140625" style="227" customWidth="1"/>
    <col min="10774" max="10774" width="18.42578125" style="227" customWidth="1"/>
    <col min="10775" max="10775" width="19.42578125" style="227" customWidth="1"/>
    <col min="10776" max="10776" width="80.28515625" style="227" customWidth="1"/>
    <col min="10777" max="10777" width="31.140625" style="227" customWidth="1"/>
    <col min="10778" max="10778" width="14.42578125" style="227" customWidth="1"/>
    <col min="10779" max="10780" width="11" style="227" customWidth="1"/>
    <col min="10781" max="11008" width="14.42578125" style="227"/>
    <col min="11009" max="11009" width="6.5703125" style="227" customWidth="1"/>
    <col min="11010" max="11010" width="10.7109375" style="227" customWidth="1"/>
    <col min="11011" max="11011" width="17.5703125" style="227" customWidth="1"/>
    <col min="11012" max="11012" width="21.5703125" style="227" customWidth="1"/>
    <col min="11013" max="11013" width="52.28515625" style="227" customWidth="1"/>
    <col min="11014" max="11014" width="24.140625" style="227" customWidth="1"/>
    <col min="11015" max="11015" width="26.5703125" style="227" customWidth="1"/>
    <col min="11016" max="11016" width="25.85546875" style="227" customWidth="1"/>
    <col min="11017" max="11017" width="14" style="227" customWidth="1"/>
    <col min="11018" max="11018" width="18" style="227" customWidth="1"/>
    <col min="11019" max="11019" width="18.5703125" style="227" customWidth="1"/>
    <col min="11020" max="11020" width="20" style="227" customWidth="1"/>
    <col min="11021" max="11021" width="18.28515625" style="227" customWidth="1"/>
    <col min="11022" max="11023" width="18" style="227" customWidth="1"/>
    <col min="11024" max="11024" width="26.28515625" style="227" customWidth="1"/>
    <col min="11025" max="11025" width="24.85546875" style="227" customWidth="1"/>
    <col min="11026" max="11026" width="19.42578125" style="227" customWidth="1"/>
    <col min="11027" max="11027" width="28.140625" style="227" customWidth="1"/>
    <col min="11028" max="11028" width="89.140625" style="227" customWidth="1"/>
    <col min="11029" max="11029" width="40.140625" style="227" customWidth="1"/>
    <col min="11030" max="11030" width="18.42578125" style="227" customWidth="1"/>
    <col min="11031" max="11031" width="19.42578125" style="227" customWidth="1"/>
    <col min="11032" max="11032" width="80.28515625" style="227" customWidth="1"/>
    <col min="11033" max="11033" width="31.140625" style="227" customWidth="1"/>
    <col min="11034" max="11034" width="14.42578125" style="227" customWidth="1"/>
    <col min="11035" max="11036" width="11" style="227" customWidth="1"/>
    <col min="11037" max="11264" width="14.42578125" style="227"/>
    <col min="11265" max="11265" width="6.5703125" style="227" customWidth="1"/>
    <col min="11266" max="11266" width="10.7109375" style="227" customWidth="1"/>
    <col min="11267" max="11267" width="17.5703125" style="227" customWidth="1"/>
    <col min="11268" max="11268" width="21.5703125" style="227" customWidth="1"/>
    <col min="11269" max="11269" width="52.28515625" style="227" customWidth="1"/>
    <col min="11270" max="11270" width="24.140625" style="227" customWidth="1"/>
    <col min="11271" max="11271" width="26.5703125" style="227" customWidth="1"/>
    <col min="11272" max="11272" width="25.85546875" style="227" customWidth="1"/>
    <col min="11273" max="11273" width="14" style="227" customWidth="1"/>
    <col min="11274" max="11274" width="18" style="227" customWidth="1"/>
    <col min="11275" max="11275" width="18.5703125" style="227" customWidth="1"/>
    <col min="11276" max="11276" width="20" style="227" customWidth="1"/>
    <col min="11277" max="11277" width="18.28515625" style="227" customWidth="1"/>
    <col min="11278" max="11279" width="18" style="227" customWidth="1"/>
    <col min="11280" max="11280" width="26.28515625" style="227" customWidth="1"/>
    <col min="11281" max="11281" width="24.85546875" style="227" customWidth="1"/>
    <col min="11282" max="11282" width="19.42578125" style="227" customWidth="1"/>
    <col min="11283" max="11283" width="28.140625" style="227" customWidth="1"/>
    <col min="11284" max="11284" width="89.140625" style="227" customWidth="1"/>
    <col min="11285" max="11285" width="40.140625" style="227" customWidth="1"/>
    <col min="11286" max="11286" width="18.42578125" style="227" customWidth="1"/>
    <col min="11287" max="11287" width="19.42578125" style="227" customWidth="1"/>
    <col min="11288" max="11288" width="80.28515625" style="227" customWidth="1"/>
    <col min="11289" max="11289" width="31.140625" style="227" customWidth="1"/>
    <col min="11290" max="11290" width="14.42578125" style="227" customWidth="1"/>
    <col min="11291" max="11292" width="11" style="227" customWidth="1"/>
    <col min="11293" max="11520" width="14.42578125" style="227"/>
    <col min="11521" max="11521" width="6.5703125" style="227" customWidth="1"/>
    <col min="11522" max="11522" width="10.7109375" style="227" customWidth="1"/>
    <col min="11523" max="11523" width="17.5703125" style="227" customWidth="1"/>
    <col min="11524" max="11524" width="21.5703125" style="227" customWidth="1"/>
    <col min="11525" max="11525" width="52.28515625" style="227" customWidth="1"/>
    <col min="11526" max="11526" width="24.140625" style="227" customWidth="1"/>
    <col min="11527" max="11527" width="26.5703125" style="227" customWidth="1"/>
    <col min="11528" max="11528" width="25.85546875" style="227" customWidth="1"/>
    <col min="11529" max="11529" width="14" style="227" customWidth="1"/>
    <col min="11530" max="11530" width="18" style="227" customWidth="1"/>
    <col min="11531" max="11531" width="18.5703125" style="227" customWidth="1"/>
    <col min="11532" max="11532" width="20" style="227" customWidth="1"/>
    <col min="11533" max="11533" width="18.28515625" style="227" customWidth="1"/>
    <col min="11534" max="11535" width="18" style="227" customWidth="1"/>
    <col min="11536" max="11536" width="26.28515625" style="227" customWidth="1"/>
    <col min="11537" max="11537" width="24.85546875" style="227" customWidth="1"/>
    <col min="11538" max="11538" width="19.42578125" style="227" customWidth="1"/>
    <col min="11539" max="11539" width="28.140625" style="227" customWidth="1"/>
    <col min="11540" max="11540" width="89.140625" style="227" customWidth="1"/>
    <col min="11541" max="11541" width="40.140625" style="227" customWidth="1"/>
    <col min="11542" max="11542" width="18.42578125" style="227" customWidth="1"/>
    <col min="11543" max="11543" width="19.42578125" style="227" customWidth="1"/>
    <col min="11544" max="11544" width="80.28515625" style="227" customWidth="1"/>
    <col min="11545" max="11545" width="31.140625" style="227" customWidth="1"/>
    <col min="11546" max="11546" width="14.42578125" style="227" customWidth="1"/>
    <col min="11547" max="11548" width="11" style="227" customWidth="1"/>
    <col min="11549" max="11776" width="14.42578125" style="227"/>
    <col min="11777" max="11777" width="6.5703125" style="227" customWidth="1"/>
    <col min="11778" max="11778" width="10.7109375" style="227" customWidth="1"/>
    <col min="11779" max="11779" width="17.5703125" style="227" customWidth="1"/>
    <col min="11780" max="11780" width="21.5703125" style="227" customWidth="1"/>
    <col min="11781" max="11781" width="52.28515625" style="227" customWidth="1"/>
    <col min="11782" max="11782" width="24.140625" style="227" customWidth="1"/>
    <col min="11783" max="11783" width="26.5703125" style="227" customWidth="1"/>
    <col min="11784" max="11784" width="25.85546875" style="227" customWidth="1"/>
    <col min="11785" max="11785" width="14" style="227" customWidth="1"/>
    <col min="11786" max="11786" width="18" style="227" customWidth="1"/>
    <col min="11787" max="11787" width="18.5703125" style="227" customWidth="1"/>
    <col min="11788" max="11788" width="20" style="227" customWidth="1"/>
    <col min="11789" max="11789" width="18.28515625" style="227" customWidth="1"/>
    <col min="11790" max="11791" width="18" style="227" customWidth="1"/>
    <col min="11792" max="11792" width="26.28515625" style="227" customWidth="1"/>
    <col min="11793" max="11793" width="24.85546875" style="227" customWidth="1"/>
    <col min="11794" max="11794" width="19.42578125" style="227" customWidth="1"/>
    <col min="11795" max="11795" width="28.140625" style="227" customWidth="1"/>
    <col min="11796" max="11796" width="89.140625" style="227" customWidth="1"/>
    <col min="11797" max="11797" width="40.140625" style="227" customWidth="1"/>
    <col min="11798" max="11798" width="18.42578125" style="227" customWidth="1"/>
    <col min="11799" max="11799" width="19.42578125" style="227" customWidth="1"/>
    <col min="11800" max="11800" width="80.28515625" style="227" customWidth="1"/>
    <col min="11801" max="11801" width="31.140625" style="227" customWidth="1"/>
    <col min="11802" max="11802" width="14.42578125" style="227" customWidth="1"/>
    <col min="11803" max="11804" width="11" style="227" customWidth="1"/>
    <col min="11805" max="12032" width="14.42578125" style="227"/>
    <col min="12033" max="12033" width="6.5703125" style="227" customWidth="1"/>
    <col min="12034" max="12034" width="10.7109375" style="227" customWidth="1"/>
    <col min="12035" max="12035" width="17.5703125" style="227" customWidth="1"/>
    <col min="12036" max="12036" width="21.5703125" style="227" customWidth="1"/>
    <col min="12037" max="12037" width="52.28515625" style="227" customWidth="1"/>
    <col min="12038" max="12038" width="24.140625" style="227" customWidth="1"/>
    <col min="12039" max="12039" width="26.5703125" style="227" customWidth="1"/>
    <col min="12040" max="12040" width="25.85546875" style="227" customWidth="1"/>
    <col min="12041" max="12041" width="14" style="227" customWidth="1"/>
    <col min="12042" max="12042" width="18" style="227" customWidth="1"/>
    <col min="12043" max="12043" width="18.5703125" style="227" customWidth="1"/>
    <col min="12044" max="12044" width="20" style="227" customWidth="1"/>
    <col min="12045" max="12045" width="18.28515625" style="227" customWidth="1"/>
    <col min="12046" max="12047" width="18" style="227" customWidth="1"/>
    <col min="12048" max="12048" width="26.28515625" style="227" customWidth="1"/>
    <col min="12049" max="12049" width="24.85546875" style="227" customWidth="1"/>
    <col min="12050" max="12050" width="19.42578125" style="227" customWidth="1"/>
    <col min="12051" max="12051" width="28.140625" style="227" customWidth="1"/>
    <col min="12052" max="12052" width="89.140625" style="227" customWidth="1"/>
    <col min="12053" max="12053" width="40.140625" style="227" customWidth="1"/>
    <col min="12054" max="12054" width="18.42578125" style="227" customWidth="1"/>
    <col min="12055" max="12055" width="19.42578125" style="227" customWidth="1"/>
    <col min="12056" max="12056" width="80.28515625" style="227" customWidth="1"/>
    <col min="12057" max="12057" width="31.140625" style="227" customWidth="1"/>
    <col min="12058" max="12058" width="14.42578125" style="227" customWidth="1"/>
    <col min="12059" max="12060" width="11" style="227" customWidth="1"/>
    <col min="12061" max="12288" width="14.42578125" style="227"/>
    <col min="12289" max="12289" width="6.5703125" style="227" customWidth="1"/>
    <col min="12290" max="12290" width="10.7109375" style="227" customWidth="1"/>
    <col min="12291" max="12291" width="17.5703125" style="227" customWidth="1"/>
    <col min="12292" max="12292" width="21.5703125" style="227" customWidth="1"/>
    <col min="12293" max="12293" width="52.28515625" style="227" customWidth="1"/>
    <col min="12294" max="12294" width="24.140625" style="227" customWidth="1"/>
    <col min="12295" max="12295" width="26.5703125" style="227" customWidth="1"/>
    <col min="12296" max="12296" width="25.85546875" style="227" customWidth="1"/>
    <col min="12297" max="12297" width="14" style="227" customWidth="1"/>
    <col min="12298" max="12298" width="18" style="227" customWidth="1"/>
    <col min="12299" max="12299" width="18.5703125" style="227" customWidth="1"/>
    <col min="12300" max="12300" width="20" style="227" customWidth="1"/>
    <col min="12301" max="12301" width="18.28515625" style="227" customWidth="1"/>
    <col min="12302" max="12303" width="18" style="227" customWidth="1"/>
    <col min="12304" max="12304" width="26.28515625" style="227" customWidth="1"/>
    <col min="12305" max="12305" width="24.85546875" style="227" customWidth="1"/>
    <col min="12306" max="12306" width="19.42578125" style="227" customWidth="1"/>
    <col min="12307" max="12307" width="28.140625" style="227" customWidth="1"/>
    <col min="12308" max="12308" width="89.140625" style="227" customWidth="1"/>
    <col min="12309" max="12309" width="40.140625" style="227" customWidth="1"/>
    <col min="12310" max="12310" width="18.42578125" style="227" customWidth="1"/>
    <col min="12311" max="12311" width="19.42578125" style="227" customWidth="1"/>
    <col min="12312" max="12312" width="80.28515625" style="227" customWidth="1"/>
    <col min="12313" max="12313" width="31.140625" style="227" customWidth="1"/>
    <col min="12314" max="12314" width="14.42578125" style="227" customWidth="1"/>
    <col min="12315" max="12316" width="11" style="227" customWidth="1"/>
    <col min="12317" max="12544" width="14.42578125" style="227"/>
    <col min="12545" max="12545" width="6.5703125" style="227" customWidth="1"/>
    <col min="12546" max="12546" width="10.7109375" style="227" customWidth="1"/>
    <col min="12547" max="12547" width="17.5703125" style="227" customWidth="1"/>
    <col min="12548" max="12548" width="21.5703125" style="227" customWidth="1"/>
    <col min="12549" max="12549" width="52.28515625" style="227" customWidth="1"/>
    <col min="12550" max="12550" width="24.140625" style="227" customWidth="1"/>
    <col min="12551" max="12551" width="26.5703125" style="227" customWidth="1"/>
    <col min="12552" max="12552" width="25.85546875" style="227" customWidth="1"/>
    <col min="12553" max="12553" width="14" style="227" customWidth="1"/>
    <col min="12554" max="12554" width="18" style="227" customWidth="1"/>
    <col min="12555" max="12555" width="18.5703125" style="227" customWidth="1"/>
    <col min="12556" max="12556" width="20" style="227" customWidth="1"/>
    <col min="12557" max="12557" width="18.28515625" style="227" customWidth="1"/>
    <col min="12558" max="12559" width="18" style="227" customWidth="1"/>
    <col min="12560" max="12560" width="26.28515625" style="227" customWidth="1"/>
    <col min="12561" max="12561" width="24.85546875" style="227" customWidth="1"/>
    <col min="12562" max="12562" width="19.42578125" style="227" customWidth="1"/>
    <col min="12563" max="12563" width="28.140625" style="227" customWidth="1"/>
    <col min="12564" max="12564" width="89.140625" style="227" customWidth="1"/>
    <col min="12565" max="12565" width="40.140625" style="227" customWidth="1"/>
    <col min="12566" max="12566" width="18.42578125" style="227" customWidth="1"/>
    <col min="12567" max="12567" width="19.42578125" style="227" customWidth="1"/>
    <col min="12568" max="12568" width="80.28515625" style="227" customWidth="1"/>
    <col min="12569" max="12569" width="31.140625" style="227" customWidth="1"/>
    <col min="12570" max="12570" width="14.42578125" style="227" customWidth="1"/>
    <col min="12571" max="12572" width="11" style="227" customWidth="1"/>
    <col min="12573" max="12800" width="14.42578125" style="227"/>
    <col min="12801" max="12801" width="6.5703125" style="227" customWidth="1"/>
    <col min="12802" max="12802" width="10.7109375" style="227" customWidth="1"/>
    <col min="12803" max="12803" width="17.5703125" style="227" customWidth="1"/>
    <col min="12804" max="12804" width="21.5703125" style="227" customWidth="1"/>
    <col min="12805" max="12805" width="52.28515625" style="227" customWidth="1"/>
    <col min="12806" max="12806" width="24.140625" style="227" customWidth="1"/>
    <col min="12807" max="12807" width="26.5703125" style="227" customWidth="1"/>
    <col min="12808" max="12808" width="25.85546875" style="227" customWidth="1"/>
    <col min="12809" max="12809" width="14" style="227" customWidth="1"/>
    <col min="12810" max="12810" width="18" style="227" customWidth="1"/>
    <col min="12811" max="12811" width="18.5703125" style="227" customWidth="1"/>
    <col min="12812" max="12812" width="20" style="227" customWidth="1"/>
    <col min="12813" max="12813" width="18.28515625" style="227" customWidth="1"/>
    <col min="12814" max="12815" width="18" style="227" customWidth="1"/>
    <col min="12816" max="12816" width="26.28515625" style="227" customWidth="1"/>
    <col min="12817" max="12817" width="24.85546875" style="227" customWidth="1"/>
    <col min="12818" max="12818" width="19.42578125" style="227" customWidth="1"/>
    <col min="12819" max="12819" width="28.140625" style="227" customWidth="1"/>
    <col min="12820" max="12820" width="89.140625" style="227" customWidth="1"/>
    <col min="12821" max="12821" width="40.140625" style="227" customWidth="1"/>
    <col min="12822" max="12822" width="18.42578125" style="227" customWidth="1"/>
    <col min="12823" max="12823" width="19.42578125" style="227" customWidth="1"/>
    <col min="12824" max="12824" width="80.28515625" style="227" customWidth="1"/>
    <col min="12825" max="12825" width="31.140625" style="227" customWidth="1"/>
    <col min="12826" max="12826" width="14.42578125" style="227" customWidth="1"/>
    <col min="12827" max="12828" width="11" style="227" customWidth="1"/>
    <col min="12829" max="13056" width="14.42578125" style="227"/>
    <col min="13057" max="13057" width="6.5703125" style="227" customWidth="1"/>
    <col min="13058" max="13058" width="10.7109375" style="227" customWidth="1"/>
    <col min="13059" max="13059" width="17.5703125" style="227" customWidth="1"/>
    <col min="13060" max="13060" width="21.5703125" style="227" customWidth="1"/>
    <col min="13061" max="13061" width="52.28515625" style="227" customWidth="1"/>
    <col min="13062" max="13062" width="24.140625" style="227" customWidth="1"/>
    <col min="13063" max="13063" width="26.5703125" style="227" customWidth="1"/>
    <col min="13064" max="13064" width="25.85546875" style="227" customWidth="1"/>
    <col min="13065" max="13065" width="14" style="227" customWidth="1"/>
    <col min="13066" max="13066" width="18" style="227" customWidth="1"/>
    <col min="13067" max="13067" width="18.5703125" style="227" customWidth="1"/>
    <col min="13068" max="13068" width="20" style="227" customWidth="1"/>
    <col min="13069" max="13069" width="18.28515625" style="227" customWidth="1"/>
    <col min="13070" max="13071" width="18" style="227" customWidth="1"/>
    <col min="13072" max="13072" width="26.28515625" style="227" customWidth="1"/>
    <col min="13073" max="13073" width="24.85546875" style="227" customWidth="1"/>
    <col min="13074" max="13074" width="19.42578125" style="227" customWidth="1"/>
    <col min="13075" max="13075" width="28.140625" style="227" customWidth="1"/>
    <col min="13076" max="13076" width="89.140625" style="227" customWidth="1"/>
    <col min="13077" max="13077" width="40.140625" style="227" customWidth="1"/>
    <col min="13078" max="13078" width="18.42578125" style="227" customWidth="1"/>
    <col min="13079" max="13079" width="19.42578125" style="227" customWidth="1"/>
    <col min="13080" max="13080" width="80.28515625" style="227" customWidth="1"/>
    <col min="13081" max="13081" width="31.140625" style="227" customWidth="1"/>
    <col min="13082" max="13082" width="14.42578125" style="227" customWidth="1"/>
    <col min="13083" max="13084" width="11" style="227" customWidth="1"/>
    <col min="13085" max="13312" width="14.42578125" style="227"/>
    <col min="13313" max="13313" width="6.5703125" style="227" customWidth="1"/>
    <col min="13314" max="13314" width="10.7109375" style="227" customWidth="1"/>
    <col min="13315" max="13315" width="17.5703125" style="227" customWidth="1"/>
    <col min="13316" max="13316" width="21.5703125" style="227" customWidth="1"/>
    <col min="13317" max="13317" width="52.28515625" style="227" customWidth="1"/>
    <col min="13318" max="13318" width="24.140625" style="227" customWidth="1"/>
    <col min="13319" max="13319" width="26.5703125" style="227" customWidth="1"/>
    <col min="13320" max="13320" width="25.85546875" style="227" customWidth="1"/>
    <col min="13321" max="13321" width="14" style="227" customWidth="1"/>
    <col min="13322" max="13322" width="18" style="227" customWidth="1"/>
    <col min="13323" max="13323" width="18.5703125" style="227" customWidth="1"/>
    <col min="13324" max="13324" width="20" style="227" customWidth="1"/>
    <col min="13325" max="13325" width="18.28515625" style="227" customWidth="1"/>
    <col min="13326" max="13327" width="18" style="227" customWidth="1"/>
    <col min="13328" max="13328" width="26.28515625" style="227" customWidth="1"/>
    <col min="13329" max="13329" width="24.85546875" style="227" customWidth="1"/>
    <col min="13330" max="13330" width="19.42578125" style="227" customWidth="1"/>
    <col min="13331" max="13331" width="28.140625" style="227" customWidth="1"/>
    <col min="13332" max="13332" width="89.140625" style="227" customWidth="1"/>
    <col min="13333" max="13333" width="40.140625" style="227" customWidth="1"/>
    <col min="13334" max="13334" width="18.42578125" style="227" customWidth="1"/>
    <col min="13335" max="13335" width="19.42578125" style="227" customWidth="1"/>
    <col min="13336" max="13336" width="80.28515625" style="227" customWidth="1"/>
    <col min="13337" max="13337" width="31.140625" style="227" customWidth="1"/>
    <col min="13338" max="13338" width="14.42578125" style="227" customWidth="1"/>
    <col min="13339" max="13340" width="11" style="227" customWidth="1"/>
    <col min="13341" max="13568" width="14.42578125" style="227"/>
    <col min="13569" max="13569" width="6.5703125" style="227" customWidth="1"/>
    <col min="13570" max="13570" width="10.7109375" style="227" customWidth="1"/>
    <col min="13571" max="13571" width="17.5703125" style="227" customWidth="1"/>
    <col min="13572" max="13572" width="21.5703125" style="227" customWidth="1"/>
    <col min="13573" max="13573" width="52.28515625" style="227" customWidth="1"/>
    <col min="13574" max="13574" width="24.140625" style="227" customWidth="1"/>
    <col min="13575" max="13575" width="26.5703125" style="227" customWidth="1"/>
    <col min="13576" max="13576" width="25.85546875" style="227" customWidth="1"/>
    <col min="13577" max="13577" width="14" style="227" customWidth="1"/>
    <col min="13578" max="13578" width="18" style="227" customWidth="1"/>
    <col min="13579" max="13579" width="18.5703125" style="227" customWidth="1"/>
    <col min="13580" max="13580" width="20" style="227" customWidth="1"/>
    <col min="13581" max="13581" width="18.28515625" style="227" customWidth="1"/>
    <col min="13582" max="13583" width="18" style="227" customWidth="1"/>
    <col min="13584" max="13584" width="26.28515625" style="227" customWidth="1"/>
    <col min="13585" max="13585" width="24.85546875" style="227" customWidth="1"/>
    <col min="13586" max="13586" width="19.42578125" style="227" customWidth="1"/>
    <col min="13587" max="13587" width="28.140625" style="227" customWidth="1"/>
    <col min="13588" max="13588" width="89.140625" style="227" customWidth="1"/>
    <col min="13589" max="13589" width="40.140625" style="227" customWidth="1"/>
    <col min="13590" max="13590" width="18.42578125" style="227" customWidth="1"/>
    <col min="13591" max="13591" width="19.42578125" style="227" customWidth="1"/>
    <col min="13592" max="13592" width="80.28515625" style="227" customWidth="1"/>
    <col min="13593" max="13593" width="31.140625" style="227" customWidth="1"/>
    <col min="13594" max="13594" width="14.42578125" style="227" customWidth="1"/>
    <col min="13595" max="13596" width="11" style="227" customWidth="1"/>
    <col min="13597" max="13824" width="14.42578125" style="227"/>
    <col min="13825" max="13825" width="6.5703125" style="227" customWidth="1"/>
    <col min="13826" max="13826" width="10.7109375" style="227" customWidth="1"/>
    <col min="13827" max="13827" width="17.5703125" style="227" customWidth="1"/>
    <col min="13828" max="13828" width="21.5703125" style="227" customWidth="1"/>
    <col min="13829" max="13829" width="52.28515625" style="227" customWidth="1"/>
    <col min="13830" max="13830" width="24.140625" style="227" customWidth="1"/>
    <col min="13831" max="13831" width="26.5703125" style="227" customWidth="1"/>
    <col min="13832" max="13832" width="25.85546875" style="227" customWidth="1"/>
    <col min="13833" max="13833" width="14" style="227" customWidth="1"/>
    <col min="13834" max="13834" width="18" style="227" customWidth="1"/>
    <col min="13835" max="13835" width="18.5703125" style="227" customWidth="1"/>
    <col min="13836" max="13836" width="20" style="227" customWidth="1"/>
    <col min="13837" max="13837" width="18.28515625" style="227" customWidth="1"/>
    <col min="13838" max="13839" width="18" style="227" customWidth="1"/>
    <col min="13840" max="13840" width="26.28515625" style="227" customWidth="1"/>
    <col min="13841" max="13841" width="24.85546875" style="227" customWidth="1"/>
    <col min="13842" max="13842" width="19.42578125" style="227" customWidth="1"/>
    <col min="13843" max="13843" width="28.140625" style="227" customWidth="1"/>
    <col min="13844" max="13844" width="89.140625" style="227" customWidth="1"/>
    <col min="13845" max="13845" width="40.140625" style="227" customWidth="1"/>
    <col min="13846" max="13846" width="18.42578125" style="227" customWidth="1"/>
    <col min="13847" max="13847" width="19.42578125" style="227" customWidth="1"/>
    <col min="13848" max="13848" width="80.28515625" style="227" customWidth="1"/>
    <col min="13849" max="13849" width="31.140625" style="227" customWidth="1"/>
    <col min="13850" max="13850" width="14.42578125" style="227" customWidth="1"/>
    <col min="13851" max="13852" width="11" style="227" customWidth="1"/>
    <col min="13853" max="14080" width="14.42578125" style="227"/>
    <col min="14081" max="14081" width="6.5703125" style="227" customWidth="1"/>
    <col min="14082" max="14082" width="10.7109375" style="227" customWidth="1"/>
    <col min="14083" max="14083" width="17.5703125" style="227" customWidth="1"/>
    <col min="14084" max="14084" width="21.5703125" style="227" customWidth="1"/>
    <col min="14085" max="14085" width="52.28515625" style="227" customWidth="1"/>
    <col min="14086" max="14086" width="24.140625" style="227" customWidth="1"/>
    <col min="14087" max="14087" width="26.5703125" style="227" customWidth="1"/>
    <col min="14088" max="14088" width="25.85546875" style="227" customWidth="1"/>
    <col min="14089" max="14089" width="14" style="227" customWidth="1"/>
    <col min="14090" max="14090" width="18" style="227" customWidth="1"/>
    <col min="14091" max="14091" width="18.5703125" style="227" customWidth="1"/>
    <col min="14092" max="14092" width="20" style="227" customWidth="1"/>
    <col min="14093" max="14093" width="18.28515625" style="227" customWidth="1"/>
    <col min="14094" max="14095" width="18" style="227" customWidth="1"/>
    <col min="14096" max="14096" width="26.28515625" style="227" customWidth="1"/>
    <col min="14097" max="14097" width="24.85546875" style="227" customWidth="1"/>
    <col min="14098" max="14098" width="19.42578125" style="227" customWidth="1"/>
    <col min="14099" max="14099" width="28.140625" style="227" customWidth="1"/>
    <col min="14100" max="14100" width="89.140625" style="227" customWidth="1"/>
    <col min="14101" max="14101" width="40.140625" style="227" customWidth="1"/>
    <col min="14102" max="14102" width="18.42578125" style="227" customWidth="1"/>
    <col min="14103" max="14103" width="19.42578125" style="227" customWidth="1"/>
    <col min="14104" max="14104" width="80.28515625" style="227" customWidth="1"/>
    <col min="14105" max="14105" width="31.140625" style="227" customWidth="1"/>
    <col min="14106" max="14106" width="14.42578125" style="227" customWidth="1"/>
    <col min="14107" max="14108" width="11" style="227" customWidth="1"/>
    <col min="14109" max="14336" width="14.42578125" style="227"/>
    <col min="14337" max="14337" width="6.5703125" style="227" customWidth="1"/>
    <col min="14338" max="14338" width="10.7109375" style="227" customWidth="1"/>
    <col min="14339" max="14339" width="17.5703125" style="227" customWidth="1"/>
    <col min="14340" max="14340" width="21.5703125" style="227" customWidth="1"/>
    <col min="14341" max="14341" width="52.28515625" style="227" customWidth="1"/>
    <col min="14342" max="14342" width="24.140625" style="227" customWidth="1"/>
    <col min="14343" max="14343" width="26.5703125" style="227" customWidth="1"/>
    <col min="14344" max="14344" width="25.85546875" style="227" customWidth="1"/>
    <col min="14345" max="14345" width="14" style="227" customWidth="1"/>
    <col min="14346" max="14346" width="18" style="227" customWidth="1"/>
    <col min="14347" max="14347" width="18.5703125" style="227" customWidth="1"/>
    <col min="14348" max="14348" width="20" style="227" customWidth="1"/>
    <col min="14349" max="14349" width="18.28515625" style="227" customWidth="1"/>
    <col min="14350" max="14351" width="18" style="227" customWidth="1"/>
    <col min="14352" max="14352" width="26.28515625" style="227" customWidth="1"/>
    <col min="14353" max="14353" width="24.85546875" style="227" customWidth="1"/>
    <col min="14354" max="14354" width="19.42578125" style="227" customWidth="1"/>
    <col min="14355" max="14355" width="28.140625" style="227" customWidth="1"/>
    <col min="14356" max="14356" width="89.140625" style="227" customWidth="1"/>
    <col min="14357" max="14357" width="40.140625" style="227" customWidth="1"/>
    <col min="14358" max="14358" width="18.42578125" style="227" customWidth="1"/>
    <col min="14359" max="14359" width="19.42578125" style="227" customWidth="1"/>
    <col min="14360" max="14360" width="80.28515625" style="227" customWidth="1"/>
    <col min="14361" max="14361" width="31.140625" style="227" customWidth="1"/>
    <col min="14362" max="14362" width="14.42578125" style="227" customWidth="1"/>
    <col min="14363" max="14364" width="11" style="227" customWidth="1"/>
    <col min="14365" max="14592" width="14.42578125" style="227"/>
    <col min="14593" max="14593" width="6.5703125" style="227" customWidth="1"/>
    <col min="14594" max="14594" width="10.7109375" style="227" customWidth="1"/>
    <col min="14595" max="14595" width="17.5703125" style="227" customWidth="1"/>
    <col min="14596" max="14596" width="21.5703125" style="227" customWidth="1"/>
    <col min="14597" max="14597" width="52.28515625" style="227" customWidth="1"/>
    <col min="14598" max="14598" width="24.140625" style="227" customWidth="1"/>
    <col min="14599" max="14599" width="26.5703125" style="227" customWidth="1"/>
    <col min="14600" max="14600" width="25.85546875" style="227" customWidth="1"/>
    <col min="14601" max="14601" width="14" style="227" customWidth="1"/>
    <col min="14602" max="14602" width="18" style="227" customWidth="1"/>
    <col min="14603" max="14603" width="18.5703125" style="227" customWidth="1"/>
    <col min="14604" max="14604" width="20" style="227" customWidth="1"/>
    <col min="14605" max="14605" width="18.28515625" style="227" customWidth="1"/>
    <col min="14606" max="14607" width="18" style="227" customWidth="1"/>
    <col min="14608" max="14608" width="26.28515625" style="227" customWidth="1"/>
    <col min="14609" max="14609" width="24.85546875" style="227" customWidth="1"/>
    <col min="14610" max="14610" width="19.42578125" style="227" customWidth="1"/>
    <col min="14611" max="14611" width="28.140625" style="227" customWidth="1"/>
    <col min="14612" max="14612" width="89.140625" style="227" customWidth="1"/>
    <col min="14613" max="14613" width="40.140625" style="227" customWidth="1"/>
    <col min="14614" max="14614" width="18.42578125" style="227" customWidth="1"/>
    <col min="14615" max="14615" width="19.42578125" style="227" customWidth="1"/>
    <col min="14616" max="14616" width="80.28515625" style="227" customWidth="1"/>
    <col min="14617" max="14617" width="31.140625" style="227" customWidth="1"/>
    <col min="14618" max="14618" width="14.42578125" style="227" customWidth="1"/>
    <col min="14619" max="14620" width="11" style="227" customWidth="1"/>
    <col min="14621" max="14848" width="14.42578125" style="227"/>
    <col min="14849" max="14849" width="6.5703125" style="227" customWidth="1"/>
    <col min="14850" max="14850" width="10.7109375" style="227" customWidth="1"/>
    <col min="14851" max="14851" width="17.5703125" style="227" customWidth="1"/>
    <col min="14852" max="14852" width="21.5703125" style="227" customWidth="1"/>
    <col min="14853" max="14853" width="52.28515625" style="227" customWidth="1"/>
    <col min="14854" max="14854" width="24.140625" style="227" customWidth="1"/>
    <col min="14855" max="14855" width="26.5703125" style="227" customWidth="1"/>
    <col min="14856" max="14856" width="25.85546875" style="227" customWidth="1"/>
    <col min="14857" max="14857" width="14" style="227" customWidth="1"/>
    <col min="14858" max="14858" width="18" style="227" customWidth="1"/>
    <col min="14859" max="14859" width="18.5703125" style="227" customWidth="1"/>
    <col min="14860" max="14860" width="20" style="227" customWidth="1"/>
    <col min="14861" max="14861" width="18.28515625" style="227" customWidth="1"/>
    <col min="14862" max="14863" width="18" style="227" customWidth="1"/>
    <col min="14864" max="14864" width="26.28515625" style="227" customWidth="1"/>
    <col min="14865" max="14865" width="24.85546875" style="227" customWidth="1"/>
    <col min="14866" max="14866" width="19.42578125" style="227" customWidth="1"/>
    <col min="14867" max="14867" width="28.140625" style="227" customWidth="1"/>
    <col min="14868" max="14868" width="89.140625" style="227" customWidth="1"/>
    <col min="14869" max="14869" width="40.140625" style="227" customWidth="1"/>
    <col min="14870" max="14870" width="18.42578125" style="227" customWidth="1"/>
    <col min="14871" max="14871" width="19.42578125" style="227" customWidth="1"/>
    <col min="14872" max="14872" width="80.28515625" style="227" customWidth="1"/>
    <col min="14873" max="14873" width="31.140625" style="227" customWidth="1"/>
    <col min="14874" max="14874" width="14.42578125" style="227" customWidth="1"/>
    <col min="14875" max="14876" width="11" style="227" customWidth="1"/>
    <col min="14877" max="15104" width="14.42578125" style="227"/>
    <col min="15105" max="15105" width="6.5703125" style="227" customWidth="1"/>
    <col min="15106" max="15106" width="10.7109375" style="227" customWidth="1"/>
    <col min="15107" max="15107" width="17.5703125" style="227" customWidth="1"/>
    <col min="15108" max="15108" width="21.5703125" style="227" customWidth="1"/>
    <col min="15109" max="15109" width="52.28515625" style="227" customWidth="1"/>
    <col min="15110" max="15110" width="24.140625" style="227" customWidth="1"/>
    <col min="15111" max="15111" width="26.5703125" style="227" customWidth="1"/>
    <col min="15112" max="15112" width="25.85546875" style="227" customWidth="1"/>
    <col min="15113" max="15113" width="14" style="227" customWidth="1"/>
    <col min="15114" max="15114" width="18" style="227" customWidth="1"/>
    <col min="15115" max="15115" width="18.5703125" style="227" customWidth="1"/>
    <col min="15116" max="15116" width="20" style="227" customWidth="1"/>
    <col min="15117" max="15117" width="18.28515625" style="227" customWidth="1"/>
    <col min="15118" max="15119" width="18" style="227" customWidth="1"/>
    <col min="15120" max="15120" width="26.28515625" style="227" customWidth="1"/>
    <col min="15121" max="15121" width="24.85546875" style="227" customWidth="1"/>
    <col min="15122" max="15122" width="19.42578125" style="227" customWidth="1"/>
    <col min="15123" max="15123" width="28.140625" style="227" customWidth="1"/>
    <col min="15124" max="15124" width="89.140625" style="227" customWidth="1"/>
    <col min="15125" max="15125" width="40.140625" style="227" customWidth="1"/>
    <col min="15126" max="15126" width="18.42578125" style="227" customWidth="1"/>
    <col min="15127" max="15127" width="19.42578125" style="227" customWidth="1"/>
    <col min="15128" max="15128" width="80.28515625" style="227" customWidth="1"/>
    <col min="15129" max="15129" width="31.140625" style="227" customWidth="1"/>
    <col min="15130" max="15130" width="14.42578125" style="227" customWidth="1"/>
    <col min="15131" max="15132" width="11" style="227" customWidth="1"/>
    <col min="15133" max="15360" width="14.42578125" style="227"/>
    <col min="15361" max="15361" width="6.5703125" style="227" customWidth="1"/>
    <col min="15362" max="15362" width="10.7109375" style="227" customWidth="1"/>
    <col min="15363" max="15363" width="17.5703125" style="227" customWidth="1"/>
    <col min="15364" max="15364" width="21.5703125" style="227" customWidth="1"/>
    <col min="15365" max="15365" width="52.28515625" style="227" customWidth="1"/>
    <col min="15366" max="15366" width="24.140625" style="227" customWidth="1"/>
    <col min="15367" max="15367" width="26.5703125" style="227" customWidth="1"/>
    <col min="15368" max="15368" width="25.85546875" style="227" customWidth="1"/>
    <col min="15369" max="15369" width="14" style="227" customWidth="1"/>
    <col min="15370" max="15370" width="18" style="227" customWidth="1"/>
    <col min="15371" max="15371" width="18.5703125" style="227" customWidth="1"/>
    <col min="15372" max="15372" width="20" style="227" customWidth="1"/>
    <col min="15373" max="15373" width="18.28515625" style="227" customWidth="1"/>
    <col min="15374" max="15375" width="18" style="227" customWidth="1"/>
    <col min="15376" max="15376" width="26.28515625" style="227" customWidth="1"/>
    <col min="15377" max="15377" width="24.85546875" style="227" customWidth="1"/>
    <col min="15378" max="15378" width="19.42578125" style="227" customWidth="1"/>
    <col min="15379" max="15379" width="28.140625" style="227" customWidth="1"/>
    <col min="15380" max="15380" width="89.140625" style="227" customWidth="1"/>
    <col min="15381" max="15381" width="40.140625" style="227" customWidth="1"/>
    <col min="15382" max="15382" width="18.42578125" style="227" customWidth="1"/>
    <col min="15383" max="15383" width="19.42578125" style="227" customWidth="1"/>
    <col min="15384" max="15384" width="80.28515625" style="227" customWidth="1"/>
    <col min="15385" max="15385" width="31.140625" style="227" customWidth="1"/>
    <col min="15386" max="15386" width="14.42578125" style="227" customWidth="1"/>
    <col min="15387" max="15388" width="11" style="227" customWidth="1"/>
    <col min="15389" max="15616" width="14.42578125" style="227"/>
    <col min="15617" max="15617" width="6.5703125" style="227" customWidth="1"/>
    <col min="15618" max="15618" width="10.7109375" style="227" customWidth="1"/>
    <col min="15619" max="15619" width="17.5703125" style="227" customWidth="1"/>
    <col min="15620" max="15620" width="21.5703125" style="227" customWidth="1"/>
    <col min="15621" max="15621" width="52.28515625" style="227" customWidth="1"/>
    <col min="15622" max="15622" width="24.140625" style="227" customWidth="1"/>
    <col min="15623" max="15623" width="26.5703125" style="227" customWidth="1"/>
    <col min="15624" max="15624" width="25.85546875" style="227" customWidth="1"/>
    <col min="15625" max="15625" width="14" style="227" customWidth="1"/>
    <col min="15626" max="15626" width="18" style="227" customWidth="1"/>
    <col min="15627" max="15627" width="18.5703125" style="227" customWidth="1"/>
    <col min="15628" max="15628" width="20" style="227" customWidth="1"/>
    <col min="15629" max="15629" width="18.28515625" style="227" customWidth="1"/>
    <col min="15630" max="15631" width="18" style="227" customWidth="1"/>
    <col min="15632" max="15632" width="26.28515625" style="227" customWidth="1"/>
    <col min="15633" max="15633" width="24.85546875" style="227" customWidth="1"/>
    <col min="15634" max="15634" width="19.42578125" style="227" customWidth="1"/>
    <col min="15635" max="15635" width="28.140625" style="227" customWidth="1"/>
    <col min="15636" max="15636" width="89.140625" style="227" customWidth="1"/>
    <col min="15637" max="15637" width="40.140625" style="227" customWidth="1"/>
    <col min="15638" max="15638" width="18.42578125" style="227" customWidth="1"/>
    <col min="15639" max="15639" width="19.42578125" style="227" customWidth="1"/>
    <col min="15640" max="15640" width="80.28515625" style="227" customWidth="1"/>
    <col min="15641" max="15641" width="31.140625" style="227" customWidth="1"/>
    <col min="15642" max="15642" width="14.42578125" style="227" customWidth="1"/>
    <col min="15643" max="15644" width="11" style="227" customWidth="1"/>
    <col min="15645" max="15872" width="14.42578125" style="227"/>
    <col min="15873" max="15873" width="6.5703125" style="227" customWidth="1"/>
    <col min="15874" max="15874" width="10.7109375" style="227" customWidth="1"/>
    <col min="15875" max="15875" width="17.5703125" style="227" customWidth="1"/>
    <col min="15876" max="15876" width="21.5703125" style="227" customWidth="1"/>
    <col min="15877" max="15877" width="52.28515625" style="227" customWidth="1"/>
    <col min="15878" max="15878" width="24.140625" style="227" customWidth="1"/>
    <col min="15879" max="15879" width="26.5703125" style="227" customWidth="1"/>
    <col min="15880" max="15880" width="25.85546875" style="227" customWidth="1"/>
    <col min="15881" max="15881" width="14" style="227" customWidth="1"/>
    <col min="15882" max="15882" width="18" style="227" customWidth="1"/>
    <col min="15883" max="15883" width="18.5703125" style="227" customWidth="1"/>
    <col min="15884" max="15884" width="20" style="227" customWidth="1"/>
    <col min="15885" max="15885" width="18.28515625" style="227" customWidth="1"/>
    <col min="15886" max="15887" width="18" style="227" customWidth="1"/>
    <col min="15888" max="15888" width="26.28515625" style="227" customWidth="1"/>
    <col min="15889" max="15889" width="24.85546875" style="227" customWidth="1"/>
    <col min="15890" max="15890" width="19.42578125" style="227" customWidth="1"/>
    <col min="15891" max="15891" width="28.140625" style="227" customWidth="1"/>
    <col min="15892" max="15892" width="89.140625" style="227" customWidth="1"/>
    <col min="15893" max="15893" width="40.140625" style="227" customWidth="1"/>
    <col min="15894" max="15894" width="18.42578125" style="227" customWidth="1"/>
    <col min="15895" max="15895" width="19.42578125" style="227" customWidth="1"/>
    <col min="15896" max="15896" width="80.28515625" style="227" customWidth="1"/>
    <col min="15897" max="15897" width="31.140625" style="227" customWidth="1"/>
    <col min="15898" max="15898" width="14.42578125" style="227" customWidth="1"/>
    <col min="15899" max="15900" width="11" style="227" customWidth="1"/>
    <col min="15901" max="16128" width="14.42578125" style="227"/>
    <col min="16129" max="16129" width="6.5703125" style="227" customWidth="1"/>
    <col min="16130" max="16130" width="10.7109375" style="227" customWidth="1"/>
    <col min="16131" max="16131" width="17.5703125" style="227" customWidth="1"/>
    <col min="16132" max="16132" width="21.5703125" style="227" customWidth="1"/>
    <col min="16133" max="16133" width="52.28515625" style="227" customWidth="1"/>
    <col min="16134" max="16134" width="24.140625" style="227" customWidth="1"/>
    <col min="16135" max="16135" width="26.5703125" style="227" customWidth="1"/>
    <col min="16136" max="16136" width="25.85546875" style="227" customWidth="1"/>
    <col min="16137" max="16137" width="14" style="227" customWidth="1"/>
    <col min="16138" max="16138" width="18" style="227" customWidth="1"/>
    <col min="16139" max="16139" width="18.5703125" style="227" customWidth="1"/>
    <col min="16140" max="16140" width="20" style="227" customWidth="1"/>
    <col min="16141" max="16141" width="18.28515625" style="227" customWidth="1"/>
    <col min="16142" max="16143" width="18" style="227" customWidth="1"/>
    <col min="16144" max="16144" width="26.28515625" style="227" customWidth="1"/>
    <col min="16145" max="16145" width="24.85546875" style="227" customWidth="1"/>
    <col min="16146" max="16146" width="19.42578125" style="227" customWidth="1"/>
    <col min="16147" max="16147" width="28.140625" style="227" customWidth="1"/>
    <col min="16148" max="16148" width="89.140625" style="227" customWidth="1"/>
    <col min="16149" max="16149" width="40.140625" style="227" customWidth="1"/>
    <col min="16150" max="16150" width="18.42578125" style="227" customWidth="1"/>
    <col min="16151" max="16151" width="19.42578125" style="227" customWidth="1"/>
    <col min="16152" max="16152" width="80.28515625" style="227" customWidth="1"/>
    <col min="16153" max="16153" width="31.140625" style="227" customWidth="1"/>
    <col min="16154" max="16154" width="14.42578125" style="227" customWidth="1"/>
    <col min="16155" max="16156" width="11" style="227" customWidth="1"/>
    <col min="16157" max="16384" width="14.42578125" style="227"/>
  </cols>
  <sheetData>
    <row r="1" spans="1:26" ht="44.25" hidden="1" customHeight="1" x14ac:dyDescent="0.35">
      <c r="A1" s="2"/>
      <c r="B1" s="81"/>
      <c r="C1" s="82" t="s">
        <v>1</v>
      </c>
      <c r="D1" s="82" t="s">
        <v>2</v>
      </c>
      <c r="E1" s="5"/>
      <c r="F1" s="6" t="s">
        <v>3</v>
      </c>
      <c r="G1" s="6" t="s">
        <v>141</v>
      </c>
      <c r="H1" s="6" t="s">
        <v>5</v>
      </c>
      <c r="I1" s="6" t="s">
        <v>7</v>
      </c>
      <c r="J1" s="6" t="s">
        <v>162</v>
      </c>
      <c r="K1" s="1"/>
      <c r="L1" s="8"/>
      <c r="M1" s="7"/>
      <c r="N1" s="7"/>
      <c r="O1" s="7"/>
      <c r="P1" s="7"/>
      <c r="Q1" s="7"/>
      <c r="R1" s="7"/>
      <c r="S1" s="1"/>
      <c r="T1" s="1"/>
      <c r="U1" s="1"/>
      <c r="W1" s="1"/>
      <c r="X1" s="1"/>
      <c r="Y1" s="1"/>
    </row>
    <row r="2" spans="1:26" s="72" customFormat="1" ht="25.5" hidden="1" x14ac:dyDescent="0.2">
      <c r="A2" s="68"/>
      <c r="B2" s="80"/>
      <c r="C2" s="83" t="s">
        <v>8</v>
      </c>
      <c r="D2" s="84" t="s">
        <v>9</v>
      </c>
      <c r="E2" s="75"/>
      <c r="F2" s="87" t="s">
        <v>10</v>
      </c>
      <c r="G2" s="88" t="s">
        <v>158</v>
      </c>
      <c r="H2" s="87" t="s">
        <v>24</v>
      </c>
      <c r="I2" s="152" t="s">
        <v>146</v>
      </c>
      <c r="J2" s="73" t="s">
        <v>160</v>
      </c>
      <c r="K2" s="68"/>
      <c r="L2" s="69"/>
      <c r="M2" s="71"/>
      <c r="N2" s="71"/>
      <c r="O2" s="71"/>
      <c r="P2" s="71"/>
      <c r="Q2" s="71"/>
      <c r="R2" s="71"/>
      <c r="S2" s="68"/>
      <c r="T2" s="68"/>
      <c r="U2" s="68"/>
      <c r="V2" s="200"/>
      <c r="W2" s="68"/>
      <c r="X2" s="68"/>
      <c r="Y2" s="68"/>
    </row>
    <row r="3" spans="1:26" s="72" customFormat="1" ht="25.5" hidden="1" x14ac:dyDescent="0.2">
      <c r="A3" s="68"/>
      <c r="B3" s="80"/>
      <c r="C3" s="83" t="s">
        <v>14</v>
      </c>
      <c r="D3" s="84" t="s">
        <v>15</v>
      </c>
      <c r="E3" s="75"/>
      <c r="F3" s="87" t="s">
        <v>132</v>
      </c>
      <c r="G3" s="88" t="s">
        <v>11</v>
      </c>
      <c r="H3" s="88" t="s">
        <v>144</v>
      </c>
      <c r="I3" s="154" t="s">
        <v>147</v>
      </c>
      <c r="J3" s="73" t="s">
        <v>163</v>
      </c>
      <c r="K3" s="68"/>
      <c r="L3" s="69"/>
      <c r="M3" s="71"/>
      <c r="N3" s="71"/>
      <c r="O3" s="71"/>
      <c r="P3" s="71"/>
      <c r="Q3" s="71"/>
      <c r="R3" s="71"/>
      <c r="S3" s="68"/>
      <c r="T3" s="68"/>
      <c r="U3" s="68"/>
      <c r="V3" s="200"/>
      <c r="W3" s="68"/>
      <c r="X3" s="68"/>
      <c r="Y3" s="68"/>
    </row>
    <row r="4" spans="1:26" s="72" customFormat="1" ht="25.5" hidden="1" x14ac:dyDescent="0.2">
      <c r="A4" s="68"/>
      <c r="B4" s="80"/>
      <c r="C4" s="83" t="s">
        <v>123</v>
      </c>
      <c r="D4" s="84" t="s">
        <v>127</v>
      </c>
      <c r="E4" s="75"/>
      <c r="F4" s="87" t="s">
        <v>133</v>
      </c>
      <c r="G4" s="88" t="s">
        <v>142</v>
      </c>
      <c r="H4" s="76"/>
      <c r="I4" s="153" t="s">
        <v>30</v>
      </c>
      <c r="J4" s="73" t="s">
        <v>161</v>
      </c>
      <c r="K4" s="68"/>
      <c r="L4" s="69"/>
      <c r="M4" s="71"/>
      <c r="N4" s="71"/>
      <c r="O4" s="71"/>
      <c r="P4" s="71"/>
      <c r="Q4" s="71"/>
      <c r="R4" s="71"/>
      <c r="S4" s="68"/>
      <c r="T4" s="68"/>
      <c r="U4" s="68"/>
      <c r="V4" s="200"/>
      <c r="W4" s="68"/>
      <c r="X4" s="68"/>
      <c r="Y4" s="68"/>
    </row>
    <row r="5" spans="1:26" s="72" customFormat="1" ht="38.25" hidden="1" x14ac:dyDescent="0.2">
      <c r="A5" s="68"/>
      <c r="B5" s="80"/>
      <c r="C5" s="84" t="s">
        <v>121</v>
      </c>
      <c r="D5" s="84" t="s">
        <v>129</v>
      </c>
      <c r="E5" s="75"/>
      <c r="F5" s="88" t="s">
        <v>134</v>
      </c>
      <c r="G5" s="88" t="s">
        <v>17</v>
      </c>
      <c r="H5" s="74"/>
      <c r="I5" s="73"/>
      <c r="J5" s="73"/>
      <c r="K5" s="68"/>
      <c r="L5" s="69"/>
      <c r="M5" s="71"/>
      <c r="N5" s="71"/>
      <c r="O5" s="71"/>
      <c r="P5" s="71"/>
      <c r="Q5" s="71"/>
      <c r="R5" s="71"/>
      <c r="S5" s="68"/>
      <c r="T5" s="68"/>
      <c r="U5" s="68"/>
      <c r="V5" s="200"/>
      <c r="W5" s="68"/>
      <c r="X5" s="68"/>
      <c r="Y5" s="68"/>
    </row>
    <row r="6" spans="1:26" s="72" customFormat="1" ht="25.5" hidden="1" x14ac:dyDescent="0.2">
      <c r="A6" s="68"/>
      <c r="B6" s="80"/>
      <c r="C6" s="83" t="s">
        <v>38</v>
      </c>
      <c r="D6" s="84" t="s">
        <v>128</v>
      </c>
      <c r="F6" s="88" t="s">
        <v>135</v>
      </c>
      <c r="G6" s="74"/>
      <c r="H6" s="74"/>
      <c r="I6" s="73"/>
      <c r="J6" s="73"/>
      <c r="K6" s="68"/>
      <c r="L6" s="69"/>
      <c r="M6" s="71"/>
      <c r="N6" s="71"/>
      <c r="O6" s="71"/>
      <c r="P6" s="71"/>
      <c r="Q6" s="71"/>
      <c r="R6" s="71"/>
      <c r="S6" s="68"/>
      <c r="T6" s="68"/>
      <c r="U6" s="68"/>
      <c r="V6" s="200"/>
      <c r="W6" s="68"/>
      <c r="X6" s="68"/>
      <c r="Y6" s="68"/>
    </row>
    <row r="7" spans="1:26" s="72" customFormat="1" ht="25.5" hidden="1" x14ac:dyDescent="0.2">
      <c r="A7" s="68"/>
      <c r="B7" s="80"/>
      <c r="C7" s="83" t="s">
        <v>42</v>
      </c>
      <c r="D7" s="84" t="s">
        <v>130</v>
      </c>
      <c r="E7" s="75"/>
      <c r="F7" s="76"/>
      <c r="G7" s="74"/>
      <c r="H7" s="74"/>
      <c r="I7" s="77"/>
      <c r="J7" s="77"/>
      <c r="K7" s="68"/>
      <c r="L7" s="69"/>
      <c r="M7" s="71"/>
      <c r="N7" s="71"/>
      <c r="O7" s="71"/>
      <c r="P7" s="71"/>
      <c r="Q7" s="71"/>
      <c r="R7" s="71"/>
      <c r="S7" s="68"/>
      <c r="T7" s="68"/>
      <c r="U7" s="68"/>
      <c r="V7" s="200"/>
      <c r="W7" s="68"/>
      <c r="X7" s="68"/>
      <c r="Y7" s="68"/>
    </row>
    <row r="8" spans="1:26" s="72" customFormat="1" ht="25.5" hidden="1" x14ac:dyDescent="0.2">
      <c r="A8" s="68"/>
      <c r="B8" s="80"/>
      <c r="C8" s="83" t="s">
        <v>45</v>
      </c>
      <c r="D8" s="84" t="s">
        <v>35</v>
      </c>
      <c r="E8" s="75"/>
      <c r="F8" s="76"/>
      <c r="G8" s="74"/>
      <c r="H8" s="74"/>
      <c r="I8" s="73"/>
      <c r="J8" s="73"/>
      <c r="K8" s="68"/>
      <c r="L8" s="69"/>
      <c r="M8" s="71"/>
      <c r="N8" s="71"/>
      <c r="O8" s="71"/>
      <c r="P8" s="71"/>
      <c r="Q8" s="71"/>
      <c r="R8" s="71"/>
      <c r="S8" s="68"/>
      <c r="T8" s="68"/>
      <c r="U8" s="68"/>
      <c r="V8" s="200"/>
      <c r="W8" s="68"/>
      <c r="X8" s="68"/>
      <c r="Y8" s="68"/>
    </row>
    <row r="9" spans="1:26" s="72" customFormat="1" ht="51" hidden="1" x14ac:dyDescent="0.2">
      <c r="A9" s="68"/>
      <c r="B9" s="80"/>
      <c r="C9" s="83" t="s">
        <v>124</v>
      </c>
      <c r="D9" s="84" t="s">
        <v>39</v>
      </c>
      <c r="E9" s="75"/>
      <c r="F9" s="74"/>
      <c r="G9" s="74"/>
      <c r="H9" s="74"/>
      <c r="I9" s="73"/>
      <c r="J9" s="73"/>
      <c r="K9" s="68"/>
      <c r="L9" s="69"/>
      <c r="M9" s="71"/>
      <c r="N9" s="71"/>
      <c r="O9" s="71"/>
      <c r="P9" s="71"/>
      <c r="Q9" s="71"/>
      <c r="R9" s="71"/>
      <c r="S9" s="68"/>
      <c r="T9" s="68"/>
      <c r="U9" s="68"/>
      <c r="V9" s="200"/>
      <c r="W9" s="68"/>
      <c r="X9" s="68"/>
      <c r="Y9" s="68"/>
    </row>
    <row r="10" spans="1:26" s="72" customFormat="1" ht="25.5" hidden="1" x14ac:dyDescent="0.2">
      <c r="A10" s="68"/>
      <c r="B10" s="80"/>
      <c r="C10" s="83" t="s">
        <v>50</v>
      </c>
      <c r="D10" s="84" t="s">
        <v>43</v>
      </c>
      <c r="E10" s="75"/>
      <c r="F10" s="74"/>
      <c r="G10" s="74"/>
      <c r="H10" s="74"/>
      <c r="I10" s="73"/>
      <c r="J10" s="73"/>
      <c r="K10" s="68"/>
      <c r="L10" s="69"/>
      <c r="M10" s="71"/>
      <c r="N10" s="71"/>
      <c r="O10" s="71"/>
      <c r="P10" s="71"/>
      <c r="Q10" s="71"/>
      <c r="R10" s="71"/>
      <c r="S10" s="68"/>
      <c r="T10" s="68"/>
      <c r="U10" s="68"/>
      <c r="V10" s="200"/>
      <c r="W10" s="68"/>
      <c r="X10" s="68"/>
      <c r="Y10" s="68"/>
    </row>
    <row r="11" spans="1:26" s="72" customFormat="1" ht="38.25" hidden="1" x14ac:dyDescent="0.2">
      <c r="A11" s="68"/>
      <c r="B11" s="80"/>
      <c r="C11" s="83" t="s">
        <v>52</v>
      </c>
      <c r="D11" s="84" t="s">
        <v>136</v>
      </c>
      <c r="E11" s="75"/>
      <c r="F11" s="74"/>
      <c r="G11" s="74"/>
      <c r="H11" s="74"/>
      <c r="I11" s="73"/>
      <c r="J11" s="73"/>
      <c r="K11" s="68"/>
      <c r="L11" s="69"/>
      <c r="M11" s="71"/>
      <c r="N11" s="71"/>
      <c r="O11" s="71"/>
      <c r="P11" s="71"/>
      <c r="Q11" s="71"/>
      <c r="R11" s="71"/>
      <c r="S11" s="68"/>
      <c r="T11" s="68"/>
      <c r="U11" s="68"/>
      <c r="V11" s="200"/>
      <c r="W11" s="68"/>
      <c r="X11" s="68"/>
      <c r="Y11" s="68"/>
    </row>
    <row r="12" spans="1:26" s="72" customFormat="1" ht="25.5" hidden="1" x14ac:dyDescent="0.2">
      <c r="A12" s="68"/>
      <c r="B12" s="80"/>
      <c r="C12" s="83" t="s">
        <v>54</v>
      </c>
      <c r="D12" s="84" t="s">
        <v>131</v>
      </c>
      <c r="E12" s="75"/>
      <c r="F12" s="78"/>
      <c r="G12" s="78"/>
      <c r="H12" s="78"/>
      <c r="I12" s="79"/>
      <c r="J12" s="71"/>
      <c r="K12" s="71"/>
      <c r="L12" s="68"/>
      <c r="M12" s="69"/>
      <c r="N12" s="71"/>
      <c r="O12" s="71"/>
      <c r="P12" s="71"/>
      <c r="Q12" s="71"/>
      <c r="R12" s="71"/>
      <c r="S12" s="71"/>
      <c r="T12" s="68"/>
      <c r="U12" s="68"/>
      <c r="V12" s="200"/>
      <c r="W12" s="68"/>
      <c r="X12" s="68"/>
      <c r="Y12" s="68"/>
      <c r="Z12" s="68"/>
    </row>
    <row r="13" spans="1:26" s="72" customFormat="1" ht="38.25" hidden="1" x14ac:dyDescent="0.2">
      <c r="A13" s="68"/>
      <c r="B13" s="80"/>
      <c r="C13" s="83" t="s">
        <v>55</v>
      </c>
      <c r="D13" s="84" t="s">
        <v>53</v>
      </c>
      <c r="E13" s="75"/>
      <c r="F13" s="78"/>
      <c r="G13" s="78"/>
      <c r="H13" s="78"/>
      <c r="I13" s="79"/>
      <c r="J13" s="71"/>
      <c r="K13" s="71"/>
      <c r="L13" s="68"/>
      <c r="M13" s="69"/>
      <c r="N13" s="71"/>
      <c r="O13" s="71"/>
      <c r="P13" s="71"/>
      <c r="Q13" s="71"/>
      <c r="R13" s="71"/>
      <c r="S13" s="71"/>
      <c r="T13" s="68"/>
      <c r="U13" s="68"/>
      <c r="V13" s="200"/>
      <c r="W13" s="68"/>
      <c r="X13" s="68"/>
      <c r="Y13" s="68"/>
      <c r="Z13" s="68"/>
    </row>
    <row r="14" spans="1:26" s="72" customFormat="1" ht="25.5" hidden="1" x14ac:dyDescent="0.2">
      <c r="A14" s="68"/>
      <c r="B14" s="80"/>
      <c r="C14" s="84" t="s">
        <v>125</v>
      </c>
      <c r="D14" s="85"/>
      <c r="E14" s="75"/>
      <c r="F14" s="78"/>
      <c r="G14" s="78"/>
      <c r="H14" s="78"/>
      <c r="I14" s="79"/>
      <c r="J14" s="71"/>
      <c r="K14" s="71"/>
      <c r="L14" s="68"/>
      <c r="M14" s="69"/>
      <c r="N14" s="71"/>
      <c r="O14" s="71"/>
      <c r="P14" s="71"/>
      <c r="Q14" s="71"/>
      <c r="R14" s="71"/>
      <c r="S14" s="71"/>
      <c r="T14" s="68"/>
      <c r="U14" s="68"/>
      <c r="V14" s="200"/>
      <c r="W14" s="68"/>
      <c r="X14" s="68"/>
      <c r="Y14" s="68"/>
      <c r="Z14" s="68"/>
    </row>
    <row r="15" spans="1:26" s="72" customFormat="1" ht="38.25" hidden="1" x14ac:dyDescent="0.2">
      <c r="A15" s="68"/>
      <c r="B15" s="80"/>
      <c r="C15" s="86" t="s">
        <v>21</v>
      </c>
      <c r="D15" s="84"/>
      <c r="E15" s="75"/>
      <c r="F15" s="78"/>
      <c r="G15" s="78"/>
      <c r="H15" s="78"/>
      <c r="I15" s="79"/>
      <c r="J15" s="71"/>
      <c r="K15" s="71"/>
      <c r="L15" s="68"/>
      <c r="M15" s="69"/>
      <c r="N15" s="71"/>
      <c r="O15" s="71"/>
      <c r="P15" s="71"/>
      <c r="Q15" s="71"/>
      <c r="R15" s="71"/>
      <c r="S15" s="71"/>
      <c r="T15" s="68"/>
      <c r="U15" s="68"/>
      <c r="V15" s="200"/>
      <c r="W15" s="68"/>
      <c r="X15" s="68"/>
      <c r="Y15" s="68"/>
      <c r="Z15" s="68"/>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W16" s="1"/>
      <c r="X16" s="16"/>
      <c r="Y16" s="16"/>
      <c r="Z16" s="1"/>
    </row>
    <row r="17" spans="1:27" ht="27.75" customHeight="1" x14ac:dyDescent="0.25">
      <c r="A17" s="843"/>
      <c r="B17" s="773"/>
      <c r="C17" s="774"/>
      <c r="D17" s="847" t="s">
        <v>56</v>
      </c>
      <c r="E17" s="848"/>
      <c r="F17" s="848"/>
      <c r="G17" s="848"/>
      <c r="H17" s="848"/>
      <c r="I17" s="848"/>
      <c r="J17" s="848"/>
      <c r="K17" s="848"/>
      <c r="L17" s="848"/>
      <c r="M17" s="848"/>
      <c r="N17" s="848"/>
      <c r="O17" s="848"/>
      <c r="P17" s="848"/>
      <c r="Q17" s="848"/>
      <c r="R17" s="848"/>
      <c r="S17" s="848"/>
      <c r="T17" s="848"/>
      <c r="U17" s="848"/>
      <c r="V17" s="848"/>
      <c r="W17" s="849"/>
      <c r="X17" s="114" t="s">
        <v>57</v>
      </c>
      <c r="Z17" s="1"/>
    </row>
    <row r="18" spans="1:27" ht="27.75" customHeight="1" x14ac:dyDescent="0.25">
      <c r="A18" s="844"/>
      <c r="B18" s="845"/>
      <c r="C18" s="743"/>
      <c r="D18" s="850"/>
      <c r="E18" s="851"/>
      <c r="F18" s="851"/>
      <c r="G18" s="851"/>
      <c r="H18" s="851"/>
      <c r="I18" s="851"/>
      <c r="J18" s="851"/>
      <c r="K18" s="851"/>
      <c r="L18" s="851"/>
      <c r="M18" s="851"/>
      <c r="N18" s="851"/>
      <c r="O18" s="851"/>
      <c r="P18" s="851"/>
      <c r="Q18" s="851"/>
      <c r="R18" s="851"/>
      <c r="S18" s="851"/>
      <c r="T18" s="851"/>
      <c r="U18" s="851"/>
      <c r="V18" s="851"/>
      <c r="W18" s="852"/>
      <c r="X18" s="168" t="s">
        <v>164</v>
      </c>
      <c r="Z18" s="1"/>
    </row>
    <row r="19" spans="1:27" ht="27.75" customHeight="1" x14ac:dyDescent="0.25">
      <c r="A19" s="844"/>
      <c r="B19" s="845"/>
      <c r="C19" s="743"/>
      <c r="D19" s="850"/>
      <c r="E19" s="851"/>
      <c r="F19" s="851"/>
      <c r="G19" s="851"/>
      <c r="H19" s="851"/>
      <c r="I19" s="851"/>
      <c r="J19" s="851"/>
      <c r="K19" s="851"/>
      <c r="L19" s="851"/>
      <c r="M19" s="851"/>
      <c r="N19" s="851"/>
      <c r="O19" s="851"/>
      <c r="P19" s="851"/>
      <c r="Q19" s="851"/>
      <c r="R19" s="851"/>
      <c r="S19" s="851"/>
      <c r="T19" s="851"/>
      <c r="U19" s="851"/>
      <c r="V19" s="851"/>
      <c r="W19" s="852"/>
      <c r="X19" s="169" t="s">
        <v>165</v>
      </c>
      <c r="Z19" s="1"/>
    </row>
    <row r="20" spans="1:27" ht="27.75" customHeight="1" thickBot="1" x14ac:dyDescent="0.3">
      <c r="A20" s="846"/>
      <c r="B20" s="732"/>
      <c r="C20" s="733"/>
      <c r="D20" s="853"/>
      <c r="E20" s="854"/>
      <c r="F20" s="854"/>
      <c r="G20" s="854"/>
      <c r="H20" s="854"/>
      <c r="I20" s="854"/>
      <c r="J20" s="854"/>
      <c r="K20" s="854"/>
      <c r="L20" s="854"/>
      <c r="M20" s="854"/>
      <c r="N20" s="854"/>
      <c r="O20" s="854"/>
      <c r="P20" s="854"/>
      <c r="Q20" s="854"/>
      <c r="R20" s="854"/>
      <c r="S20" s="854"/>
      <c r="T20" s="854"/>
      <c r="U20" s="854"/>
      <c r="V20" s="854"/>
      <c r="W20" s="855"/>
      <c r="X20" s="115"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0"/>
      <c r="W21" s="20"/>
      <c r="X21" s="21"/>
    </row>
    <row r="22" spans="1:27" ht="63" customHeight="1" thickBot="1" x14ac:dyDescent="0.3">
      <c r="A22" s="931" t="s">
        <v>59</v>
      </c>
      <c r="B22" s="932"/>
      <c r="C22" s="933"/>
      <c r="D22" s="23"/>
      <c r="E22" s="929" t="str">
        <f>CONCATENATE("INFORME DE SEGUIMIENTO DEL PROCESO ",A23)</f>
        <v>INFORME DE SEGUIMIENTO DEL PROCESO GESTIÓN DE RECURSOS FÍSICOS Y AMBIENTAL</v>
      </c>
      <c r="F22" s="930"/>
      <c r="G22" s="21"/>
      <c r="H22" s="938" t="s">
        <v>60</v>
      </c>
      <c r="I22" s="939"/>
      <c r="J22" s="940"/>
      <c r="K22" s="100"/>
      <c r="L22" s="100"/>
      <c r="M22" s="946" t="s">
        <v>61</v>
      </c>
      <c r="N22" s="947"/>
      <c r="O22" s="948"/>
      <c r="P22" s="104"/>
      <c r="Q22" s="104"/>
      <c r="R22" s="104"/>
      <c r="S22" s="104"/>
      <c r="T22" s="104"/>
      <c r="U22" s="104"/>
      <c r="V22" s="201"/>
      <c r="W22" s="104"/>
      <c r="X22" s="103"/>
    </row>
    <row r="23" spans="1:27" ht="53.25" customHeight="1" thickBot="1" x14ac:dyDescent="0.3">
      <c r="A23" s="950" t="s">
        <v>124</v>
      </c>
      <c r="B23" s="951"/>
      <c r="C23" s="952"/>
      <c r="D23" s="23"/>
      <c r="E23" s="118" t="s">
        <v>148</v>
      </c>
      <c r="F23" s="119">
        <f>COUNTA(E31:E49)</f>
        <v>8</v>
      </c>
      <c r="G23" s="21"/>
      <c r="H23" s="941" t="s">
        <v>69</v>
      </c>
      <c r="I23" s="942"/>
      <c r="J23" s="119">
        <f>COUNTIF(I31:I49, "Acción correctiva")</f>
        <v>13</v>
      </c>
      <c r="K23" s="105"/>
      <c r="L23" s="101"/>
      <c r="M23" s="106" t="s">
        <v>65</v>
      </c>
      <c r="N23" s="117" t="s">
        <v>66</v>
      </c>
      <c r="O23" s="148" t="s">
        <v>67</v>
      </c>
      <c r="P23" s="104"/>
      <c r="Q23" s="104"/>
      <c r="R23" s="104"/>
      <c r="S23" s="104"/>
      <c r="T23" s="104"/>
      <c r="U23" s="103"/>
      <c r="V23" s="202"/>
      <c r="W23" s="23"/>
      <c r="X23" s="103"/>
    </row>
    <row r="24" spans="1:27" ht="48.75" customHeight="1" thickBot="1" x14ac:dyDescent="0.4">
      <c r="A24" s="27"/>
      <c r="B24" s="23"/>
      <c r="C24" s="23"/>
      <c r="D24" s="28"/>
      <c r="E24" s="120" t="s">
        <v>62</v>
      </c>
      <c r="F24" s="121">
        <f>COUNTA(H31:H49)</f>
        <v>13</v>
      </c>
      <c r="G24" s="24"/>
      <c r="H24" s="943" t="s">
        <v>153</v>
      </c>
      <c r="I24" s="944"/>
      <c r="J24" s="124">
        <f>COUNTIF(I32:I50, "Acción preventiva")</f>
        <v>0</v>
      </c>
      <c r="K24" s="105"/>
      <c r="L24" s="101"/>
      <c r="M24" s="107">
        <v>2016</v>
      </c>
      <c r="N24" s="37">
        <v>1</v>
      </c>
      <c r="O24" s="108">
        <v>13</v>
      </c>
      <c r="P24" s="104"/>
      <c r="Q24" s="104"/>
      <c r="R24" s="105"/>
      <c r="S24" s="105"/>
      <c r="T24" s="105"/>
      <c r="U24" s="103"/>
      <c r="V24" s="202"/>
      <c r="W24" s="23"/>
      <c r="X24" s="103"/>
    </row>
    <row r="25" spans="1:27" ht="53.25" customHeight="1" x14ac:dyDescent="0.35">
      <c r="A25" s="27"/>
      <c r="B25" s="23"/>
      <c r="C25" s="23"/>
      <c r="D25" s="33"/>
      <c r="E25" s="122" t="s">
        <v>149</v>
      </c>
      <c r="F25" s="121">
        <f>COUNTIF(W31:W49, "Vencida")</f>
        <v>0</v>
      </c>
      <c r="G25" s="24"/>
      <c r="H25" s="945"/>
      <c r="I25" s="945"/>
      <c r="J25" s="111"/>
      <c r="K25" s="105"/>
      <c r="L25" s="101"/>
      <c r="M25" s="109">
        <v>2017</v>
      </c>
      <c r="N25" s="46">
        <v>2</v>
      </c>
      <c r="O25" s="110">
        <v>3</v>
      </c>
      <c r="P25" s="104"/>
      <c r="Q25" s="104"/>
      <c r="R25" s="105"/>
      <c r="S25" s="105"/>
      <c r="T25" s="105"/>
      <c r="U25" s="103"/>
      <c r="V25" s="202"/>
      <c r="W25" s="23"/>
      <c r="X25" s="58"/>
    </row>
    <row r="26" spans="1:27" ht="48.75" customHeight="1" x14ac:dyDescent="0.35">
      <c r="A26" s="27"/>
      <c r="B26" s="23"/>
      <c r="C26" s="23"/>
      <c r="D26" s="28"/>
      <c r="E26" s="122" t="s">
        <v>150</v>
      </c>
      <c r="F26" s="299">
        <f>COUNTIF(W31:W49, "En ejecución")</f>
        <v>0</v>
      </c>
      <c r="G26" s="24"/>
      <c r="H26" s="945"/>
      <c r="I26" s="945"/>
      <c r="J26" s="226"/>
      <c r="K26" s="111"/>
      <c r="L26" s="101"/>
      <c r="M26" s="109">
        <v>2018</v>
      </c>
      <c r="N26" s="46"/>
      <c r="O26" s="110"/>
      <c r="P26" s="104"/>
      <c r="Q26" s="104"/>
      <c r="R26" s="105"/>
      <c r="S26" s="105"/>
      <c r="T26" s="105"/>
      <c r="U26" s="103"/>
      <c r="V26" s="202"/>
      <c r="W26" s="23"/>
      <c r="X26" s="58"/>
    </row>
    <row r="27" spans="1:27" ht="51" customHeight="1" thickBot="1" x14ac:dyDescent="0.4">
      <c r="A27" s="27"/>
      <c r="B27" s="23"/>
      <c r="C27" s="23"/>
      <c r="D27" s="33"/>
      <c r="E27" s="123" t="s">
        <v>152</v>
      </c>
      <c r="F27" s="124">
        <f>COUNTIF(W31:W49,"Cerrada")</f>
        <v>0</v>
      </c>
      <c r="G27" s="24"/>
      <c r="H27" s="25"/>
      <c r="I27" s="102"/>
      <c r="J27" s="101"/>
      <c r="K27" s="101"/>
      <c r="L27" s="101"/>
      <c r="M27" s="112" t="s">
        <v>74</v>
      </c>
      <c r="N27" s="113">
        <f>SUM(N24:N26)</f>
        <v>3</v>
      </c>
      <c r="O27" s="149">
        <f>SUM(O24:O26)</f>
        <v>16</v>
      </c>
      <c r="P27" s="104"/>
      <c r="Q27" s="104"/>
      <c r="R27" s="105"/>
      <c r="S27" s="105"/>
      <c r="T27" s="105"/>
      <c r="U27" s="103"/>
      <c r="V27" s="202"/>
      <c r="W27" s="23"/>
      <c r="X27" s="58"/>
    </row>
    <row r="28" spans="1:27" ht="41.25" customHeight="1" thickBot="1" x14ac:dyDescent="0.4">
      <c r="A28" s="27"/>
      <c r="B28" s="23"/>
      <c r="C28" s="23"/>
      <c r="D28" s="23"/>
      <c r="E28" s="96"/>
      <c r="F28" s="97"/>
      <c r="G28" s="24"/>
      <c r="H28" s="25"/>
      <c r="I28" s="98"/>
      <c r="J28" s="99"/>
      <c r="K28" s="98"/>
      <c r="L28" s="99"/>
      <c r="M28" s="116"/>
      <c r="N28" s="26"/>
      <c r="O28" s="26"/>
      <c r="P28" s="26"/>
      <c r="Q28" s="26"/>
      <c r="R28" s="20"/>
      <c r="S28" s="20"/>
      <c r="T28" s="20"/>
      <c r="U28" s="20"/>
      <c r="V28" s="20"/>
      <c r="W28" s="20"/>
      <c r="X28" s="20"/>
    </row>
    <row r="29" spans="1:27" s="90" customFormat="1" ht="45" customHeight="1" thickBot="1" x14ac:dyDescent="0.25">
      <c r="A29" s="837" t="s">
        <v>77</v>
      </c>
      <c r="B29" s="838"/>
      <c r="C29" s="838"/>
      <c r="D29" s="838"/>
      <c r="E29" s="838"/>
      <c r="F29" s="838"/>
      <c r="G29" s="839"/>
      <c r="H29" s="840" t="s">
        <v>78</v>
      </c>
      <c r="I29" s="841"/>
      <c r="J29" s="841"/>
      <c r="K29" s="841"/>
      <c r="L29" s="841"/>
      <c r="M29" s="841"/>
      <c r="N29" s="842"/>
      <c r="O29" s="856" t="s">
        <v>79</v>
      </c>
      <c r="P29" s="937"/>
      <c r="Q29" s="937"/>
      <c r="R29" s="937"/>
      <c r="S29" s="857"/>
      <c r="T29" s="858" t="s">
        <v>145</v>
      </c>
      <c r="U29" s="859"/>
      <c r="V29" s="859"/>
      <c r="W29" s="859"/>
      <c r="X29" s="860"/>
      <c r="Y29" s="92"/>
      <c r="Z29" s="93"/>
      <c r="AA29" s="94"/>
    </row>
    <row r="30" spans="1:27" ht="63" customHeight="1" thickBot="1" x14ac:dyDescent="0.3">
      <c r="A30" s="180" t="s">
        <v>151</v>
      </c>
      <c r="B30" s="181" t="s">
        <v>3</v>
      </c>
      <c r="C30" s="181" t="s">
        <v>81</v>
      </c>
      <c r="D30" s="181" t="s">
        <v>137</v>
      </c>
      <c r="E30" s="181" t="s">
        <v>138</v>
      </c>
      <c r="F30" s="181" t="s">
        <v>139</v>
      </c>
      <c r="G30" s="182" t="s">
        <v>140</v>
      </c>
      <c r="H30" s="183" t="s">
        <v>143</v>
      </c>
      <c r="I30" s="181" t="s">
        <v>5</v>
      </c>
      <c r="J30" s="181" t="s">
        <v>82</v>
      </c>
      <c r="K30" s="184" t="s">
        <v>83</v>
      </c>
      <c r="L30" s="184" t="s">
        <v>85</v>
      </c>
      <c r="M30" s="184" t="s">
        <v>86</v>
      </c>
      <c r="N30" s="185" t="s">
        <v>87</v>
      </c>
      <c r="O30" s="901" t="s">
        <v>88</v>
      </c>
      <c r="P30" s="902"/>
      <c r="Q30" s="902"/>
      <c r="R30" s="903"/>
      <c r="S30" s="185" t="s">
        <v>89</v>
      </c>
      <c r="T30" s="186" t="s">
        <v>88</v>
      </c>
      <c r="U30" s="184" t="s">
        <v>89</v>
      </c>
      <c r="V30" s="184" t="s">
        <v>162</v>
      </c>
      <c r="W30" s="184" t="s">
        <v>90</v>
      </c>
      <c r="X30" s="185" t="s">
        <v>159</v>
      </c>
      <c r="Y30" s="91"/>
      <c r="Z30" s="95"/>
      <c r="AA30" s="95"/>
    </row>
    <row r="31" spans="1:27" ht="165" x14ac:dyDescent="0.25">
      <c r="A31" s="607">
        <v>1</v>
      </c>
      <c r="B31" s="255" t="s">
        <v>10</v>
      </c>
      <c r="C31" s="255" t="s">
        <v>131</v>
      </c>
      <c r="D31" s="615">
        <v>43679</v>
      </c>
      <c r="E31" s="560" t="s">
        <v>1047</v>
      </c>
      <c r="F31" s="618" t="s">
        <v>158</v>
      </c>
      <c r="G31" s="560" t="s">
        <v>1048</v>
      </c>
      <c r="H31" s="614" t="s">
        <v>1049</v>
      </c>
      <c r="I31" s="614" t="s">
        <v>24</v>
      </c>
      <c r="J31" s="614" t="s">
        <v>1050</v>
      </c>
      <c r="K31" s="255" t="s">
        <v>1051</v>
      </c>
      <c r="L31" s="615">
        <v>43692</v>
      </c>
      <c r="M31" s="615">
        <v>43692</v>
      </c>
      <c r="N31" s="615">
        <v>43769</v>
      </c>
      <c r="O31" s="990" t="s">
        <v>1233</v>
      </c>
      <c r="P31" s="991"/>
      <c r="Q31" s="991"/>
      <c r="R31" s="992"/>
      <c r="S31" s="693"/>
      <c r="T31" s="618"/>
      <c r="U31" s="618"/>
      <c r="V31" s="624"/>
      <c r="W31" s="612"/>
      <c r="X31" s="618"/>
    </row>
    <row r="32" spans="1:27" ht="210" x14ac:dyDescent="0.25">
      <c r="A32" s="607">
        <v>2</v>
      </c>
      <c r="B32" s="255" t="s">
        <v>10</v>
      </c>
      <c r="C32" s="255" t="s">
        <v>131</v>
      </c>
      <c r="D32" s="615">
        <v>43679</v>
      </c>
      <c r="E32" s="560" t="s">
        <v>1052</v>
      </c>
      <c r="F32" s="618" t="s">
        <v>158</v>
      </c>
      <c r="G32" s="560" t="s">
        <v>1053</v>
      </c>
      <c r="H32" s="614" t="s">
        <v>1054</v>
      </c>
      <c r="I32" s="614" t="s">
        <v>24</v>
      </c>
      <c r="J32" s="614" t="s">
        <v>1055</v>
      </c>
      <c r="K32" s="255" t="s">
        <v>1051</v>
      </c>
      <c r="L32" s="615">
        <v>43692</v>
      </c>
      <c r="M32" s="615">
        <v>43692</v>
      </c>
      <c r="N32" s="615">
        <v>43769</v>
      </c>
      <c r="O32" s="986" t="s">
        <v>1233</v>
      </c>
      <c r="P32" s="986"/>
      <c r="Q32" s="986"/>
      <c r="R32" s="986"/>
      <c r="S32" s="158"/>
      <c r="T32" s="162"/>
      <c r="U32" s="162"/>
      <c r="V32" s="624"/>
      <c r="W32" s="612"/>
      <c r="X32" s="163"/>
    </row>
    <row r="33" spans="1:26" ht="102" x14ac:dyDescent="0.25">
      <c r="A33" s="863">
        <v>3</v>
      </c>
      <c r="B33" s="861" t="s">
        <v>10</v>
      </c>
      <c r="C33" s="861" t="s">
        <v>131</v>
      </c>
      <c r="D33" s="998">
        <v>43679</v>
      </c>
      <c r="E33" s="1002" t="s">
        <v>1056</v>
      </c>
      <c r="F33" s="994" t="s">
        <v>158</v>
      </c>
      <c r="G33" s="926" t="s">
        <v>1057</v>
      </c>
      <c r="H33" s="613" t="s">
        <v>1058</v>
      </c>
      <c r="I33" s="613" t="s">
        <v>24</v>
      </c>
      <c r="J33" s="613" t="s">
        <v>1059</v>
      </c>
      <c r="K33" s="605" t="s">
        <v>1051</v>
      </c>
      <c r="L33" s="423">
        <v>43692</v>
      </c>
      <c r="M33" s="423">
        <v>43692</v>
      </c>
      <c r="N33" s="423">
        <v>43769</v>
      </c>
      <c r="O33" s="993" t="s">
        <v>1183</v>
      </c>
      <c r="P33" s="993"/>
      <c r="Q33" s="993"/>
      <c r="R33" s="993"/>
      <c r="S33" s="696" t="s">
        <v>1184</v>
      </c>
      <c r="T33" s="626"/>
      <c r="U33" s="626"/>
      <c r="V33" s="627"/>
      <c r="W33" s="612"/>
      <c r="X33" s="628"/>
    </row>
    <row r="34" spans="1:26" ht="135" x14ac:dyDescent="0.25">
      <c r="A34" s="835"/>
      <c r="B34" s="830"/>
      <c r="C34" s="830"/>
      <c r="D34" s="1000"/>
      <c r="E34" s="1003"/>
      <c r="F34" s="995"/>
      <c r="G34" s="996"/>
      <c r="H34" s="613" t="s">
        <v>1060</v>
      </c>
      <c r="I34" s="613" t="s">
        <v>24</v>
      </c>
      <c r="J34" s="613" t="s">
        <v>1061</v>
      </c>
      <c r="K34" s="605" t="s">
        <v>1051</v>
      </c>
      <c r="L34" s="423">
        <v>43692</v>
      </c>
      <c r="M34" s="423">
        <v>43692</v>
      </c>
      <c r="N34" s="423">
        <v>43769</v>
      </c>
      <c r="O34" s="986" t="s">
        <v>1233</v>
      </c>
      <c r="P34" s="986"/>
      <c r="Q34" s="986"/>
      <c r="R34" s="986"/>
      <c r="S34" s="625"/>
      <c r="T34" s="626"/>
      <c r="U34" s="626"/>
      <c r="V34" s="627"/>
      <c r="W34" s="612"/>
      <c r="X34" s="628"/>
    </row>
    <row r="35" spans="1:26" ht="225" x14ac:dyDescent="0.25">
      <c r="A35" s="863">
        <v>4</v>
      </c>
      <c r="B35" s="861" t="s">
        <v>10</v>
      </c>
      <c r="C35" s="861" t="s">
        <v>131</v>
      </c>
      <c r="D35" s="998">
        <v>43679</v>
      </c>
      <c r="E35" s="912" t="s">
        <v>1062</v>
      </c>
      <c r="F35" s="994" t="s">
        <v>158</v>
      </c>
      <c r="G35" s="926" t="s">
        <v>1063</v>
      </c>
      <c r="H35" s="616" t="s">
        <v>1064</v>
      </c>
      <c r="I35" s="613" t="s">
        <v>24</v>
      </c>
      <c r="J35" s="613" t="s">
        <v>1065</v>
      </c>
      <c r="K35" s="629" t="s">
        <v>1066</v>
      </c>
      <c r="L35" s="423">
        <v>43692</v>
      </c>
      <c r="M35" s="423">
        <v>43692</v>
      </c>
      <c r="N35" s="423">
        <v>43703</v>
      </c>
      <c r="O35" s="988" t="s">
        <v>1185</v>
      </c>
      <c r="P35" s="988"/>
      <c r="Q35" s="988"/>
      <c r="R35" s="988"/>
      <c r="S35" s="694" t="s">
        <v>1186</v>
      </c>
      <c r="T35" s="626"/>
      <c r="U35" s="626"/>
      <c r="V35" s="627"/>
      <c r="W35" s="612"/>
      <c r="X35" s="628"/>
    </row>
    <row r="36" spans="1:26" ht="165" x14ac:dyDescent="0.25">
      <c r="A36" s="997"/>
      <c r="B36" s="829"/>
      <c r="C36" s="829"/>
      <c r="D36" s="999"/>
      <c r="E36" s="913"/>
      <c r="F36" s="1001"/>
      <c r="G36" s="927"/>
      <c r="H36" s="616" t="s">
        <v>1067</v>
      </c>
      <c r="I36" s="613" t="s">
        <v>24</v>
      </c>
      <c r="J36" s="613" t="s">
        <v>1068</v>
      </c>
      <c r="K36" s="629" t="s">
        <v>1069</v>
      </c>
      <c r="L36" s="423">
        <v>43692</v>
      </c>
      <c r="M36" s="423">
        <v>43698</v>
      </c>
      <c r="N36" s="423">
        <v>43768</v>
      </c>
      <c r="O36" s="987" t="s">
        <v>1187</v>
      </c>
      <c r="P36" s="987"/>
      <c r="Q36" s="987"/>
      <c r="R36" s="987"/>
      <c r="S36" s="685" t="s">
        <v>1188</v>
      </c>
      <c r="T36" s="626"/>
      <c r="U36" s="626"/>
      <c r="V36" s="627"/>
      <c r="W36" s="612"/>
      <c r="X36" s="628"/>
    </row>
    <row r="37" spans="1:26" ht="409.5" x14ac:dyDescent="0.25">
      <c r="A37" s="997"/>
      <c r="B37" s="829"/>
      <c r="C37" s="829"/>
      <c r="D37" s="999"/>
      <c r="E37" s="913"/>
      <c r="F37" s="1001"/>
      <c r="G37" s="927"/>
      <c r="H37" s="616" t="s">
        <v>1070</v>
      </c>
      <c r="I37" s="613" t="s">
        <v>24</v>
      </c>
      <c r="J37" s="613" t="s">
        <v>1071</v>
      </c>
      <c r="K37" s="605" t="s">
        <v>1051</v>
      </c>
      <c r="L37" s="423">
        <v>43692</v>
      </c>
      <c r="M37" s="630">
        <v>43703</v>
      </c>
      <c r="N37" s="630">
        <v>43738</v>
      </c>
      <c r="O37" s="988" t="s">
        <v>1189</v>
      </c>
      <c r="P37" s="988"/>
      <c r="Q37" s="988"/>
      <c r="R37" s="988"/>
      <c r="S37" s="685" t="s">
        <v>1190</v>
      </c>
      <c r="T37" s="626"/>
      <c r="U37" s="626"/>
      <c r="V37" s="627"/>
      <c r="W37" s="612"/>
      <c r="X37" s="628"/>
    </row>
    <row r="38" spans="1:26" ht="165" x14ac:dyDescent="0.25">
      <c r="A38" s="835"/>
      <c r="B38" s="830"/>
      <c r="C38" s="830"/>
      <c r="D38" s="1000"/>
      <c r="E38" s="914"/>
      <c r="F38" s="995"/>
      <c r="G38" s="996"/>
      <c r="H38" s="426" t="s">
        <v>1072</v>
      </c>
      <c r="I38" s="429" t="s">
        <v>24</v>
      </c>
      <c r="J38" s="629" t="s">
        <v>1073</v>
      </c>
      <c r="K38" s="629" t="s">
        <v>1069</v>
      </c>
      <c r="L38" s="423">
        <v>43692</v>
      </c>
      <c r="M38" s="423">
        <v>43707</v>
      </c>
      <c r="N38" s="423">
        <v>43707</v>
      </c>
      <c r="O38" s="988" t="s">
        <v>1191</v>
      </c>
      <c r="P38" s="988"/>
      <c r="Q38" s="988"/>
      <c r="R38" s="988"/>
      <c r="S38" s="685" t="s">
        <v>1192</v>
      </c>
      <c r="T38" s="626"/>
      <c r="U38" s="626"/>
      <c r="V38" s="627"/>
      <c r="W38" s="612"/>
      <c r="X38" s="628"/>
    </row>
    <row r="39" spans="1:26" ht="240" x14ac:dyDescent="0.25">
      <c r="A39" s="607">
        <v>5</v>
      </c>
      <c r="B39" s="255" t="s">
        <v>10</v>
      </c>
      <c r="C39" s="255" t="s">
        <v>131</v>
      </c>
      <c r="D39" s="615">
        <v>43679</v>
      </c>
      <c r="E39" s="560" t="s">
        <v>1074</v>
      </c>
      <c r="F39" s="618" t="s">
        <v>158</v>
      </c>
      <c r="G39" s="560" t="s">
        <v>1075</v>
      </c>
      <c r="H39" s="560" t="s">
        <v>1076</v>
      </c>
      <c r="I39" s="614" t="s">
        <v>24</v>
      </c>
      <c r="J39" s="618" t="s">
        <v>1077</v>
      </c>
      <c r="K39" s="255" t="s">
        <v>593</v>
      </c>
      <c r="L39" s="618" t="s">
        <v>1077</v>
      </c>
      <c r="M39" s="618" t="s">
        <v>1077</v>
      </c>
      <c r="N39" s="618" t="s">
        <v>1077</v>
      </c>
      <c r="O39" s="989"/>
      <c r="P39" s="989"/>
      <c r="Q39" s="989"/>
      <c r="R39" s="989"/>
      <c r="S39" s="158"/>
      <c r="T39" s="162"/>
      <c r="U39" s="162"/>
      <c r="V39" s="624"/>
      <c r="W39" s="612"/>
      <c r="X39" s="163"/>
    </row>
    <row r="40" spans="1:26" ht="135" x14ac:dyDescent="0.25">
      <c r="A40" s="607">
        <v>6</v>
      </c>
      <c r="B40" s="255" t="s">
        <v>10</v>
      </c>
      <c r="C40" s="255" t="s">
        <v>131</v>
      </c>
      <c r="D40" s="615">
        <v>43679</v>
      </c>
      <c r="E40" s="560" t="s">
        <v>1078</v>
      </c>
      <c r="F40" s="618" t="s">
        <v>158</v>
      </c>
      <c r="G40" s="614" t="s">
        <v>1079</v>
      </c>
      <c r="H40" s="614" t="s">
        <v>1080</v>
      </c>
      <c r="I40" s="614" t="s">
        <v>24</v>
      </c>
      <c r="J40" s="614" t="s">
        <v>1081</v>
      </c>
      <c r="K40" s="255" t="s">
        <v>1051</v>
      </c>
      <c r="L40" s="615">
        <v>43692</v>
      </c>
      <c r="M40" s="615">
        <v>43692</v>
      </c>
      <c r="N40" s="615">
        <v>43830</v>
      </c>
      <c r="O40" s="986" t="s">
        <v>1233</v>
      </c>
      <c r="P40" s="986"/>
      <c r="Q40" s="986"/>
      <c r="R40" s="986"/>
      <c r="S40" s="158"/>
      <c r="T40" s="162"/>
      <c r="U40" s="162"/>
      <c r="V40" s="624"/>
      <c r="W40" s="612"/>
      <c r="X40" s="163"/>
    </row>
    <row r="41" spans="1:26" ht="102" x14ac:dyDescent="0.25">
      <c r="A41" s="863">
        <v>7</v>
      </c>
      <c r="B41" s="1006" t="s">
        <v>10</v>
      </c>
      <c r="C41" s="1006" t="s">
        <v>131</v>
      </c>
      <c r="D41" s="1008">
        <v>43679</v>
      </c>
      <c r="E41" s="918" t="s">
        <v>1082</v>
      </c>
      <c r="F41" s="1004" t="s">
        <v>158</v>
      </c>
      <c r="G41" s="918" t="s">
        <v>1083</v>
      </c>
      <c r="H41" s="614" t="s">
        <v>1084</v>
      </c>
      <c r="I41" s="614" t="s">
        <v>24</v>
      </c>
      <c r="J41" s="614" t="s">
        <v>1081</v>
      </c>
      <c r="K41" s="255" t="s">
        <v>1051</v>
      </c>
      <c r="L41" s="615">
        <v>43692</v>
      </c>
      <c r="M41" s="615">
        <v>43692</v>
      </c>
      <c r="N41" s="615">
        <v>43830</v>
      </c>
      <c r="O41" s="986" t="s">
        <v>1233</v>
      </c>
      <c r="P41" s="986"/>
      <c r="Q41" s="986"/>
      <c r="R41" s="986"/>
      <c r="S41" s="158"/>
      <c r="T41" s="162"/>
      <c r="U41" s="162"/>
      <c r="V41" s="624"/>
      <c r="W41" s="612"/>
      <c r="X41" s="163"/>
    </row>
    <row r="42" spans="1:26" ht="210" x14ac:dyDescent="0.25">
      <c r="A42" s="835"/>
      <c r="B42" s="1007"/>
      <c r="C42" s="1007"/>
      <c r="D42" s="1009"/>
      <c r="E42" s="920"/>
      <c r="F42" s="1005"/>
      <c r="G42" s="920"/>
      <c r="H42" s="560" t="s">
        <v>1085</v>
      </c>
      <c r="I42" s="614" t="s">
        <v>24</v>
      </c>
      <c r="J42" s="272" t="s">
        <v>1086</v>
      </c>
      <c r="K42" s="255" t="s">
        <v>1051</v>
      </c>
      <c r="L42" s="615">
        <v>43692</v>
      </c>
      <c r="M42" s="615">
        <v>43692</v>
      </c>
      <c r="N42" s="615">
        <v>43830</v>
      </c>
      <c r="O42" s="986" t="s">
        <v>1233</v>
      </c>
      <c r="P42" s="986"/>
      <c r="Q42" s="986"/>
      <c r="R42" s="986"/>
      <c r="S42" s="158"/>
      <c r="T42" s="162"/>
      <c r="U42" s="162"/>
      <c r="V42" s="624"/>
      <c r="W42" s="612"/>
      <c r="X42" s="163"/>
    </row>
    <row r="43" spans="1:26" s="609" customFormat="1" ht="360" x14ac:dyDescent="0.25">
      <c r="A43" s="631">
        <v>8</v>
      </c>
      <c r="B43" s="255" t="s">
        <v>10</v>
      </c>
      <c r="C43" s="255" t="s">
        <v>131</v>
      </c>
      <c r="D43" s="615">
        <v>43679</v>
      </c>
      <c r="E43" s="560" t="s">
        <v>1087</v>
      </c>
      <c r="F43" s="618" t="s">
        <v>158</v>
      </c>
      <c r="G43" s="560" t="s">
        <v>1088</v>
      </c>
      <c r="H43" s="560" t="s">
        <v>1089</v>
      </c>
      <c r="I43" s="614" t="s">
        <v>24</v>
      </c>
      <c r="J43" s="272" t="s">
        <v>1086</v>
      </c>
      <c r="K43" s="255" t="s">
        <v>1051</v>
      </c>
      <c r="L43" s="615">
        <v>43692</v>
      </c>
      <c r="M43" s="615">
        <v>43692</v>
      </c>
      <c r="N43" s="615">
        <v>43830</v>
      </c>
      <c r="O43" s="986" t="s">
        <v>1233</v>
      </c>
      <c r="P43" s="986"/>
      <c r="Q43" s="986"/>
      <c r="R43" s="986"/>
      <c r="S43" s="158"/>
      <c r="T43" s="162"/>
      <c r="U43" s="162"/>
      <c r="V43" s="624"/>
      <c r="W43" s="612"/>
      <c r="X43" s="163"/>
    </row>
    <row r="47" spans="1:26" x14ac:dyDescent="0.25">
      <c r="A47" s="1"/>
      <c r="B47" s="1"/>
      <c r="C47" s="1"/>
      <c r="D47" s="1"/>
      <c r="E47" s="16"/>
      <c r="F47" s="1"/>
      <c r="G47" s="16"/>
      <c r="H47" s="16"/>
      <c r="I47" s="1"/>
      <c r="J47" s="1"/>
      <c r="K47" s="1"/>
      <c r="L47" s="1"/>
      <c r="M47" s="1"/>
      <c r="N47" s="1"/>
      <c r="O47" s="1"/>
      <c r="P47" s="1"/>
      <c r="Q47" s="1"/>
      <c r="R47" s="1"/>
      <c r="S47" s="1"/>
      <c r="T47" s="15"/>
      <c r="U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W89" s="13"/>
      <c r="X89" s="16"/>
      <c r="Y89" s="1"/>
      <c r="Z89" s="1"/>
    </row>
    <row r="90" spans="1:26" x14ac:dyDescent="0.25">
      <c r="A90" s="1"/>
      <c r="B90" s="1"/>
      <c r="C90" s="1"/>
      <c r="D90" s="1"/>
      <c r="E90" s="1"/>
      <c r="F90" s="1"/>
      <c r="G90" s="1"/>
      <c r="H90" s="1"/>
      <c r="I90" s="1"/>
      <c r="J90" s="1"/>
      <c r="K90" s="1"/>
      <c r="L90" s="1"/>
      <c r="M90" s="1"/>
      <c r="N90" s="1"/>
      <c r="O90" s="1"/>
      <c r="P90" s="1"/>
      <c r="Q90" s="1"/>
      <c r="R90" s="1"/>
      <c r="S90" s="1"/>
      <c r="T90" s="1"/>
      <c r="U90" s="1"/>
      <c r="W90" s="13"/>
      <c r="X90" s="1"/>
      <c r="Y90" s="1"/>
      <c r="Z90" s="1"/>
    </row>
    <row r="91" spans="1:26" x14ac:dyDescent="0.25">
      <c r="W91" s="13"/>
    </row>
    <row r="92" spans="1:26" x14ac:dyDescent="0.25">
      <c r="W92" s="13"/>
    </row>
    <row r="93" spans="1:26" x14ac:dyDescent="0.25">
      <c r="W93" s="13"/>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sheetData>
  <mergeCells count="50">
    <mergeCell ref="G41:G42"/>
    <mergeCell ref="F41:F42"/>
    <mergeCell ref="A41:A42"/>
    <mergeCell ref="B41:B42"/>
    <mergeCell ref="C41:C42"/>
    <mergeCell ref="D41:D42"/>
    <mergeCell ref="E41:E42"/>
    <mergeCell ref="F33:F34"/>
    <mergeCell ref="G33:G34"/>
    <mergeCell ref="A35:A38"/>
    <mergeCell ref="B35:B38"/>
    <mergeCell ref="C35:C38"/>
    <mergeCell ref="D35:D38"/>
    <mergeCell ref="E35:E38"/>
    <mergeCell ref="F35:F38"/>
    <mergeCell ref="G35:G38"/>
    <mergeCell ref="A33:A34"/>
    <mergeCell ref="B33:B34"/>
    <mergeCell ref="C33:C34"/>
    <mergeCell ref="D33:D34"/>
    <mergeCell ref="E33:E34"/>
    <mergeCell ref="O29:S29"/>
    <mergeCell ref="T29:X29"/>
    <mergeCell ref="O30:R30"/>
    <mergeCell ref="A29:G29"/>
    <mergeCell ref="H29:N29"/>
    <mergeCell ref="A23:C23"/>
    <mergeCell ref="H23:I23"/>
    <mergeCell ref="H24:I24"/>
    <mergeCell ref="H25:I25"/>
    <mergeCell ref="H26:I26"/>
    <mergeCell ref="A17:C20"/>
    <mergeCell ref="D17:W20"/>
    <mergeCell ref="A22:C22"/>
    <mergeCell ref="E22:F22"/>
    <mergeCell ref="H22:J22"/>
    <mergeCell ref="M22:O22"/>
    <mergeCell ref="O31:R31"/>
    <mergeCell ref="O32:R32"/>
    <mergeCell ref="O33:R33"/>
    <mergeCell ref="O34:R34"/>
    <mergeCell ref="O35:R35"/>
    <mergeCell ref="O41:R41"/>
    <mergeCell ref="O42:R42"/>
    <mergeCell ref="O43:R43"/>
    <mergeCell ref="O36:R36"/>
    <mergeCell ref="O37:R37"/>
    <mergeCell ref="O38:R38"/>
    <mergeCell ref="O39:R39"/>
    <mergeCell ref="O40:R40"/>
  </mergeCells>
  <conditionalFormatting sqref="W31">
    <cfRule type="containsText" dxfId="38" priority="4" stopIfTrue="1" operator="containsText" text="Cerrada">
      <formula>NOT(ISERROR(SEARCH("Cerrada",W31)))</formula>
    </cfRule>
    <cfRule type="containsText" dxfId="37" priority="5" stopIfTrue="1" operator="containsText" text="En ejecución">
      <formula>NOT(ISERROR(SEARCH("En ejecución",W31)))</formula>
    </cfRule>
    <cfRule type="containsText" dxfId="36" priority="6" stopIfTrue="1" operator="containsText" text="Vencida">
      <formula>NOT(ISERROR(SEARCH("Vencida",W31)))</formula>
    </cfRule>
  </conditionalFormatting>
  <conditionalFormatting sqref="W32:W43">
    <cfRule type="containsText" dxfId="35" priority="1" stopIfTrue="1" operator="containsText" text="Cerrada">
      <formula>NOT(ISERROR(SEARCH("Cerrada",W32)))</formula>
    </cfRule>
    <cfRule type="containsText" dxfId="34" priority="2" stopIfTrue="1" operator="containsText" text="En ejecución">
      <formula>NOT(ISERROR(SEARCH("En ejecución",W32)))</formula>
    </cfRule>
    <cfRule type="containsText" dxfId="33" priority="3" stopIfTrue="1" operator="containsText" text="Vencida">
      <formula>NOT(ISERROR(SEARCH("Vencida",W32)))</formula>
    </cfRule>
  </conditionalFormatting>
  <dataValidations count="7">
    <dataValidation type="list" allowBlank="1" showErrorMessage="1" sqref="A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A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A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A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A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A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A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A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A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A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A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A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A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A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A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A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formula1>PROCESOS</formula1>
    </dataValidation>
    <dataValidation type="list" allowBlank="1" showInputMessage="1" showErrorMessage="1" sqref="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B31:B33 B43 B35:B37 B39:B41">
      <formula1>$F$2:$F$6</formula1>
    </dataValidation>
    <dataValidation type="list" allowBlank="1" showInputMessage="1" showErrorMessage="1" sqref="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C31:C33 C43 C35:C37 C39:C41">
      <formula1>$D$2:$D$13</formula1>
    </dataValidation>
    <dataValidation type="list" allowBlank="1" showInputMessage="1" showErrorMessage="1" sqref="F65568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F131104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F196640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F262176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F327712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F393248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F458784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F524320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F589856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F655392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F720928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F786464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F852000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F917536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F983072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formula1>$G$2:$G$5</formula1>
    </dataValidation>
    <dataValidation type="list" allowBlank="1" showInputMessage="1" showErrorMessage="1" sqref="I65568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I131104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I196640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I262176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I327712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I393248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I458784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I524320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I589856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I655392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I720928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I786464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I852000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I917536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I983072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
      <formula1>$H$2:$H$3</formula1>
    </dataValidation>
    <dataValidation type="list" allowBlank="1" showInputMessage="1" showErrorMessage="1" sqref="V65564:V65568 JR65564:JR65568 TN65564:TN65568 ADJ65564:ADJ65568 ANF65564:ANF65568 AXB65564:AXB65568 BGX65564:BGX65568 BQT65564:BQT65568 CAP65564:CAP65568 CKL65564:CKL65568 CUH65564:CUH65568 DED65564:DED65568 DNZ65564:DNZ65568 DXV65564:DXV65568 EHR65564:EHR65568 ERN65564:ERN65568 FBJ65564:FBJ65568 FLF65564:FLF65568 FVB65564:FVB65568 GEX65564:GEX65568 GOT65564:GOT65568 GYP65564:GYP65568 HIL65564:HIL65568 HSH65564:HSH65568 ICD65564:ICD65568 ILZ65564:ILZ65568 IVV65564:IVV65568 JFR65564:JFR65568 JPN65564:JPN65568 JZJ65564:JZJ65568 KJF65564:KJF65568 KTB65564:KTB65568 LCX65564:LCX65568 LMT65564:LMT65568 LWP65564:LWP65568 MGL65564:MGL65568 MQH65564:MQH65568 NAD65564:NAD65568 NJZ65564:NJZ65568 NTV65564:NTV65568 ODR65564:ODR65568 ONN65564:ONN65568 OXJ65564:OXJ65568 PHF65564:PHF65568 PRB65564:PRB65568 QAX65564:QAX65568 QKT65564:QKT65568 QUP65564:QUP65568 REL65564:REL65568 ROH65564:ROH65568 RYD65564:RYD65568 SHZ65564:SHZ65568 SRV65564:SRV65568 TBR65564:TBR65568 TLN65564:TLN65568 TVJ65564:TVJ65568 UFF65564:UFF65568 UPB65564:UPB65568 UYX65564:UYX65568 VIT65564:VIT65568 VSP65564:VSP65568 WCL65564:WCL65568 WMH65564:WMH65568 WWD65564:WWD65568 V131100:V131104 JR131100:JR131104 TN131100:TN131104 ADJ131100:ADJ131104 ANF131100:ANF131104 AXB131100:AXB131104 BGX131100:BGX131104 BQT131100:BQT131104 CAP131100:CAP131104 CKL131100:CKL131104 CUH131100:CUH131104 DED131100:DED131104 DNZ131100:DNZ131104 DXV131100:DXV131104 EHR131100:EHR131104 ERN131100:ERN131104 FBJ131100:FBJ131104 FLF131100:FLF131104 FVB131100:FVB131104 GEX131100:GEX131104 GOT131100:GOT131104 GYP131100:GYP131104 HIL131100:HIL131104 HSH131100:HSH131104 ICD131100:ICD131104 ILZ131100:ILZ131104 IVV131100:IVV131104 JFR131100:JFR131104 JPN131100:JPN131104 JZJ131100:JZJ131104 KJF131100:KJF131104 KTB131100:KTB131104 LCX131100:LCX131104 LMT131100:LMT131104 LWP131100:LWP131104 MGL131100:MGL131104 MQH131100:MQH131104 NAD131100:NAD131104 NJZ131100:NJZ131104 NTV131100:NTV131104 ODR131100:ODR131104 ONN131100:ONN131104 OXJ131100:OXJ131104 PHF131100:PHF131104 PRB131100:PRB131104 QAX131100:QAX131104 QKT131100:QKT131104 QUP131100:QUP131104 REL131100:REL131104 ROH131100:ROH131104 RYD131100:RYD131104 SHZ131100:SHZ131104 SRV131100:SRV131104 TBR131100:TBR131104 TLN131100:TLN131104 TVJ131100:TVJ131104 UFF131100:UFF131104 UPB131100:UPB131104 UYX131100:UYX131104 VIT131100:VIT131104 VSP131100:VSP131104 WCL131100:WCL131104 WMH131100:WMH131104 WWD131100:WWD131104 V196636:V196640 JR196636:JR196640 TN196636:TN196640 ADJ196636:ADJ196640 ANF196636:ANF196640 AXB196636:AXB196640 BGX196636:BGX196640 BQT196636:BQT196640 CAP196636:CAP196640 CKL196636:CKL196640 CUH196636:CUH196640 DED196636:DED196640 DNZ196636:DNZ196640 DXV196636:DXV196640 EHR196636:EHR196640 ERN196636:ERN196640 FBJ196636:FBJ196640 FLF196636:FLF196640 FVB196636:FVB196640 GEX196636:GEX196640 GOT196636:GOT196640 GYP196636:GYP196640 HIL196636:HIL196640 HSH196636:HSH196640 ICD196636:ICD196640 ILZ196636:ILZ196640 IVV196636:IVV196640 JFR196636:JFR196640 JPN196636:JPN196640 JZJ196636:JZJ196640 KJF196636:KJF196640 KTB196636:KTB196640 LCX196636:LCX196640 LMT196636:LMT196640 LWP196636:LWP196640 MGL196636:MGL196640 MQH196636:MQH196640 NAD196636:NAD196640 NJZ196636:NJZ196640 NTV196636:NTV196640 ODR196636:ODR196640 ONN196636:ONN196640 OXJ196636:OXJ196640 PHF196636:PHF196640 PRB196636:PRB196640 QAX196636:QAX196640 QKT196636:QKT196640 QUP196636:QUP196640 REL196636:REL196640 ROH196636:ROH196640 RYD196636:RYD196640 SHZ196636:SHZ196640 SRV196636:SRV196640 TBR196636:TBR196640 TLN196636:TLN196640 TVJ196636:TVJ196640 UFF196636:UFF196640 UPB196636:UPB196640 UYX196636:UYX196640 VIT196636:VIT196640 VSP196636:VSP196640 WCL196636:WCL196640 WMH196636:WMH196640 WWD196636:WWD196640 V262172:V262176 JR262172:JR262176 TN262172:TN262176 ADJ262172:ADJ262176 ANF262172:ANF262176 AXB262172:AXB262176 BGX262172:BGX262176 BQT262172:BQT262176 CAP262172:CAP262176 CKL262172:CKL262176 CUH262172:CUH262176 DED262172:DED262176 DNZ262172:DNZ262176 DXV262172:DXV262176 EHR262172:EHR262176 ERN262172:ERN262176 FBJ262172:FBJ262176 FLF262172:FLF262176 FVB262172:FVB262176 GEX262172:GEX262176 GOT262172:GOT262176 GYP262172:GYP262176 HIL262172:HIL262176 HSH262172:HSH262176 ICD262172:ICD262176 ILZ262172:ILZ262176 IVV262172:IVV262176 JFR262172:JFR262176 JPN262172:JPN262176 JZJ262172:JZJ262176 KJF262172:KJF262176 KTB262172:KTB262176 LCX262172:LCX262176 LMT262172:LMT262176 LWP262172:LWP262176 MGL262172:MGL262176 MQH262172:MQH262176 NAD262172:NAD262176 NJZ262172:NJZ262176 NTV262172:NTV262176 ODR262172:ODR262176 ONN262172:ONN262176 OXJ262172:OXJ262176 PHF262172:PHF262176 PRB262172:PRB262176 QAX262172:QAX262176 QKT262172:QKT262176 QUP262172:QUP262176 REL262172:REL262176 ROH262172:ROH262176 RYD262172:RYD262176 SHZ262172:SHZ262176 SRV262172:SRV262176 TBR262172:TBR262176 TLN262172:TLN262176 TVJ262172:TVJ262176 UFF262172:UFF262176 UPB262172:UPB262176 UYX262172:UYX262176 VIT262172:VIT262176 VSP262172:VSP262176 WCL262172:WCL262176 WMH262172:WMH262176 WWD262172:WWD262176 V327708:V327712 JR327708:JR327712 TN327708:TN327712 ADJ327708:ADJ327712 ANF327708:ANF327712 AXB327708:AXB327712 BGX327708:BGX327712 BQT327708:BQT327712 CAP327708:CAP327712 CKL327708:CKL327712 CUH327708:CUH327712 DED327708:DED327712 DNZ327708:DNZ327712 DXV327708:DXV327712 EHR327708:EHR327712 ERN327708:ERN327712 FBJ327708:FBJ327712 FLF327708:FLF327712 FVB327708:FVB327712 GEX327708:GEX327712 GOT327708:GOT327712 GYP327708:GYP327712 HIL327708:HIL327712 HSH327708:HSH327712 ICD327708:ICD327712 ILZ327708:ILZ327712 IVV327708:IVV327712 JFR327708:JFR327712 JPN327708:JPN327712 JZJ327708:JZJ327712 KJF327708:KJF327712 KTB327708:KTB327712 LCX327708:LCX327712 LMT327708:LMT327712 LWP327708:LWP327712 MGL327708:MGL327712 MQH327708:MQH327712 NAD327708:NAD327712 NJZ327708:NJZ327712 NTV327708:NTV327712 ODR327708:ODR327712 ONN327708:ONN327712 OXJ327708:OXJ327712 PHF327708:PHF327712 PRB327708:PRB327712 QAX327708:QAX327712 QKT327708:QKT327712 QUP327708:QUP327712 REL327708:REL327712 ROH327708:ROH327712 RYD327708:RYD327712 SHZ327708:SHZ327712 SRV327708:SRV327712 TBR327708:TBR327712 TLN327708:TLN327712 TVJ327708:TVJ327712 UFF327708:UFF327712 UPB327708:UPB327712 UYX327708:UYX327712 VIT327708:VIT327712 VSP327708:VSP327712 WCL327708:WCL327712 WMH327708:WMH327712 WWD327708:WWD327712 V393244:V393248 JR393244:JR393248 TN393244:TN393248 ADJ393244:ADJ393248 ANF393244:ANF393248 AXB393244:AXB393248 BGX393244:BGX393248 BQT393244:BQT393248 CAP393244:CAP393248 CKL393244:CKL393248 CUH393244:CUH393248 DED393244:DED393248 DNZ393244:DNZ393248 DXV393244:DXV393248 EHR393244:EHR393248 ERN393244:ERN393248 FBJ393244:FBJ393248 FLF393244:FLF393248 FVB393244:FVB393248 GEX393244:GEX393248 GOT393244:GOT393248 GYP393244:GYP393248 HIL393244:HIL393248 HSH393244:HSH393248 ICD393244:ICD393248 ILZ393244:ILZ393248 IVV393244:IVV393248 JFR393244:JFR393248 JPN393244:JPN393248 JZJ393244:JZJ393248 KJF393244:KJF393248 KTB393244:KTB393248 LCX393244:LCX393248 LMT393244:LMT393248 LWP393244:LWP393248 MGL393244:MGL393248 MQH393244:MQH393248 NAD393244:NAD393248 NJZ393244:NJZ393248 NTV393244:NTV393248 ODR393244:ODR393248 ONN393244:ONN393248 OXJ393244:OXJ393248 PHF393244:PHF393248 PRB393244:PRB393248 QAX393244:QAX393248 QKT393244:QKT393248 QUP393244:QUP393248 REL393244:REL393248 ROH393244:ROH393248 RYD393244:RYD393248 SHZ393244:SHZ393248 SRV393244:SRV393248 TBR393244:TBR393248 TLN393244:TLN393248 TVJ393244:TVJ393248 UFF393244:UFF393248 UPB393244:UPB393248 UYX393244:UYX393248 VIT393244:VIT393248 VSP393244:VSP393248 WCL393244:WCL393248 WMH393244:WMH393248 WWD393244:WWD393248 V458780:V458784 JR458780:JR458784 TN458780:TN458784 ADJ458780:ADJ458784 ANF458780:ANF458784 AXB458780:AXB458784 BGX458780:BGX458784 BQT458780:BQT458784 CAP458780:CAP458784 CKL458780:CKL458784 CUH458780:CUH458784 DED458780:DED458784 DNZ458780:DNZ458784 DXV458780:DXV458784 EHR458780:EHR458784 ERN458780:ERN458784 FBJ458780:FBJ458784 FLF458780:FLF458784 FVB458780:FVB458784 GEX458780:GEX458784 GOT458780:GOT458784 GYP458780:GYP458784 HIL458780:HIL458784 HSH458780:HSH458784 ICD458780:ICD458784 ILZ458780:ILZ458784 IVV458780:IVV458784 JFR458780:JFR458784 JPN458780:JPN458784 JZJ458780:JZJ458784 KJF458780:KJF458784 KTB458780:KTB458784 LCX458780:LCX458784 LMT458780:LMT458784 LWP458780:LWP458784 MGL458780:MGL458784 MQH458780:MQH458784 NAD458780:NAD458784 NJZ458780:NJZ458784 NTV458780:NTV458784 ODR458780:ODR458784 ONN458780:ONN458784 OXJ458780:OXJ458784 PHF458780:PHF458784 PRB458780:PRB458784 QAX458780:QAX458784 QKT458780:QKT458784 QUP458780:QUP458784 REL458780:REL458784 ROH458780:ROH458784 RYD458780:RYD458784 SHZ458780:SHZ458784 SRV458780:SRV458784 TBR458780:TBR458784 TLN458780:TLN458784 TVJ458780:TVJ458784 UFF458780:UFF458784 UPB458780:UPB458784 UYX458780:UYX458784 VIT458780:VIT458784 VSP458780:VSP458784 WCL458780:WCL458784 WMH458780:WMH458784 WWD458780:WWD458784 V524316:V524320 JR524316:JR524320 TN524316:TN524320 ADJ524316:ADJ524320 ANF524316:ANF524320 AXB524316:AXB524320 BGX524316:BGX524320 BQT524316:BQT524320 CAP524316:CAP524320 CKL524316:CKL524320 CUH524316:CUH524320 DED524316:DED524320 DNZ524316:DNZ524320 DXV524316:DXV524320 EHR524316:EHR524320 ERN524316:ERN524320 FBJ524316:FBJ524320 FLF524316:FLF524320 FVB524316:FVB524320 GEX524316:GEX524320 GOT524316:GOT524320 GYP524316:GYP524320 HIL524316:HIL524320 HSH524316:HSH524320 ICD524316:ICD524320 ILZ524316:ILZ524320 IVV524316:IVV524320 JFR524316:JFR524320 JPN524316:JPN524320 JZJ524316:JZJ524320 KJF524316:KJF524320 KTB524316:KTB524320 LCX524316:LCX524320 LMT524316:LMT524320 LWP524316:LWP524320 MGL524316:MGL524320 MQH524316:MQH524320 NAD524316:NAD524320 NJZ524316:NJZ524320 NTV524316:NTV524320 ODR524316:ODR524320 ONN524316:ONN524320 OXJ524316:OXJ524320 PHF524316:PHF524320 PRB524316:PRB524320 QAX524316:QAX524320 QKT524316:QKT524320 QUP524316:QUP524320 REL524316:REL524320 ROH524316:ROH524320 RYD524316:RYD524320 SHZ524316:SHZ524320 SRV524316:SRV524320 TBR524316:TBR524320 TLN524316:TLN524320 TVJ524316:TVJ524320 UFF524316:UFF524320 UPB524316:UPB524320 UYX524316:UYX524320 VIT524316:VIT524320 VSP524316:VSP524320 WCL524316:WCL524320 WMH524316:WMH524320 WWD524316:WWD524320 V589852:V589856 JR589852:JR589856 TN589852:TN589856 ADJ589852:ADJ589856 ANF589852:ANF589856 AXB589852:AXB589856 BGX589852:BGX589856 BQT589852:BQT589856 CAP589852:CAP589856 CKL589852:CKL589856 CUH589852:CUH589856 DED589852:DED589856 DNZ589852:DNZ589856 DXV589852:DXV589856 EHR589852:EHR589856 ERN589852:ERN589856 FBJ589852:FBJ589856 FLF589852:FLF589856 FVB589852:FVB589856 GEX589852:GEX589856 GOT589852:GOT589856 GYP589852:GYP589856 HIL589852:HIL589856 HSH589852:HSH589856 ICD589852:ICD589856 ILZ589852:ILZ589856 IVV589852:IVV589856 JFR589852:JFR589856 JPN589852:JPN589856 JZJ589852:JZJ589856 KJF589852:KJF589856 KTB589852:KTB589856 LCX589852:LCX589856 LMT589852:LMT589856 LWP589852:LWP589856 MGL589852:MGL589856 MQH589852:MQH589856 NAD589852:NAD589856 NJZ589852:NJZ589856 NTV589852:NTV589856 ODR589852:ODR589856 ONN589852:ONN589856 OXJ589852:OXJ589856 PHF589852:PHF589856 PRB589852:PRB589856 QAX589852:QAX589856 QKT589852:QKT589856 QUP589852:QUP589856 REL589852:REL589856 ROH589852:ROH589856 RYD589852:RYD589856 SHZ589852:SHZ589856 SRV589852:SRV589856 TBR589852:TBR589856 TLN589852:TLN589856 TVJ589852:TVJ589856 UFF589852:UFF589856 UPB589852:UPB589856 UYX589852:UYX589856 VIT589852:VIT589856 VSP589852:VSP589856 WCL589852:WCL589856 WMH589852:WMH589856 WWD589852:WWD589856 V655388:V655392 JR655388:JR655392 TN655388:TN655392 ADJ655388:ADJ655392 ANF655388:ANF655392 AXB655388:AXB655392 BGX655388:BGX655392 BQT655388:BQT655392 CAP655388:CAP655392 CKL655388:CKL655392 CUH655388:CUH655392 DED655388:DED655392 DNZ655388:DNZ655392 DXV655388:DXV655392 EHR655388:EHR655392 ERN655388:ERN655392 FBJ655388:FBJ655392 FLF655388:FLF655392 FVB655388:FVB655392 GEX655388:GEX655392 GOT655388:GOT655392 GYP655388:GYP655392 HIL655388:HIL655392 HSH655388:HSH655392 ICD655388:ICD655392 ILZ655388:ILZ655392 IVV655388:IVV655392 JFR655388:JFR655392 JPN655388:JPN655392 JZJ655388:JZJ655392 KJF655388:KJF655392 KTB655388:KTB655392 LCX655388:LCX655392 LMT655388:LMT655392 LWP655388:LWP655392 MGL655388:MGL655392 MQH655388:MQH655392 NAD655388:NAD655392 NJZ655388:NJZ655392 NTV655388:NTV655392 ODR655388:ODR655392 ONN655388:ONN655392 OXJ655388:OXJ655392 PHF655388:PHF655392 PRB655388:PRB655392 QAX655388:QAX655392 QKT655388:QKT655392 QUP655388:QUP655392 REL655388:REL655392 ROH655388:ROH655392 RYD655388:RYD655392 SHZ655388:SHZ655392 SRV655388:SRV655392 TBR655388:TBR655392 TLN655388:TLN655392 TVJ655388:TVJ655392 UFF655388:UFF655392 UPB655388:UPB655392 UYX655388:UYX655392 VIT655388:VIT655392 VSP655388:VSP655392 WCL655388:WCL655392 WMH655388:WMH655392 WWD655388:WWD655392 V720924:V720928 JR720924:JR720928 TN720924:TN720928 ADJ720924:ADJ720928 ANF720924:ANF720928 AXB720924:AXB720928 BGX720924:BGX720928 BQT720924:BQT720928 CAP720924:CAP720928 CKL720924:CKL720928 CUH720924:CUH720928 DED720924:DED720928 DNZ720924:DNZ720928 DXV720924:DXV720928 EHR720924:EHR720928 ERN720924:ERN720928 FBJ720924:FBJ720928 FLF720924:FLF720928 FVB720924:FVB720928 GEX720924:GEX720928 GOT720924:GOT720928 GYP720924:GYP720928 HIL720924:HIL720928 HSH720924:HSH720928 ICD720924:ICD720928 ILZ720924:ILZ720928 IVV720924:IVV720928 JFR720924:JFR720928 JPN720924:JPN720928 JZJ720924:JZJ720928 KJF720924:KJF720928 KTB720924:KTB720928 LCX720924:LCX720928 LMT720924:LMT720928 LWP720924:LWP720928 MGL720924:MGL720928 MQH720924:MQH720928 NAD720924:NAD720928 NJZ720924:NJZ720928 NTV720924:NTV720928 ODR720924:ODR720928 ONN720924:ONN720928 OXJ720924:OXJ720928 PHF720924:PHF720928 PRB720924:PRB720928 QAX720924:QAX720928 QKT720924:QKT720928 QUP720924:QUP720928 REL720924:REL720928 ROH720924:ROH720928 RYD720924:RYD720928 SHZ720924:SHZ720928 SRV720924:SRV720928 TBR720924:TBR720928 TLN720924:TLN720928 TVJ720924:TVJ720928 UFF720924:UFF720928 UPB720924:UPB720928 UYX720924:UYX720928 VIT720924:VIT720928 VSP720924:VSP720928 WCL720924:WCL720928 WMH720924:WMH720928 WWD720924:WWD720928 V786460:V786464 JR786460:JR786464 TN786460:TN786464 ADJ786460:ADJ786464 ANF786460:ANF786464 AXB786460:AXB786464 BGX786460:BGX786464 BQT786460:BQT786464 CAP786460:CAP786464 CKL786460:CKL786464 CUH786460:CUH786464 DED786460:DED786464 DNZ786460:DNZ786464 DXV786460:DXV786464 EHR786460:EHR786464 ERN786460:ERN786464 FBJ786460:FBJ786464 FLF786460:FLF786464 FVB786460:FVB786464 GEX786460:GEX786464 GOT786460:GOT786464 GYP786460:GYP786464 HIL786460:HIL786464 HSH786460:HSH786464 ICD786460:ICD786464 ILZ786460:ILZ786464 IVV786460:IVV786464 JFR786460:JFR786464 JPN786460:JPN786464 JZJ786460:JZJ786464 KJF786460:KJF786464 KTB786460:KTB786464 LCX786460:LCX786464 LMT786460:LMT786464 LWP786460:LWP786464 MGL786460:MGL786464 MQH786460:MQH786464 NAD786460:NAD786464 NJZ786460:NJZ786464 NTV786460:NTV786464 ODR786460:ODR786464 ONN786460:ONN786464 OXJ786460:OXJ786464 PHF786460:PHF786464 PRB786460:PRB786464 QAX786460:QAX786464 QKT786460:QKT786464 QUP786460:QUP786464 REL786460:REL786464 ROH786460:ROH786464 RYD786460:RYD786464 SHZ786460:SHZ786464 SRV786460:SRV786464 TBR786460:TBR786464 TLN786460:TLN786464 TVJ786460:TVJ786464 UFF786460:UFF786464 UPB786460:UPB786464 UYX786460:UYX786464 VIT786460:VIT786464 VSP786460:VSP786464 WCL786460:WCL786464 WMH786460:WMH786464 WWD786460:WWD786464 V851996:V852000 JR851996:JR852000 TN851996:TN852000 ADJ851996:ADJ852000 ANF851996:ANF852000 AXB851996:AXB852000 BGX851996:BGX852000 BQT851996:BQT852000 CAP851996:CAP852000 CKL851996:CKL852000 CUH851996:CUH852000 DED851996:DED852000 DNZ851996:DNZ852000 DXV851996:DXV852000 EHR851996:EHR852000 ERN851996:ERN852000 FBJ851996:FBJ852000 FLF851996:FLF852000 FVB851996:FVB852000 GEX851996:GEX852000 GOT851996:GOT852000 GYP851996:GYP852000 HIL851996:HIL852000 HSH851996:HSH852000 ICD851996:ICD852000 ILZ851996:ILZ852000 IVV851996:IVV852000 JFR851996:JFR852000 JPN851996:JPN852000 JZJ851996:JZJ852000 KJF851996:KJF852000 KTB851996:KTB852000 LCX851996:LCX852000 LMT851996:LMT852000 LWP851996:LWP852000 MGL851996:MGL852000 MQH851996:MQH852000 NAD851996:NAD852000 NJZ851996:NJZ852000 NTV851996:NTV852000 ODR851996:ODR852000 ONN851996:ONN852000 OXJ851996:OXJ852000 PHF851996:PHF852000 PRB851996:PRB852000 QAX851996:QAX852000 QKT851996:QKT852000 QUP851996:QUP852000 REL851996:REL852000 ROH851996:ROH852000 RYD851996:RYD852000 SHZ851996:SHZ852000 SRV851996:SRV852000 TBR851996:TBR852000 TLN851996:TLN852000 TVJ851996:TVJ852000 UFF851996:UFF852000 UPB851996:UPB852000 UYX851996:UYX852000 VIT851996:VIT852000 VSP851996:VSP852000 WCL851996:WCL852000 WMH851996:WMH852000 WWD851996:WWD852000 V917532:V917536 JR917532:JR917536 TN917532:TN917536 ADJ917532:ADJ917536 ANF917532:ANF917536 AXB917532:AXB917536 BGX917532:BGX917536 BQT917532:BQT917536 CAP917532:CAP917536 CKL917532:CKL917536 CUH917532:CUH917536 DED917532:DED917536 DNZ917532:DNZ917536 DXV917532:DXV917536 EHR917532:EHR917536 ERN917532:ERN917536 FBJ917532:FBJ917536 FLF917532:FLF917536 FVB917532:FVB917536 GEX917532:GEX917536 GOT917532:GOT917536 GYP917532:GYP917536 HIL917532:HIL917536 HSH917532:HSH917536 ICD917532:ICD917536 ILZ917532:ILZ917536 IVV917532:IVV917536 JFR917532:JFR917536 JPN917532:JPN917536 JZJ917532:JZJ917536 KJF917532:KJF917536 KTB917532:KTB917536 LCX917532:LCX917536 LMT917532:LMT917536 LWP917532:LWP917536 MGL917532:MGL917536 MQH917532:MQH917536 NAD917532:NAD917536 NJZ917532:NJZ917536 NTV917532:NTV917536 ODR917532:ODR917536 ONN917532:ONN917536 OXJ917532:OXJ917536 PHF917532:PHF917536 PRB917532:PRB917536 QAX917532:QAX917536 QKT917532:QKT917536 QUP917532:QUP917536 REL917532:REL917536 ROH917532:ROH917536 RYD917532:RYD917536 SHZ917532:SHZ917536 SRV917532:SRV917536 TBR917532:TBR917536 TLN917532:TLN917536 TVJ917532:TVJ917536 UFF917532:UFF917536 UPB917532:UPB917536 UYX917532:UYX917536 VIT917532:VIT917536 VSP917532:VSP917536 WCL917532:WCL917536 WMH917532:WMH917536 WWD917532:WWD917536 V983068:V983072 JR983068:JR983072 TN983068:TN983072 ADJ983068:ADJ983072 ANF983068:ANF983072 AXB983068:AXB983072 BGX983068:BGX983072 BQT983068:BQT983072 CAP983068:CAP983072 CKL983068:CKL983072 CUH983068:CUH983072 DED983068:DED983072 DNZ983068:DNZ983072 DXV983068:DXV983072 EHR983068:EHR983072 ERN983068:ERN983072 FBJ983068:FBJ983072 FLF983068:FLF983072 FVB983068:FVB983072 GEX983068:GEX983072 GOT983068:GOT983072 GYP983068:GYP983072 HIL983068:HIL983072 HSH983068:HSH983072 ICD983068:ICD983072 ILZ983068:ILZ983072 IVV983068:IVV983072 JFR983068:JFR983072 JPN983068:JPN983072 JZJ983068:JZJ983072 KJF983068:KJF983072 KTB983068:KTB983072 LCX983068:LCX983072 LMT983068:LMT983072 LWP983068:LWP983072 MGL983068:MGL983072 MQH983068:MQH983072 NAD983068:NAD983072 NJZ983068:NJZ983072 NTV983068:NTV983072 ODR983068:ODR983072 ONN983068:ONN983072 OXJ983068:OXJ983072 PHF983068:PHF983072 PRB983068:PRB983072 QAX983068:QAX983072 QKT983068:QKT983072 QUP983068:QUP983072 REL983068:REL983072 ROH983068:ROH983072 RYD983068:RYD983072 SHZ983068:SHZ983072 SRV983068:SRV983072 TBR983068:TBR983072 TLN983068:TLN983072 TVJ983068:TVJ983072 UFF983068:UFF983072 UPB983068:UPB983072 UYX983068:UYX983072 VIT983068:VIT983072 VSP983068:VSP983072 WCL983068:WCL983072 WMH983068:WMH983072 WWD983068:WWD983072">
      <formula1>$J$2:$J$4</formula1>
    </dataValidation>
    <dataValidation type="list" allowBlank="1" showInputMessage="1" showErrorMessage="1" sqref="W65564:W65568 JS65564:JS65568 TO65564:TO65568 ADK65564:ADK65568 ANG65564:ANG65568 AXC65564:AXC65568 BGY65564:BGY65568 BQU65564:BQU65568 CAQ65564:CAQ65568 CKM65564:CKM65568 CUI65564:CUI65568 DEE65564:DEE65568 DOA65564:DOA65568 DXW65564:DXW65568 EHS65564:EHS65568 ERO65564:ERO65568 FBK65564:FBK65568 FLG65564:FLG65568 FVC65564:FVC65568 GEY65564:GEY65568 GOU65564:GOU65568 GYQ65564:GYQ65568 HIM65564:HIM65568 HSI65564:HSI65568 ICE65564:ICE65568 IMA65564:IMA65568 IVW65564:IVW65568 JFS65564:JFS65568 JPO65564:JPO65568 JZK65564:JZK65568 KJG65564:KJG65568 KTC65564:KTC65568 LCY65564:LCY65568 LMU65564:LMU65568 LWQ65564:LWQ65568 MGM65564:MGM65568 MQI65564:MQI65568 NAE65564:NAE65568 NKA65564:NKA65568 NTW65564:NTW65568 ODS65564:ODS65568 ONO65564:ONO65568 OXK65564:OXK65568 PHG65564:PHG65568 PRC65564:PRC65568 QAY65564:QAY65568 QKU65564:QKU65568 QUQ65564:QUQ65568 REM65564:REM65568 ROI65564:ROI65568 RYE65564:RYE65568 SIA65564:SIA65568 SRW65564:SRW65568 TBS65564:TBS65568 TLO65564:TLO65568 TVK65564:TVK65568 UFG65564:UFG65568 UPC65564:UPC65568 UYY65564:UYY65568 VIU65564:VIU65568 VSQ65564:VSQ65568 WCM65564:WCM65568 WMI65564:WMI65568 WWE65564:WWE65568 W131100:W131104 JS131100:JS131104 TO131100:TO131104 ADK131100:ADK131104 ANG131100:ANG131104 AXC131100:AXC131104 BGY131100:BGY131104 BQU131100:BQU131104 CAQ131100:CAQ131104 CKM131100:CKM131104 CUI131100:CUI131104 DEE131100:DEE131104 DOA131100:DOA131104 DXW131100:DXW131104 EHS131100:EHS131104 ERO131100:ERO131104 FBK131100:FBK131104 FLG131100:FLG131104 FVC131100:FVC131104 GEY131100:GEY131104 GOU131100:GOU131104 GYQ131100:GYQ131104 HIM131100:HIM131104 HSI131100:HSI131104 ICE131100:ICE131104 IMA131100:IMA131104 IVW131100:IVW131104 JFS131100:JFS131104 JPO131100:JPO131104 JZK131100:JZK131104 KJG131100:KJG131104 KTC131100:KTC131104 LCY131100:LCY131104 LMU131100:LMU131104 LWQ131100:LWQ131104 MGM131100:MGM131104 MQI131100:MQI131104 NAE131100:NAE131104 NKA131100:NKA131104 NTW131100:NTW131104 ODS131100:ODS131104 ONO131100:ONO131104 OXK131100:OXK131104 PHG131100:PHG131104 PRC131100:PRC131104 QAY131100:QAY131104 QKU131100:QKU131104 QUQ131100:QUQ131104 REM131100:REM131104 ROI131100:ROI131104 RYE131100:RYE131104 SIA131100:SIA131104 SRW131100:SRW131104 TBS131100:TBS131104 TLO131100:TLO131104 TVK131100:TVK131104 UFG131100:UFG131104 UPC131100:UPC131104 UYY131100:UYY131104 VIU131100:VIU131104 VSQ131100:VSQ131104 WCM131100:WCM131104 WMI131100:WMI131104 WWE131100:WWE131104 W196636:W196640 JS196636:JS196640 TO196636:TO196640 ADK196636:ADK196640 ANG196636:ANG196640 AXC196636:AXC196640 BGY196636:BGY196640 BQU196636:BQU196640 CAQ196636:CAQ196640 CKM196636:CKM196640 CUI196636:CUI196640 DEE196636:DEE196640 DOA196636:DOA196640 DXW196636:DXW196640 EHS196636:EHS196640 ERO196636:ERO196640 FBK196636:FBK196640 FLG196636:FLG196640 FVC196636:FVC196640 GEY196636:GEY196640 GOU196636:GOU196640 GYQ196636:GYQ196640 HIM196636:HIM196640 HSI196636:HSI196640 ICE196636:ICE196640 IMA196636:IMA196640 IVW196636:IVW196640 JFS196636:JFS196640 JPO196636:JPO196640 JZK196636:JZK196640 KJG196636:KJG196640 KTC196636:KTC196640 LCY196636:LCY196640 LMU196636:LMU196640 LWQ196636:LWQ196640 MGM196636:MGM196640 MQI196636:MQI196640 NAE196636:NAE196640 NKA196636:NKA196640 NTW196636:NTW196640 ODS196636:ODS196640 ONO196636:ONO196640 OXK196636:OXK196640 PHG196636:PHG196640 PRC196636:PRC196640 QAY196636:QAY196640 QKU196636:QKU196640 QUQ196636:QUQ196640 REM196636:REM196640 ROI196636:ROI196640 RYE196636:RYE196640 SIA196636:SIA196640 SRW196636:SRW196640 TBS196636:TBS196640 TLO196636:TLO196640 TVK196636:TVK196640 UFG196636:UFG196640 UPC196636:UPC196640 UYY196636:UYY196640 VIU196636:VIU196640 VSQ196636:VSQ196640 WCM196636:WCM196640 WMI196636:WMI196640 WWE196636:WWE196640 W262172:W262176 JS262172:JS262176 TO262172:TO262176 ADK262172:ADK262176 ANG262172:ANG262176 AXC262172:AXC262176 BGY262172:BGY262176 BQU262172:BQU262176 CAQ262172:CAQ262176 CKM262172:CKM262176 CUI262172:CUI262176 DEE262172:DEE262176 DOA262172:DOA262176 DXW262172:DXW262176 EHS262172:EHS262176 ERO262172:ERO262176 FBK262172:FBK262176 FLG262172:FLG262176 FVC262172:FVC262176 GEY262172:GEY262176 GOU262172:GOU262176 GYQ262172:GYQ262176 HIM262172:HIM262176 HSI262172:HSI262176 ICE262172:ICE262176 IMA262172:IMA262176 IVW262172:IVW262176 JFS262172:JFS262176 JPO262172:JPO262176 JZK262172:JZK262176 KJG262172:KJG262176 KTC262172:KTC262176 LCY262172:LCY262176 LMU262172:LMU262176 LWQ262172:LWQ262176 MGM262172:MGM262176 MQI262172:MQI262176 NAE262172:NAE262176 NKA262172:NKA262176 NTW262172:NTW262176 ODS262172:ODS262176 ONO262172:ONO262176 OXK262172:OXK262176 PHG262172:PHG262176 PRC262172:PRC262176 QAY262172:QAY262176 QKU262172:QKU262176 QUQ262172:QUQ262176 REM262172:REM262176 ROI262172:ROI262176 RYE262172:RYE262176 SIA262172:SIA262176 SRW262172:SRW262176 TBS262172:TBS262176 TLO262172:TLO262176 TVK262172:TVK262176 UFG262172:UFG262176 UPC262172:UPC262176 UYY262172:UYY262176 VIU262172:VIU262176 VSQ262172:VSQ262176 WCM262172:WCM262176 WMI262172:WMI262176 WWE262172:WWE262176 W327708:W327712 JS327708:JS327712 TO327708:TO327712 ADK327708:ADK327712 ANG327708:ANG327712 AXC327708:AXC327712 BGY327708:BGY327712 BQU327708:BQU327712 CAQ327708:CAQ327712 CKM327708:CKM327712 CUI327708:CUI327712 DEE327708:DEE327712 DOA327708:DOA327712 DXW327708:DXW327712 EHS327708:EHS327712 ERO327708:ERO327712 FBK327708:FBK327712 FLG327708:FLG327712 FVC327708:FVC327712 GEY327708:GEY327712 GOU327708:GOU327712 GYQ327708:GYQ327712 HIM327708:HIM327712 HSI327708:HSI327712 ICE327708:ICE327712 IMA327708:IMA327712 IVW327708:IVW327712 JFS327708:JFS327712 JPO327708:JPO327712 JZK327708:JZK327712 KJG327708:KJG327712 KTC327708:KTC327712 LCY327708:LCY327712 LMU327708:LMU327712 LWQ327708:LWQ327712 MGM327708:MGM327712 MQI327708:MQI327712 NAE327708:NAE327712 NKA327708:NKA327712 NTW327708:NTW327712 ODS327708:ODS327712 ONO327708:ONO327712 OXK327708:OXK327712 PHG327708:PHG327712 PRC327708:PRC327712 QAY327708:QAY327712 QKU327708:QKU327712 QUQ327708:QUQ327712 REM327708:REM327712 ROI327708:ROI327712 RYE327708:RYE327712 SIA327708:SIA327712 SRW327708:SRW327712 TBS327708:TBS327712 TLO327708:TLO327712 TVK327708:TVK327712 UFG327708:UFG327712 UPC327708:UPC327712 UYY327708:UYY327712 VIU327708:VIU327712 VSQ327708:VSQ327712 WCM327708:WCM327712 WMI327708:WMI327712 WWE327708:WWE327712 W393244:W393248 JS393244:JS393248 TO393244:TO393248 ADK393244:ADK393248 ANG393244:ANG393248 AXC393244:AXC393248 BGY393244:BGY393248 BQU393244:BQU393248 CAQ393244:CAQ393248 CKM393244:CKM393248 CUI393244:CUI393248 DEE393244:DEE393248 DOA393244:DOA393248 DXW393244:DXW393248 EHS393244:EHS393248 ERO393244:ERO393248 FBK393244:FBK393248 FLG393244:FLG393248 FVC393244:FVC393248 GEY393244:GEY393248 GOU393244:GOU393248 GYQ393244:GYQ393248 HIM393244:HIM393248 HSI393244:HSI393248 ICE393244:ICE393248 IMA393244:IMA393248 IVW393244:IVW393248 JFS393244:JFS393248 JPO393244:JPO393248 JZK393244:JZK393248 KJG393244:KJG393248 KTC393244:KTC393248 LCY393244:LCY393248 LMU393244:LMU393248 LWQ393244:LWQ393248 MGM393244:MGM393248 MQI393244:MQI393248 NAE393244:NAE393248 NKA393244:NKA393248 NTW393244:NTW393248 ODS393244:ODS393248 ONO393244:ONO393248 OXK393244:OXK393248 PHG393244:PHG393248 PRC393244:PRC393248 QAY393244:QAY393248 QKU393244:QKU393248 QUQ393244:QUQ393248 REM393244:REM393248 ROI393244:ROI393248 RYE393244:RYE393248 SIA393244:SIA393248 SRW393244:SRW393248 TBS393244:TBS393248 TLO393244:TLO393248 TVK393244:TVK393248 UFG393244:UFG393248 UPC393244:UPC393248 UYY393244:UYY393248 VIU393244:VIU393248 VSQ393244:VSQ393248 WCM393244:WCM393248 WMI393244:WMI393248 WWE393244:WWE393248 W458780:W458784 JS458780:JS458784 TO458780:TO458784 ADK458780:ADK458784 ANG458780:ANG458784 AXC458780:AXC458784 BGY458780:BGY458784 BQU458780:BQU458784 CAQ458780:CAQ458784 CKM458780:CKM458784 CUI458780:CUI458784 DEE458780:DEE458784 DOA458780:DOA458784 DXW458780:DXW458784 EHS458780:EHS458784 ERO458780:ERO458784 FBK458780:FBK458784 FLG458780:FLG458784 FVC458780:FVC458784 GEY458780:GEY458784 GOU458780:GOU458784 GYQ458780:GYQ458784 HIM458780:HIM458784 HSI458780:HSI458784 ICE458780:ICE458784 IMA458780:IMA458784 IVW458780:IVW458784 JFS458780:JFS458784 JPO458780:JPO458784 JZK458780:JZK458784 KJG458780:KJG458784 KTC458780:KTC458784 LCY458780:LCY458784 LMU458780:LMU458784 LWQ458780:LWQ458784 MGM458780:MGM458784 MQI458780:MQI458784 NAE458780:NAE458784 NKA458780:NKA458784 NTW458780:NTW458784 ODS458780:ODS458784 ONO458780:ONO458784 OXK458780:OXK458784 PHG458780:PHG458784 PRC458780:PRC458784 QAY458780:QAY458784 QKU458780:QKU458784 QUQ458780:QUQ458784 REM458780:REM458784 ROI458780:ROI458784 RYE458780:RYE458784 SIA458780:SIA458784 SRW458780:SRW458784 TBS458780:TBS458784 TLO458780:TLO458784 TVK458780:TVK458784 UFG458780:UFG458784 UPC458780:UPC458784 UYY458780:UYY458784 VIU458780:VIU458784 VSQ458780:VSQ458784 WCM458780:WCM458784 WMI458780:WMI458784 WWE458780:WWE458784 W524316:W524320 JS524316:JS524320 TO524316:TO524320 ADK524316:ADK524320 ANG524316:ANG524320 AXC524316:AXC524320 BGY524316:BGY524320 BQU524316:BQU524320 CAQ524316:CAQ524320 CKM524316:CKM524320 CUI524316:CUI524320 DEE524316:DEE524320 DOA524316:DOA524320 DXW524316:DXW524320 EHS524316:EHS524320 ERO524316:ERO524320 FBK524316:FBK524320 FLG524316:FLG524320 FVC524316:FVC524320 GEY524316:GEY524320 GOU524316:GOU524320 GYQ524316:GYQ524320 HIM524316:HIM524320 HSI524316:HSI524320 ICE524316:ICE524320 IMA524316:IMA524320 IVW524316:IVW524320 JFS524316:JFS524320 JPO524316:JPO524320 JZK524316:JZK524320 KJG524316:KJG524320 KTC524316:KTC524320 LCY524316:LCY524320 LMU524316:LMU524320 LWQ524316:LWQ524320 MGM524316:MGM524320 MQI524316:MQI524320 NAE524316:NAE524320 NKA524316:NKA524320 NTW524316:NTW524320 ODS524316:ODS524320 ONO524316:ONO524320 OXK524316:OXK524320 PHG524316:PHG524320 PRC524316:PRC524320 QAY524316:QAY524320 QKU524316:QKU524320 QUQ524316:QUQ524320 REM524316:REM524320 ROI524316:ROI524320 RYE524316:RYE524320 SIA524316:SIA524320 SRW524316:SRW524320 TBS524316:TBS524320 TLO524316:TLO524320 TVK524316:TVK524320 UFG524316:UFG524320 UPC524316:UPC524320 UYY524316:UYY524320 VIU524316:VIU524320 VSQ524316:VSQ524320 WCM524316:WCM524320 WMI524316:WMI524320 WWE524316:WWE524320 W589852:W589856 JS589852:JS589856 TO589852:TO589856 ADK589852:ADK589856 ANG589852:ANG589856 AXC589852:AXC589856 BGY589852:BGY589856 BQU589852:BQU589856 CAQ589852:CAQ589856 CKM589852:CKM589856 CUI589852:CUI589856 DEE589852:DEE589856 DOA589852:DOA589856 DXW589852:DXW589856 EHS589852:EHS589856 ERO589852:ERO589856 FBK589852:FBK589856 FLG589852:FLG589856 FVC589852:FVC589856 GEY589852:GEY589856 GOU589852:GOU589856 GYQ589852:GYQ589856 HIM589852:HIM589856 HSI589852:HSI589856 ICE589852:ICE589856 IMA589852:IMA589856 IVW589852:IVW589856 JFS589852:JFS589856 JPO589852:JPO589856 JZK589852:JZK589856 KJG589852:KJG589856 KTC589852:KTC589856 LCY589852:LCY589856 LMU589852:LMU589856 LWQ589852:LWQ589856 MGM589852:MGM589856 MQI589852:MQI589856 NAE589852:NAE589856 NKA589852:NKA589856 NTW589852:NTW589856 ODS589852:ODS589856 ONO589852:ONO589856 OXK589852:OXK589856 PHG589852:PHG589856 PRC589852:PRC589856 QAY589852:QAY589856 QKU589852:QKU589856 QUQ589852:QUQ589856 REM589852:REM589856 ROI589852:ROI589856 RYE589852:RYE589856 SIA589852:SIA589856 SRW589852:SRW589856 TBS589852:TBS589856 TLO589852:TLO589856 TVK589852:TVK589856 UFG589852:UFG589856 UPC589852:UPC589856 UYY589852:UYY589856 VIU589852:VIU589856 VSQ589852:VSQ589856 WCM589852:WCM589856 WMI589852:WMI589856 WWE589852:WWE589856 W655388:W655392 JS655388:JS655392 TO655388:TO655392 ADK655388:ADK655392 ANG655388:ANG655392 AXC655388:AXC655392 BGY655388:BGY655392 BQU655388:BQU655392 CAQ655388:CAQ655392 CKM655388:CKM655392 CUI655388:CUI655392 DEE655388:DEE655392 DOA655388:DOA655392 DXW655388:DXW655392 EHS655388:EHS655392 ERO655388:ERO655392 FBK655388:FBK655392 FLG655388:FLG655392 FVC655388:FVC655392 GEY655388:GEY655392 GOU655388:GOU655392 GYQ655388:GYQ655392 HIM655388:HIM655392 HSI655388:HSI655392 ICE655388:ICE655392 IMA655388:IMA655392 IVW655388:IVW655392 JFS655388:JFS655392 JPO655388:JPO655392 JZK655388:JZK655392 KJG655388:KJG655392 KTC655388:KTC655392 LCY655388:LCY655392 LMU655388:LMU655392 LWQ655388:LWQ655392 MGM655388:MGM655392 MQI655388:MQI655392 NAE655388:NAE655392 NKA655388:NKA655392 NTW655388:NTW655392 ODS655388:ODS655392 ONO655388:ONO655392 OXK655388:OXK655392 PHG655388:PHG655392 PRC655388:PRC655392 QAY655388:QAY655392 QKU655388:QKU655392 QUQ655388:QUQ655392 REM655388:REM655392 ROI655388:ROI655392 RYE655388:RYE655392 SIA655388:SIA655392 SRW655388:SRW655392 TBS655388:TBS655392 TLO655388:TLO655392 TVK655388:TVK655392 UFG655388:UFG655392 UPC655388:UPC655392 UYY655388:UYY655392 VIU655388:VIU655392 VSQ655388:VSQ655392 WCM655388:WCM655392 WMI655388:WMI655392 WWE655388:WWE655392 W720924:W720928 JS720924:JS720928 TO720924:TO720928 ADK720924:ADK720928 ANG720924:ANG720928 AXC720924:AXC720928 BGY720924:BGY720928 BQU720924:BQU720928 CAQ720924:CAQ720928 CKM720924:CKM720928 CUI720924:CUI720928 DEE720924:DEE720928 DOA720924:DOA720928 DXW720924:DXW720928 EHS720924:EHS720928 ERO720924:ERO720928 FBK720924:FBK720928 FLG720924:FLG720928 FVC720924:FVC720928 GEY720924:GEY720928 GOU720924:GOU720928 GYQ720924:GYQ720928 HIM720924:HIM720928 HSI720924:HSI720928 ICE720924:ICE720928 IMA720924:IMA720928 IVW720924:IVW720928 JFS720924:JFS720928 JPO720924:JPO720928 JZK720924:JZK720928 KJG720924:KJG720928 KTC720924:KTC720928 LCY720924:LCY720928 LMU720924:LMU720928 LWQ720924:LWQ720928 MGM720924:MGM720928 MQI720924:MQI720928 NAE720924:NAE720928 NKA720924:NKA720928 NTW720924:NTW720928 ODS720924:ODS720928 ONO720924:ONO720928 OXK720924:OXK720928 PHG720924:PHG720928 PRC720924:PRC720928 QAY720924:QAY720928 QKU720924:QKU720928 QUQ720924:QUQ720928 REM720924:REM720928 ROI720924:ROI720928 RYE720924:RYE720928 SIA720924:SIA720928 SRW720924:SRW720928 TBS720924:TBS720928 TLO720924:TLO720928 TVK720924:TVK720928 UFG720924:UFG720928 UPC720924:UPC720928 UYY720924:UYY720928 VIU720924:VIU720928 VSQ720924:VSQ720928 WCM720924:WCM720928 WMI720924:WMI720928 WWE720924:WWE720928 W786460:W786464 JS786460:JS786464 TO786460:TO786464 ADK786460:ADK786464 ANG786460:ANG786464 AXC786460:AXC786464 BGY786460:BGY786464 BQU786460:BQU786464 CAQ786460:CAQ786464 CKM786460:CKM786464 CUI786460:CUI786464 DEE786460:DEE786464 DOA786460:DOA786464 DXW786460:DXW786464 EHS786460:EHS786464 ERO786460:ERO786464 FBK786460:FBK786464 FLG786460:FLG786464 FVC786460:FVC786464 GEY786460:GEY786464 GOU786460:GOU786464 GYQ786460:GYQ786464 HIM786460:HIM786464 HSI786460:HSI786464 ICE786460:ICE786464 IMA786460:IMA786464 IVW786460:IVW786464 JFS786460:JFS786464 JPO786460:JPO786464 JZK786460:JZK786464 KJG786460:KJG786464 KTC786460:KTC786464 LCY786460:LCY786464 LMU786460:LMU786464 LWQ786460:LWQ786464 MGM786460:MGM786464 MQI786460:MQI786464 NAE786460:NAE786464 NKA786460:NKA786464 NTW786460:NTW786464 ODS786460:ODS786464 ONO786460:ONO786464 OXK786460:OXK786464 PHG786460:PHG786464 PRC786460:PRC786464 QAY786460:QAY786464 QKU786460:QKU786464 QUQ786460:QUQ786464 REM786460:REM786464 ROI786460:ROI786464 RYE786460:RYE786464 SIA786460:SIA786464 SRW786460:SRW786464 TBS786460:TBS786464 TLO786460:TLO786464 TVK786460:TVK786464 UFG786460:UFG786464 UPC786460:UPC786464 UYY786460:UYY786464 VIU786460:VIU786464 VSQ786460:VSQ786464 WCM786460:WCM786464 WMI786460:WMI786464 WWE786460:WWE786464 W851996:W852000 JS851996:JS852000 TO851996:TO852000 ADK851996:ADK852000 ANG851996:ANG852000 AXC851996:AXC852000 BGY851996:BGY852000 BQU851996:BQU852000 CAQ851996:CAQ852000 CKM851996:CKM852000 CUI851996:CUI852000 DEE851996:DEE852000 DOA851996:DOA852000 DXW851996:DXW852000 EHS851996:EHS852000 ERO851996:ERO852000 FBK851996:FBK852000 FLG851996:FLG852000 FVC851996:FVC852000 GEY851996:GEY852000 GOU851996:GOU852000 GYQ851996:GYQ852000 HIM851996:HIM852000 HSI851996:HSI852000 ICE851996:ICE852000 IMA851996:IMA852000 IVW851996:IVW852000 JFS851996:JFS852000 JPO851996:JPO852000 JZK851996:JZK852000 KJG851996:KJG852000 KTC851996:KTC852000 LCY851996:LCY852000 LMU851996:LMU852000 LWQ851996:LWQ852000 MGM851996:MGM852000 MQI851996:MQI852000 NAE851996:NAE852000 NKA851996:NKA852000 NTW851996:NTW852000 ODS851996:ODS852000 ONO851996:ONO852000 OXK851996:OXK852000 PHG851996:PHG852000 PRC851996:PRC852000 QAY851996:QAY852000 QKU851996:QKU852000 QUQ851996:QUQ852000 REM851996:REM852000 ROI851996:ROI852000 RYE851996:RYE852000 SIA851996:SIA852000 SRW851996:SRW852000 TBS851996:TBS852000 TLO851996:TLO852000 TVK851996:TVK852000 UFG851996:UFG852000 UPC851996:UPC852000 UYY851996:UYY852000 VIU851996:VIU852000 VSQ851996:VSQ852000 WCM851996:WCM852000 WMI851996:WMI852000 WWE851996:WWE852000 W917532:W917536 JS917532:JS917536 TO917532:TO917536 ADK917532:ADK917536 ANG917532:ANG917536 AXC917532:AXC917536 BGY917532:BGY917536 BQU917532:BQU917536 CAQ917532:CAQ917536 CKM917532:CKM917536 CUI917532:CUI917536 DEE917532:DEE917536 DOA917532:DOA917536 DXW917532:DXW917536 EHS917532:EHS917536 ERO917532:ERO917536 FBK917532:FBK917536 FLG917532:FLG917536 FVC917532:FVC917536 GEY917532:GEY917536 GOU917532:GOU917536 GYQ917532:GYQ917536 HIM917532:HIM917536 HSI917532:HSI917536 ICE917532:ICE917536 IMA917532:IMA917536 IVW917532:IVW917536 JFS917532:JFS917536 JPO917532:JPO917536 JZK917532:JZK917536 KJG917532:KJG917536 KTC917532:KTC917536 LCY917532:LCY917536 LMU917532:LMU917536 LWQ917532:LWQ917536 MGM917532:MGM917536 MQI917532:MQI917536 NAE917532:NAE917536 NKA917532:NKA917536 NTW917532:NTW917536 ODS917532:ODS917536 ONO917532:ONO917536 OXK917532:OXK917536 PHG917532:PHG917536 PRC917532:PRC917536 QAY917532:QAY917536 QKU917532:QKU917536 QUQ917532:QUQ917536 REM917532:REM917536 ROI917532:ROI917536 RYE917532:RYE917536 SIA917532:SIA917536 SRW917532:SRW917536 TBS917532:TBS917536 TLO917532:TLO917536 TVK917532:TVK917536 UFG917532:UFG917536 UPC917532:UPC917536 UYY917532:UYY917536 VIU917532:VIU917536 VSQ917532:VSQ917536 WCM917532:WCM917536 WMI917532:WMI917536 WWE917532:WWE917536 W983068:W983072 JS983068:JS983072 TO983068:TO983072 ADK983068:ADK983072 ANG983068:ANG983072 AXC983068:AXC983072 BGY983068:BGY983072 BQU983068:BQU983072 CAQ983068:CAQ983072 CKM983068:CKM983072 CUI983068:CUI983072 DEE983068:DEE983072 DOA983068:DOA983072 DXW983068:DXW983072 EHS983068:EHS983072 ERO983068:ERO983072 FBK983068:FBK983072 FLG983068:FLG983072 FVC983068:FVC983072 GEY983068:GEY983072 GOU983068:GOU983072 GYQ983068:GYQ983072 HIM983068:HIM983072 HSI983068:HSI983072 ICE983068:ICE983072 IMA983068:IMA983072 IVW983068:IVW983072 JFS983068:JFS983072 JPO983068:JPO983072 JZK983068:JZK983072 KJG983068:KJG983072 KTC983068:KTC983072 LCY983068:LCY983072 LMU983068:LMU983072 LWQ983068:LWQ983072 MGM983068:MGM983072 MQI983068:MQI983072 NAE983068:NAE983072 NKA983068:NKA983072 NTW983068:NTW983072 ODS983068:ODS983072 ONO983068:ONO983072 OXK983068:OXK983072 PHG983068:PHG983072 PRC983068:PRC983072 QAY983068:QAY983072 QKU983068:QKU983072 QUQ983068:QUQ983072 REM983068:REM983072 ROI983068:ROI983072 RYE983068:RYE983072 SIA983068:SIA983072 SRW983068:SRW983072 TBS983068:TBS983072 TLO983068:TLO983072 TVK983068:TVK983072 UFG983068:UFG983072 UPC983068:UPC983072 UYY983068:UYY983072 VIU983068:VIU983072 VSQ983068:VSQ983072 WCM983068:WCM983072 WMI983068:WMI983072 WWE983068:WWE983072 W31:W43">
      <formula1>$I$2:$I$4</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860"/>
  <sheetViews>
    <sheetView showGridLines="0" topLeftCell="A20" zoomScale="60" zoomScaleNormal="60" workbookViewId="0">
      <selection activeCell="H48" sqref="H32:H48"/>
    </sheetView>
  </sheetViews>
  <sheetFormatPr baseColWidth="10" defaultColWidth="14.42578125" defaultRowHeight="15" customHeight="1" x14ac:dyDescent="0.25"/>
  <cols>
    <col min="1" max="1" width="6.42578125" style="434" customWidth="1"/>
    <col min="2" max="2" width="14.42578125" style="455" customWidth="1"/>
    <col min="3" max="3" width="17.42578125" style="455" customWidth="1"/>
    <col min="4" max="4" width="21.42578125" style="455" customWidth="1"/>
    <col min="5" max="5" width="53.42578125" style="455" customWidth="1"/>
    <col min="6" max="6" width="15.7109375" style="455" customWidth="1"/>
    <col min="7" max="7" width="37.7109375" style="455" customWidth="1"/>
    <col min="8" max="8" width="63.85546875" style="455" customWidth="1"/>
    <col min="9" max="9" width="12.42578125" style="455" customWidth="1"/>
    <col min="10" max="10" width="20.28515625" style="455" customWidth="1"/>
    <col min="11" max="11" width="26.85546875" style="455" customWidth="1"/>
    <col min="12" max="12" width="13.85546875" style="455" customWidth="1"/>
    <col min="13" max="13" width="15.42578125" style="455" customWidth="1"/>
    <col min="14" max="14" width="17.85546875" style="455" customWidth="1"/>
    <col min="15" max="15" width="18" style="455" customWidth="1"/>
    <col min="16" max="16" width="76.85546875" style="455" customWidth="1"/>
    <col min="17" max="17" width="63.140625" style="455" customWidth="1"/>
    <col min="18" max="18" width="78.85546875" style="455" customWidth="1"/>
    <col min="19" max="19" width="29" style="455" customWidth="1"/>
    <col min="20" max="20" width="18.42578125" style="455" customWidth="1"/>
    <col min="21" max="21" width="19.42578125" style="455" customWidth="1"/>
    <col min="22" max="22" width="39.5703125" style="455" customWidth="1"/>
    <col min="23" max="23" width="31.140625" style="455" customWidth="1"/>
    <col min="24" max="24" width="14.42578125" style="455" customWidth="1"/>
    <col min="25" max="26" width="11" style="455" customWidth="1"/>
    <col min="27" max="16384" width="14.42578125" style="455"/>
  </cols>
  <sheetData>
    <row r="1" spans="1:24" ht="26.25" hidden="1" thickBot="1" x14ac:dyDescent="0.3">
      <c r="A1" s="355"/>
      <c r="B1" s="81"/>
      <c r="C1" s="82" t="s">
        <v>1</v>
      </c>
      <c r="D1" s="82" t="s">
        <v>2</v>
      </c>
      <c r="E1" s="5"/>
      <c r="F1" s="6" t="s">
        <v>3</v>
      </c>
      <c r="G1" s="6" t="s">
        <v>141</v>
      </c>
      <c r="H1" s="6" t="s">
        <v>5</v>
      </c>
      <c r="I1" s="6" t="s">
        <v>7</v>
      </c>
      <c r="J1" s="6" t="s">
        <v>162</v>
      </c>
      <c r="K1" s="1"/>
      <c r="L1" s="8"/>
      <c r="M1" s="7"/>
      <c r="N1" s="7"/>
      <c r="O1" s="7"/>
      <c r="P1" s="7"/>
      <c r="Q1" s="1"/>
      <c r="R1" s="1"/>
      <c r="S1" s="1"/>
      <c r="T1" s="1"/>
      <c r="U1" s="1"/>
      <c r="V1" s="1"/>
      <c r="W1" s="1"/>
    </row>
    <row r="2" spans="1:24" s="72" customFormat="1" ht="26.25" hidden="1" thickBot="1" x14ac:dyDescent="0.25">
      <c r="A2" s="68"/>
      <c r="B2" s="80"/>
      <c r="C2" s="83" t="s">
        <v>8</v>
      </c>
      <c r="D2" s="84" t="s">
        <v>9</v>
      </c>
      <c r="E2" s="75"/>
      <c r="F2" s="87" t="s">
        <v>10</v>
      </c>
      <c r="G2" s="88" t="s">
        <v>158</v>
      </c>
      <c r="H2" s="87" t="s">
        <v>24</v>
      </c>
      <c r="I2" s="152" t="s">
        <v>146</v>
      </c>
      <c r="J2" s="73" t="s">
        <v>160</v>
      </c>
      <c r="K2" s="68"/>
      <c r="L2" s="69"/>
      <c r="M2" s="71"/>
      <c r="N2" s="71"/>
      <c r="O2" s="71"/>
      <c r="P2" s="71"/>
      <c r="Q2" s="68"/>
      <c r="R2" s="68"/>
      <c r="S2" s="68"/>
      <c r="T2" s="68"/>
      <c r="U2" s="68"/>
      <c r="V2" s="68"/>
      <c r="W2" s="68"/>
    </row>
    <row r="3" spans="1:24" s="72" customFormat="1" ht="26.25" hidden="1" thickBot="1" x14ac:dyDescent="0.25">
      <c r="A3" s="68"/>
      <c r="B3" s="80"/>
      <c r="C3" s="83" t="s">
        <v>14</v>
      </c>
      <c r="D3" s="84" t="s">
        <v>15</v>
      </c>
      <c r="E3" s="75"/>
      <c r="F3" s="87" t="s">
        <v>132</v>
      </c>
      <c r="G3" s="88" t="s">
        <v>11</v>
      </c>
      <c r="H3" s="88" t="s">
        <v>144</v>
      </c>
      <c r="I3" s="154" t="s">
        <v>147</v>
      </c>
      <c r="J3" s="73" t="s">
        <v>163</v>
      </c>
      <c r="K3" s="68"/>
      <c r="L3" s="69"/>
      <c r="M3" s="71"/>
      <c r="N3" s="71"/>
      <c r="O3" s="71"/>
      <c r="P3" s="71"/>
      <c r="Q3" s="68"/>
      <c r="R3" s="68"/>
      <c r="S3" s="68"/>
      <c r="T3" s="68"/>
      <c r="U3" s="68"/>
      <c r="V3" s="68"/>
      <c r="W3" s="68"/>
    </row>
    <row r="4" spans="1:24" s="72" customFormat="1" ht="26.25" hidden="1" thickBot="1" x14ac:dyDescent="0.25">
      <c r="A4" s="68"/>
      <c r="B4" s="80"/>
      <c r="C4" s="83" t="s">
        <v>123</v>
      </c>
      <c r="D4" s="84" t="s">
        <v>127</v>
      </c>
      <c r="E4" s="75"/>
      <c r="F4" s="87" t="s">
        <v>133</v>
      </c>
      <c r="G4" s="88" t="s">
        <v>142</v>
      </c>
      <c r="H4" s="76"/>
      <c r="I4" s="153" t="s">
        <v>30</v>
      </c>
      <c r="J4" s="73" t="s">
        <v>161</v>
      </c>
      <c r="K4" s="68"/>
      <c r="L4" s="69"/>
      <c r="M4" s="71"/>
      <c r="N4" s="71"/>
      <c r="O4" s="71"/>
      <c r="P4" s="71"/>
      <c r="Q4" s="68"/>
      <c r="R4" s="68"/>
      <c r="S4" s="68"/>
      <c r="T4" s="68"/>
      <c r="U4" s="68"/>
      <c r="V4" s="68"/>
      <c r="W4" s="68"/>
    </row>
    <row r="5" spans="1:24" s="72" customFormat="1" ht="39" hidden="1" thickBot="1" x14ac:dyDescent="0.25">
      <c r="A5" s="68"/>
      <c r="B5" s="80"/>
      <c r="C5" s="84" t="s">
        <v>121</v>
      </c>
      <c r="D5" s="84" t="s">
        <v>129</v>
      </c>
      <c r="E5" s="75"/>
      <c r="F5" s="88" t="s">
        <v>134</v>
      </c>
      <c r="G5" s="88" t="s">
        <v>17</v>
      </c>
      <c r="H5" s="74"/>
      <c r="I5" s="297" t="s">
        <v>558</v>
      </c>
      <c r="J5" s="73"/>
      <c r="K5" s="68"/>
      <c r="L5" s="69"/>
      <c r="M5" s="71"/>
      <c r="N5" s="71"/>
      <c r="O5" s="71"/>
      <c r="P5" s="71"/>
      <c r="Q5" s="68"/>
      <c r="R5" s="68"/>
      <c r="S5" s="68"/>
      <c r="T5" s="68"/>
      <c r="U5" s="68"/>
      <c r="V5" s="68"/>
      <c r="W5" s="68"/>
    </row>
    <row r="6" spans="1:24" s="72" customFormat="1" ht="39" hidden="1" thickBot="1" x14ac:dyDescent="0.25">
      <c r="A6" s="68"/>
      <c r="B6" s="80"/>
      <c r="C6" s="83" t="s">
        <v>38</v>
      </c>
      <c r="D6" s="84" t="s">
        <v>128</v>
      </c>
      <c r="F6" s="88" t="s">
        <v>135</v>
      </c>
      <c r="G6" s="74"/>
      <c r="H6" s="74"/>
      <c r="I6" s="73"/>
      <c r="J6" s="73"/>
      <c r="K6" s="68"/>
      <c r="L6" s="69"/>
      <c r="M6" s="71"/>
      <c r="N6" s="71"/>
      <c r="O6" s="71"/>
      <c r="P6" s="71"/>
      <c r="Q6" s="68"/>
      <c r="R6" s="68"/>
      <c r="S6" s="68"/>
      <c r="T6" s="68"/>
      <c r="U6" s="68"/>
      <c r="V6" s="68"/>
      <c r="W6" s="68"/>
    </row>
    <row r="7" spans="1:24" s="72" customFormat="1" ht="26.25" hidden="1" thickBot="1" x14ac:dyDescent="0.25">
      <c r="A7" s="68"/>
      <c r="B7" s="80"/>
      <c r="C7" s="83" t="s">
        <v>42</v>
      </c>
      <c r="D7" s="84" t="s">
        <v>130</v>
      </c>
      <c r="E7" s="75"/>
      <c r="F7" s="76"/>
      <c r="G7" s="74"/>
      <c r="H7" s="74"/>
      <c r="I7" s="77"/>
      <c r="J7" s="77"/>
      <c r="K7" s="68"/>
      <c r="L7" s="69"/>
      <c r="M7" s="71"/>
      <c r="N7" s="71"/>
      <c r="O7" s="71"/>
      <c r="P7" s="71"/>
      <c r="Q7" s="68"/>
      <c r="R7" s="68"/>
      <c r="S7" s="68"/>
      <c r="T7" s="68"/>
      <c r="U7" s="68"/>
      <c r="V7" s="68"/>
      <c r="W7" s="68"/>
    </row>
    <row r="8" spans="1:24" s="72" customFormat="1" ht="26.25" hidden="1" thickBot="1" x14ac:dyDescent="0.25">
      <c r="A8" s="68"/>
      <c r="B8" s="80"/>
      <c r="C8" s="83" t="s">
        <v>45</v>
      </c>
      <c r="D8" s="84" t="s">
        <v>35</v>
      </c>
      <c r="E8" s="75"/>
      <c r="F8" s="76"/>
      <c r="G8" s="74"/>
      <c r="H8" s="74"/>
      <c r="I8" s="73"/>
      <c r="J8" s="73"/>
      <c r="K8" s="68"/>
      <c r="L8" s="69"/>
      <c r="M8" s="71"/>
      <c r="N8" s="71"/>
      <c r="O8" s="71"/>
      <c r="P8" s="71"/>
      <c r="Q8" s="68"/>
      <c r="R8" s="68"/>
      <c r="S8" s="68"/>
      <c r="T8" s="68"/>
      <c r="U8" s="68"/>
      <c r="V8" s="68"/>
      <c r="W8" s="68"/>
    </row>
    <row r="9" spans="1:24" s="72" customFormat="1" ht="51.75" hidden="1" thickBot="1" x14ac:dyDescent="0.25">
      <c r="A9" s="68"/>
      <c r="B9" s="80"/>
      <c r="C9" s="83" t="s">
        <v>124</v>
      </c>
      <c r="D9" s="84" t="s">
        <v>39</v>
      </c>
      <c r="E9" s="75"/>
      <c r="F9" s="74"/>
      <c r="G9" s="74"/>
      <c r="H9" s="74"/>
      <c r="I9" s="73"/>
      <c r="J9" s="73"/>
      <c r="K9" s="68"/>
      <c r="L9" s="69"/>
      <c r="M9" s="71"/>
      <c r="N9" s="71"/>
      <c r="O9" s="71"/>
      <c r="P9" s="71"/>
      <c r="Q9" s="68"/>
      <c r="R9" s="68"/>
      <c r="S9" s="68"/>
      <c r="T9" s="68"/>
      <c r="U9" s="68"/>
      <c r="V9" s="68"/>
      <c r="W9" s="68"/>
    </row>
    <row r="10" spans="1:24" s="72" customFormat="1" ht="26.25" hidden="1" thickBot="1" x14ac:dyDescent="0.25">
      <c r="A10" s="68"/>
      <c r="B10" s="80"/>
      <c r="C10" s="83" t="s">
        <v>50</v>
      </c>
      <c r="D10" s="84" t="s">
        <v>43</v>
      </c>
      <c r="E10" s="75"/>
      <c r="F10" s="74"/>
      <c r="G10" s="74"/>
      <c r="H10" s="74"/>
      <c r="I10" s="73"/>
      <c r="J10" s="73"/>
      <c r="K10" s="68"/>
      <c r="L10" s="69"/>
      <c r="M10" s="71"/>
      <c r="N10" s="71"/>
      <c r="O10" s="71"/>
      <c r="P10" s="71"/>
      <c r="Q10" s="68"/>
      <c r="R10" s="68"/>
      <c r="S10" s="68"/>
      <c r="T10" s="68"/>
      <c r="U10" s="68"/>
      <c r="V10" s="68"/>
      <c r="W10" s="68"/>
    </row>
    <row r="11" spans="1:24" s="72" customFormat="1" ht="39" hidden="1" thickBot="1" x14ac:dyDescent="0.25">
      <c r="A11" s="68"/>
      <c r="B11" s="80"/>
      <c r="C11" s="83" t="s">
        <v>52</v>
      </c>
      <c r="D11" s="84" t="s">
        <v>136</v>
      </c>
      <c r="E11" s="75"/>
      <c r="F11" s="74"/>
      <c r="G11" s="74"/>
      <c r="H11" s="74"/>
      <c r="I11" s="73"/>
      <c r="J11" s="73"/>
      <c r="K11" s="68"/>
      <c r="L11" s="69"/>
      <c r="M11" s="71"/>
      <c r="N11" s="71"/>
      <c r="O11" s="71"/>
      <c r="P11" s="71"/>
      <c r="Q11" s="68"/>
      <c r="R11" s="68"/>
      <c r="S11" s="68"/>
      <c r="T11" s="68"/>
      <c r="U11" s="68"/>
      <c r="V11" s="68"/>
      <c r="W11" s="68"/>
    </row>
    <row r="12" spans="1:24" s="72" customFormat="1" ht="26.25" hidden="1" thickBot="1" x14ac:dyDescent="0.25">
      <c r="A12" s="68"/>
      <c r="B12" s="80"/>
      <c r="C12" s="83" t="s">
        <v>54</v>
      </c>
      <c r="D12" s="84" t="s">
        <v>131</v>
      </c>
      <c r="E12" s="75"/>
      <c r="F12" s="78"/>
      <c r="G12" s="78"/>
      <c r="H12" s="78"/>
      <c r="I12" s="79"/>
      <c r="J12" s="71"/>
      <c r="K12" s="71"/>
      <c r="L12" s="68"/>
      <c r="M12" s="69"/>
      <c r="N12" s="71"/>
      <c r="O12" s="71"/>
      <c r="P12" s="71"/>
      <c r="Q12" s="71"/>
      <c r="R12" s="68"/>
      <c r="S12" s="68"/>
      <c r="T12" s="68"/>
      <c r="U12" s="68"/>
      <c r="V12" s="68"/>
      <c r="W12" s="68"/>
      <c r="X12" s="68"/>
    </row>
    <row r="13" spans="1:24" s="72" customFormat="1" ht="39" hidden="1" thickBot="1" x14ac:dyDescent="0.25">
      <c r="A13" s="68"/>
      <c r="B13" s="80"/>
      <c r="C13" s="83" t="s">
        <v>55</v>
      </c>
      <c r="D13" s="84" t="s">
        <v>53</v>
      </c>
      <c r="E13" s="75"/>
      <c r="F13" s="78"/>
      <c r="G13" s="78"/>
      <c r="H13" s="78"/>
      <c r="I13" s="79"/>
      <c r="J13" s="71"/>
      <c r="K13" s="71"/>
      <c r="L13" s="68"/>
      <c r="M13" s="69"/>
      <c r="N13" s="71"/>
      <c r="O13" s="71"/>
      <c r="P13" s="71"/>
      <c r="Q13" s="71"/>
      <c r="R13" s="68"/>
      <c r="S13" s="68"/>
      <c r="T13" s="68"/>
      <c r="U13" s="68"/>
      <c r="V13" s="68"/>
      <c r="W13" s="68"/>
      <c r="X13" s="68"/>
    </row>
    <row r="14" spans="1:24" s="72" customFormat="1" ht="26.25" hidden="1" thickBot="1" x14ac:dyDescent="0.25">
      <c r="A14" s="68"/>
      <c r="B14" s="80"/>
      <c r="C14" s="84" t="s">
        <v>125</v>
      </c>
      <c r="D14" s="85"/>
      <c r="E14" s="75"/>
      <c r="F14" s="78"/>
      <c r="G14" s="78"/>
      <c r="H14" s="78"/>
      <c r="I14" s="79"/>
      <c r="J14" s="71"/>
      <c r="K14" s="71"/>
      <c r="L14" s="68"/>
      <c r="M14" s="69"/>
      <c r="N14" s="71"/>
      <c r="O14" s="71"/>
      <c r="P14" s="71"/>
      <c r="Q14" s="71"/>
      <c r="R14" s="68"/>
      <c r="S14" s="68"/>
      <c r="T14" s="68"/>
      <c r="U14" s="68"/>
      <c r="V14" s="68"/>
      <c r="W14" s="68"/>
      <c r="X14" s="68"/>
    </row>
    <row r="15" spans="1:24" s="72" customFormat="1" ht="39" hidden="1" thickBot="1" x14ac:dyDescent="0.25">
      <c r="A15" s="68"/>
      <c r="B15" s="80"/>
      <c r="C15" s="86" t="s">
        <v>21</v>
      </c>
      <c r="D15" s="84"/>
      <c r="E15" s="75"/>
      <c r="F15" s="78"/>
      <c r="G15" s="78"/>
      <c r="H15" s="78"/>
      <c r="I15" s="79"/>
      <c r="J15" s="71"/>
      <c r="K15" s="71"/>
      <c r="L15" s="68"/>
      <c r="M15" s="69"/>
      <c r="N15" s="71"/>
      <c r="O15" s="71"/>
      <c r="P15" s="71"/>
      <c r="Q15" s="71"/>
      <c r="R15" s="68"/>
      <c r="S15" s="68"/>
      <c r="T15" s="68"/>
      <c r="U15" s="68"/>
      <c r="V15" s="68"/>
      <c r="W15" s="68"/>
      <c r="X15" s="68"/>
    </row>
    <row r="16" spans="1:24" ht="15.75" hidden="1" thickBot="1" x14ac:dyDescent="0.3">
      <c r="A16" s="355"/>
      <c r="B16" s="1"/>
      <c r="C16" s="1"/>
      <c r="D16" s="1"/>
      <c r="E16" s="14"/>
      <c r="F16" s="1"/>
      <c r="G16" s="14"/>
      <c r="H16" s="14"/>
      <c r="I16" s="7"/>
      <c r="J16" s="7"/>
      <c r="K16" s="7"/>
      <c r="L16" s="7"/>
      <c r="M16" s="8"/>
      <c r="N16" s="7"/>
      <c r="O16" s="7"/>
      <c r="P16" s="7"/>
      <c r="Q16" s="7"/>
      <c r="R16" s="15"/>
      <c r="S16" s="15"/>
      <c r="T16" s="15"/>
      <c r="U16" s="1"/>
      <c r="V16" s="16"/>
      <c r="W16" s="16"/>
      <c r="X16" s="1"/>
    </row>
    <row r="17" spans="1:25" ht="20.25" x14ac:dyDescent="0.25">
      <c r="A17" s="843"/>
      <c r="B17" s="773"/>
      <c r="C17" s="774"/>
      <c r="D17" s="847" t="s">
        <v>56</v>
      </c>
      <c r="E17" s="848"/>
      <c r="F17" s="848"/>
      <c r="G17" s="848"/>
      <c r="H17" s="848"/>
      <c r="I17" s="848"/>
      <c r="J17" s="848"/>
      <c r="K17" s="848"/>
      <c r="L17" s="848"/>
      <c r="M17" s="848"/>
      <c r="N17" s="848"/>
      <c r="O17" s="848"/>
      <c r="P17" s="848"/>
      <c r="Q17" s="848"/>
      <c r="R17" s="848"/>
      <c r="S17" s="848"/>
      <c r="T17" s="848"/>
      <c r="U17" s="849"/>
      <c r="V17" s="114" t="s">
        <v>57</v>
      </c>
      <c r="X17" s="1"/>
    </row>
    <row r="18" spans="1:25" ht="20.25" x14ac:dyDescent="0.25">
      <c r="A18" s="844"/>
      <c r="B18" s="845"/>
      <c r="C18" s="743"/>
      <c r="D18" s="850"/>
      <c r="E18" s="851"/>
      <c r="F18" s="851"/>
      <c r="G18" s="851"/>
      <c r="H18" s="851"/>
      <c r="I18" s="851"/>
      <c r="J18" s="851"/>
      <c r="K18" s="851"/>
      <c r="L18" s="851"/>
      <c r="M18" s="851"/>
      <c r="N18" s="851"/>
      <c r="O18" s="851"/>
      <c r="P18" s="851"/>
      <c r="Q18" s="851"/>
      <c r="R18" s="851"/>
      <c r="S18" s="851"/>
      <c r="T18" s="851"/>
      <c r="U18" s="852"/>
      <c r="V18" s="168" t="s">
        <v>164</v>
      </c>
      <c r="X18" s="1"/>
    </row>
    <row r="19" spans="1:25" ht="20.25" x14ac:dyDescent="0.25">
      <c r="A19" s="844"/>
      <c r="B19" s="845"/>
      <c r="C19" s="743"/>
      <c r="D19" s="850"/>
      <c r="E19" s="851"/>
      <c r="F19" s="851"/>
      <c r="G19" s="851"/>
      <c r="H19" s="851"/>
      <c r="I19" s="851"/>
      <c r="J19" s="851"/>
      <c r="K19" s="851"/>
      <c r="L19" s="851"/>
      <c r="M19" s="851"/>
      <c r="N19" s="851"/>
      <c r="O19" s="851"/>
      <c r="P19" s="851"/>
      <c r="Q19" s="851"/>
      <c r="R19" s="851"/>
      <c r="S19" s="851"/>
      <c r="T19" s="851"/>
      <c r="U19" s="852"/>
      <c r="V19" s="169" t="s">
        <v>165</v>
      </c>
      <c r="X19" s="1"/>
    </row>
    <row r="20" spans="1:25" ht="41.25" thickBot="1" x14ac:dyDescent="0.3">
      <c r="A20" s="846"/>
      <c r="B20" s="732"/>
      <c r="C20" s="733"/>
      <c r="D20" s="853"/>
      <c r="E20" s="854"/>
      <c r="F20" s="854"/>
      <c r="G20" s="854"/>
      <c r="H20" s="854"/>
      <c r="I20" s="854"/>
      <c r="J20" s="854"/>
      <c r="K20" s="854"/>
      <c r="L20" s="854"/>
      <c r="M20" s="854"/>
      <c r="N20" s="854"/>
      <c r="O20" s="854"/>
      <c r="P20" s="854"/>
      <c r="Q20" s="854"/>
      <c r="R20" s="854"/>
      <c r="S20" s="854"/>
      <c r="T20" s="854"/>
      <c r="U20" s="855"/>
      <c r="V20" s="115" t="s">
        <v>58</v>
      </c>
      <c r="X20" s="1"/>
    </row>
    <row r="21" spans="1:25" ht="16.5" thickBot="1" x14ac:dyDescent="0.3">
      <c r="A21" s="431"/>
      <c r="B21" s="18"/>
      <c r="C21" s="18"/>
      <c r="D21" s="18"/>
      <c r="E21" s="19"/>
      <c r="F21" s="20"/>
      <c r="G21" s="21"/>
      <c r="H21" s="21"/>
      <c r="I21" s="20"/>
      <c r="J21" s="20"/>
      <c r="K21" s="20"/>
      <c r="L21" s="20"/>
      <c r="M21" s="20"/>
      <c r="N21" s="20"/>
      <c r="O21" s="20"/>
      <c r="P21" s="20"/>
      <c r="Q21" s="20"/>
      <c r="R21" s="22"/>
      <c r="S21" s="22"/>
      <c r="T21" s="22"/>
      <c r="U21" s="20"/>
      <c r="V21" s="21"/>
    </row>
    <row r="22" spans="1:25" ht="21" thickBot="1" x14ac:dyDescent="0.3">
      <c r="A22" s="931" t="s">
        <v>59</v>
      </c>
      <c r="B22" s="932"/>
      <c r="C22" s="933"/>
      <c r="D22" s="23"/>
      <c r="E22" s="929" t="str">
        <f>CONCATENATE("INFORME DE SEGUIMIENTO DEL PROCESO ",A23)</f>
        <v>INFORME DE SEGUIMIENTO DEL PROCESO GESTIÓN TECNOLÓGICA</v>
      </c>
      <c r="F22" s="930"/>
      <c r="G22" s="21"/>
      <c r="H22" s="938" t="s">
        <v>60</v>
      </c>
      <c r="I22" s="939"/>
      <c r="J22" s="940"/>
      <c r="K22" s="100"/>
      <c r="L22" s="100"/>
      <c r="M22" s="946" t="s">
        <v>61</v>
      </c>
      <c r="N22" s="947"/>
      <c r="O22" s="948"/>
      <c r="P22" s="104"/>
      <c r="Q22" s="104"/>
      <c r="R22" s="104"/>
      <c r="S22" s="104"/>
      <c r="T22" s="104"/>
      <c r="U22" s="104"/>
      <c r="V22" s="103"/>
    </row>
    <row r="23" spans="1:25" ht="54.75" thickBot="1" x14ac:dyDescent="0.3">
      <c r="A23" s="950" t="s">
        <v>50</v>
      </c>
      <c r="B23" s="951"/>
      <c r="C23" s="952"/>
      <c r="D23" s="23"/>
      <c r="E23" s="619" t="s">
        <v>148</v>
      </c>
      <c r="F23" s="620">
        <f>COUNTA(E32:E59)</f>
        <v>17</v>
      </c>
      <c r="G23" s="21"/>
      <c r="H23" s="941" t="s">
        <v>69</v>
      </c>
      <c r="I23" s="942"/>
      <c r="J23" s="119">
        <f>COUNTIF(I32:I59,"Acción Correctiva")</f>
        <v>2</v>
      </c>
      <c r="K23" s="105"/>
      <c r="L23" s="101"/>
      <c r="M23" s="106" t="s">
        <v>65</v>
      </c>
      <c r="N23" s="117" t="s">
        <v>66</v>
      </c>
      <c r="O23" s="148" t="s">
        <v>67</v>
      </c>
      <c r="P23" s="104"/>
      <c r="Q23" s="104"/>
      <c r="R23" s="104"/>
      <c r="S23" s="103"/>
      <c r="T23" s="103"/>
      <c r="U23" s="23"/>
      <c r="V23" s="103"/>
    </row>
    <row r="24" spans="1:25" ht="24.75" thickBot="1" x14ac:dyDescent="0.3">
      <c r="A24" s="432"/>
      <c r="B24" s="23"/>
      <c r="C24" s="23"/>
      <c r="D24" s="28"/>
      <c r="E24" s="619" t="s">
        <v>62</v>
      </c>
      <c r="F24" s="620">
        <f>COUNTA(H32:H59)</f>
        <v>15</v>
      </c>
      <c r="G24" s="24"/>
      <c r="H24" s="943" t="s">
        <v>153</v>
      </c>
      <c r="I24" s="944"/>
      <c r="J24" s="124">
        <f>COUNTIF(I32:I59,"Acción Preventiva y/o de mejora")</f>
        <v>13</v>
      </c>
      <c r="K24" s="105"/>
      <c r="L24" s="101"/>
      <c r="M24" s="107">
        <v>2016</v>
      </c>
      <c r="N24" s="37"/>
      <c r="O24" s="108"/>
      <c r="P24" s="104"/>
      <c r="Q24" s="105"/>
      <c r="R24" s="105"/>
      <c r="S24" s="103"/>
      <c r="T24" s="103"/>
      <c r="U24" s="23"/>
      <c r="V24" s="103"/>
    </row>
    <row r="25" spans="1:25" ht="24" x14ac:dyDescent="0.25">
      <c r="A25" s="432"/>
      <c r="B25" s="23"/>
      <c r="C25" s="23"/>
      <c r="D25" s="33"/>
      <c r="E25" s="621" t="s">
        <v>149</v>
      </c>
      <c r="F25" s="620">
        <f>COUNTIF(U32:U59, "Vencida")</f>
        <v>0</v>
      </c>
      <c r="G25" s="24"/>
      <c r="H25" s="945"/>
      <c r="I25" s="945"/>
      <c r="J25" s="111"/>
      <c r="K25" s="105"/>
      <c r="L25" s="101"/>
      <c r="M25" s="109">
        <v>2017</v>
      </c>
      <c r="N25" s="46"/>
      <c r="O25" s="110">
        <v>19</v>
      </c>
      <c r="P25" s="104"/>
      <c r="Q25" s="105"/>
      <c r="R25" s="105"/>
      <c r="S25" s="103"/>
      <c r="T25" s="103"/>
      <c r="U25" s="23"/>
      <c r="V25" s="58"/>
    </row>
    <row r="26" spans="1:25" ht="24" x14ac:dyDescent="0.25">
      <c r="A26" s="432"/>
      <c r="B26" s="23"/>
      <c r="C26" s="23"/>
      <c r="D26" s="28"/>
      <c r="E26" s="621" t="s">
        <v>150</v>
      </c>
      <c r="F26" s="622">
        <f>COUNTIF(U32:U59, "En ejecución")</f>
        <v>15</v>
      </c>
      <c r="G26" s="24"/>
      <c r="H26" s="945"/>
      <c r="I26" s="945"/>
      <c r="J26" s="456"/>
      <c r="K26" s="111"/>
      <c r="L26" s="101"/>
      <c r="M26" s="109">
        <v>2018</v>
      </c>
      <c r="N26" s="46"/>
      <c r="O26" s="110"/>
      <c r="P26" s="104"/>
      <c r="Q26" s="105"/>
      <c r="R26" s="105"/>
      <c r="S26" s="103"/>
      <c r="T26" s="103"/>
      <c r="U26" s="23"/>
      <c r="V26" s="58"/>
    </row>
    <row r="27" spans="1:25" ht="24.75" thickBot="1" x14ac:dyDescent="0.3">
      <c r="A27" s="432"/>
      <c r="B27" s="23"/>
      <c r="C27" s="23"/>
      <c r="D27" s="33"/>
      <c r="E27" s="621" t="s">
        <v>152</v>
      </c>
      <c r="F27" s="620">
        <f>COUNTIF(U32:U59,"Cerrada")</f>
        <v>0</v>
      </c>
      <c r="G27" s="24"/>
      <c r="H27" s="25"/>
      <c r="I27" s="102"/>
      <c r="J27" s="101"/>
      <c r="K27" s="101"/>
      <c r="L27" s="101"/>
      <c r="M27" s="112" t="s">
        <v>74</v>
      </c>
      <c r="N27" s="113">
        <f>SUM(N24:N26)</f>
        <v>0</v>
      </c>
      <c r="O27" s="149">
        <f>SUM(O24:O26)</f>
        <v>19</v>
      </c>
      <c r="P27" s="104"/>
      <c r="Q27" s="105"/>
      <c r="R27" s="105"/>
      <c r="S27" s="103"/>
      <c r="T27" s="103"/>
      <c r="U27" s="23"/>
      <c r="V27" s="58"/>
    </row>
    <row r="28" spans="1:25" ht="24" x14ac:dyDescent="0.25">
      <c r="A28" s="432"/>
      <c r="B28" s="23"/>
      <c r="C28" s="23"/>
      <c r="D28" s="33"/>
      <c r="E28" s="621" t="s">
        <v>557</v>
      </c>
      <c r="F28" s="620">
        <f>COUNTIF(U32:U59,"Eliminada")</f>
        <v>0</v>
      </c>
      <c r="G28" s="24"/>
      <c r="H28" s="25"/>
      <c r="I28" s="102"/>
      <c r="J28" s="101"/>
      <c r="K28" s="101"/>
      <c r="L28" s="101"/>
      <c r="M28" s="104"/>
      <c r="N28" s="105"/>
      <c r="O28" s="104"/>
      <c r="P28" s="104"/>
      <c r="Q28" s="105"/>
      <c r="R28" s="105"/>
      <c r="S28" s="103"/>
      <c r="T28" s="103"/>
      <c r="U28" s="23"/>
      <c r="V28" s="58"/>
    </row>
    <row r="29" spans="1:25" ht="24.75" thickBot="1" x14ac:dyDescent="0.3">
      <c r="A29" s="432"/>
      <c r="B29" s="23"/>
      <c r="C29" s="23"/>
      <c r="D29" s="23"/>
      <c r="E29" s="96"/>
      <c r="F29" s="97"/>
      <c r="G29" s="24"/>
      <c r="H29" s="25"/>
      <c r="I29" s="98"/>
      <c r="J29" s="99"/>
      <c r="K29" s="98"/>
      <c r="L29" s="99"/>
      <c r="M29" s="116"/>
      <c r="N29" s="26"/>
      <c r="O29" s="26"/>
      <c r="P29" s="26"/>
      <c r="Q29" s="20"/>
      <c r="R29" s="20"/>
      <c r="S29" s="20"/>
      <c r="T29" s="20"/>
      <c r="U29" s="20"/>
      <c r="V29" s="20"/>
    </row>
    <row r="30" spans="1:25" s="90" customFormat="1" ht="24" thickBot="1" x14ac:dyDescent="0.25">
      <c r="A30" s="837" t="s">
        <v>77</v>
      </c>
      <c r="B30" s="838"/>
      <c r="C30" s="838"/>
      <c r="D30" s="838"/>
      <c r="E30" s="838"/>
      <c r="F30" s="838"/>
      <c r="G30" s="839"/>
      <c r="H30" s="840" t="s">
        <v>78</v>
      </c>
      <c r="I30" s="841"/>
      <c r="J30" s="841"/>
      <c r="K30" s="841"/>
      <c r="L30" s="841"/>
      <c r="M30" s="841"/>
      <c r="N30" s="842"/>
      <c r="O30" s="856" t="s">
        <v>79</v>
      </c>
      <c r="P30" s="937"/>
      <c r="Q30" s="857"/>
      <c r="R30" s="858" t="s">
        <v>145</v>
      </c>
      <c r="S30" s="859"/>
      <c r="T30" s="859"/>
      <c r="U30" s="859"/>
      <c r="V30" s="860"/>
      <c r="W30" s="92"/>
      <c r="X30" s="93"/>
      <c r="Y30" s="94"/>
    </row>
    <row r="31" spans="1:25" ht="63" customHeight="1" thickBot="1" x14ac:dyDescent="0.3">
      <c r="A31" s="180" t="s">
        <v>151</v>
      </c>
      <c r="B31" s="181" t="s">
        <v>3</v>
      </c>
      <c r="C31" s="181" t="s">
        <v>81</v>
      </c>
      <c r="D31" s="181" t="s">
        <v>137</v>
      </c>
      <c r="E31" s="181" t="s">
        <v>138</v>
      </c>
      <c r="F31" s="181" t="s">
        <v>139</v>
      </c>
      <c r="G31" s="182" t="s">
        <v>140</v>
      </c>
      <c r="H31" s="183" t="s">
        <v>143</v>
      </c>
      <c r="I31" s="181" t="s">
        <v>5</v>
      </c>
      <c r="J31" s="181" t="s">
        <v>82</v>
      </c>
      <c r="K31" s="184" t="s">
        <v>83</v>
      </c>
      <c r="L31" s="184" t="s">
        <v>85</v>
      </c>
      <c r="M31" s="184" t="s">
        <v>86</v>
      </c>
      <c r="N31" s="185" t="s">
        <v>87</v>
      </c>
      <c r="O31" s="901" t="s">
        <v>88</v>
      </c>
      <c r="P31" s="902"/>
      <c r="Q31" s="185" t="s">
        <v>89</v>
      </c>
      <c r="R31" s="186" t="s">
        <v>88</v>
      </c>
      <c r="S31" s="184" t="s">
        <v>89</v>
      </c>
      <c r="T31" s="184" t="s">
        <v>162</v>
      </c>
      <c r="U31" s="184" t="s">
        <v>90</v>
      </c>
      <c r="V31" s="185" t="s">
        <v>159</v>
      </c>
      <c r="W31" s="91"/>
      <c r="X31" s="95"/>
      <c r="Y31" s="95"/>
    </row>
    <row r="32" spans="1:25" s="225" customFormat="1" ht="275.25" customHeight="1" x14ac:dyDescent="0.25">
      <c r="A32" s="587">
        <v>1</v>
      </c>
      <c r="B32" s="588" t="s">
        <v>133</v>
      </c>
      <c r="C32" s="588" t="s">
        <v>127</v>
      </c>
      <c r="D32" s="589">
        <v>43370</v>
      </c>
      <c r="E32" s="590" t="s">
        <v>370</v>
      </c>
      <c r="F32" s="591" t="s">
        <v>142</v>
      </c>
      <c r="G32" s="592" t="s">
        <v>371</v>
      </c>
      <c r="H32" s="457" t="s">
        <v>521</v>
      </c>
      <c r="I32" s="458" t="s">
        <v>24</v>
      </c>
      <c r="J32" s="458" t="s">
        <v>376</v>
      </c>
      <c r="K32" s="470" t="s">
        <v>373</v>
      </c>
      <c r="L32" s="690">
        <v>43370</v>
      </c>
      <c r="M32" s="222">
        <v>43374</v>
      </c>
      <c r="N32" s="222">
        <v>43706</v>
      </c>
      <c r="O32" s="1039" t="s">
        <v>1223</v>
      </c>
      <c r="P32" s="1040"/>
      <c r="Q32" s="706" t="s">
        <v>1199</v>
      </c>
      <c r="R32" s="468" t="s">
        <v>968</v>
      </c>
      <c r="S32" s="348" t="s">
        <v>649</v>
      </c>
      <c r="T32" s="298" t="s">
        <v>160</v>
      </c>
      <c r="U32" s="281" t="s">
        <v>147</v>
      </c>
      <c r="V32" s="249" t="s">
        <v>969</v>
      </c>
      <c r="W32" s="349"/>
      <c r="X32" s="224"/>
    </row>
    <row r="33" spans="1:24" ht="164.25" customHeight="1" x14ac:dyDescent="0.25">
      <c r="A33" s="433">
        <v>2</v>
      </c>
      <c r="B33" s="458" t="s">
        <v>133</v>
      </c>
      <c r="C33" s="458" t="s">
        <v>53</v>
      </c>
      <c r="D33" s="419">
        <v>43502</v>
      </c>
      <c r="E33" s="464" t="s">
        <v>682</v>
      </c>
      <c r="F33" s="420" t="s">
        <v>142</v>
      </c>
      <c r="G33" s="464" t="s">
        <v>683</v>
      </c>
      <c r="H33" s="464" t="s">
        <v>684</v>
      </c>
      <c r="I33" s="458" t="s">
        <v>24</v>
      </c>
      <c r="J33" s="466" t="s">
        <v>685</v>
      </c>
      <c r="K33" s="478" t="s">
        <v>686</v>
      </c>
      <c r="L33" s="695">
        <v>43585</v>
      </c>
      <c r="M33" s="695">
        <v>43502</v>
      </c>
      <c r="N33" s="695">
        <v>43600</v>
      </c>
      <c r="O33" s="1041" t="s">
        <v>1200</v>
      </c>
      <c r="P33" s="1042"/>
      <c r="Q33" s="272" t="s">
        <v>1201</v>
      </c>
      <c r="R33" s="422" t="s">
        <v>975</v>
      </c>
      <c r="S33" s="421"/>
      <c r="T33" s="298" t="s">
        <v>160</v>
      </c>
      <c r="U33" s="281" t="s">
        <v>147</v>
      </c>
      <c r="V33" s="272" t="s">
        <v>976</v>
      </c>
    </row>
    <row r="34" spans="1:24" ht="117.75" customHeight="1" x14ac:dyDescent="0.25">
      <c r="A34" s="350">
        <v>3</v>
      </c>
      <c r="B34" s="686" t="s">
        <v>10</v>
      </c>
      <c r="C34" s="686" t="s">
        <v>127</v>
      </c>
      <c r="D34" s="687">
        <v>43564</v>
      </c>
      <c r="E34" s="272" t="s">
        <v>687</v>
      </c>
      <c r="F34" s="912" t="s">
        <v>17</v>
      </c>
      <c r="G34" s="923" t="s">
        <v>863</v>
      </c>
      <c r="H34" s="987" t="s">
        <v>864</v>
      </c>
      <c r="I34" s="1037" t="s">
        <v>144</v>
      </c>
      <c r="J34" s="1038" t="s">
        <v>688</v>
      </c>
      <c r="K34" s="1038" t="s">
        <v>689</v>
      </c>
      <c r="L34" s="1020">
        <v>43585</v>
      </c>
      <c r="M34" s="1020">
        <v>43587</v>
      </c>
      <c r="N34" s="1020">
        <v>43707</v>
      </c>
      <c r="O34" s="1024" t="s">
        <v>1202</v>
      </c>
      <c r="P34" s="1025"/>
      <c r="Q34" s="1030" t="s">
        <v>1203</v>
      </c>
      <c r="R34" s="1033" t="s">
        <v>979</v>
      </c>
      <c r="S34" s="989"/>
      <c r="T34" s="1034" t="s">
        <v>160</v>
      </c>
      <c r="U34" s="1017" t="s">
        <v>147</v>
      </c>
      <c r="V34" s="923" t="s">
        <v>978</v>
      </c>
      <c r="W34" s="1"/>
      <c r="X34" s="1"/>
    </row>
    <row r="35" spans="1:24" ht="105.75" customHeight="1" x14ac:dyDescent="0.25">
      <c r="A35" s="350">
        <v>4</v>
      </c>
      <c r="B35" s="686" t="s">
        <v>10</v>
      </c>
      <c r="C35" s="686" t="s">
        <v>127</v>
      </c>
      <c r="D35" s="687">
        <v>43564</v>
      </c>
      <c r="E35" s="272" t="s">
        <v>690</v>
      </c>
      <c r="F35" s="913"/>
      <c r="G35" s="921"/>
      <c r="H35" s="987"/>
      <c r="I35" s="1037"/>
      <c r="J35" s="1038"/>
      <c r="K35" s="1038"/>
      <c r="L35" s="1020"/>
      <c r="M35" s="1020"/>
      <c r="N35" s="1020"/>
      <c r="O35" s="1026"/>
      <c r="P35" s="1027"/>
      <c r="Q35" s="1031"/>
      <c r="R35" s="986"/>
      <c r="S35" s="989"/>
      <c r="T35" s="1035"/>
      <c r="U35" s="1018"/>
      <c r="V35" s="1043"/>
      <c r="W35" s="1"/>
      <c r="X35" s="1"/>
    </row>
    <row r="36" spans="1:24" ht="72.75" customHeight="1" x14ac:dyDescent="0.25">
      <c r="A36" s="350">
        <v>5</v>
      </c>
      <c r="B36" s="686" t="s">
        <v>10</v>
      </c>
      <c r="C36" s="686" t="s">
        <v>127</v>
      </c>
      <c r="D36" s="687">
        <v>43564</v>
      </c>
      <c r="E36" s="272" t="s">
        <v>691</v>
      </c>
      <c r="F36" s="913"/>
      <c r="G36" s="921"/>
      <c r="H36" s="987"/>
      <c r="I36" s="1037"/>
      <c r="J36" s="1038"/>
      <c r="K36" s="1038"/>
      <c r="L36" s="1020"/>
      <c r="M36" s="1020"/>
      <c r="N36" s="1020"/>
      <c r="O36" s="1028"/>
      <c r="P36" s="1029"/>
      <c r="Q36" s="1032"/>
      <c r="R36" s="986"/>
      <c r="S36" s="989"/>
      <c r="T36" s="1036"/>
      <c r="U36" s="1019"/>
      <c r="V36" s="1044"/>
      <c r="W36" s="1"/>
      <c r="X36" s="1"/>
    </row>
    <row r="37" spans="1:24" s="225" customFormat="1" ht="234" customHeight="1" x14ac:dyDescent="0.25">
      <c r="A37" s="350">
        <v>6</v>
      </c>
      <c r="B37" s="686" t="s">
        <v>10</v>
      </c>
      <c r="C37" s="686" t="s">
        <v>127</v>
      </c>
      <c r="D37" s="687">
        <v>43564</v>
      </c>
      <c r="E37" s="558" t="s">
        <v>696</v>
      </c>
      <c r="F37" s="912" t="s">
        <v>17</v>
      </c>
      <c r="G37" s="912" t="s">
        <v>697</v>
      </c>
      <c r="H37" s="461" t="s">
        <v>698</v>
      </c>
      <c r="I37" s="465" t="s">
        <v>144</v>
      </c>
      <c r="J37" s="465" t="s">
        <v>699</v>
      </c>
      <c r="K37" s="465" t="s">
        <v>700</v>
      </c>
      <c r="L37" s="423">
        <v>43585</v>
      </c>
      <c r="M37" s="423">
        <v>43556</v>
      </c>
      <c r="N37" s="423">
        <v>43800</v>
      </c>
      <c r="O37" s="988" t="s">
        <v>1204</v>
      </c>
      <c r="P37" s="993"/>
      <c r="Q37" s="696" t="s">
        <v>867</v>
      </c>
      <c r="R37" s="489" t="s">
        <v>984</v>
      </c>
      <c r="S37" s="491" t="s">
        <v>981</v>
      </c>
      <c r="T37" s="298" t="s">
        <v>160</v>
      </c>
      <c r="U37" s="281" t="s">
        <v>147</v>
      </c>
      <c r="V37" s="272" t="s">
        <v>976</v>
      </c>
    </row>
    <row r="38" spans="1:24" ht="212.25" customHeight="1" x14ac:dyDescent="0.25">
      <c r="A38" s="350">
        <v>7</v>
      </c>
      <c r="B38" s="686" t="s">
        <v>10</v>
      </c>
      <c r="C38" s="686" t="s">
        <v>127</v>
      </c>
      <c r="D38" s="687">
        <v>43564</v>
      </c>
      <c r="E38" s="272" t="s">
        <v>704</v>
      </c>
      <c r="F38" s="914" t="s">
        <v>17</v>
      </c>
      <c r="G38" s="914"/>
      <c r="H38" s="424" t="s">
        <v>705</v>
      </c>
      <c r="I38" s="465" t="s">
        <v>144</v>
      </c>
      <c r="J38" s="466" t="s">
        <v>706</v>
      </c>
      <c r="K38" s="466" t="s">
        <v>707</v>
      </c>
      <c r="L38" s="695">
        <v>43585</v>
      </c>
      <c r="M38" s="425">
        <v>43542</v>
      </c>
      <c r="N38" s="425">
        <v>43800</v>
      </c>
      <c r="O38" s="1022" t="s">
        <v>1205</v>
      </c>
      <c r="P38" s="1023"/>
      <c r="Q38" s="272" t="s">
        <v>1206</v>
      </c>
      <c r="R38" s="503" t="s">
        <v>988</v>
      </c>
      <c r="S38" s="504" t="s">
        <v>985</v>
      </c>
      <c r="T38" s="298" t="s">
        <v>160</v>
      </c>
      <c r="U38" s="281" t="s">
        <v>147</v>
      </c>
      <c r="V38" s="272" t="s">
        <v>976</v>
      </c>
      <c r="W38" s="1"/>
      <c r="X38" s="1"/>
    </row>
    <row r="39" spans="1:24" ht="105" customHeight="1" x14ac:dyDescent="0.25">
      <c r="A39" s="350">
        <v>8</v>
      </c>
      <c r="B39" s="465" t="s">
        <v>10</v>
      </c>
      <c r="C39" s="465" t="s">
        <v>127</v>
      </c>
      <c r="D39" s="428">
        <v>43564</v>
      </c>
      <c r="E39" s="272" t="s">
        <v>718</v>
      </c>
      <c r="F39" s="465" t="s">
        <v>17</v>
      </c>
      <c r="G39" s="272" t="s">
        <v>879</v>
      </c>
      <c r="H39" s="464" t="s">
        <v>880</v>
      </c>
      <c r="I39" s="465" t="s">
        <v>144</v>
      </c>
      <c r="J39" s="466" t="s">
        <v>719</v>
      </c>
      <c r="K39" s="466" t="s">
        <v>695</v>
      </c>
      <c r="L39" s="695">
        <v>43585</v>
      </c>
      <c r="M39" s="695">
        <v>43587</v>
      </c>
      <c r="N39" s="695">
        <v>43615</v>
      </c>
      <c r="O39" s="987" t="s">
        <v>1207</v>
      </c>
      <c r="P39" s="987"/>
      <c r="Q39" s="453" t="s">
        <v>1208</v>
      </c>
      <c r="R39" s="489" t="s">
        <v>1001</v>
      </c>
      <c r="S39" s="491" t="s">
        <v>993</v>
      </c>
      <c r="T39" s="298" t="s">
        <v>160</v>
      </c>
      <c r="U39" s="281" t="s">
        <v>147</v>
      </c>
      <c r="V39" s="272" t="s">
        <v>976</v>
      </c>
      <c r="W39" s="1"/>
      <c r="X39" s="1"/>
    </row>
    <row r="40" spans="1:24" ht="127.5" customHeight="1" x14ac:dyDescent="0.25">
      <c r="A40" s="350">
        <v>9</v>
      </c>
      <c r="B40" s="913"/>
      <c r="C40" s="913" t="s">
        <v>127</v>
      </c>
      <c r="D40" s="916"/>
      <c r="E40" s="272" t="s">
        <v>747</v>
      </c>
      <c r="F40" s="465" t="s">
        <v>17</v>
      </c>
      <c r="G40" s="927"/>
      <c r="H40" s="427" t="s">
        <v>893</v>
      </c>
      <c r="I40" s="465" t="s">
        <v>144</v>
      </c>
      <c r="J40" s="466" t="s">
        <v>748</v>
      </c>
      <c r="K40" s="466" t="s">
        <v>700</v>
      </c>
      <c r="L40" s="695">
        <v>43585</v>
      </c>
      <c r="M40" s="423">
        <v>43647</v>
      </c>
      <c r="N40" s="423">
        <v>43665</v>
      </c>
      <c r="O40" s="1021" t="s">
        <v>1209</v>
      </c>
      <c r="P40" s="993"/>
      <c r="Q40" s="490" t="s">
        <v>1210</v>
      </c>
      <c r="R40" s="489" t="s">
        <v>1010</v>
      </c>
      <c r="S40" s="459"/>
      <c r="T40" s="298" t="s">
        <v>160</v>
      </c>
      <c r="U40" s="281" t="s">
        <v>147</v>
      </c>
      <c r="V40" s="272" t="s">
        <v>976</v>
      </c>
      <c r="W40" s="1"/>
      <c r="X40" s="1"/>
    </row>
    <row r="41" spans="1:24" ht="72.75" customHeight="1" x14ac:dyDescent="0.25">
      <c r="A41" s="350">
        <v>10</v>
      </c>
      <c r="B41" s="914"/>
      <c r="C41" s="914" t="s">
        <v>127</v>
      </c>
      <c r="D41" s="917"/>
      <c r="E41" s="272" t="s">
        <v>749</v>
      </c>
      <c r="F41" s="465" t="s">
        <v>17</v>
      </c>
      <c r="G41" s="996"/>
      <c r="H41" s="464" t="s">
        <v>750</v>
      </c>
      <c r="I41" s="465" t="s">
        <v>144</v>
      </c>
      <c r="J41" s="466" t="s">
        <v>751</v>
      </c>
      <c r="K41" s="466" t="s">
        <v>701</v>
      </c>
      <c r="L41" s="695">
        <v>43585</v>
      </c>
      <c r="M41" s="695">
        <v>43587</v>
      </c>
      <c r="N41" s="695">
        <v>43600</v>
      </c>
      <c r="O41" s="988" t="s">
        <v>1211</v>
      </c>
      <c r="P41" s="987"/>
      <c r="Q41" s="707" t="s">
        <v>1212</v>
      </c>
      <c r="R41" s="506" t="s">
        <v>1015</v>
      </c>
      <c r="S41" s="459"/>
      <c r="T41" s="298" t="s">
        <v>160</v>
      </c>
      <c r="U41" s="281" t="s">
        <v>147</v>
      </c>
      <c r="V41" s="272" t="s">
        <v>976</v>
      </c>
      <c r="W41" s="1"/>
      <c r="X41" s="1"/>
    </row>
    <row r="42" spans="1:24" ht="138" customHeight="1" x14ac:dyDescent="0.25">
      <c r="A42" s="350">
        <v>11</v>
      </c>
      <c r="B42" s="912" t="s">
        <v>10</v>
      </c>
      <c r="C42" s="912" t="s">
        <v>127</v>
      </c>
      <c r="D42" s="915">
        <v>43564</v>
      </c>
      <c r="E42" s="272" t="s">
        <v>752</v>
      </c>
      <c r="F42" s="465" t="s">
        <v>17</v>
      </c>
      <c r="G42" s="923" t="s">
        <v>753</v>
      </c>
      <c r="H42" s="464" t="s">
        <v>754</v>
      </c>
      <c r="I42" s="465" t="s">
        <v>144</v>
      </c>
      <c r="J42" s="466" t="s">
        <v>755</v>
      </c>
      <c r="K42" s="466" t="s">
        <v>756</v>
      </c>
      <c r="L42" s="695">
        <v>43585</v>
      </c>
      <c r="M42" s="695">
        <v>43617</v>
      </c>
      <c r="N42" s="425">
        <v>43799</v>
      </c>
      <c r="O42" s="988" t="s">
        <v>1213</v>
      </c>
      <c r="P42" s="987"/>
      <c r="Q42" s="272" t="s">
        <v>1214</v>
      </c>
      <c r="R42" s="489" t="s">
        <v>1014</v>
      </c>
      <c r="S42" s="459"/>
      <c r="T42" s="298" t="s">
        <v>160</v>
      </c>
      <c r="U42" s="281" t="s">
        <v>147</v>
      </c>
      <c r="V42" s="272" t="s">
        <v>976</v>
      </c>
      <c r="W42" s="1"/>
      <c r="X42" s="1"/>
    </row>
    <row r="43" spans="1:24" s="225" customFormat="1" ht="120" customHeight="1" x14ac:dyDescent="0.25">
      <c r="A43" s="350">
        <v>12</v>
      </c>
      <c r="B43" s="913" t="s">
        <v>10</v>
      </c>
      <c r="C43" s="913" t="s">
        <v>127</v>
      </c>
      <c r="D43" s="916">
        <v>43564</v>
      </c>
      <c r="E43" s="467" t="s">
        <v>757</v>
      </c>
      <c r="F43" s="465" t="s">
        <v>17</v>
      </c>
      <c r="G43" s="922"/>
      <c r="H43" s="467" t="s">
        <v>758</v>
      </c>
      <c r="I43" s="465" t="s">
        <v>144</v>
      </c>
      <c r="J43" s="465" t="s">
        <v>755</v>
      </c>
      <c r="K43" s="465" t="s">
        <v>695</v>
      </c>
      <c r="L43" s="423">
        <v>43585</v>
      </c>
      <c r="M43" s="423">
        <v>43587</v>
      </c>
      <c r="N43" s="423">
        <v>43646</v>
      </c>
      <c r="O43" s="988" t="s">
        <v>895</v>
      </c>
      <c r="P43" s="987"/>
      <c r="Q43" s="696" t="s">
        <v>896</v>
      </c>
      <c r="R43" s="685" t="s">
        <v>1016</v>
      </c>
      <c r="S43" s="440"/>
      <c r="T43" s="298" t="s">
        <v>160</v>
      </c>
      <c r="U43" s="281" t="s">
        <v>147</v>
      </c>
      <c r="V43" s="272" t="s">
        <v>976</v>
      </c>
    </row>
    <row r="44" spans="1:24" ht="87" customHeight="1" x14ac:dyDescent="0.25">
      <c r="A44" s="553">
        <v>13</v>
      </c>
      <c r="B44" s="465" t="s">
        <v>10</v>
      </c>
      <c r="C44" s="465" t="s">
        <v>127</v>
      </c>
      <c r="D44" s="428">
        <v>43564</v>
      </c>
      <c r="E44" s="272" t="s">
        <v>763</v>
      </c>
      <c r="F44" s="465" t="s">
        <v>17</v>
      </c>
      <c r="G44" s="561"/>
      <c r="H44" s="464" t="s">
        <v>764</v>
      </c>
      <c r="I44" s="465" t="s">
        <v>144</v>
      </c>
      <c r="J44" s="466" t="s">
        <v>765</v>
      </c>
      <c r="K44" s="466" t="s">
        <v>701</v>
      </c>
      <c r="L44" s="695">
        <v>43585</v>
      </c>
      <c r="M44" s="695">
        <v>43678</v>
      </c>
      <c r="N44" s="695">
        <v>43707</v>
      </c>
      <c r="O44" s="1012" t="s">
        <v>1215</v>
      </c>
      <c r="P44" s="1016"/>
      <c r="Q44" s="708" t="s">
        <v>1222</v>
      </c>
      <c r="R44" s="489" t="s">
        <v>1018</v>
      </c>
      <c r="S44" s="459"/>
      <c r="T44" s="298" t="s">
        <v>160</v>
      </c>
      <c r="U44" s="281" t="s">
        <v>147</v>
      </c>
      <c r="V44" s="272" t="s">
        <v>976</v>
      </c>
      <c r="W44" s="1"/>
      <c r="X44" s="1"/>
    </row>
    <row r="45" spans="1:24" ht="131.25" customHeight="1" x14ac:dyDescent="0.25">
      <c r="A45" s="350">
        <v>14</v>
      </c>
      <c r="B45" s="465" t="s">
        <v>10</v>
      </c>
      <c r="C45" s="465" t="s">
        <v>127</v>
      </c>
      <c r="D45" s="428">
        <v>43564</v>
      </c>
      <c r="E45" s="272" t="s">
        <v>786</v>
      </c>
      <c r="F45" s="465" t="s">
        <v>17</v>
      </c>
      <c r="G45" s="272" t="s">
        <v>787</v>
      </c>
      <c r="H45" s="464" t="s">
        <v>788</v>
      </c>
      <c r="I45" s="465" t="s">
        <v>144</v>
      </c>
      <c r="J45" s="466" t="s">
        <v>912</v>
      </c>
      <c r="K45" s="466" t="s">
        <v>735</v>
      </c>
      <c r="L45" s="695">
        <v>43585</v>
      </c>
      <c r="M45" s="695">
        <v>43739</v>
      </c>
      <c r="N45" s="695">
        <v>43768</v>
      </c>
      <c r="O45" s="988" t="s">
        <v>1216</v>
      </c>
      <c r="P45" s="993"/>
      <c r="Q45" s="422" t="s">
        <v>894</v>
      </c>
      <c r="R45" s="489" t="s">
        <v>998</v>
      </c>
      <c r="S45" s="459"/>
      <c r="T45" s="298" t="s">
        <v>160</v>
      </c>
      <c r="U45" s="281" t="s">
        <v>147</v>
      </c>
      <c r="V45" s="272" t="s">
        <v>976</v>
      </c>
      <c r="W45" s="1"/>
      <c r="X45" s="1"/>
    </row>
    <row r="46" spans="1:24" ht="142.5" customHeight="1" x14ac:dyDescent="0.25">
      <c r="A46" s="552">
        <v>15</v>
      </c>
      <c r="B46" s="554" t="s">
        <v>10</v>
      </c>
      <c r="C46" s="554" t="s">
        <v>127</v>
      </c>
      <c r="D46" s="556">
        <v>43564</v>
      </c>
      <c r="E46" s="560" t="s">
        <v>801</v>
      </c>
      <c r="F46" s="554" t="s">
        <v>17</v>
      </c>
      <c r="G46" s="550" t="s">
        <v>802</v>
      </c>
      <c r="H46" s="464" t="s">
        <v>803</v>
      </c>
      <c r="I46" s="465" t="s">
        <v>144</v>
      </c>
      <c r="J46" s="466" t="s">
        <v>804</v>
      </c>
      <c r="K46" s="466" t="s">
        <v>700</v>
      </c>
      <c r="L46" s="695">
        <v>43585</v>
      </c>
      <c r="M46" s="695">
        <v>43617</v>
      </c>
      <c r="N46" s="695">
        <v>43636</v>
      </c>
      <c r="O46" s="1012" t="s">
        <v>1217</v>
      </c>
      <c r="P46" s="1013"/>
      <c r="Q46" s="272" t="s">
        <v>1218</v>
      </c>
      <c r="R46" s="489" t="s">
        <v>995</v>
      </c>
      <c r="S46" s="459"/>
      <c r="T46" s="298" t="s">
        <v>160</v>
      </c>
      <c r="U46" s="281" t="s">
        <v>147</v>
      </c>
      <c r="V46" s="272" t="s">
        <v>976</v>
      </c>
    </row>
    <row r="47" spans="1:24" ht="145.5" customHeight="1" x14ac:dyDescent="0.25">
      <c r="A47" s="350">
        <v>16</v>
      </c>
      <c r="B47" s="465" t="s">
        <v>10</v>
      </c>
      <c r="C47" s="465" t="s">
        <v>127</v>
      </c>
      <c r="D47" s="428">
        <v>43564</v>
      </c>
      <c r="E47" s="463" t="s">
        <v>807</v>
      </c>
      <c r="F47" s="462" t="s">
        <v>17</v>
      </c>
      <c r="G47" s="460" t="s">
        <v>808</v>
      </c>
      <c r="H47" s="272" t="s">
        <v>809</v>
      </c>
      <c r="I47" s="465" t="s">
        <v>144</v>
      </c>
      <c r="J47" s="466" t="s">
        <v>917</v>
      </c>
      <c r="K47" s="466" t="s">
        <v>735</v>
      </c>
      <c r="L47" s="695">
        <v>43585</v>
      </c>
      <c r="M47" s="695">
        <v>43587</v>
      </c>
      <c r="N47" s="695">
        <v>43615</v>
      </c>
      <c r="O47" s="1014" t="s">
        <v>1219</v>
      </c>
      <c r="P47" s="1015"/>
      <c r="Q47" s="696" t="s">
        <v>1220</v>
      </c>
      <c r="R47" s="489" t="s">
        <v>995</v>
      </c>
      <c r="S47" s="459"/>
      <c r="T47" s="298" t="s">
        <v>160</v>
      </c>
      <c r="U47" s="281" t="s">
        <v>147</v>
      </c>
      <c r="V47" s="272" t="s">
        <v>976</v>
      </c>
    </row>
    <row r="48" spans="1:24" ht="74.25" customHeight="1" x14ac:dyDescent="0.25">
      <c r="A48" s="350">
        <v>17</v>
      </c>
      <c r="B48" s="613" t="s">
        <v>10</v>
      </c>
      <c r="C48" s="613" t="s">
        <v>127</v>
      </c>
      <c r="D48" s="428">
        <v>43564</v>
      </c>
      <c r="E48" s="560" t="s">
        <v>810</v>
      </c>
      <c r="F48" s="613" t="s">
        <v>17</v>
      </c>
      <c r="G48" s="541" t="s">
        <v>811</v>
      </c>
      <c r="H48" s="467" t="s">
        <v>812</v>
      </c>
      <c r="I48" s="465" t="s">
        <v>144</v>
      </c>
      <c r="J48" s="466" t="s">
        <v>813</v>
      </c>
      <c r="K48" s="466" t="s">
        <v>735</v>
      </c>
      <c r="L48" s="695">
        <v>43585</v>
      </c>
      <c r="M48" s="695">
        <v>43661</v>
      </c>
      <c r="N48" s="695">
        <v>43661</v>
      </c>
      <c r="O48" s="1010" t="s">
        <v>1221</v>
      </c>
      <c r="P48" s="1011"/>
      <c r="Q48" s="422" t="s">
        <v>894</v>
      </c>
      <c r="R48" s="489" t="s">
        <v>991</v>
      </c>
      <c r="S48" s="459"/>
      <c r="T48" s="298" t="s">
        <v>160</v>
      </c>
      <c r="U48" s="281" t="s">
        <v>147</v>
      </c>
      <c r="V48" s="272" t="s">
        <v>976</v>
      </c>
    </row>
    <row r="49" spans="1:21" x14ac:dyDescent="0.25">
      <c r="A49" s="356"/>
      <c r="B49" s="13"/>
      <c r="C49" s="13"/>
      <c r="D49" s="13"/>
      <c r="F49" s="13"/>
      <c r="G49" s="278"/>
      <c r="I49" s="13"/>
      <c r="J49" s="13"/>
      <c r="K49" s="430"/>
      <c r="U49" s="13"/>
    </row>
    <row r="50" spans="1:21" x14ac:dyDescent="0.25">
      <c r="U50" s="13"/>
    </row>
    <row r="51" spans="1:21" x14ac:dyDescent="0.25">
      <c r="U51" s="13"/>
    </row>
    <row r="52" spans="1:21" x14ac:dyDescent="0.25">
      <c r="U52" s="13"/>
    </row>
    <row r="53" spans="1:21" x14ac:dyDescent="0.25">
      <c r="U53" s="13"/>
    </row>
    <row r="54" spans="1:21" x14ac:dyDescent="0.25">
      <c r="U54" s="13"/>
    </row>
    <row r="55" spans="1:21" x14ac:dyDescent="0.25">
      <c r="U55" s="13"/>
    </row>
    <row r="56" spans="1:21" x14ac:dyDescent="0.25">
      <c r="U56" s="13"/>
    </row>
    <row r="57" spans="1:21" x14ac:dyDescent="0.25">
      <c r="U57" s="13"/>
    </row>
    <row r="58" spans="1:21" x14ac:dyDescent="0.25">
      <c r="U58" s="13"/>
    </row>
    <row r="59" spans="1:21" x14ac:dyDescent="0.25">
      <c r="U59" s="13"/>
    </row>
    <row r="60" spans="1:21" x14ac:dyDescent="0.25">
      <c r="U60" s="13"/>
    </row>
    <row r="61" spans="1:21" x14ac:dyDescent="0.25">
      <c r="U61" s="13"/>
    </row>
    <row r="62" spans="1:21" x14ac:dyDescent="0.25">
      <c r="U62" s="13"/>
    </row>
    <row r="63" spans="1:21" x14ac:dyDescent="0.25">
      <c r="U63" s="13"/>
    </row>
    <row r="64" spans="1:21" x14ac:dyDescent="0.25">
      <c r="U64" s="13"/>
    </row>
    <row r="65" spans="21:21" x14ac:dyDescent="0.25">
      <c r="U65" s="13"/>
    </row>
    <row r="66" spans="21:21" x14ac:dyDescent="0.25">
      <c r="U66" s="13"/>
    </row>
    <row r="67" spans="21:21" x14ac:dyDescent="0.25">
      <c r="U67" s="13"/>
    </row>
    <row r="68" spans="21:21" x14ac:dyDescent="0.25">
      <c r="U68" s="13"/>
    </row>
    <row r="69" spans="21:21" x14ac:dyDescent="0.25">
      <c r="U69" s="13"/>
    </row>
    <row r="70" spans="21:21" x14ac:dyDescent="0.25">
      <c r="U70" s="13"/>
    </row>
    <row r="71" spans="21:21" x14ac:dyDescent="0.25">
      <c r="U71" s="13"/>
    </row>
    <row r="72" spans="21:21" x14ac:dyDescent="0.25">
      <c r="U72" s="13"/>
    </row>
    <row r="73" spans="21:21" x14ac:dyDescent="0.25">
      <c r="U73" s="13"/>
    </row>
    <row r="74" spans="21:21" x14ac:dyDescent="0.25">
      <c r="U74" s="13"/>
    </row>
    <row r="75" spans="21:21" x14ac:dyDescent="0.25">
      <c r="U75" s="13"/>
    </row>
    <row r="76" spans="21:21" x14ac:dyDescent="0.25">
      <c r="U76" s="13"/>
    </row>
    <row r="77" spans="21:21" x14ac:dyDescent="0.25">
      <c r="U77" s="13"/>
    </row>
    <row r="78" spans="21:21" x14ac:dyDescent="0.25">
      <c r="U78" s="13"/>
    </row>
    <row r="79" spans="21:21" x14ac:dyDescent="0.25">
      <c r="U79" s="13"/>
    </row>
    <row r="80" spans="21:21" x14ac:dyDescent="0.25">
      <c r="U80" s="13"/>
    </row>
    <row r="81" spans="21:21" x14ac:dyDescent="0.25">
      <c r="U81" s="13"/>
    </row>
    <row r="82" spans="21:21" x14ac:dyDescent="0.25">
      <c r="U82" s="13"/>
    </row>
    <row r="83" spans="21:21" x14ac:dyDescent="0.25">
      <c r="U83" s="13"/>
    </row>
    <row r="84" spans="21:21" x14ac:dyDescent="0.25">
      <c r="U84" s="13"/>
    </row>
    <row r="85" spans="21:21" x14ac:dyDescent="0.25">
      <c r="U85" s="13"/>
    </row>
    <row r="86" spans="21:21" x14ac:dyDescent="0.25">
      <c r="U86" s="13"/>
    </row>
    <row r="87" spans="21:21" x14ac:dyDescent="0.25">
      <c r="U87" s="13"/>
    </row>
    <row r="88" spans="21:21" x14ac:dyDescent="0.25">
      <c r="U88" s="13"/>
    </row>
    <row r="89" spans="21:21" x14ac:dyDescent="0.25">
      <c r="U89" s="13"/>
    </row>
    <row r="90" spans="21:21" x14ac:dyDescent="0.25">
      <c r="U90" s="13"/>
    </row>
    <row r="91" spans="21:21" x14ac:dyDescent="0.25">
      <c r="U91" s="13"/>
    </row>
    <row r="92" spans="21:21" x14ac:dyDescent="0.25">
      <c r="U92" s="13"/>
    </row>
    <row r="93" spans="21:21" x14ac:dyDescent="0.25">
      <c r="U93" s="13"/>
    </row>
    <row r="94" spans="21:21" x14ac:dyDescent="0.25">
      <c r="U94" s="13"/>
    </row>
    <row r="95" spans="21:21" x14ac:dyDescent="0.25">
      <c r="U95" s="13"/>
    </row>
    <row r="96" spans="21:21" x14ac:dyDescent="0.25">
      <c r="U96" s="13"/>
    </row>
    <row r="97" spans="21:21" x14ac:dyDescent="0.25">
      <c r="U97" s="13"/>
    </row>
    <row r="98" spans="21:21" x14ac:dyDescent="0.25">
      <c r="U98" s="13"/>
    </row>
    <row r="99" spans="21:21" x14ac:dyDescent="0.25">
      <c r="U99" s="13"/>
    </row>
    <row r="100" spans="21:21" x14ac:dyDescent="0.25">
      <c r="U100" s="13"/>
    </row>
    <row r="101" spans="21:21" x14ac:dyDescent="0.25">
      <c r="U101" s="13"/>
    </row>
    <row r="102" spans="21:21" x14ac:dyDescent="0.25">
      <c r="U102" s="13"/>
    </row>
    <row r="103" spans="21:21" x14ac:dyDescent="0.25">
      <c r="U103" s="13"/>
    </row>
    <row r="104" spans="21:21" x14ac:dyDescent="0.25">
      <c r="U104" s="13"/>
    </row>
    <row r="105" spans="21:21" x14ac:dyDescent="0.25">
      <c r="U105" s="13"/>
    </row>
    <row r="106" spans="21:21" x14ac:dyDescent="0.25">
      <c r="U106" s="13"/>
    </row>
    <row r="107" spans="21:21" x14ac:dyDescent="0.25">
      <c r="U107" s="13"/>
    </row>
    <row r="108" spans="21:21" x14ac:dyDescent="0.25">
      <c r="U108" s="13"/>
    </row>
    <row r="109" spans="21:21" x14ac:dyDescent="0.25">
      <c r="U109" s="13"/>
    </row>
    <row r="110" spans="21:21" x14ac:dyDescent="0.25">
      <c r="U110" s="13"/>
    </row>
    <row r="111" spans="21:21" x14ac:dyDescent="0.25">
      <c r="U111" s="13"/>
    </row>
    <row r="112" spans="21:21" x14ac:dyDescent="0.25">
      <c r="U112" s="13"/>
    </row>
    <row r="113" spans="21:21" x14ac:dyDescent="0.25">
      <c r="U113" s="13"/>
    </row>
    <row r="114" spans="21:21" x14ac:dyDescent="0.25">
      <c r="U114" s="13"/>
    </row>
    <row r="115" spans="21:21" x14ac:dyDescent="0.25">
      <c r="U115" s="13"/>
    </row>
    <row r="116" spans="21:21" x14ac:dyDescent="0.25">
      <c r="U116" s="13"/>
    </row>
    <row r="117" spans="21:21" x14ac:dyDescent="0.25">
      <c r="U117" s="13"/>
    </row>
    <row r="118" spans="21:21" x14ac:dyDescent="0.25">
      <c r="U118" s="13"/>
    </row>
    <row r="119" spans="21:21" x14ac:dyDescent="0.25">
      <c r="U119" s="13"/>
    </row>
    <row r="120" spans="21:21" x14ac:dyDescent="0.25">
      <c r="U120" s="13"/>
    </row>
    <row r="121" spans="21:21" x14ac:dyDescent="0.25">
      <c r="U121" s="13"/>
    </row>
    <row r="122" spans="21:21" x14ac:dyDescent="0.25">
      <c r="U122" s="13"/>
    </row>
    <row r="123" spans="21:21" x14ac:dyDescent="0.25">
      <c r="U123" s="13"/>
    </row>
    <row r="124" spans="21:21" x14ac:dyDescent="0.25">
      <c r="U124" s="13"/>
    </row>
    <row r="125" spans="21:21" x14ac:dyDescent="0.25">
      <c r="U125" s="13"/>
    </row>
    <row r="126" spans="21:21" x14ac:dyDescent="0.25">
      <c r="U126" s="13"/>
    </row>
    <row r="127" spans="21:21" x14ac:dyDescent="0.25">
      <c r="U127" s="13"/>
    </row>
    <row r="128" spans="21:21" x14ac:dyDescent="0.25">
      <c r="U128" s="13"/>
    </row>
    <row r="129" spans="21:21" x14ac:dyDescent="0.25">
      <c r="U129" s="13"/>
    </row>
    <row r="130" spans="21:21" x14ac:dyDescent="0.25">
      <c r="U130" s="13"/>
    </row>
    <row r="131" spans="21:21" x14ac:dyDescent="0.25">
      <c r="U131" s="13"/>
    </row>
    <row r="132" spans="21:21" x14ac:dyDescent="0.25">
      <c r="U132" s="13"/>
    </row>
    <row r="133" spans="21:21" x14ac:dyDescent="0.25">
      <c r="U133" s="13"/>
    </row>
    <row r="134" spans="21:21" x14ac:dyDescent="0.25">
      <c r="U134" s="13"/>
    </row>
    <row r="135" spans="21:21" x14ac:dyDescent="0.25">
      <c r="U135" s="13"/>
    </row>
    <row r="136" spans="21:21" x14ac:dyDescent="0.25">
      <c r="U136" s="13"/>
    </row>
    <row r="137" spans="21:21" x14ac:dyDescent="0.25">
      <c r="U137" s="13"/>
    </row>
    <row r="138" spans="21:21" x14ac:dyDescent="0.25">
      <c r="U138" s="13"/>
    </row>
    <row r="139" spans="21:21" x14ac:dyDescent="0.25">
      <c r="U139" s="13"/>
    </row>
    <row r="140" spans="21:21" x14ac:dyDescent="0.25">
      <c r="U140" s="13"/>
    </row>
    <row r="141" spans="21:21" x14ac:dyDescent="0.25">
      <c r="U141" s="13"/>
    </row>
    <row r="142" spans="21:21" x14ac:dyDescent="0.25">
      <c r="U142" s="13"/>
    </row>
    <row r="143" spans="21:21" x14ac:dyDescent="0.25">
      <c r="U143" s="13"/>
    </row>
    <row r="144" spans="21:21" x14ac:dyDescent="0.25">
      <c r="U144" s="13"/>
    </row>
    <row r="145" spans="21:21" x14ac:dyDescent="0.25">
      <c r="U145" s="13"/>
    </row>
    <row r="146" spans="21:21" x14ac:dyDescent="0.25">
      <c r="U146" s="13"/>
    </row>
    <row r="147" spans="21:21" x14ac:dyDescent="0.25">
      <c r="U147" s="13"/>
    </row>
    <row r="148" spans="21:21" x14ac:dyDescent="0.25">
      <c r="U148" s="13"/>
    </row>
    <row r="149" spans="21:21" x14ac:dyDescent="0.25">
      <c r="U149" s="13"/>
    </row>
    <row r="150" spans="21:21" x14ac:dyDescent="0.25">
      <c r="U150" s="13"/>
    </row>
    <row r="151" spans="21:21" x14ac:dyDescent="0.25">
      <c r="U151" s="13"/>
    </row>
    <row r="152" spans="21:21" x14ac:dyDescent="0.25">
      <c r="U152" s="13"/>
    </row>
    <row r="153" spans="21:21" x14ac:dyDescent="0.25">
      <c r="U153" s="13"/>
    </row>
    <row r="154" spans="21:21" x14ac:dyDescent="0.25">
      <c r="U154" s="13"/>
    </row>
    <row r="155" spans="21:21" x14ac:dyDescent="0.25">
      <c r="U155" s="13"/>
    </row>
    <row r="156" spans="21:21" x14ac:dyDescent="0.25">
      <c r="U156" s="13"/>
    </row>
    <row r="157" spans="21:21" x14ac:dyDescent="0.25">
      <c r="U157" s="13"/>
    </row>
    <row r="158" spans="21:21" x14ac:dyDescent="0.25">
      <c r="U158" s="13"/>
    </row>
    <row r="159" spans="21:21" x14ac:dyDescent="0.25">
      <c r="U159" s="13"/>
    </row>
    <row r="160" spans="21:21" x14ac:dyDescent="0.25">
      <c r="U160" s="13"/>
    </row>
    <row r="161" spans="21:21" x14ac:dyDescent="0.25">
      <c r="U161" s="13"/>
    </row>
    <row r="162" spans="21:21" x14ac:dyDescent="0.25">
      <c r="U162" s="13"/>
    </row>
    <row r="163" spans="21:21" x14ac:dyDescent="0.25">
      <c r="U163" s="13"/>
    </row>
    <row r="164" spans="21:21" x14ac:dyDescent="0.25">
      <c r="U164" s="13"/>
    </row>
    <row r="165" spans="21:21" x14ac:dyDescent="0.25">
      <c r="U165" s="13"/>
    </row>
    <row r="166" spans="21:21" x14ac:dyDescent="0.25">
      <c r="U166" s="13"/>
    </row>
    <row r="167" spans="21:21" x14ac:dyDescent="0.25">
      <c r="U167" s="13"/>
    </row>
    <row r="168" spans="21:21" x14ac:dyDescent="0.25">
      <c r="U168" s="13"/>
    </row>
    <row r="169" spans="21:21" x14ac:dyDescent="0.25">
      <c r="U169" s="13"/>
    </row>
    <row r="170" spans="21:21" x14ac:dyDescent="0.25">
      <c r="U170" s="13"/>
    </row>
    <row r="171" spans="21:21" x14ac:dyDescent="0.25">
      <c r="U171" s="13"/>
    </row>
    <row r="172" spans="21:21" x14ac:dyDescent="0.25">
      <c r="U172" s="13"/>
    </row>
    <row r="173" spans="21:21" x14ac:dyDescent="0.25">
      <c r="U173" s="13"/>
    </row>
    <row r="174" spans="21:21" x14ac:dyDescent="0.25">
      <c r="U174" s="13"/>
    </row>
    <row r="175" spans="21:21" x14ac:dyDescent="0.25">
      <c r="U175" s="13"/>
    </row>
    <row r="176" spans="21:21" x14ac:dyDescent="0.25">
      <c r="U176" s="13"/>
    </row>
    <row r="177" spans="21:21" x14ac:dyDescent="0.25">
      <c r="U177" s="13"/>
    </row>
    <row r="178" spans="21:21" x14ac:dyDescent="0.25">
      <c r="U178" s="13"/>
    </row>
    <row r="179" spans="21:21" x14ac:dyDescent="0.25">
      <c r="U179" s="13"/>
    </row>
    <row r="180" spans="21:21" x14ac:dyDescent="0.25">
      <c r="U180" s="13"/>
    </row>
    <row r="181" spans="21:21" x14ac:dyDescent="0.25">
      <c r="U181" s="13"/>
    </row>
    <row r="182" spans="21:21" x14ac:dyDescent="0.25">
      <c r="U182" s="13"/>
    </row>
    <row r="183" spans="21:21" x14ac:dyDescent="0.25">
      <c r="U183" s="13"/>
    </row>
    <row r="184" spans="21:21" x14ac:dyDescent="0.25">
      <c r="U184" s="13"/>
    </row>
    <row r="185" spans="21:21" x14ac:dyDescent="0.25">
      <c r="U185" s="13"/>
    </row>
    <row r="186" spans="21:21" x14ac:dyDescent="0.25">
      <c r="U186" s="13"/>
    </row>
    <row r="187" spans="21:21" x14ac:dyDescent="0.25">
      <c r="U187" s="13"/>
    </row>
    <row r="188" spans="21:21" x14ac:dyDescent="0.25">
      <c r="U188" s="13"/>
    </row>
    <row r="189" spans="21:21" x14ac:dyDescent="0.25">
      <c r="U189" s="13"/>
    </row>
    <row r="190" spans="21:21" x14ac:dyDescent="0.25">
      <c r="U190" s="13"/>
    </row>
    <row r="191" spans="21:21" x14ac:dyDescent="0.25">
      <c r="U191" s="13"/>
    </row>
    <row r="192" spans="21:21" x14ac:dyDescent="0.25">
      <c r="U192" s="13"/>
    </row>
    <row r="193" spans="21:21" x14ac:dyDescent="0.25">
      <c r="U193" s="13"/>
    </row>
    <row r="194" spans="21:21" x14ac:dyDescent="0.25">
      <c r="U194" s="13"/>
    </row>
    <row r="195" spans="21:21" x14ac:dyDescent="0.25">
      <c r="U195" s="13"/>
    </row>
    <row r="196" spans="21:21" x14ac:dyDescent="0.25">
      <c r="U196" s="13"/>
    </row>
    <row r="197" spans="21:21" x14ac:dyDescent="0.25">
      <c r="U197" s="13"/>
    </row>
    <row r="198" spans="21:21" x14ac:dyDescent="0.25">
      <c r="U198" s="13"/>
    </row>
    <row r="199" spans="21:21" x14ac:dyDescent="0.25">
      <c r="U199" s="13"/>
    </row>
    <row r="200" spans="21:21" x14ac:dyDescent="0.25">
      <c r="U200" s="13"/>
    </row>
    <row r="201" spans="21:21" x14ac:dyDescent="0.25">
      <c r="U201" s="13"/>
    </row>
    <row r="202" spans="21:21" x14ac:dyDescent="0.25">
      <c r="U202" s="13"/>
    </row>
    <row r="203" spans="21:21" x14ac:dyDescent="0.25">
      <c r="U203" s="13"/>
    </row>
    <row r="204" spans="21:21" x14ac:dyDescent="0.25">
      <c r="U204" s="13"/>
    </row>
    <row r="205" spans="21:21" x14ac:dyDescent="0.25">
      <c r="U205" s="13"/>
    </row>
    <row r="206" spans="21:21" x14ac:dyDescent="0.25">
      <c r="U206" s="13"/>
    </row>
    <row r="207" spans="21:21" x14ac:dyDescent="0.25">
      <c r="U207" s="13"/>
    </row>
    <row r="208" spans="21:21" x14ac:dyDescent="0.25">
      <c r="U208" s="13"/>
    </row>
    <row r="209" spans="21:21" x14ac:dyDescent="0.25">
      <c r="U209" s="13"/>
    </row>
    <row r="210" spans="21:21" x14ac:dyDescent="0.25">
      <c r="U210" s="13"/>
    </row>
    <row r="211" spans="21:21" x14ac:dyDescent="0.25">
      <c r="U211" s="13"/>
    </row>
    <row r="212" spans="21:21" x14ac:dyDescent="0.25">
      <c r="U212" s="13"/>
    </row>
    <row r="213" spans="21:21" x14ac:dyDescent="0.25">
      <c r="U213" s="13"/>
    </row>
    <row r="214" spans="21:21" x14ac:dyDescent="0.25">
      <c r="U214" s="13"/>
    </row>
    <row r="215" spans="21:21" x14ac:dyDescent="0.25">
      <c r="U215" s="13"/>
    </row>
    <row r="216" spans="21:21" x14ac:dyDescent="0.25">
      <c r="U216" s="13"/>
    </row>
    <row r="217" spans="21:21" x14ac:dyDescent="0.25">
      <c r="U217" s="13"/>
    </row>
    <row r="218" spans="21:21" x14ac:dyDescent="0.25">
      <c r="U218" s="13"/>
    </row>
    <row r="219" spans="21:21" x14ac:dyDescent="0.25">
      <c r="U219" s="13"/>
    </row>
    <row r="220" spans="21:21" x14ac:dyDescent="0.25">
      <c r="U220" s="13"/>
    </row>
    <row r="221" spans="21:21" x14ac:dyDescent="0.25">
      <c r="U221" s="13"/>
    </row>
    <row r="222" spans="21:21" x14ac:dyDescent="0.25">
      <c r="U222" s="13"/>
    </row>
    <row r="223" spans="21:21" x14ac:dyDescent="0.25">
      <c r="U223" s="13"/>
    </row>
    <row r="224" spans="21:21" x14ac:dyDescent="0.25">
      <c r="U224" s="13"/>
    </row>
    <row r="225" spans="21:21" x14ac:dyDescent="0.25">
      <c r="U225" s="13"/>
    </row>
    <row r="226" spans="21:21" x14ac:dyDescent="0.25">
      <c r="U226" s="13"/>
    </row>
    <row r="227" spans="21:21" x14ac:dyDescent="0.25">
      <c r="U227" s="13"/>
    </row>
    <row r="228" spans="21:21" x14ac:dyDescent="0.25">
      <c r="U228" s="13"/>
    </row>
    <row r="229" spans="21:21" x14ac:dyDescent="0.25">
      <c r="U229" s="13"/>
    </row>
    <row r="230" spans="21:21" x14ac:dyDescent="0.25">
      <c r="U230" s="13"/>
    </row>
    <row r="231" spans="21:21" x14ac:dyDescent="0.25">
      <c r="U231" s="13"/>
    </row>
    <row r="232" spans="21:21" x14ac:dyDescent="0.25">
      <c r="U232" s="13"/>
    </row>
    <row r="233" spans="21:21" x14ac:dyDescent="0.25">
      <c r="U233" s="13"/>
    </row>
    <row r="234" spans="21:21" x14ac:dyDescent="0.25">
      <c r="U234" s="13"/>
    </row>
    <row r="235" spans="21:21" x14ac:dyDescent="0.25">
      <c r="U235" s="13"/>
    </row>
    <row r="236" spans="21:21" x14ac:dyDescent="0.25">
      <c r="U236" s="13"/>
    </row>
    <row r="237" spans="21:21" x14ac:dyDescent="0.25">
      <c r="U237" s="13"/>
    </row>
    <row r="238" spans="21:21" x14ac:dyDescent="0.25">
      <c r="U238" s="13"/>
    </row>
    <row r="239" spans="21:21" x14ac:dyDescent="0.25">
      <c r="U239" s="13"/>
    </row>
    <row r="240" spans="21:21" x14ac:dyDescent="0.25">
      <c r="U240" s="13"/>
    </row>
    <row r="241" spans="21:21" x14ac:dyDescent="0.25">
      <c r="U241" s="13"/>
    </row>
    <row r="242" spans="21:21" x14ac:dyDescent="0.25">
      <c r="U242" s="13"/>
    </row>
    <row r="243" spans="21:21" x14ac:dyDescent="0.25">
      <c r="U243" s="13"/>
    </row>
    <row r="244" spans="21:21" x14ac:dyDescent="0.25">
      <c r="U244" s="13"/>
    </row>
    <row r="245" spans="21:21" x14ac:dyDescent="0.25">
      <c r="U245" s="13"/>
    </row>
    <row r="246" spans="21:21" x14ac:dyDescent="0.25">
      <c r="U246" s="13"/>
    </row>
    <row r="247" spans="21:21" x14ac:dyDescent="0.25">
      <c r="U247" s="13"/>
    </row>
    <row r="248" spans="21:21" x14ac:dyDescent="0.25">
      <c r="U248" s="13"/>
    </row>
    <row r="249" spans="21:21" x14ac:dyDescent="0.25">
      <c r="U249" s="13"/>
    </row>
    <row r="250" spans="21:21" x14ac:dyDescent="0.25">
      <c r="U250" s="13"/>
    </row>
    <row r="251" spans="21:21" x14ac:dyDescent="0.25">
      <c r="U251" s="13"/>
    </row>
    <row r="252" spans="21:21" x14ac:dyDescent="0.25">
      <c r="U252" s="13"/>
    </row>
    <row r="253" spans="21:21" x14ac:dyDescent="0.25">
      <c r="U253" s="13"/>
    </row>
    <row r="254" spans="21:21" x14ac:dyDescent="0.25">
      <c r="U254" s="13"/>
    </row>
    <row r="255" spans="21:21" x14ac:dyDescent="0.25">
      <c r="U255" s="13"/>
    </row>
    <row r="256" spans="21:21" x14ac:dyDescent="0.25">
      <c r="U256" s="13"/>
    </row>
    <row r="257" spans="21:21" x14ac:dyDescent="0.25">
      <c r="U257" s="13"/>
    </row>
    <row r="258" spans="21:21" x14ac:dyDescent="0.25">
      <c r="U258" s="13"/>
    </row>
    <row r="259" spans="21:21" x14ac:dyDescent="0.25">
      <c r="U259" s="13"/>
    </row>
    <row r="260" spans="21:21" x14ac:dyDescent="0.25">
      <c r="U260" s="13"/>
    </row>
    <row r="261" spans="21:21" x14ac:dyDescent="0.25">
      <c r="U261" s="13"/>
    </row>
    <row r="262" spans="21:21" x14ac:dyDescent="0.25">
      <c r="U262" s="13"/>
    </row>
    <row r="263" spans="21:21" x14ac:dyDescent="0.25">
      <c r="U263" s="13"/>
    </row>
    <row r="264" spans="21:21" x14ac:dyDescent="0.25">
      <c r="U264" s="13"/>
    </row>
    <row r="265" spans="21:21" x14ac:dyDescent="0.25">
      <c r="U265" s="13"/>
    </row>
    <row r="266" spans="21:21" x14ac:dyDescent="0.25">
      <c r="U266" s="13"/>
    </row>
    <row r="267" spans="21:21" x14ac:dyDescent="0.25">
      <c r="U267" s="13"/>
    </row>
    <row r="268" spans="21:21" x14ac:dyDescent="0.25">
      <c r="U268" s="13"/>
    </row>
    <row r="269" spans="21:21" x14ac:dyDescent="0.25">
      <c r="U269" s="13"/>
    </row>
    <row r="270" spans="21:21" x14ac:dyDescent="0.25">
      <c r="U270" s="13"/>
    </row>
    <row r="271" spans="21:21" x14ac:dyDescent="0.25">
      <c r="U271" s="13"/>
    </row>
    <row r="272" spans="21:21" x14ac:dyDescent="0.25">
      <c r="U272" s="13"/>
    </row>
    <row r="273" spans="21:21" x14ac:dyDescent="0.25">
      <c r="U273" s="13"/>
    </row>
    <row r="274" spans="21:21" x14ac:dyDescent="0.25">
      <c r="U274" s="13"/>
    </row>
    <row r="275" spans="21:21" x14ac:dyDescent="0.25">
      <c r="U275" s="13"/>
    </row>
    <row r="276" spans="21:21" x14ac:dyDescent="0.25">
      <c r="U276" s="13"/>
    </row>
    <row r="277" spans="21:21" x14ac:dyDescent="0.25">
      <c r="U277" s="13"/>
    </row>
    <row r="278" spans="21:21" x14ac:dyDescent="0.25">
      <c r="U278" s="13"/>
    </row>
    <row r="279" spans="21:21" x14ac:dyDescent="0.25">
      <c r="U279" s="13"/>
    </row>
    <row r="280" spans="21:21" x14ac:dyDescent="0.25">
      <c r="U280" s="13"/>
    </row>
    <row r="281" spans="21:21" x14ac:dyDescent="0.25">
      <c r="U281" s="13"/>
    </row>
    <row r="282" spans="21:21" x14ac:dyDescent="0.25">
      <c r="U282" s="13"/>
    </row>
    <row r="283" spans="21:21" x14ac:dyDescent="0.25">
      <c r="U283" s="13"/>
    </row>
    <row r="284" spans="21:21" x14ac:dyDescent="0.25">
      <c r="U284" s="13"/>
    </row>
    <row r="285" spans="21:21" x14ac:dyDescent="0.25">
      <c r="U285" s="13"/>
    </row>
    <row r="286" spans="21:21" x14ac:dyDescent="0.25">
      <c r="U286" s="13"/>
    </row>
    <row r="287" spans="21:21" x14ac:dyDescent="0.25">
      <c r="U287" s="13"/>
    </row>
    <row r="288" spans="21:21" x14ac:dyDescent="0.25">
      <c r="U288" s="13"/>
    </row>
    <row r="289" spans="21:21" x14ac:dyDescent="0.25">
      <c r="U289" s="13"/>
    </row>
    <row r="290" spans="21:21" x14ac:dyDescent="0.25">
      <c r="U290" s="13"/>
    </row>
    <row r="291" spans="21:21" x14ac:dyDescent="0.25">
      <c r="U291" s="13"/>
    </row>
    <row r="292" spans="21:21" x14ac:dyDescent="0.25">
      <c r="U292" s="13"/>
    </row>
    <row r="293" spans="21:21" x14ac:dyDescent="0.25">
      <c r="U293" s="13"/>
    </row>
    <row r="294" spans="21:21" x14ac:dyDescent="0.25">
      <c r="U294" s="13"/>
    </row>
    <row r="295" spans="21:21" x14ac:dyDescent="0.25">
      <c r="U295" s="13"/>
    </row>
    <row r="296" spans="21:21" x14ac:dyDescent="0.25">
      <c r="U296" s="13"/>
    </row>
    <row r="297" spans="21:21" x14ac:dyDescent="0.25">
      <c r="U297" s="13"/>
    </row>
    <row r="298" spans="21:21" x14ac:dyDescent="0.25">
      <c r="U298" s="13"/>
    </row>
    <row r="299" spans="21:21" x14ac:dyDescent="0.25">
      <c r="U299" s="13"/>
    </row>
    <row r="300" spans="21:21" x14ac:dyDescent="0.25">
      <c r="U300" s="13"/>
    </row>
    <row r="301" spans="21:21" x14ac:dyDescent="0.25">
      <c r="U301" s="13"/>
    </row>
    <row r="302" spans="21:21" x14ac:dyDescent="0.25">
      <c r="U302" s="13"/>
    </row>
    <row r="303" spans="21:21" x14ac:dyDescent="0.25">
      <c r="U303" s="13"/>
    </row>
    <row r="304" spans="21:21" x14ac:dyDescent="0.25">
      <c r="U304" s="13"/>
    </row>
    <row r="305" spans="21:21" x14ac:dyDescent="0.25">
      <c r="U305" s="13"/>
    </row>
    <row r="306" spans="21:21" x14ac:dyDescent="0.25">
      <c r="U306" s="13"/>
    </row>
    <row r="307" spans="21:21" x14ac:dyDescent="0.25">
      <c r="U307" s="13"/>
    </row>
    <row r="308" spans="21:21" x14ac:dyDescent="0.25">
      <c r="U308" s="13"/>
    </row>
    <row r="309" spans="21:21" x14ac:dyDescent="0.25">
      <c r="U309" s="13"/>
    </row>
    <row r="310" spans="21:21" x14ac:dyDescent="0.25">
      <c r="U310" s="13"/>
    </row>
    <row r="311" spans="21:21" x14ac:dyDescent="0.25">
      <c r="U311" s="13"/>
    </row>
    <row r="312" spans="21:21" x14ac:dyDescent="0.25">
      <c r="U312" s="13"/>
    </row>
    <row r="313" spans="21:21" x14ac:dyDescent="0.25">
      <c r="U313" s="13"/>
    </row>
    <row r="314" spans="21:21" x14ac:dyDescent="0.25">
      <c r="U314" s="13"/>
    </row>
    <row r="315" spans="21:21" x14ac:dyDescent="0.25">
      <c r="U315" s="13"/>
    </row>
    <row r="316" spans="21:21" x14ac:dyDescent="0.25">
      <c r="U316" s="13"/>
    </row>
    <row r="317" spans="21:21" x14ac:dyDescent="0.25">
      <c r="U317" s="13"/>
    </row>
    <row r="318" spans="21:21" x14ac:dyDescent="0.25">
      <c r="U318" s="13"/>
    </row>
    <row r="319" spans="21:21" x14ac:dyDescent="0.25">
      <c r="U319" s="13"/>
    </row>
    <row r="320" spans="21:21" x14ac:dyDescent="0.25">
      <c r="U320" s="13"/>
    </row>
    <row r="321" spans="21:21" x14ac:dyDescent="0.25">
      <c r="U321" s="13"/>
    </row>
    <row r="322" spans="21:21" x14ac:dyDescent="0.25">
      <c r="U322" s="13"/>
    </row>
    <row r="323" spans="21:21" x14ac:dyDescent="0.25">
      <c r="U323" s="13"/>
    </row>
    <row r="324" spans="21:21" x14ac:dyDescent="0.25">
      <c r="U324" s="13"/>
    </row>
    <row r="325" spans="21:21" x14ac:dyDescent="0.25">
      <c r="U325" s="13"/>
    </row>
    <row r="326" spans="21:21" x14ac:dyDescent="0.25">
      <c r="U326" s="13"/>
    </row>
    <row r="327" spans="21:21" x14ac:dyDescent="0.25">
      <c r="U327" s="13"/>
    </row>
    <row r="328" spans="21:21" x14ac:dyDescent="0.25">
      <c r="U328" s="13"/>
    </row>
    <row r="329" spans="21:21" x14ac:dyDescent="0.25">
      <c r="U329" s="13"/>
    </row>
    <row r="330" spans="21:21" x14ac:dyDescent="0.25">
      <c r="U330" s="13"/>
    </row>
    <row r="331" spans="21:21" x14ac:dyDescent="0.25">
      <c r="U331" s="13"/>
    </row>
    <row r="332" spans="21:21" x14ac:dyDescent="0.25">
      <c r="U332" s="13"/>
    </row>
    <row r="333" spans="21:21" x14ac:dyDescent="0.25">
      <c r="U333" s="13"/>
    </row>
    <row r="334" spans="21:21" x14ac:dyDescent="0.25">
      <c r="U334" s="13"/>
    </row>
    <row r="335" spans="21:21" x14ac:dyDescent="0.25">
      <c r="U335" s="13"/>
    </row>
    <row r="336" spans="21:21" x14ac:dyDescent="0.25">
      <c r="U336" s="13"/>
    </row>
    <row r="337" spans="21:21" x14ac:dyDescent="0.25">
      <c r="U337" s="13"/>
    </row>
    <row r="338" spans="21:21" x14ac:dyDescent="0.25">
      <c r="U338" s="13"/>
    </row>
    <row r="339" spans="21:21" x14ac:dyDescent="0.25">
      <c r="U339" s="13"/>
    </row>
    <row r="340" spans="21:21" x14ac:dyDescent="0.25">
      <c r="U340" s="13"/>
    </row>
    <row r="341" spans="21:21" x14ac:dyDescent="0.25">
      <c r="U341" s="13"/>
    </row>
    <row r="342" spans="21:21" x14ac:dyDescent="0.25">
      <c r="U342" s="13"/>
    </row>
    <row r="343" spans="21:21" x14ac:dyDescent="0.25">
      <c r="U343" s="13"/>
    </row>
    <row r="344" spans="21:21" x14ac:dyDescent="0.25">
      <c r="U344" s="13"/>
    </row>
    <row r="345" spans="21:21" x14ac:dyDescent="0.25">
      <c r="U345" s="13"/>
    </row>
    <row r="346" spans="21:21" x14ac:dyDescent="0.25">
      <c r="U346" s="13"/>
    </row>
    <row r="347" spans="21:21" x14ac:dyDescent="0.25">
      <c r="U347" s="13"/>
    </row>
    <row r="348" spans="21:21" x14ac:dyDescent="0.25">
      <c r="U348" s="13"/>
    </row>
    <row r="349" spans="21:21" x14ac:dyDescent="0.25">
      <c r="U349" s="13"/>
    </row>
    <row r="350" spans="21:21" x14ac:dyDescent="0.25">
      <c r="U350" s="13"/>
    </row>
    <row r="351" spans="21:21" x14ac:dyDescent="0.25">
      <c r="U351" s="13"/>
    </row>
    <row r="352" spans="21:21" x14ac:dyDescent="0.25">
      <c r="U352" s="13"/>
    </row>
    <row r="353" spans="21:21" x14ac:dyDescent="0.25">
      <c r="U353" s="13"/>
    </row>
    <row r="354" spans="21:21" x14ac:dyDescent="0.25">
      <c r="U354" s="13"/>
    </row>
    <row r="355" spans="21:21" x14ac:dyDescent="0.25">
      <c r="U355" s="13"/>
    </row>
    <row r="356" spans="21:21" x14ac:dyDescent="0.25">
      <c r="U356" s="13"/>
    </row>
    <row r="357" spans="21:21" x14ac:dyDescent="0.25">
      <c r="U357" s="13"/>
    </row>
    <row r="358" spans="21:21" x14ac:dyDescent="0.25">
      <c r="U358" s="13"/>
    </row>
    <row r="359" spans="21:21" x14ac:dyDescent="0.25">
      <c r="U359" s="13"/>
    </row>
    <row r="360" spans="21:21" x14ac:dyDescent="0.25">
      <c r="U360" s="13"/>
    </row>
    <row r="361" spans="21:21" x14ac:dyDescent="0.25">
      <c r="U361" s="13"/>
    </row>
    <row r="362" spans="21:21" x14ac:dyDescent="0.25">
      <c r="U362" s="13"/>
    </row>
    <row r="363" spans="21:21" x14ac:dyDescent="0.25">
      <c r="U363" s="13"/>
    </row>
    <row r="364" spans="21:21" x14ac:dyDescent="0.25">
      <c r="U364" s="13"/>
    </row>
    <row r="365" spans="21:21" x14ac:dyDescent="0.25">
      <c r="U365" s="13"/>
    </row>
    <row r="366" spans="21:21" x14ac:dyDescent="0.25">
      <c r="U366" s="13"/>
    </row>
    <row r="367" spans="21:21" x14ac:dyDescent="0.25">
      <c r="U367" s="13"/>
    </row>
    <row r="368" spans="21:21" x14ac:dyDescent="0.25">
      <c r="U368" s="13"/>
    </row>
    <row r="369" spans="21:21" x14ac:dyDescent="0.25">
      <c r="U369" s="13"/>
    </row>
    <row r="370" spans="21:21" x14ac:dyDescent="0.25">
      <c r="U370" s="13"/>
    </row>
    <row r="371" spans="21:21" x14ac:dyDescent="0.25">
      <c r="U371" s="13"/>
    </row>
    <row r="372" spans="21:21" x14ac:dyDescent="0.25">
      <c r="U372" s="13"/>
    </row>
    <row r="373" spans="21:21" x14ac:dyDescent="0.25">
      <c r="U373" s="13"/>
    </row>
    <row r="374" spans="21:21" x14ac:dyDescent="0.25">
      <c r="U374" s="13"/>
    </row>
    <row r="375" spans="21:21" x14ac:dyDescent="0.25">
      <c r="U375" s="13"/>
    </row>
    <row r="376" spans="21:21" x14ac:dyDescent="0.25">
      <c r="U376" s="13"/>
    </row>
    <row r="377" spans="21:21" x14ac:dyDescent="0.25">
      <c r="U377" s="13"/>
    </row>
    <row r="378" spans="21:21" x14ac:dyDescent="0.25">
      <c r="U378" s="13"/>
    </row>
    <row r="379" spans="21:21" x14ac:dyDescent="0.25">
      <c r="U379" s="13"/>
    </row>
    <row r="380" spans="21:21" x14ac:dyDescent="0.25">
      <c r="U380" s="13"/>
    </row>
    <row r="381" spans="21:21" x14ac:dyDescent="0.25">
      <c r="U381" s="13"/>
    </row>
    <row r="382" spans="21:21" x14ac:dyDescent="0.25">
      <c r="U382" s="13"/>
    </row>
    <row r="383" spans="21:21" x14ac:dyDescent="0.25">
      <c r="U383" s="13"/>
    </row>
    <row r="384" spans="21:21" x14ac:dyDescent="0.25">
      <c r="U384" s="13"/>
    </row>
    <row r="385" spans="21:21" x14ac:dyDescent="0.25">
      <c r="U385" s="13"/>
    </row>
    <row r="386" spans="21:21" x14ac:dyDescent="0.25">
      <c r="U386" s="13"/>
    </row>
    <row r="387" spans="21:21" x14ac:dyDescent="0.25">
      <c r="U387" s="13"/>
    </row>
    <row r="388" spans="21:21" x14ac:dyDescent="0.25">
      <c r="U388" s="13"/>
    </row>
    <row r="389" spans="21:21" x14ac:dyDescent="0.25">
      <c r="U389" s="13"/>
    </row>
    <row r="390" spans="21:21" x14ac:dyDescent="0.25">
      <c r="U390" s="13"/>
    </row>
    <row r="391" spans="21:21" x14ac:dyDescent="0.25">
      <c r="U391" s="13"/>
    </row>
    <row r="392" spans="21:21" x14ac:dyDescent="0.25">
      <c r="U392" s="13"/>
    </row>
    <row r="393" spans="21:21" x14ac:dyDescent="0.25">
      <c r="U393" s="13"/>
    </row>
    <row r="394" spans="21:21" x14ac:dyDescent="0.25">
      <c r="U394" s="13"/>
    </row>
    <row r="395" spans="21:21" x14ac:dyDescent="0.25">
      <c r="U395" s="13"/>
    </row>
    <row r="396" spans="21:21" x14ac:dyDescent="0.25">
      <c r="U396" s="13"/>
    </row>
    <row r="397" spans="21:21" x14ac:dyDescent="0.25">
      <c r="U397" s="13"/>
    </row>
    <row r="398" spans="21:21" x14ac:dyDescent="0.25">
      <c r="U398" s="13"/>
    </row>
    <row r="399" spans="21:21" x14ac:dyDescent="0.25">
      <c r="U399" s="13"/>
    </row>
    <row r="400" spans="21:21" x14ac:dyDescent="0.25">
      <c r="U400" s="13"/>
    </row>
    <row r="401" spans="21:21" x14ac:dyDescent="0.25">
      <c r="U401" s="13"/>
    </row>
    <row r="402" spans="21:21" x14ac:dyDescent="0.25">
      <c r="U402" s="13"/>
    </row>
    <row r="403" spans="21:21" x14ac:dyDescent="0.25">
      <c r="U403" s="13"/>
    </row>
    <row r="404" spans="21:21" x14ac:dyDescent="0.25">
      <c r="U404" s="13"/>
    </row>
    <row r="405" spans="21:21" x14ac:dyDescent="0.25">
      <c r="U405" s="13"/>
    </row>
    <row r="406" spans="21:21" x14ac:dyDescent="0.25">
      <c r="U406" s="13"/>
    </row>
    <row r="407" spans="21:21" x14ac:dyDescent="0.25">
      <c r="U407" s="13"/>
    </row>
    <row r="408" spans="21:21" x14ac:dyDescent="0.25">
      <c r="U408" s="13"/>
    </row>
    <row r="409" spans="21:21" x14ac:dyDescent="0.25">
      <c r="U409" s="13"/>
    </row>
    <row r="410" spans="21:21" x14ac:dyDescent="0.25">
      <c r="U410" s="13"/>
    </row>
    <row r="411" spans="21:21" x14ac:dyDescent="0.25">
      <c r="U411" s="13"/>
    </row>
    <row r="412" spans="21:21" x14ac:dyDescent="0.25">
      <c r="U412" s="13"/>
    </row>
    <row r="413" spans="21:21" x14ac:dyDescent="0.25">
      <c r="U413" s="13"/>
    </row>
    <row r="414" spans="21:21" x14ac:dyDescent="0.25">
      <c r="U414" s="13"/>
    </row>
    <row r="415" spans="21:21" x14ac:dyDescent="0.25">
      <c r="U415" s="13"/>
    </row>
    <row r="416" spans="21:21" x14ac:dyDescent="0.25">
      <c r="U416" s="13"/>
    </row>
    <row r="417" spans="21:21" x14ac:dyDescent="0.25">
      <c r="U417" s="13"/>
    </row>
    <row r="418" spans="21:21" x14ac:dyDescent="0.25">
      <c r="U418" s="13"/>
    </row>
    <row r="419" spans="21:21" x14ac:dyDescent="0.25">
      <c r="U419" s="13"/>
    </row>
    <row r="420" spans="21:21" x14ac:dyDescent="0.25">
      <c r="U420" s="13"/>
    </row>
    <row r="421" spans="21:21" x14ac:dyDescent="0.25">
      <c r="U421" s="13"/>
    </row>
    <row r="422" spans="21:21" x14ac:dyDescent="0.25">
      <c r="U422" s="13"/>
    </row>
    <row r="423" spans="21:21" x14ac:dyDescent="0.25">
      <c r="U423" s="13"/>
    </row>
    <row r="424" spans="21:21" x14ac:dyDescent="0.25">
      <c r="U424" s="13"/>
    </row>
    <row r="425" spans="21:21" x14ac:dyDescent="0.25">
      <c r="U425" s="13"/>
    </row>
    <row r="426" spans="21:21" x14ac:dyDescent="0.25">
      <c r="U426" s="13"/>
    </row>
    <row r="427" spans="21:21" x14ac:dyDescent="0.25">
      <c r="U427" s="13"/>
    </row>
    <row r="428" spans="21:21" x14ac:dyDescent="0.25">
      <c r="U428" s="13"/>
    </row>
    <row r="429" spans="21:21" x14ac:dyDescent="0.25">
      <c r="U429" s="13"/>
    </row>
    <row r="430" spans="21:21" x14ac:dyDescent="0.25">
      <c r="U430" s="13"/>
    </row>
    <row r="431" spans="21:21" x14ac:dyDescent="0.25">
      <c r="U431" s="13"/>
    </row>
    <row r="432" spans="21:21" x14ac:dyDescent="0.25">
      <c r="U432" s="13"/>
    </row>
    <row r="433" spans="21:21" x14ac:dyDescent="0.25">
      <c r="U433" s="13"/>
    </row>
    <row r="434" spans="21:21" x14ac:dyDescent="0.25">
      <c r="U434" s="13"/>
    </row>
    <row r="435" spans="21:21" x14ac:dyDescent="0.25">
      <c r="U435" s="13"/>
    </row>
    <row r="436" spans="21:21" x14ac:dyDescent="0.25">
      <c r="U436" s="13"/>
    </row>
    <row r="437" spans="21:21" x14ac:dyDescent="0.25">
      <c r="U437" s="13"/>
    </row>
    <row r="438" spans="21:21" x14ac:dyDescent="0.25">
      <c r="U438" s="13"/>
    </row>
    <row r="439" spans="21:21" x14ac:dyDescent="0.25">
      <c r="U439" s="13"/>
    </row>
    <row r="440" spans="21:21" x14ac:dyDescent="0.25">
      <c r="U440" s="13"/>
    </row>
    <row r="441" spans="21:21" x14ac:dyDescent="0.25">
      <c r="U441" s="13"/>
    </row>
    <row r="442" spans="21:21" x14ac:dyDescent="0.25">
      <c r="U442" s="13"/>
    </row>
    <row r="443" spans="21:21" x14ac:dyDescent="0.25">
      <c r="U443" s="13"/>
    </row>
    <row r="444" spans="21:21" x14ac:dyDescent="0.25">
      <c r="U444" s="13"/>
    </row>
    <row r="445" spans="21:21" x14ac:dyDescent="0.25">
      <c r="U445" s="13"/>
    </row>
    <row r="446" spans="21:21" x14ac:dyDescent="0.25">
      <c r="U446" s="13"/>
    </row>
    <row r="447" spans="21:21" x14ac:dyDescent="0.25">
      <c r="U447" s="13"/>
    </row>
    <row r="448" spans="21:21" x14ac:dyDescent="0.25">
      <c r="U448" s="13"/>
    </row>
    <row r="449" spans="21:21" x14ac:dyDescent="0.25">
      <c r="U449" s="13"/>
    </row>
    <row r="450" spans="21:21" x14ac:dyDescent="0.25">
      <c r="U450" s="13"/>
    </row>
    <row r="451" spans="21:21" x14ac:dyDescent="0.25">
      <c r="U451" s="13"/>
    </row>
    <row r="452" spans="21:21" x14ac:dyDescent="0.25">
      <c r="U452" s="13"/>
    </row>
    <row r="453" spans="21:21" x14ac:dyDescent="0.25">
      <c r="U453" s="13"/>
    </row>
    <row r="454" spans="21:21" x14ac:dyDescent="0.25">
      <c r="U454" s="13"/>
    </row>
    <row r="455" spans="21:21" x14ac:dyDescent="0.25">
      <c r="U455" s="13"/>
    </row>
    <row r="456" spans="21:21" x14ac:dyDescent="0.25">
      <c r="U456" s="13"/>
    </row>
    <row r="457" spans="21:21" x14ac:dyDescent="0.25">
      <c r="U457" s="13"/>
    </row>
    <row r="458" spans="21:21" x14ac:dyDescent="0.25">
      <c r="U458" s="13"/>
    </row>
    <row r="459" spans="21:21" x14ac:dyDescent="0.25">
      <c r="U459" s="13"/>
    </row>
    <row r="460" spans="21:21" x14ac:dyDescent="0.25">
      <c r="U460" s="13"/>
    </row>
    <row r="461" spans="21:21" x14ac:dyDescent="0.25">
      <c r="U461" s="13"/>
    </row>
    <row r="462" spans="21:21" x14ac:dyDescent="0.25">
      <c r="U462" s="13"/>
    </row>
    <row r="463" spans="21:21" x14ac:dyDescent="0.25">
      <c r="U463" s="13"/>
    </row>
    <row r="464" spans="21:21" x14ac:dyDescent="0.25">
      <c r="U464" s="13"/>
    </row>
    <row r="465" spans="21:21" x14ac:dyDescent="0.25">
      <c r="U465" s="13"/>
    </row>
    <row r="466" spans="21:21" x14ac:dyDescent="0.25">
      <c r="U466" s="13"/>
    </row>
    <row r="467" spans="21:21" x14ac:dyDescent="0.25">
      <c r="U467" s="13"/>
    </row>
    <row r="468" spans="21:21" x14ac:dyDescent="0.25">
      <c r="U468" s="13"/>
    </row>
    <row r="469" spans="21:21" x14ac:dyDescent="0.25">
      <c r="U469" s="13"/>
    </row>
    <row r="470" spans="21:21" x14ac:dyDescent="0.25">
      <c r="U470" s="13"/>
    </row>
    <row r="471" spans="21:21" x14ac:dyDescent="0.25">
      <c r="U471" s="13"/>
    </row>
    <row r="472" spans="21:21" x14ac:dyDescent="0.25">
      <c r="U472" s="13"/>
    </row>
    <row r="473" spans="21:21" x14ac:dyDescent="0.25">
      <c r="U473" s="13"/>
    </row>
    <row r="474" spans="21:21" x14ac:dyDescent="0.25">
      <c r="U474" s="13"/>
    </row>
    <row r="475" spans="21:21" x14ac:dyDescent="0.25">
      <c r="U475" s="13"/>
    </row>
    <row r="476" spans="21:21" x14ac:dyDescent="0.25">
      <c r="U476" s="13"/>
    </row>
    <row r="477" spans="21:21" x14ac:dyDescent="0.25">
      <c r="U477" s="13"/>
    </row>
    <row r="478" spans="21:21" x14ac:dyDescent="0.25">
      <c r="U478" s="13"/>
    </row>
    <row r="479" spans="21:21" x14ac:dyDescent="0.25">
      <c r="U479" s="13"/>
    </row>
    <row r="480" spans="21:21" x14ac:dyDescent="0.25">
      <c r="U480" s="13"/>
    </row>
    <row r="481" spans="21:21" x14ac:dyDescent="0.25">
      <c r="U481" s="13"/>
    </row>
    <row r="482" spans="21:21" x14ac:dyDescent="0.25">
      <c r="U482" s="13"/>
    </row>
    <row r="483" spans="21:21" x14ac:dyDescent="0.25">
      <c r="U483" s="13"/>
    </row>
    <row r="484" spans="21:21" x14ac:dyDescent="0.25">
      <c r="U484" s="13"/>
    </row>
    <row r="485" spans="21:21" x14ac:dyDescent="0.25">
      <c r="U485" s="13"/>
    </row>
    <row r="486" spans="21:21" x14ac:dyDescent="0.25">
      <c r="U486" s="13"/>
    </row>
    <row r="487" spans="21:21" x14ac:dyDescent="0.25">
      <c r="U487" s="13"/>
    </row>
    <row r="488" spans="21:21" x14ac:dyDescent="0.25">
      <c r="U488" s="13"/>
    </row>
    <row r="489" spans="21:21" x14ac:dyDescent="0.25">
      <c r="U489" s="13"/>
    </row>
    <row r="490" spans="21:21" x14ac:dyDescent="0.25">
      <c r="U490" s="13"/>
    </row>
    <row r="491" spans="21:21" x14ac:dyDescent="0.25">
      <c r="U491" s="13"/>
    </row>
    <row r="492" spans="21:21" x14ac:dyDescent="0.25">
      <c r="U492" s="13"/>
    </row>
    <row r="493" spans="21:21" x14ac:dyDescent="0.25">
      <c r="U493" s="13"/>
    </row>
    <row r="494" spans="21:21" x14ac:dyDescent="0.25">
      <c r="U494" s="13"/>
    </row>
    <row r="495" spans="21:21" x14ac:dyDescent="0.25">
      <c r="U495" s="13"/>
    </row>
    <row r="496" spans="21:21" x14ac:dyDescent="0.25">
      <c r="U496" s="13"/>
    </row>
    <row r="497" spans="21:21" x14ac:dyDescent="0.25">
      <c r="U497" s="13"/>
    </row>
    <row r="498" spans="21:21" x14ac:dyDescent="0.25">
      <c r="U498" s="13"/>
    </row>
    <row r="499" spans="21:21" x14ac:dyDescent="0.25">
      <c r="U499" s="13"/>
    </row>
    <row r="500" spans="21:21" x14ac:dyDescent="0.25">
      <c r="U500" s="13"/>
    </row>
    <row r="501" spans="21:21" x14ac:dyDescent="0.25">
      <c r="U501" s="13"/>
    </row>
    <row r="502" spans="21:21" x14ac:dyDescent="0.25">
      <c r="U502" s="13"/>
    </row>
    <row r="503" spans="21:21" x14ac:dyDescent="0.25">
      <c r="U503" s="13"/>
    </row>
    <row r="504" spans="21:21" x14ac:dyDescent="0.25">
      <c r="U504" s="13"/>
    </row>
    <row r="505" spans="21:21" x14ac:dyDescent="0.25">
      <c r="U505" s="13"/>
    </row>
    <row r="506" spans="21:21" x14ac:dyDescent="0.25">
      <c r="U506" s="13"/>
    </row>
    <row r="507" spans="21:21" x14ac:dyDescent="0.25">
      <c r="U507" s="13"/>
    </row>
    <row r="508" spans="21:21" x14ac:dyDescent="0.25">
      <c r="U508" s="13"/>
    </row>
    <row r="509" spans="21:21" x14ac:dyDescent="0.25">
      <c r="U509" s="13"/>
    </row>
    <row r="510" spans="21:21" x14ac:dyDescent="0.25">
      <c r="U510" s="13"/>
    </row>
    <row r="511" spans="21:21" x14ac:dyDescent="0.25">
      <c r="U511" s="13"/>
    </row>
    <row r="512" spans="21:21" x14ac:dyDescent="0.25">
      <c r="U512" s="13"/>
    </row>
    <row r="513" spans="21:21" x14ac:dyDescent="0.25">
      <c r="U513" s="13"/>
    </row>
    <row r="514" spans="21:21" x14ac:dyDescent="0.25">
      <c r="U514" s="13"/>
    </row>
    <row r="515" spans="21:21" x14ac:dyDescent="0.25">
      <c r="U515" s="13"/>
    </row>
    <row r="516" spans="21:21" x14ac:dyDescent="0.25">
      <c r="U516" s="13"/>
    </row>
    <row r="517" spans="21:21" x14ac:dyDescent="0.25">
      <c r="U517" s="13"/>
    </row>
    <row r="518" spans="21:21" x14ac:dyDescent="0.25">
      <c r="U518" s="13"/>
    </row>
    <row r="519" spans="21:21" x14ac:dyDescent="0.25">
      <c r="U519" s="13"/>
    </row>
    <row r="520" spans="21:21" x14ac:dyDescent="0.25">
      <c r="U520" s="13"/>
    </row>
    <row r="521" spans="21:21" x14ac:dyDescent="0.25">
      <c r="U521" s="13"/>
    </row>
    <row r="522" spans="21:21" x14ac:dyDescent="0.25">
      <c r="U522" s="13"/>
    </row>
    <row r="523" spans="21:21" x14ac:dyDescent="0.25">
      <c r="U523" s="13"/>
    </row>
    <row r="524" spans="21:21" x14ac:dyDescent="0.25">
      <c r="U524" s="13"/>
    </row>
    <row r="525" spans="21:21" x14ac:dyDescent="0.25">
      <c r="U525" s="13"/>
    </row>
    <row r="526" spans="21:21" x14ac:dyDescent="0.25">
      <c r="U526" s="13"/>
    </row>
    <row r="527" spans="21:21" x14ac:dyDescent="0.25">
      <c r="U527" s="13"/>
    </row>
    <row r="528" spans="21:21" x14ac:dyDescent="0.25">
      <c r="U528" s="13"/>
    </row>
    <row r="529" spans="21:21" x14ac:dyDescent="0.25">
      <c r="U529" s="13"/>
    </row>
    <row r="530" spans="21:21" x14ac:dyDescent="0.25">
      <c r="U530" s="13"/>
    </row>
    <row r="531" spans="21:21" x14ac:dyDescent="0.25">
      <c r="U531" s="13"/>
    </row>
    <row r="532" spans="21:21" x14ac:dyDescent="0.25">
      <c r="U532" s="13"/>
    </row>
    <row r="533" spans="21:21" x14ac:dyDescent="0.25">
      <c r="U533" s="13"/>
    </row>
    <row r="534" spans="21:21" x14ac:dyDescent="0.25">
      <c r="U534" s="13"/>
    </row>
    <row r="535" spans="21:21" x14ac:dyDescent="0.25">
      <c r="U535" s="13"/>
    </row>
    <row r="536" spans="21:21" x14ac:dyDescent="0.25">
      <c r="U536" s="13"/>
    </row>
    <row r="537" spans="21:21" x14ac:dyDescent="0.25">
      <c r="U537" s="13"/>
    </row>
    <row r="538" spans="21:21" x14ac:dyDescent="0.25">
      <c r="U538" s="13"/>
    </row>
    <row r="539" spans="21:21" x14ac:dyDescent="0.25">
      <c r="U539" s="13"/>
    </row>
    <row r="540" spans="21:21" x14ac:dyDescent="0.25">
      <c r="U540" s="13"/>
    </row>
    <row r="541" spans="21:21" x14ac:dyDescent="0.25">
      <c r="U541" s="13"/>
    </row>
    <row r="542" spans="21:21" x14ac:dyDescent="0.25">
      <c r="U542" s="13"/>
    </row>
    <row r="543" spans="21:21" x14ac:dyDescent="0.25">
      <c r="U543" s="13"/>
    </row>
    <row r="544" spans="21:21" x14ac:dyDescent="0.25">
      <c r="U544" s="13"/>
    </row>
    <row r="545" spans="21:21" x14ac:dyDescent="0.25">
      <c r="U545" s="13"/>
    </row>
    <row r="546" spans="21:21" x14ac:dyDescent="0.25">
      <c r="U546" s="13"/>
    </row>
    <row r="547" spans="21:21" x14ac:dyDescent="0.25">
      <c r="U547" s="13"/>
    </row>
    <row r="548" spans="21:21" x14ac:dyDescent="0.25">
      <c r="U548" s="13"/>
    </row>
    <row r="549" spans="21:21" x14ac:dyDescent="0.25">
      <c r="U549" s="13"/>
    </row>
    <row r="550" spans="21:21" x14ac:dyDescent="0.25">
      <c r="U550" s="13"/>
    </row>
    <row r="551" spans="21:21" x14ac:dyDescent="0.25">
      <c r="U551" s="13"/>
    </row>
    <row r="552" spans="21:21" x14ac:dyDescent="0.25">
      <c r="U552" s="13"/>
    </row>
    <row r="553" spans="21:21" x14ac:dyDescent="0.25">
      <c r="U553" s="13"/>
    </row>
    <row r="554" spans="21:21" x14ac:dyDescent="0.25">
      <c r="U554" s="13"/>
    </row>
    <row r="555" spans="21:21" x14ac:dyDescent="0.25">
      <c r="U555" s="13"/>
    </row>
    <row r="556" spans="21:21" x14ac:dyDescent="0.25">
      <c r="U556" s="13"/>
    </row>
    <row r="557" spans="21:21" x14ac:dyDescent="0.25">
      <c r="U557" s="13"/>
    </row>
    <row r="558" spans="21:21" x14ac:dyDescent="0.25">
      <c r="U558" s="13"/>
    </row>
    <row r="559" spans="21:21" x14ac:dyDescent="0.25">
      <c r="U559" s="13"/>
    </row>
    <row r="560" spans="21:21" x14ac:dyDescent="0.25">
      <c r="U560" s="13"/>
    </row>
    <row r="561" spans="21:21" x14ac:dyDescent="0.25">
      <c r="U561" s="13"/>
    </row>
    <row r="562" spans="21:21" x14ac:dyDescent="0.25">
      <c r="U562" s="13"/>
    </row>
    <row r="563" spans="21:21" x14ac:dyDescent="0.25">
      <c r="U563" s="13"/>
    </row>
    <row r="564" spans="21:21" x14ac:dyDescent="0.25">
      <c r="U564" s="13"/>
    </row>
    <row r="565" spans="21:21" x14ac:dyDescent="0.25">
      <c r="U565" s="13"/>
    </row>
    <row r="566" spans="21:21" x14ac:dyDescent="0.25">
      <c r="U566" s="13"/>
    </row>
    <row r="567" spans="21:21" x14ac:dyDescent="0.25">
      <c r="U567" s="13"/>
    </row>
    <row r="568" spans="21:21" x14ac:dyDescent="0.25">
      <c r="U568" s="13"/>
    </row>
    <row r="569" spans="21:21" x14ac:dyDescent="0.25">
      <c r="U569" s="13"/>
    </row>
    <row r="570" spans="21:21" x14ac:dyDescent="0.25">
      <c r="U570" s="13"/>
    </row>
    <row r="571" spans="21:21" x14ac:dyDescent="0.25">
      <c r="U571" s="13"/>
    </row>
    <row r="572" spans="21:21" x14ac:dyDescent="0.25">
      <c r="U572" s="13"/>
    </row>
    <row r="573" spans="21:21" x14ac:dyDescent="0.25">
      <c r="U573" s="13"/>
    </row>
    <row r="574" spans="21:21" x14ac:dyDescent="0.25">
      <c r="U574" s="13"/>
    </row>
    <row r="575" spans="21:21" x14ac:dyDescent="0.25">
      <c r="U575" s="13"/>
    </row>
    <row r="576" spans="21:21" x14ac:dyDescent="0.25">
      <c r="U576" s="13"/>
    </row>
    <row r="577" spans="21:21" x14ac:dyDescent="0.25">
      <c r="U577" s="13"/>
    </row>
    <row r="578" spans="21:21" x14ac:dyDescent="0.25">
      <c r="U578" s="13"/>
    </row>
    <row r="579" spans="21:21" x14ac:dyDescent="0.25">
      <c r="U579" s="13"/>
    </row>
    <row r="580" spans="21:21" x14ac:dyDescent="0.25">
      <c r="U580" s="13"/>
    </row>
    <row r="581" spans="21:21" x14ac:dyDescent="0.25">
      <c r="U581" s="13"/>
    </row>
    <row r="582" spans="21:21" x14ac:dyDescent="0.25">
      <c r="U582" s="13"/>
    </row>
    <row r="583" spans="21:21" x14ac:dyDescent="0.25">
      <c r="U583" s="13"/>
    </row>
    <row r="584" spans="21:21" x14ac:dyDescent="0.25">
      <c r="U584" s="13"/>
    </row>
    <row r="585" spans="21:21" x14ac:dyDescent="0.25">
      <c r="U585" s="13"/>
    </row>
    <row r="586" spans="21:21" x14ac:dyDescent="0.25">
      <c r="U586" s="13"/>
    </row>
    <row r="587" spans="21:21" x14ac:dyDescent="0.25">
      <c r="U587" s="13"/>
    </row>
    <row r="588" spans="21:21" x14ac:dyDescent="0.25">
      <c r="U588" s="13"/>
    </row>
    <row r="589" spans="21:21" x14ac:dyDescent="0.25">
      <c r="U589" s="13"/>
    </row>
    <row r="590" spans="21:21" x14ac:dyDescent="0.25">
      <c r="U590" s="13"/>
    </row>
    <row r="591" spans="21:21" x14ac:dyDescent="0.25">
      <c r="U591" s="13"/>
    </row>
    <row r="592" spans="21:21" x14ac:dyDescent="0.25">
      <c r="U592" s="13"/>
    </row>
    <row r="593" spans="21:21" x14ac:dyDescent="0.25">
      <c r="U593" s="13"/>
    </row>
    <row r="594" spans="21:21" x14ac:dyDescent="0.25">
      <c r="U594" s="13"/>
    </row>
    <row r="595" spans="21:21" x14ac:dyDescent="0.25">
      <c r="U595" s="13"/>
    </row>
    <row r="596" spans="21:21" x14ac:dyDescent="0.25">
      <c r="U596" s="13"/>
    </row>
    <row r="597" spans="21:21" x14ac:dyDescent="0.25">
      <c r="U597" s="13"/>
    </row>
    <row r="598" spans="21:21" x14ac:dyDescent="0.25">
      <c r="U598" s="13"/>
    </row>
    <row r="599" spans="21:21" x14ac:dyDescent="0.25">
      <c r="U599" s="13"/>
    </row>
    <row r="600" spans="21:21" x14ac:dyDescent="0.25">
      <c r="U600" s="13"/>
    </row>
    <row r="601" spans="21:21" x14ac:dyDescent="0.25">
      <c r="U601" s="13"/>
    </row>
    <row r="602" spans="21:21" x14ac:dyDescent="0.25">
      <c r="U602" s="13"/>
    </row>
    <row r="603" spans="21:21" x14ac:dyDescent="0.25">
      <c r="U603" s="13"/>
    </row>
    <row r="604" spans="21:21" x14ac:dyDescent="0.25">
      <c r="U604" s="13"/>
    </row>
    <row r="605" spans="21:21" x14ac:dyDescent="0.25">
      <c r="U605" s="13"/>
    </row>
    <row r="606" spans="21:21" x14ac:dyDescent="0.25">
      <c r="U606" s="13"/>
    </row>
    <row r="607" spans="21:21" x14ac:dyDescent="0.25">
      <c r="U607" s="13"/>
    </row>
    <row r="608" spans="21:21" x14ac:dyDescent="0.25">
      <c r="U608" s="13"/>
    </row>
    <row r="609" spans="21:21" x14ac:dyDescent="0.25">
      <c r="U609" s="13"/>
    </row>
    <row r="610" spans="21:21" x14ac:dyDescent="0.25">
      <c r="U610" s="13"/>
    </row>
    <row r="611" spans="21:21" x14ac:dyDescent="0.25">
      <c r="U611" s="13"/>
    </row>
    <row r="612" spans="21:21" x14ac:dyDescent="0.25">
      <c r="U612" s="13"/>
    </row>
    <row r="613" spans="21:21" x14ac:dyDescent="0.25">
      <c r="U613" s="13"/>
    </row>
    <row r="614" spans="21:21" x14ac:dyDescent="0.25">
      <c r="U614" s="13"/>
    </row>
    <row r="615" spans="21:21" x14ac:dyDescent="0.25">
      <c r="U615" s="13"/>
    </row>
    <row r="616" spans="21:21" x14ac:dyDescent="0.25">
      <c r="U616" s="13"/>
    </row>
    <row r="617" spans="21:21" x14ac:dyDescent="0.25">
      <c r="U617" s="13"/>
    </row>
    <row r="618" spans="21:21" x14ac:dyDescent="0.25">
      <c r="U618" s="13"/>
    </row>
    <row r="619" spans="21:21" x14ac:dyDescent="0.25">
      <c r="U619" s="13"/>
    </row>
    <row r="620" spans="21:21" x14ac:dyDescent="0.25">
      <c r="U620" s="13"/>
    </row>
    <row r="621" spans="21:21" x14ac:dyDescent="0.25">
      <c r="U621" s="13"/>
    </row>
    <row r="622" spans="21:21" x14ac:dyDescent="0.25">
      <c r="U622" s="13"/>
    </row>
    <row r="623" spans="21:21" x14ac:dyDescent="0.25">
      <c r="U623" s="13"/>
    </row>
    <row r="624" spans="21:21" x14ac:dyDescent="0.25">
      <c r="U624" s="13"/>
    </row>
    <row r="625" spans="21:21" x14ac:dyDescent="0.25">
      <c r="U625" s="13"/>
    </row>
    <row r="626" spans="21:21" x14ac:dyDescent="0.25">
      <c r="U626" s="13"/>
    </row>
    <row r="627" spans="21:21" x14ac:dyDescent="0.25">
      <c r="U627" s="13"/>
    </row>
    <row r="628" spans="21:21" x14ac:dyDescent="0.25">
      <c r="U628" s="13"/>
    </row>
    <row r="629" spans="21:21" x14ac:dyDescent="0.25">
      <c r="U629" s="13"/>
    </row>
    <row r="630" spans="21:21" x14ac:dyDescent="0.25">
      <c r="U630" s="13"/>
    </row>
    <row r="631" spans="21:21" x14ac:dyDescent="0.25">
      <c r="U631" s="13"/>
    </row>
    <row r="632" spans="21:21" x14ac:dyDescent="0.25">
      <c r="U632" s="13"/>
    </row>
    <row r="633" spans="21:21" x14ac:dyDescent="0.25">
      <c r="U633" s="13"/>
    </row>
    <row r="634" spans="21:21" x14ac:dyDescent="0.25">
      <c r="U634" s="13"/>
    </row>
    <row r="635" spans="21:21" x14ac:dyDescent="0.25">
      <c r="U635" s="13"/>
    </row>
    <row r="636" spans="21:21" x14ac:dyDescent="0.25">
      <c r="U636" s="13"/>
    </row>
    <row r="637" spans="21:21" x14ac:dyDescent="0.25">
      <c r="U637" s="13"/>
    </row>
    <row r="638" spans="21:21" x14ac:dyDescent="0.25">
      <c r="U638" s="13"/>
    </row>
    <row r="639" spans="21:21" x14ac:dyDescent="0.25">
      <c r="U639" s="13"/>
    </row>
    <row r="640" spans="21:21" x14ac:dyDescent="0.25">
      <c r="U640" s="13"/>
    </row>
    <row r="641" spans="21:21" x14ac:dyDescent="0.25">
      <c r="U641" s="13"/>
    </row>
    <row r="642" spans="21:21" x14ac:dyDescent="0.25">
      <c r="U642" s="13"/>
    </row>
    <row r="643" spans="21:21" x14ac:dyDescent="0.25">
      <c r="U643" s="13"/>
    </row>
    <row r="644" spans="21:21" x14ac:dyDescent="0.25">
      <c r="U644" s="13"/>
    </row>
    <row r="645" spans="21:21" x14ac:dyDescent="0.25">
      <c r="U645" s="13"/>
    </row>
    <row r="646" spans="21:21" x14ac:dyDescent="0.25">
      <c r="U646" s="13"/>
    </row>
    <row r="647" spans="21:21" x14ac:dyDescent="0.25">
      <c r="U647" s="13"/>
    </row>
    <row r="648" spans="21:21" x14ac:dyDescent="0.25">
      <c r="U648" s="13"/>
    </row>
    <row r="649" spans="21:21" x14ac:dyDescent="0.25">
      <c r="U649" s="13"/>
    </row>
    <row r="650" spans="21:21" x14ac:dyDescent="0.25">
      <c r="U650" s="13"/>
    </row>
    <row r="651" spans="21:21" x14ac:dyDescent="0.25">
      <c r="U651" s="13"/>
    </row>
    <row r="652" spans="21:21" x14ac:dyDescent="0.25">
      <c r="U652" s="13"/>
    </row>
    <row r="653" spans="21:21" x14ac:dyDescent="0.25">
      <c r="U653" s="13"/>
    </row>
    <row r="654" spans="21:21" x14ac:dyDescent="0.25">
      <c r="U654" s="13"/>
    </row>
    <row r="655" spans="21:21" x14ac:dyDescent="0.25">
      <c r="U655" s="13"/>
    </row>
    <row r="656" spans="21:21" x14ac:dyDescent="0.25">
      <c r="U656" s="13"/>
    </row>
    <row r="657" spans="21:21" x14ac:dyDescent="0.25">
      <c r="U657" s="13"/>
    </row>
    <row r="658" spans="21:21" x14ac:dyDescent="0.25">
      <c r="U658" s="13"/>
    </row>
    <row r="659" spans="21:21" x14ac:dyDescent="0.25">
      <c r="U659" s="13"/>
    </row>
    <row r="660" spans="21:21" x14ac:dyDescent="0.25">
      <c r="U660" s="13"/>
    </row>
    <row r="661" spans="21:21" x14ac:dyDescent="0.25">
      <c r="U661" s="13"/>
    </row>
    <row r="662" spans="21:21" x14ac:dyDescent="0.25">
      <c r="U662" s="13"/>
    </row>
    <row r="663" spans="21:21" x14ac:dyDescent="0.25">
      <c r="U663" s="13"/>
    </row>
    <row r="664" spans="21:21" x14ac:dyDescent="0.25">
      <c r="U664" s="13"/>
    </row>
    <row r="665" spans="21:21" x14ac:dyDescent="0.25">
      <c r="U665" s="13"/>
    </row>
    <row r="666" spans="21:21" x14ac:dyDescent="0.25">
      <c r="U666" s="13"/>
    </row>
    <row r="667" spans="21:21" x14ac:dyDescent="0.25">
      <c r="U667" s="13"/>
    </row>
    <row r="668" spans="21:21" x14ac:dyDescent="0.25">
      <c r="U668" s="13"/>
    </row>
    <row r="669" spans="21:21" x14ac:dyDescent="0.25">
      <c r="U669" s="13"/>
    </row>
    <row r="670" spans="21:21" x14ac:dyDescent="0.25">
      <c r="U670" s="13"/>
    </row>
    <row r="671" spans="21:21" x14ac:dyDescent="0.25">
      <c r="U671" s="13"/>
    </row>
    <row r="672" spans="21:21" x14ac:dyDescent="0.25">
      <c r="U672" s="13"/>
    </row>
    <row r="673" spans="21:21" x14ac:dyDescent="0.25">
      <c r="U673" s="13"/>
    </row>
    <row r="674" spans="21:21" x14ac:dyDescent="0.25">
      <c r="U674" s="13"/>
    </row>
    <row r="675" spans="21:21" x14ac:dyDescent="0.25">
      <c r="U675" s="13"/>
    </row>
    <row r="676" spans="21:21" x14ac:dyDescent="0.25">
      <c r="U676" s="13"/>
    </row>
    <row r="677" spans="21:21" x14ac:dyDescent="0.25">
      <c r="U677" s="13"/>
    </row>
    <row r="678" spans="21:21" x14ac:dyDescent="0.25">
      <c r="U678" s="13"/>
    </row>
    <row r="679" spans="21:21" x14ac:dyDescent="0.25">
      <c r="U679" s="13"/>
    </row>
    <row r="680" spans="21:21" x14ac:dyDescent="0.25">
      <c r="U680" s="13"/>
    </row>
    <row r="681" spans="21:21" x14ac:dyDescent="0.25">
      <c r="U681" s="13"/>
    </row>
    <row r="682" spans="21:21" x14ac:dyDescent="0.25">
      <c r="U682" s="13"/>
    </row>
    <row r="683" spans="21:21" x14ac:dyDescent="0.25">
      <c r="U683" s="13"/>
    </row>
    <row r="684" spans="21:21" x14ac:dyDescent="0.25">
      <c r="U684" s="13"/>
    </row>
    <row r="685" spans="21:21" x14ac:dyDescent="0.25">
      <c r="U685" s="13"/>
    </row>
    <row r="686" spans="21:21" x14ac:dyDescent="0.25">
      <c r="U686" s="13"/>
    </row>
    <row r="687" spans="21:21" x14ac:dyDescent="0.25">
      <c r="U687" s="13"/>
    </row>
    <row r="688" spans="21:21" x14ac:dyDescent="0.25">
      <c r="U688" s="13"/>
    </row>
    <row r="689" spans="21:21" x14ac:dyDescent="0.25">
      <c r="U689" s="13"/>
    </row>
    <row r="690" spans="21:21" x14ac:dyDescent="0.25">
      <c r="U690" s="13"/>
    </row>
    <row r="691" spans="21:21" x14ac:dyDescent="0.25">
      <c r="U691" s="13"/>
    </row>
    <row r="692" spans="21:21" x14ac:dyDescent="0.25">
      <c r="U692" s="13"/>
    </row>
    <row r="693" spans="21:21" x14ac:dyDescent="0.25">
      <c r="U693" s="13"/>
    </row>
    <row r="694" spans="21:21" x14ac:dyDescent="0.25">
      <c r="U694" s="13"/>
    </row>
    <row r="695" spans="21:21" x14ac:dyDescent="0.25">
      <c r="U695" s="13"/>
    </row>
    <row r="696" spans="21:21" x14ac:dyDescent="0.25">
      <c r="U696" s="13"/>
    </row>
    <row r="697" spans="21:21" x14ac:dyDescent="0.25">
      <c r="U697" s="13"/>
    </row>
    <row r="698" spans="21:21" x14ac:dyDescent="0.25">
      <c r="U698" s="13"/>
    </row>
    <row r="699" spans="21:21" x14ac:dyDescent="0.25">
      <c r="U699" s="13"/>
    </row>
    <row r="700" spans="21:21" x14ac:dyDescent="0.25">
      <c r="U700" s="13"/>
    </row>
    <row r="701" spans="21:21" x14ac:dyDescent="0.25">
      <c r="U701" s="13"/>
    </row>
    <row r="702" spans="21:21" x14ac:dyDescent="0.25">
      <c r="U702" s="13"/>
    </row>
    <row r="703" spans="21:21" x14ac:dyDescent="0.25">
      <c r="U703" s="13"/>
    </row>
    <row r="704" spans="21:21" x14ac:dyDescent="0.25">
      <c r="U704" s="13"/>
    </row>
    <row r="705" spans="21:21" x14ac:dyDescent="0.25">
      <c r="U705" s="13"/>
    </row>
    <row r="706" spans="21:21" x14ac:dyDescent="0.25">
      <c r="U706" s="13"/>
    </row>
    <row r="707" spans="21:21" x14ac:dyDescent="0.25">
      <c r="U707" s="13"/>
    </row>
    <row r="708" spans="21:21" x14ac:dyDescent="0.25">
      <c r="U708" s="13"/>
    </row>
    <row r="709" spans="21:21" x14ac:dyDescent="0.25">
      <c r="U709" s="13"/>
    </row>
    <row r="710" spans="21:21" x14ac:dyDescent="0.25">
      <c r="U710" s="13"/>
    </row>
    <row r="711" spans="21:21" x14ac:dyDescent="0.25">
      <c r="U711" s="13"/>
    </row>
    <row r="712" spans="21:21" x14ac:dyDescent="0.25">
      <c r="U712" s="13"/>
    </row>
    <row r="713" spans="21:21" x14ac:dyDescent="0.25">
      <c r="U713" s="13"/>
    </row>
    <row r="714" spans="21:21" x14ac:dyDescent="0.25">
      <c r="U714" s="13"/>
    </row>
    <row r="715" spans="21:21" x14ac:dyDescent="0.25">
      <c r="U715" s="13"/>
    </row>
    <row r="716" spans="21:21" x14ac:dyDescent="0.25">
      <c r="U716" s="13"/>
    </row>
    <row r="717" spans="21:21" x14ac:dyDescent="0.25">
      <c r="U717" s="13"/>
    </row>
    <row r="718" spans="21:21" x14ac:dyDescent="0.25">
      <c r="U718" s="13"/>
    </row>
    <row r="719" spans="21:21" x14ac:dyDescent="0.25">
      <c r="U719" s="13"/>
    </row>
    <row r="720" spans="21:21" x14ac:dyDescent="0.25">
      <c r="U720" s="13"/>
    </row>
    <row r="721" spans="21:21" x14ac:dyDescent="0.25">
      <c r="U721" s="13"/>
    </row>
    <row r="722" spans="21:21" x14ac:dyDescent="0.25">
      <c r="U722" s="13"/>
    </row>
    <row r="723" spans="21:21" x14ac:dyDescent="0.25">
      <c r="U723" s="13"/>
    </row>
    <row r="724" spans="21:21" x14ac:dyDescent="0.25">
      <c r="U724" s="13"/>
    </row>
    <row r="725" spans="21:21" x14ac:dyDescent="0.25">
      <c r="U725" s="13"/>
    </row>
    <row r="726" spans="21:21" x14ac:dyDescent="0.25">
      <c r="U726" s="13"/>
    </row>
    <row r="727" spans="21:21" x14ac:dyDescent="0.25">
      <c r="U727" s="13"/>
    </row>
    <row r="728" spans="21:21" x14ac:dyDescent="0.25">
      <c r="U728" s="13"/>
    </row>
    <row r="729" spans="21:21" x14ac:dyDescent="0.25">
      <c r="U729" s="13"/>
    </row>
    <row r="730" spans="21:21" x14ac:dyDescent="0.25">
      <c r="U730" s="13"/>
    </row>
    <row r="731" spans="21:21" x14ac:dyDescent="0.25">
      <c r="U731" s="13"/>
    </row>
    <row r="732" spans="21:21" x14ac:dyDescent="0.25">
      <c r="U732" s="13"/>
    </row>
    <row r="733" spans="21:21" x14ac:dyDescent="0.25">
      <c r="U733" s="13"/>
    </row>
    <row r="734" spans="21:21" x14ac:dyDescent="0.25">
      <c r="U734" s="13"/>
    </row>
    <row r="735" spans="21:21" x14ac:dyDescent="0.25">
      <c r="U735" s="13"/>
    </row>
    <row r="736" spans="21:21" x14ac:dyDescent="0.25">
      <c r="U736" s="13"/>
    </row>
    <row r="737" spans="21:21" x14ac:dyDescent="0.25">
      <c r="U737" s="13"/>
    </row>
    <row r="738" spans="21:21" x14ac:dyDescent="0.25">
      <c r="U738" s="13"/>
    </row>
    <row r="739" spans="21:21" x14ac:dyDescent="0.25">
      <c r="U739" s="13"/>
    </row>
    <row r="740" spans="21:21" x14ac:dyDescent="0.25">
      <c r="U740" s="13"/>
    </row>
    <row r="741" spans="21:21" x14ac:dyDescent="0.25">
      <c r="U741" s="13"/>
    </row>
    <row r="742" spans="21:21" x14ac:dyDescent="0.25">
      <c r="U742" s="13"/>
    </row>
    <row r="743" spans="21:21" x14ac:dyDescent="0.25">
      <c r="U743" s="13"/>
    </row>
    <row r="744" spans="21:21" x14ac:dyDescent="0.25">
      <c r="U744" s="13"/>
    </row>
    <row r="745" spans="21:21" x14ac:dyDescent="0.25">
      <c r="U745" s="13"/>
    </row>
    <row r="746" spans="21:21" x14ac:dyDescent="0.25">
      <c r="U746" s="13"/>
    </row>
    <row r="747" spans="21:21" x14ac:dyDescent="0.25">
      <c r="U747" s="13"/>
    </row>
    <row r="748" spans="21:21" x14ac:dyDescent="0.25">
      <c r="U748" s="13"/>
    </row>
    <row r="749" spans="21:21" x14ac:dyDescent="0.25">
      <c r="U749" s="13"/>
    </row>
    <row r="750" spans="21:21" x14ac:dyDescent="0.25">
      <c r="U750" s="13"/>
    </row>
    <row r="751" spans="21:21" x14ac:dyDescent="0.25">
      <c r="U751" s="13"/>
    </row>
    <row r="752" spans="21:21" x14ac:dyDescent="0.25">
      <c r="U752" s="13"/>
    </row>
    <row r="753" spans="21:21" x14ac:dyDescent="0.25">
      <c r="U753" s="13"/>
    </row>
    <row r="754" spans="21:21" x14ac:dyDescent="0.25">
      <c r="U754" s="13"/>
    </row>
    <row r="755" spans="21:21" x14ac:dyDescent="0.25">
      <c r="U755" s="13"/>
    </row>
    <row r="756" spans="21:21" x14ac:dyDescent="0.25">
      <c r="U756" s="13"/>
    </row>
    <row r="757" spans="21:21" x14ac:dyDescent="0.25">
      <c r="U757" s="13"/>
    </row>
    <row r="758" spans="21:21" x14ac:dyDescent="0.25">
      <c r="U758" s="13"/>
    </row>
    <row r="759" spans="21:21" x14ac:dyDescent="0.25">
      <c r="U759" s="13"/>
    </row>
    <row r="760" spans="21:21" x14ac:dyDescent="0.25">
      <c r="U760" s="13"/>
    </row>
    <row r="761" spans="21:21" x14ac:dyDescent="0.25">
      <c r="U761" s="13"/>
    </row>
    <row r="762" spans="21:21" x14ac:dyDescent="0.25">
      <c r="U762" s="13"/>
    </row>
    <row r="763" spans="21:21" x14ac:dyDescent="0.25">
      <c r="U763" s="13"/>
    </row>
    <row r="764" spans="21:21" x14ac:dyDescent="0.25">
      <c r="U764" s="13"/>
    </row>
    <row r="765" spans="21:21" x14ac:dyDescent="0.25">
      <c r="U765" s="13"/>
    </row>
    <row r="766" spans="21:21" x14ac:dyDescent="0.25">
      <c r="U766" s="13"/>
    </row>
    <row r="767" spans="21:21" x14ac:dyDescent="0.25">
      <c r="U767" s="13"/>
    </row>
    <row r="768" spans="21:21" x14ac:dyDescent="0.25">
      <c r="U768" s="13"/>
    </row>
    <row r="769" spans="21:21" x14ac:dyDescent="0.25">
      <c r="U769" s="13"/>
    </row>
    <row r="770" spans="21:21" x14ac:dyDescent="0.25">
      <c r="U770" s="13"/>
    </row>
    <row r="771" spans="21:21" x14ac:dyDescent="0.25">
      <c r="U771" s="13"/>
    </row>
    <row r="772" spans="21:21" x14ac:dyDescent="0.25">
      <c r="U772" s="13"/>
    </row>
    <row r="773" spans="21:21" x14ac:dyDescent="0.25">
      <c r="U773" s="13"/>
    </row>
    <row r="774" spans="21:21" x14ac:dyDescent="0.25">
      <c r="U774" s="13"/>
    </row>
    <row r="775" spans="21:21" x14ac:dyDescent="0.25">
      <c r="U775" s="13"/>
    </row>
    <row r="776" spans="21:21" x14ac:dyDescent="0.25">
      <c r="U776" s="13"/>
    </row>
    <row r="777" spans="21:21" x14ac:dyDescent="0.25">
      <c r="U777" s="13"/>
    </row>
    <row r="778" spans="21:21" x14ac:dyDescent="0.25">
      <c r="U778" s="13"/>
    </row>
    <row r="779" spans="21:21" x14ac:dyDescent="0.25">
      <c r="U779" s="13"/>
    </row>
    <row r="780" spans="21:21" x14ac:dyDescent="0.25">
      <c r="U780" s="13"/>
    </row>
    <row r="781" spans="21:21" x14ac:dyDescent="0.25">
      <c r="U781" s="13"/>
    </row>
    <row r="782" spans="21:21" x14ac:dyDescent="0.25">
      <c r="U782" s="13"/>
    </row>
    <row r="783" spans="21:21" x14ac:dyDescent="0.25">
      <c r="U783" s="13"/>
    </row>
    <row r="784" spans="21:21" x14ac:dyDescent="0.25">
      <c r="U784" s="13"/>
    </row>
    <row r="785" spans="21:21" x14ac:dyDescent="0.25">
      <c r="U785" s="13"/>
    </row>
    <row r="786" spans="21:21" x14ac:dyDescent="0.25">
      <c r="U786" s="13"/>
    </row>
    <row r="787" spans="21:21" x14ac:dyDescent="0.25">
      <c r="U787" s="13"/>
    </row>
    <row r="788" spans="21:21" x14ac:dyDescent="0.25">
      <c r="U788" s="13"/>
    </row>
    <row r="789" spans="21:21" x14ac:dyDescent="0.25">
      <c r="U789" s="13"/>
    </row>
    <row r="790" spans="21:21" x14ac:dyDescent="0.25">
      <c r="U790" s="13"/>
    </row>
    <row r="791" spans="21:21" x14ac:dyDescent="0.25">
      <c r="U791" s="13"/>
    </row>
    <row r="792" spans="21:21" x14ac:dyDescent="0.25">
      <c r="U792" s="13"/>
    </row>
    <row r="793" spans="21:21" x14ac:dyDescent="0.25">
      <c r="U793" s="13"/>
    </row>
    <row r="794" spans="21:21" x14ac:dyDescent="0.25">
      <c r="U794" s="13"/>
    </row>
    <row r="795" spans="21:21" x14ac:dyDescent="0.25">
      <c r="U795" s="13"/>
    </row>
    <row r="796" spans="21:21" x14ac:dyDescent="0.25">
      <c r="U796" s="13"/>
    </row>
    <row r="797" spans="21:21" x14ac:dyDescent="0.25">
      <c r="U797" s="13"/>
    </row>
    <row r="798" spans="21:21" x14ac:dyDescent="0.25">
      <c r="U798" s="13"/>
    </row>
    <row r="799" spans="21:21" x14ac:dyDescent="0.25">
      <c r="U799" s="13"/>
    </row>
    <row r="800" spans="21:21" x14ac:dyDescent="0.25">
      <c r="U800" s="13"/>
    </row>
    <row r="801" spans="21:21" x14ac:dyDescent="0.25">
      <c r="U801" s="13"/>
    </row>
    <row r="802" spans="21:21" x14ac:dyDescent="0.25">
      <c r="U802" s="13"/>
    </row>
    <row r="803" spans="21:21" x14ac:dyDescent="0.25">
      <c r="U803" s="13"/>
    </row>
    <row r="804" spans="21:21" x14ac:dyDescent="0.25">
      <c r="U804" s="13"/>
    </row>
    <row r="805" spans="21:21" x14ac:dyDescent="0.25">
      <c r="U805" s="13"/>
    </row>
    <row r="806" spans="21:21" x14ac:dyDescent="0.25">
      <c r="U806" s="13"/>
    </row>
    <row r="807" spans="21:21" x14ac:dyDescent="0.25">
      <c r="U807" s="13"/>
    </row>
    <row r="808" spans="21:21" x14ac:dyDescent="0.25">
      <c r="U808" s="13"/>
    </row>
    <row r="809" spans="21:21" x14ac:dyDescent="0.25">
      <c r="U809" s="13"/>
    </row>
    <row r="810" spans="21:21" x14ac:dyDescent="0.25">
      <c r="U810" s="13"/>
    </row>
    <row r="811" spans="21:21" x14ac:dyDescent="0.25">
      <c r="U811" s="13"/>
    </row>
    <row r="812" spans="21:21" x14ac:dyDescent="0.25">
      <c r="U812" s="13"/>
    </row>
    <row r="813" spans="21:21" x14ac:dyDescent="0.25">
      <c r="U813" s="13"/>
    </row>
    <row r="814" spans="21:21" x14ac:dyDescent="0.25">
      <c r="U814" s="13"/>
    </row>
    <row r="815" spans="21:21" x14ac:dyDescent="0.25">
      <c r="U815" s="13"/>
    </row>
    <row r="816" spans="21:21" x14ac:dyDescent="0.25">
      <c r="U816" s="13"/>
    </row>
    <row r="817" spans="21:21" x14ac:dyDescent="0.25">
      <c r="U817" s="13"/>
    </row>
    <row r="818" spans="21:21" x14ac:dyDescent="0.25">
      <c r="U818" s="13"/>
    </row>
    <row r="819" spans="21:21" x14ac:dyDescent="0.25">
      <c r="U819" s="13"/>
    </row>
    <row r="820" spans="21:21" x14ac:dyDescent="0.25">
      <c r="U820" s="13"/>
    </row>
    <row r="821" spans="21:21" x14ac:dyDescent="0.25">
      <c r="U821" s="13"/>
    </row>
    <row r="822" spans="21:21" x14ac:dyDescent="0.25">
      <c r="U822" s="13"/>
    </row>
    <row r="823" spans="21:21" x14ac:dyDescent="0.25">
      <c r="U823" s="13"/>
    </row>
    <row r="824" spans="21:21" x14ac:dyDescent="0.25">
      <c r="U824" s="13"/>
    </row>
    <row r="825" spans="21:21" x14ac:dyDescent="0.25">
      <c r="U825" s="13"/>
    </row>
    <row r="826" spans="21:21" x14ac:dyDescent="0.25">
      <c r="U826" s="13"/>
    </row>
    <row r="827" spans="21:21" x14ac:dyDescent="0.25">
      <c r="U827" s="13"/>
    </row>
    <row r="828" spans="21:21" x14ac:dyDescent="0.25">
      <c r="U828" s="13"/>
    </row>
    <row r="829" spans="21:21" x14ac:dyDescent="0.25">
      <c r="U829" s="13"/>
    </row>
    <row r="830" spans="21:21" x14ac:dyDescent="0.25">
      <c r="U830" s="13"/>
    </row>
    <row r="831" spans="21:21" x14ac:dyDescent="0.25">
      <c r="U831" s="13"/>
    </row>
    <row r="832" spans="21:21" x14ac:dyDescent="0.25">
      <c r="U832" s="13"/>
    </row>
    <row r="833" spans="21:21" x14ac:dyDescent="0.25">
      <c r="U833" s="13"/>
    </row>
    <row r="834" spans="21:21" x14ac:dyDescent="0.25">
      <c r="U834" s="13"/>
    </row>
    <row r="835" spans="21:21" x14ac:dyDescent="0.25">
      <c r="U835" s="13"/>
    </row>
    <row r="836" spans="21:21" x14ac:dyDescent="0.25">
      <c r="U836" s="13"/>
    </row>
    <row r="837" spans="21:21" x14ac:dyDescent="0.25">
      <c r="U837" s="13"/>
    </row>
    <row r="838" spans="21:21" x14ac:dyDescent="0.25">
      <c r="U838" s="13"/>
    </row>
    <row r="839" spans="21:21" x14ac:dyDescent="0.25">
      <c r="U839" s="13"/>
    </row>
    <row r="840" spans="21:21" x14ac:dyDescent="0.25">
      <c r="U840" s="13"/>
    </row>
    <row r="841" spans="21:21" x14ac:dyDescent="0.25">
      <c r="U841" s="13"/>
    </row>
    <row r="842" spans="21:21" x14ac:dyDescent="0.25">
      <c r="U842" s="13"/>
    </row>
    <row r="843" spans="21:21" x14ac:dyDescent="0.25">
      <c r="U843" s="13"/>
    </row>
    <row r="844" spans="21:21" x14ac:dyDescent="0.25">
      <c r="U844" s="13"/>
    </row>
    <row r="845" spans="21:21" x14ac:dyDescent="0.25">
      <c r="U845" s="13"/>
    </row>
    <row r="846" spans="21:21" x14ac:dyDescent="0.25">
      <c r="U846" s="13"/>
    </row>
    <row r="847" spans="21:21" x14ac:dyDescent="0.25">
      <c r="U847" s="13"/>
    </row>
    <row r="848" spans="21:21" x14ac:dyDescent="0.25">
      <c r="U848" s="13"/>
    </row>
    <row r="849" spans="21:21" x14ac:dyDescent="0.25">
      <c r="U849" s="13"/>
    </row>
    <row r="850" spans="21:21" x14ac:dyDescent="0.25">
      <c r="U850" s="13"/>
    </row>
    <row r="851" spans="21:21" x14ac:dyDescent="0.25">
      <c r="U851" s="13"/>
    </row>
    <row r="852" spans="21:21" x14ac:dyDescent="0.25">
      <c r="U852" s="13"/>
    </row>
    <row r="853" spans="21:21" x14ac:dyDescent="0.25">
      <c r="U853" s="13"/>
    </row>
    <row r="854" spans="21:21" x14ac:dyDescent="0.25">
      <c r="U854" s="13"/>
    </row>
    <row r="855" spans="21:21" x14ac:dyDescent="0.25">
      <c r="U855" s="13"/>
    </row>
    <row r="856" spans="21:21" x14ac:dyDescent="0.25">
      <c r="U856" s="13"/>
    </row>
    <row r="857" spans="21:21" x14ac:dyDescent="0.25">
      <c r="U857" s="13"/>
    </row>
    <row r="858" spans="21:21" x14ac:dyDescent="0.25">
      <c r="U858" s="13"/>
    </row>
    <row r="859" spans="21:21" x14ac:dyDescent="0.25">
      <c r="U859" s="13"/>
    </row>
    <row r="860" spans="21:21" x14ac:dyDescent="0.25">
      <c r="U860" s="13"/>
    </row>
  </sheetData>
  <mergeCells count="56">
    <mergeCell ref="A23:C23"/>
    <mergeCell ref="H23:I23"/>
    <mergeCell ref="H24:I24"/>
    <mergeCell ref="H25:I25"/>
    <mergeCell ref="H26:I26"/>
    <mergeCell ref="A17:C20"/>
    <mergeCell ref="D17:U20"/>
    <mergeCell ref="A22:C22"/>
    <mergeCell ref="E22:F22"/>
    <mergeCell ref="H22:J22"/>
    <mergeCell ref="M22:O22"/>
    <mergeCell ref="O30:Q30"/>
    <mergeCell ref="R30:V30"/>
    <mergeCell ref="O31:P31"/>
    <mergeCell ref="M34:M36"/>
    <mergeCell ref="A30:G30"/>
    <mergeCell ref="F34:F36"/>
    <mergeCell ref="G34:G36"/>
    <mergeCell ref="I34:I36"/>
    <mergeCell ref="J34:J36"/>
    <mergeCell ref="K34:K36"/>
    <mergeCell ref="H30:N30"/>
    <mergeCell ref="O32:P32"/>
    <mergeCell ref="H34:H36"/>
    <mergeCell ref="O33:P33"/>
    <mergeCell ref="V34:V36"/>
    <mergeCell ref="N34:N36"/>
    <mergeCell ref="O34:P36"/>
    <mergeCell ref="Q34:Q36"/>
    <mergeCell ref="R34:R36"/>
    <mergeCell ref="S34:S36"/>
    <mergeCell ref="T34:T36"/>
    <mergeCell ref="U34:U36"/>
    <mergeCell ref="L34:L36"/>
    <mergeCell ref="O40:P40"/>
    <mergeCell ref="O41:P41"/>
    <mergeCell ref="B42:B43"/>
    <mergeCell ref="C42:C43"/>
    <mergeCell ref="D42:D43"/>
    <mergeCell ref="G42:G43"/>
    <mergeCell ref="B40:B41"/>
    <mergeCell ref="C40:C41"/>
    <mergeCell ref="D40:D41"/>
    <mergeCell ref="G40:G41"/>
    <mergeCell ref="O39:P39"/>
    <mergeCell ref="O38:P38"/>
    <mergeCell ref="O37:P37"/>
    <mergeCell ref="F37:F38"/>
    <mergeCell ref="G37:G38"/>
    <mergeCell ref="O48:P48"/>
    <mergeCell ref="O46:P46"/>
    <mergeCell ref="O47:P47"/>
    <mergeCell ref="O45:P45"/>
    <mergeCell ref="O42:P42"/>
    <mergeCell ref="O43:P43"/>
    <mergeCell ref="O44:P44"/>
  </mergeCells>
  <conditionalFormatting sqref="U32 U39:U48">
    <cfRule type="containsText" dxfId="32" priority="34" stopIfTrue="1" operator="containsText" text="Cerrada">
      <formula>NOT(ISERROR(SEARCH("Cerrada",U32)))</formula>
    </cfRule>
    <cfRule type="containsText" dxfId="31" priority="35" stopIfTrue="1" operator="containsText" text="En ejecución">
      <formula>NOT(ISERROR(SEARCH("En ejecución",U32)))</formula>
    </cfRule>
    <cfRule type="containsText" dxfId="30" priority="36" stopIfTrue="1" operator="containsText" text="Vencida">
      <formula>NOT(ISERROR(SEARCH("Vencida",U32)))</formula>
    </cfRule>
  </conditionalFormatting>
  <conditionalFormatting sqref="U34">
    <cfRule type="containsText" dxfId="29" priority="28" stopIfTrue="1" operator="containsText" text="Cerrada">
      <formula>NOT(ISERROR(SEARCH("Cerrada",U34)))</formula>
    </cfRule>
    <cfRule type="containsText" dxfId="28" priority="29" stopIfTrue="1" operator="containsText" text="En ejecución">
      <formula>NOT(ISERROR(SEARCH("En ejecución",U34)))</formula>
    </cfRule>
    <cfRule type="containsText" dxfId="27" priority="30" stopIfTrue="1" operator="containsText" text="Vencida">
      <formula>NOT(ISERROR(SEARCH("Vencida",U34)))</formula>
    </cfRule>
  </conditionalFormatting>
  <conditionalFormatting sqref="U38">
    <cfRule type="containsText" dxfId="26" priority="1" stopIfTrue="1" operator="containsText" text="Cerrada">
      <formula>NOT(ISERROR(SEARCH("Cerrada",U38)))</formula>
    </cfRule>
    <cfRule type="containsText" dxfId="25" priority="2" stopIfTrue="1" operator="containsText" text="En ejecución">
      <formula>NOT(ISERROR(SEARCH("En ejecución",U38)))</formula>
    </cfRule>
    <cfRule type="containsText" dxfId="24" priority="3" stopIfTrue="1" operator="containsText" text="Vencida">
      <formula>NOT(ISERROR(SEARCH("Vencida",U38)))</formula>
    </cfRule>
  </conditionalFormatting>
  <conditionalFormatting sqref="U33">
    <cfRule type="containsText" dxfId="23" priority="7" stopIfTrue="1" operator="containsText" text="Cerrada">
      <formula>NOT(ISERROR(SEARCH("Cerrada",U33)))</formula>
    </cfRule>
    <cfRule type="containsText" dxfId="22" priority="8" stopIfTrue="1" operator="containsText" text="En ejecución">
      <formula>NOT(ISERROR(SEARCH("En ejecución",U33)))</formula>
    </cfRule>
    <cfRule type="containsText" dxfId="21" priority="9" stopIfTrue="1" operator="containsText" text="Vencida">
      <formula>NOT(ISERROR(SEARCH("Vencida",U33)))</formula>
    </cfRule>
  </conditionalFormatting>
  <conditionalFormatting sqref="U37">
    <cfRule type="containsText" dxfId="20" priority="4" stopIfTrue="1" operator="containsText" text="Cerrada">
      <formula>NOT(ISERROR(SEARCH("Cerrada",U37)))</formula>
    </cfRule>
    <cfRule type="containsText" dxfId="19" priority="5" stopIfTrue="1" operator="containsText" text="En ejecución">
      <formula>NOT(ISERROR(SEARCH("En ejecución",U37)))</formula>
    </cfRule>
    <cfRule type="containsText" dxfId="18" priority="6" stopIfTrue="1" operator="containsText" text="Vencida">
      <formula>NOT(ISERROR(SEARCH("Vencida",U37)))</formula>
    </cfRule>
  </conditionalFormatting>
  <dataValidations count="7">
    <dataValidation type="list" allowBlank="1" showInputMessage="1" showErrorMessage="1" sqref="T37:T48 T32:T34">
      <formula1>$J$2:$J$4</formula1>
    </dataValidation>
    <dataValidation type="list" allowBlank="1" showInputMessage="1" showErrorMessage="1" sqref="U37:U48 U32:U34">
      <formula1>$I$2:$I$4</formula1>
    </dataValidation>
    <dataValidation type="list" allowBlank="1" showErrorMessage="1" sqref="A23">
      <formula1>PROCESOS</formula1>
    </dataValidation>
    <dataValidation type="list" allowBlank="1" showInputMessage="1" showErrorMessage="1" sqref="I37:I48 I32:I34">
      <formula1>$H$2:$H$3</formula1>
    </dataValidation>
    <dataValidation type="list" allowBlank="1" showInputMessage="1" showErrorMessage="1" sqref="F37:F48 F33:F34">
      <formula1>$G$2:$G$5</formula1>
    </dataValidation>
    <dataValidation type="list" allowBlank="1" showInputMessage="1" showErrorMessage="1" sqref="C33">
      <formula1>$D$2:$D$13</formula1>
    </dataValidation>
    <dataValidation type="list" allowBlank="1" showInputMessage="1" showErrorMessage="1" sqref="B33">
      <formula1>$F$2:$F$6</formula1>
    </dataValidation>
  </dataValidations>
  <hyperlinks>
    <hyperlink ref="S32" r:id="rId1" display="http://www.idep.edu.co/sites/default/files/PRO-GT-12-05%20Mantenimiento%20de%20Infraestructura%20tecnolo%CC%81gica_V7.pdf"/>
    <hyperlink ref="S37" r:id="rId2"/>
    <hyperlink ref="S39" r:id="rId3" location="overlay-context=_x000a_"/>
    <hyperlink ref="Q34" r:id="rId4" display="http://www.idep.edu.co/sites/default/files/PL-GT-12-02%20Plan%20Contingencia%20Tecno%20V9.pdf"/>
    <hyperlink ref="Q32" display="http://www.idep.edu.co/?q=content/gt-12-proceso-de-gesti%C3%B3n-tecnol%C3%B3gica#overlay-context=  _x000a__x000a_En la parte de  &quot;Guías&quot; el link: _x000a_GU-GT-12-01 Guía para la gestión de incidentes de seguridad de la información_x000a__x000a_En la parte de &quot;Formatos&quot; el link:_x000a_FT-GT-"/>
    <hyperlink ref="Q40" r:id="rId5" display="http://www.idep.edu.co/sites/default/files/MN-GT-12-08%20Manual%20gesti%C3%B3n%20de%20backup%20V1.pdf"/>
    <hyperlink ref="Q41" r:id="rId6"/>
  </hyperlinks>
  <pageMargins left="0.7" right="0.7" top="0.75" bottom="0.75" header="0.3" footer="0.3"/>
  <pageSetup orientation="portrait" r:id="rId7"/>
  <drawing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910"/>
  <sheetViews>
    <sheetView showGridLines="0" topLeftCell="A21" zoomScale="85" zoomScaleNormal="85" workbookViewId="0">
      <selection activeCell="A27" sqref="A27"/>
    </sheetView>
  </sheetViews>
  <sheetFormatPr baseColWidth="10" defaultColWidth="14.42578125" defaultRowHeight="15" customHeight="1" x14ac:dyDescent="0.25"/>
  <cols>
    <col min="1" max="1" width="6.5703125" style="165" customWidth="1"/>
    <col min="2" max="2" width="10.7109375" style="165" customWidth="1"/>
    <col min="3" max="3" width="17.5703125" style="165" customWidth="1"/>
    <col min="4" max="4" width="21.5703125" style="165" customWidth="1"/>
    <col min="5" max="5" width="52.28515625" style="165" customWidth="1"/>
    <col min="6" max="6" width="24.140625" style="165" customWidth="1"/>
    <col min="7" max="7" width="26.5703125" style="165" customWidth="1"/>
    <col min="8" max="8" width="25.85546875" style="165" customWidth="1"/>
    <col min="9" max="9" width="14" style="165" customWidth="1"/>
    <col min="10" max="10" width="18" style="165" customWidth="1"/>
    <col min="11" max="11" width="18.5703125" style="165" customWidth="1"/>
    <col min="12" max="12" width="20" style="165" customWidth="1"/>
    <col min="13" max="13" width="18.28515625" style="165" customWidth="1"/>
    <col min="14" max="15" width="18" style="165" customWidth="1"/>
    <col min="16" max="16" width="26.28515625" style="165" customWidth="1"/>
    <col min="17" max="17" width="24.85546875" style="165" customWidth="1"/>
    <col min="18" max="18" width="19.42578125" style="165" customWidth="1"/>
    <col min="19" max="19" width="28.140625" style="165" customWidth="1"/>
    <col min="20" max="20" width="57.28515625" style="165" customWidth="1"/>
    <col min="21" max="21" width="40.140625" style="165" customWidth="1"/>
    <col min="22" max="22" width="18.42578125" style="165" customWidth="1"/>
    <col min="23" max="23" width="19.42578125" style="165" customWidth="1"/>
    <col min="24" max="24" width="80.28515625" style="165" customWidth="1"/>
    <col min="25" max="25" width="31.140625" style="165" customWidth="1"/>
    <col min="26" max="26" width="14.42578125" style="165" customWidth="1"/>
    <col min="27" max="28" width="11" style="165" customWidth="1"/>
    <col min="29" max="16384" width="14.42578125" style="165"/>
  </cols>
  <sheetData>
    <row r="1" spans="1:26" ht="44.25" hidden="1" customHeight="1" x14ac:dyDescent="0.35">
      <c r="A1" s="2"/>
      <c r="B1" s="81"/>
      <c r="C1" s="82" t="s">
        <v>1</v>
      </c>
      <c r="D1" s="82" t="s">
        <v>2</v>
      </c>
      <c r="E1" s="5"/>
      <c r="F1" s="6" t="s">
        <v>3</v>
      </c>
      <c r="G1" s="6" t="s">
        <v>141</v>
      </c>
      <c r="H1" s="6" t="s">
        <v>5</v>
      </c>
      <c r="I1" s="6" t="s">
        <v>7</v>
      </c>
      <c r="J1" s="6" t="s">
        <v>162</v>
      </c>
      <c r="K1" s="1"/>
      <c r="L1" s="8"/>
      <c r="M1" s="7"/>
      <c r="N1" s="7"/>
      <c r="O1" s="7"/>
      <c r="P1" s="7"/>
      <c r="Q1" s="7"/>
      <c r="R1" s="7"/>
      <c r="S1" s="1"/>
      <c r="T1" s="1"/>
      <c r="U1" s="1"/>
      <c r="V1" s="1"/>
      <c r="W1" s="1"/>
      <c r="X1" s="1"/>
      <c r="Y1" s="1"/>
    </row>
    <row r="2" spans="1:26" s="72" customFormat="1" ht="26.25" hidden="1" thickBot="1" x14ac:dyDescent="0.25">
      <c r="A2" s="68"/>
      <c r="B2" s="80"/>
      <c r="C2" s="83" t="s">
        <v>8</v>
      </c>
      <c r="D2" s="84" t="s">
        <v>9</v>
      </c>
      <c r="E2" s="75"/>
      <c r="F2" s="87" t="s">
        <v>10</v>
      </c>
      <c r="G2" s="88" t="s">
        <v>158</v>
      </c>
      <c r="H2" s="87" t="s">
        <v>24</v>
      </c>
      <c r="I2" s="152" t="s">
        <v>146</v>
      </c>
      <c r="J2" s="73" t="s">
        <v>160</v>
      </c>
      <c r="K2" s="68"/>
      <c r="L2" s="69"/>
      <c r="M2" s="71"/>
      <c r="N2" s="71"/>
      <c r="O2" s="71"/>
      <c r="P2" s="71"/>
      <c r="Q2" s="71"/>
      <c r="R2" s="71"/>
      <c r="S2" s="68"/>
      <c r="T2" s="68"/>
      <c r="U2" s="68"/>
      <c r="V2" s="68"/>
      <c r="W2" s="68"/>
      <c r="X2" s="68"/>
      <c r="Y2" s="68"/>
    </row>
    <row r="3" spans="1:26" s="72" customFormat="1" ht="26.25" hidden="1" thickBot="1" x14ac:dyDescent="0.25">
      <c r="A3" s="68"/>
      <c r="B3" s="80"/>
      <c r="C3" s="83" t="s">
        <v>14</v>
      </c>
      <c r="D3" s="84" t="s">
        <v>15</v>
      </c>
      <c r="E3" s="75"/>
      <c r="F3" s="87" t="s">
        <v>132</v>
      </c>
      <c r="G3" s="88" t="s">
        <v>11</v>
      </c>
      <c r="H3" s="88" t="s">
        <v>144</v>
      </c>
      <c r="I3" s="154" t="s">
        <v>147</v>
      </c>
      <c r="J3" s="73" t="s">
        <v>163</v>
      </c>
      <c r="K3" s="68"/>
      <c r="L3" s="69"/>
      <c r="M3" s="71"/>
      <c r="N3" s="71"/>
      <c r="O3" s="71"/>
      <c r="P3" s="71"/>
      <c r="Q3" s="71"/>
      <c r="R3" s="71"/>
      <c r="S3" s="68"/>
      <c r="T3" s="68"/>
      <c r="U3" s="68"/>
      <c r="V3" s="68"/>
      <c r="W3" s="68"/>
      <c r="X3" s="68"/>
      <c r="Y3" s="68"/>
    </row>
    <row r="4" spans="1:26" s="72" customFormat="1" ht="26.25" hidden="1" thickBot="1" x14ac:dyDescent="0.25">
      <c r="A4" s="68"/>
      <c r="B4" s="80"/>
      <c r="C4" s="83" t="s">
        <v>123</v>
      </c>
      <c r="D4" s="84" t="s">
        <v>127</v>
      </c>
      <c r="E4" s="75"/>
      <c r="F4" s="87" t="s">
        <v>133</v>
      </c>
      <c r="G4" s="88" t="s">
        <v>142</v>
      </c>
      <c r="H4" s="76"/>
      <c r="I4" s="153" t="s">
        <v>30</v>
      </c>
      <c r="J4" s="73" t="s">
        <v>161</v>
      </c>
      <c r="K4" s="68"/>
      <c r="L4" s="69"/>
      <c r="M4" s="71"/>
      <c r="N4" s="71"/>
      <c r="O4" s="71"/>
      <c r="P4" s="71"/>
      <c r="Q4" s="71"/>
      <c r="R4" s="71"/>
      <c r="S4" s="68"/>
      <c r="T4" s="68"/>
      <c r="U4" s="68"/>
      <c r="V4" s="68"/>
      <c r="W4" s="68"/>
      <c r="X4" s="68"/>
      <c r="Y4" s="68"/>
    </row>
    <row r="5" spans="1:26" s="72" customFormat="1" ht="39" hidden="1" thickBot="1" x14ac:dyDescent="0.25">
      <c r="A5" s="68"/>
      <c r="B5" s="80"/>
      <c r="C5" s="84" t="s">
        <v>121</v>
      </c>
      <c r="D5" s="84" t="s">
        <v>129</v>
      </c>
      <c r="E5" s="75"/>
      <c r="F5" s="88" t="s">
        <v>134</v>
      </c>
      <c r="G5" s="88" t="s">
        <v>17</v>
      </c>
      <c r="H5" s="74"/>
      <c r="I5" s="73"/>
      <c r="J5" s="73"/>
      <c r="K5" s="68"/>
      <c r="L5" s="69"/>
      <c r="M5" s="71"/>
      <c r="N5" s="71"/>
      <c r="O5" s="71"/>
      <c r="P5" s="71"/>
      <c r="Q5" s="71"/>
      <c r="R5" s="71"/>
      <c r="S5" s="68"/>
      <c r="T5" s="68"/>
      <c r="U5" s="68"/>
      <c r="V5" s="68"/>
      <c r="W5" s="68"/>
      <c r="X5" s="68"/>
      <c r="Y5" s="68"/>
    </row>
    <row r="6" spans="1:26" s="72" customFormat="1" ht="26.25" hidden="1" thickBot="1" x14ac:dyDescent="0.25">
      <c r="A6" s="68"/>
      <c r="B6" s="80"/>
      <c r="C6" s="83" t="s">
        <v>38</v>
      </c>
      <c r="D6" s="84" t="s">
        <v>128</v>
      </c>
      <c r="F6" s="88" t="s">
        <v>135</v>
      </c>
      <c r="G6" s="74"/>
      <c r="H6" s="74"/>
      <c r="I6" s="73"/>
      <c r="J6" s="73"/>
      <c r="K6" s="68"/>
      <c r="L6" s="69"/>
      <c r="M6" s="71"/>
      <c r="N6" s="71"/>
      <c r="O6" s="71"/>
      <c r="P6" s="71"/>
      <c r="Q6" s="71"/>
      <c r="R6" s="71"/>
      <c r="S6" s="68"/>
      <c r="T6" s="68"/>
      <c r="U6" s="68"/>
      <c r="V6" s="68"/>
      <c r="W6" s="68"/>
      <c r="X6" s="68"/>
      <c r="Y6" s="68"/>
    </row>
    <row r="7" spans="1:26" s="72" customFormat="1" ht="26.25" hidden="1" thickBot="1" x14ac:dyDescent="0.25">
      <c r="A7" s="68"/>
      <c r="B7" s="80"/>
      <c r="C7" s="83" t="s">
        <v>42</v>
      </c>
      <c r="D7" s="84" t="s">
        <v>130</v>
      </c>
      <c r="E7" s="75"/>
      <c r="F7" s="76"/>
      <c r="G7" s="74"/>
      <c r="H7" s="74"/>
      <c r="I7" s="77"/>
      <c r="J7" s="77"/>
      <c r="K7" s="68"/>
      <c r="L7" s="69"/>
      <c r="M7" s="71"/>
      <c r="N7" s="71"/>
      <c r="O7" s="71"/>
      <c r="P7" s="71"/>
      <c r="Q7" s="71"/>
      <c r="R7" s="71"/>
      <c r="S7" s="68"/>
      <c r="T7" s="68"/>
      <c r="U7" s="68"/>
      <c r="V7" s="68"/>
      <c r="W7" s="68"/>
      <c r="X7" s="68"/>
      <c r="Y7" s="68"/>
    </row>
    <row r="8" spans="1:26" s="72" customFormat="1" ht="26.25" hidden="1" thickBot="1" x14ac:dyDescent="0.25">
      <c r="A8" s="68"/>
      <c r="B8" s="80"/>
      <c r="C8" s="83" t="s">
        <v>45</v>
      </c>
      <c r="D8" s="84" t="s">
        <v>35</v>
      </c>
      <c r="E8" s="75"/>
      <c r="F8" s="76"/>
      <c r="G8" s="74"/>
      <c r="H8" s="74"/>
      <c r="I8" s="73"/>
      <c r="J8" s="73"/>
      <c r="K8" s="68"/>
      <c r="L8" s="69"/>
      <c r="M8" s="71"/>
      <c r="N8" s="71"/>
      <c r="O8" s="71"/>
      <c r="P8" s="71"/>
      <c r="Q8" s="71"/>
      <c r="R8" s="71"/>
      <c r="S8" s="68"/>
      <c r="T8" s="68"/>
      <c r="U8" s="68"/>
      <c r="V8" s="68"/>
      <c r="W8" s="68"/>
      <c r="X8" s="68"/>
      <c r="Y8" s="68"/>
    </row>
    <row r="9" spans="1:26" s="72" customFormat="1" ht="51.75" hidden="1" thickBot="1" x14ac:dyDescent="0.25">
      <c r="A9" s="68"/>
      <c r="B9" s="80"/>
      <c r="C9" s="83" t="s">
        <v>124</v>
      </c>
      <c r="D9" s="84" t="s">
        <v>39</v>
      </c>
      <c r="E9" s="75"/>
      <c r="F9" s="74"/>
      <c r="G9" s="74"/>
      <c r="H9" s="74"/>
      <c r="I9" s="73"/>
      <c r="J9" s="73"/>
      <c r="K9" s="68"/>
      <c r="L9" s="69"/>
      <c r="M9" s="71"/>
      <c r="N9" s="71"/>
      <c r="O9" s="71"/>
      <c r="P9" s="71"/>
      <c r="Q9" s="71"/>
      <c r="R9" s="71"/>
      <c r="S9" s="68"/>
      <c r="T9" s="68"/>
      <c r="U9" s="68"/>
      <c r="V9" s="68"/>
      <c r="W9" s="68"/>
      <c r="X9" s="68"/>
      <c r="Y9" s="68"/>
    </row>
    <row r="10" spans="1:26" s="72" customFormat="1" ht="26.25" hidden="1" thickBot="1" x14ac:dyDescent="0.25">
      <c r="A10" s="68"/>
      <c r="B10" s="80"/>
      <c r="C10" s="83" t="s">
        <v>50</v>
      </c>
      <c r="D10" s="84" t="s">
        <v>43</v>
      </c>
      <c r="E10" s="75"/>
      <c r="F10" s="74"/>
      <c r="G10" s="74"/>
      <c r="H10" s="74"/>
      <c r="I10" s="73"/>
      <c r="J10" s="73"/>
      <c r="K10" s="68"/>
      <c r="L10" s="69"/>
      <c r="M10" s="71"/>
      <c r="N10" s="71"/>
      <c r="O10" s="71"/>
      <c r="P10" s="71"/>
      <c r="Q10" s="71"/>
      <c r="R10" s="71"/>
      <c r="S10" s="68"/>
      <c r="T10" s="68"/>
      <c r="U10" s="68"/>
      <c r="V10" s="68"/>
      <c r="W10" s="68"/>
      <c r="X10" s="68"/>
      <c r="Y10" s="68"/>
    </row>
    <row r="11" spans="1:26" s="72" customFormat="1" ht="39" hidden="1" thickBot="1" x14ac:dyDescent="0.25">
      <c r="A11" s="68"/>
      <c r="B11" s="80"/>
      <c r="C11" s="83" t="s">
        <v>52</v>
      </c>
      <c r="D11" s="84" t="s">
        <v>136</v>
      </c>
      <c r="E11" s="75"/>
      <c r="F11" s="74"/>
      <c r="G11" s="74"/>
      <c r="H11" s="74"/>
      <c r="I11" s="73"/>
      <c r="J11" s="73"/>
      <c r="K11" s="68"/>
      <c r="L11" s="69"/>
      <c r="M11" s="71"/>
      <c r="N11" s="71"/>
      <c r="O11" s="71"/>
      <c r="P11" s="71"/>
      <c r="Q11" s="71"/>
      <c r="R11" s="71"/>
      <c r="S11" s="68"/>
      <c r="T11" s="68"/>
      <c r="U11" s="68"/>
      <c r="V11" s="68"/>
      <c r="W11" s="68"/>
      <c r="X11" s="68"/>
      <c r="Y11" s="68"/>
    </row>
    <row r="12" spans="1:26" s="72" customFormat="1" ht="26.25" hidden="1" thickBot="1" x14ac:dyDescent="0.25">
      <c r="A12" s="68"/>
      <c r="B12" s="80"/>
      <c r="C12" s="83" t="s">
        <v>54</v>
      </c>
      <c r="D12" s="84" t="s">
        <v>131</v>
      </c>
      <c r="E12" s="75"/>
      <c r="F12" s="78"/>
      <c r="G12" s="78"/>
      <c r="H12" s="78"/>
      <c r="I12" s="79"/>
      <c r="J12" s="71"/>
      <c r="K12" s="71"/>
      <c r="L12" s="68"/>
      <c r="M12" s="69"/>
      <c r="N12" s="71"/>
      <c r="O12" s="71"/>
      <c r="P12" s="71"/>
      <c r="Q12" s="71"/>
      <c r="R12" s="71"/>
      <c r="S12" s="71"/>
      <c r="T12" s="68"/>
      <c r="U12" s="68"/>
      <c r="V12" s="68"/>
      <c r="W12" s="68"/>
      <c r="X12" s="68"/>
      <c r="Y12" s="68"/>
      <c r="Z12" s="68"/>
    </row>
    <row r="13" spans="1:26" s="72" customFormat="1" ht="39" hidden="1" thickBot="1" x14ac:dyDescent="0.25">
      <c r="A13" s="68"/>
      <c r="B13" s="80"/>
      <c r="C13" s="83" t="s">
        <v>55</v>
      </c>
      <c r="D13" s="84" t="s">
        <v>53</v>
      </c>
      <c r="E13" s="75"/>
      <c r="F13" s="78"/>
      <c r="G13" s="78"/>
      <c r="H13" s="78"/>
      <c r="I13" s="79"/>
      <c r="J13" s="71"/>
      <c r="K13" s="71"/>
      <c r="L13" s="68"/>
      <c r="M13" s="69"/>
      <c r="N13" s="71"/>
      <c r="O13" s="71"/>
      <c r="P13" s="71"/>
      <c r="Q13" s="71"/>
      <c r="R13" s="71"/>
      <c r="S13" s="71"/>
      <c r="T13" s="68"/>
      <c r="U13" s="68"/>
      <c r="V13" s="68"/>
      <c r="W13" s="68"/>
      <c r="X13" s="68"/>
      <c r="Y13" s="68"/>
      <c r="Z13" s="68"/>
    </row>
    <row r="14" spans="1:26" s="72" customFormat="1" ht="26.25" hidden="1" thickBot="1" x14ac:dyDescent="0.25">
      <c r="A14" s="68"/>
      <c r="B14" s="80"/>
      <c r="C14" s="84" t="s">
        <v>125</v>
      </c>
      <c r="D14" s="85"/>
      <c r="E14" s="75"/>
      <c r="F14" s="78"/>
      <c r="G14" s="78"/>
      <c r="H14" s="78"/>
      <c r="I14" s="79"/>
      <c r="J14" s="71"/>
      <c r="K14" s="71"/>
      <c r="L14" s="68"/>
      <c r="M14" s="69"/>
      <c r="N14" s="71"/>
      <c r="O14" s="71"/>
      <c r="P14" s="71"/>
      <c r="Q14" s="71"/>
      <c r="R14" s="71"/>
      <c r="S14" s="71"/>
      <c r="T14" s="68"/>
      <c r="U14" s="68"/>
      <c r="V14" s="68"/>
      <c r="W14" s="68"/>
      <c r="X14" s="68"/>
      <c r="Y14" s="68"/>
      <c r="Z14" s="68"/>
    </row>
    <row r="15" spans="1:26" s="72" customFormat="1" ht="39" hidden="1" thickBot="1" x14ac:dyDescent="0.25">
      <c r="A15" s="68"/>
      <c r="B15" s="80"/>
      <c r="C15" s="86" t="s">
        <v>21</v>
      </c>
      <c r="D15" s="84"/>
      <c r="E15" s="75"/>
      <c r="F15" s="78"/>
      <c r="G15" s="78"/>
      <c r="H15" s="78"/>
      <c r="I15" s="79"/>
      <c r="J15" s="71"/>
      <c r="K15" s="71"/>
      <c r="L15" s="68"/>
      <c r="M15" s="69"/>
      <c r="N15" s="71"/>
      <c r="O15" s="71"/>
      <c r="P15" s="71"/>
      <c r="Q15" s="71"/>
      <c r="R15" s="71"/>
      <c r="S15" s="71"/>
      <c r="T15" s="68"/>
      <c r="U15" s="68"/>
      <c r="V15" s="68"/>
      <c r="W15" s="68"/>
      <c r="X15" s="68"/>
      <c r="Y15" s="68"/>
      <c r="Z15" s="68"/>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843"/>
      <c r="B17" s="773"/>
      <c r="C17" s="774"/>
      <c r="D17" s="847" t="s">
        <v>56</v>
      </c>
      <c r="E17" s="848"/>
      <c r="F17" s="848"/>
      <c r="G17" s="848"/>
      <c r="H17" s="848"/>
      <c r="I17" s="848"/>
      <c r="J17" s="848"/>
      <c r="K17" s="848"/>
      <c r="L17" s="848"/>
      <c r="M17" s="848"/>
      <c r="N17" s="848"/>
      <c r="O17" s="848"/>
      <c r="P17" s="848"/>
      <c r="Q17" s="848"/>
      <c r="R17" s="848"/>
      <c r="S17" s="848"/>
      <c r="T17" s="848"/>
      <c r="U17" s="848"/>
      <c r="V17" s="848"/>
      <c r="W17" s="849"/>
      <c r="X17" s="114" t="s">
        <v>57</v>
      </c>
      <c r="Z17" s="1"/>
    </row>
    <row r="18" spans="1:27" ht="27.75" customHeight="1" x14ac:dyDescent="0.25">
      <c r="A18" s="844"/>
      <c r="B18" s="845"/>
      <c r="C18" s="743"/>
      <c r="D18" s="850"/>
      <c r="E18" s="851"/>
      <c r="F18" s="851"/>
      <c r="G18" s="851"/>
      <c r="H18" s="851"/>
      <c r="I18" s="851"/>
      <c r="J18" s="851"/>
      <c r="K18" s="851"/>
      <c r="L18" s="851"/>
      <c r="M18" s="851"/>
      <c r="N18" s="851"/>
      <c r="O18" s="851"/>
      <c r="P18" s="851"/>
      <c r="Q18" s="851"/>
      <c r="R18" s="851"/>
      <c r="S18" s="851"/>
      <c r="T18" s="851"/>
      <c r="U18" s="851"/>
      <c r="V18" s="851"/>
      <c r="W18" s="852"/>
      <c r="X18" s="168" t="s">
        <v>164</v>
      </c>
      <c r="Z18" s="1"/>
    </row>
    <row r="19" spans="1:27" ht="27.75" customHeight="1" x14ac:dyDescent="0.25">
      <c r="A19" s="844"/>
      <c r="B19" s="845"/>
      <c r="C19" s="743"/>
      <c r="D19" s="850"/>
      <c r="E19" s="851"/>
      <c r="F19" s="851"/>
      <c r="G19" s="851"/>
      <c r="H19" s="851"/>
      <c r="I19" s="851"/>
      <c r="J19" s="851"/>
      <c r="K19" s="851"/>
      <c r="L19" s="851"/>
      <c r="M19" s="851"/>
      <c r="N19" s="851"/>
      <c r="O19" s="851"/>
      <c r="P19" s="851"/>
      <c r="Q19" s="851"/>
      <c r="R19" s="851"/>
      <c r="S19" s="851"/>
      <c r="T19" s="851"/>
      <c r="U19" s="851"/>
      <c r="V19" s="851"/>
      <c r="W19" s="852"/>
      <c r="X19" s="169" t="s">
        <v>165</v>
      </c>
      <c r="Z19" s="1"/>
    </row>
    <row r="20" spans="1:27" ht="27.75" customHeight="1" thickBot="1" x14ac:dyDescent="0.3">
      <c r="A20" s="846"/>
      <c r="B20" s="732"/>
      <c r="C20" s="733"/>
      <c r="D20" s="853"/>
      <c r="E20" s="854"/>
      <c r="F20" s="854"/>
      <c r="G20" s="854"/>
      <c r="H20" s="854"/>
      <c r="I20" s="854"/>
      <c r="J20" s="854"/>
      <c r="K20" s="854"/>
      <c r="L20" s="854"/>
      <c r="M20" s="854"/>
      <c r="N20" s="854"/>
      <c r="O20" s="854"/>
      <c r="P20" s="854"/>
      <c r="Q20" s="854"/>
      <c r="R20" s="854"/>
      <c r="S20" s="854"/>
      <c r="T20" s="854"/>
      <c r="U20" s="854"/>
      <c r="V20" s="854"/>
      <c r="W20" s="855"/>
      <c r="X20" s="115"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931" t="s">
        <v>59</v>
      </c>
      <c r="B22" s="932"/>
      <c r="C22" s="933"/>
      <c r="D22" s="23"/>
      <c r="E22" s="929" t="str">
        <f>CONCATENATE("INFORME DE SEGUIMIENTO DEL PROCESO ",A23)</f>
        <v>INFORME DE SEGUIMIENTO DEL PROCESO GESTIÓN DEL TALENTO HUMANO</v>
      </c>
      <c r="F22" s="930"/>
      <c r="G22" s="21"/>
      <c r="H22" s="938" t="s">
        <v>60</v>
      </c>
      <c r="I22" s="939"/>
      <c r="J22" s="940"/>
      <c r="K22" s="100"/>
      <c r="L22" s="100"/>
      <c r="M22" s="946" t="s">
        <v>61</v>
      </c>
      <c r="N22" s="947"/>
      <c r="O22" s="948"/>
      <c r="P22" s="104"/>
      <c r="Q22" s="104"/>
      <c r="R22" s="104"/>
      <c r="S22" s="104"/>
      <c r="T22" s="104"/>
      <c r="U22" s="104"/>
      <c r="V22" s="104"/>
      <c r="W22" s="104"/>
      <c r="X22" s="103"/>
    </row>
    <row r="23" spans="1:27" ht="53.25" customHeight="1" thickBot="1" x14ac:dyDescent="0.3">
      <c r="A23" s="950" t="s">
        <v>52</v>
      </c>
      <c r="B23" s="951"/>
      <c r="C23" s="952"/>
      <c r="D23" s="23"/>
      <c r="E23" s="118" t="s">
        <v>148</v>
      </c>
      <c r="F23" s="119">
        <f>COUNTA(E31:E40)</f>
        <v>1</v>
      </c>
      <c r="G23" s="21"/>
      <c r="H23" s="941" t="s">
        <v>69</v>
      </c>
      <c r="I23" s="942"/>
      <c r="J23" s="119">
        <f>COUNTIF(I31:I31,"Acción Correctiva")</f>
        <v>0</v>
      </c>
      <c r="K23" s="105"/>
      <c r="L23" s="101"/>
      <c r="M23" s="106" t="s">
        <v>65</v>
      </c>
      <c r="N23" s="117" t="s">
        <v>66</v>
      </c>
      <c r="O23" s="148" t="s">
        <v>67</v>
      </c>
      <c r="P23" s="104"/>
      <c r="Q23" s="104"/>
      <c r="R23" s="104"/>
      <c r="S23" s="104"/>
      <c r="T23" s="104"/>
      <c r="U23" s="103"/>
      <c r="V23" s="103"/>
      <c r="W23" s="23"/>
      <c r="X23" s="103"/>
    </row>
    <row r="24" spans="1:27" ht="48.75" customHeight="1" thickBot="1" x14ac:dyDescent="0.4">
      <c r="A24" s="27"/>
      <c r="B24" s="23"/>
      <c r="C24" s="23"/>
      <c r="D24" s="28"/>
      <c r="E24" s="120" t="s">
        <v>62</v>
      </c>
      <c r="F24" s="121">
        <f>COUNTA(H31:H40)</f>
        <v>1</v>
      </c>
      <c r="G24" s="24"/>
      <c r="H24" s="943" t="s">
        <v>153</v>
      </c>
      <c r="I24" s="944"/>
      <c r="J24" s="124">
        <f>COUNTIF(I31:I31,"Acción Preventiva y/o de mejora")</f>
        <v>1</v>
      </c>
      <c r="K24" s="105"/>
      <c r="L24" s="101"/>
      <c r="M24" s="107">
        <v>2016</v>
      </c>
      <c r="N24" s="37">
        <v>2</v>
      </c>
      <c r="O24" s="108">
        <v>18</v>
      </c>
      <c r="P24" s="104"/>
      <c r="Q24" s="104"/>
      <c r="R24" s="105"/>
      <c r="S24" s="105"/>
      <c r="T24" s="105"/>
      <c r="U24" s="103"/>
      <c r="V24" s="103"/>
      <c r="W24" s="23"/>
      <c r="X24" s="103"/>
    </row>
    <row r="25" spans="1:27" ht="53.25" customHeight="1" x14ac:dyDescent="0.35">
      <c r="A25" s="27"/>
      <c r="B25" s="23"/>
      <c r="C25" s="23"/>
      <c r="D25" s="33"/>
      <c r="E25" s="122" t="s">
        <v>149</v>
      </c>
      <c r="F25" s="121">
        <f>COUNTIF(W31:W40, "Vencida")</f>
        <v>0</v>
      </c>
      <c r="G25" s="24"/>
      <c r="H25" s="945"/>
      <c r="I25" s="945"/>
      <c r="J25" s="111"/>
      <c r="K25" s="105"/>
      <c r="L25" s="101"/>
      <c r="M25" s="109">
        <v>2017</v>
      </c>
      <c r="N25" s="46">
        <v>2</v>
      </c>
      <c r="O25" s="110">
        <v>8</v>
      </c>
      <c r="P25" s="104"/>
      <c r="Q25" s="104"/>
      <c r="R25" s="105"/>
      <c r="S25" s="105"/>
      <c r="T25" s="105"/>
      <c r="U25" s="103"/>
      <c r="V25" s="103"/>
      <c r="W25" s="23"/>
      <c r="X25" s="58"/>
    </row>
    <row r="26" spans="1:27" ht="48.75" customHeight="1" x14ac:dyDescent="0.35">
      <c r="A26" s="27"/>
      <c r="B26" s="23"/>
      <c r="C26" s="23"/>
      <c r="D26" s="28"/>
      <c r="E26" s="122" t="s">
        <v>150</v>
      </c>
      <c r="F26" s="299">
        <f>COUNTIF(W31:W40, "En ejecución")</f>
        <v>1</v>
      </c>
      <c r="G26" s="24"/>
      <c r="H26" s="945"/>
      <c r="I26" s="945"/>
      <c r="J26" s="166"/>
      <c r="K26" s="111"/>
      <c r="L26" s="101"/>
      <c r="M26" s="109">
        <v>2018</v>
      </c>
      <c r="N26" s="46"/>
      <c r="O26" s="110"/>
      <c r="P26" s="104"/>
      <c r="Q26" s="104"/>
      <c r="R26" s="105"/>
      <c r="S26" s="105"/>
      <c r="T26" s="105"/>
      <c r="U26" s="103"/>
      <c r="V26" s="103"/>
      <c r="W26" s="23"/>
      <c r="X26" s="58"/>
    </row>
    <row r="27" spans="1:27" ht="51" customHeight="1" thickBot="1" x14ac:dyDescent="0.4">
      <c r="A27" s="27"/>
      <c r="B27" s="23"/>
      <c r="C27" s="23"/>
      <c r="D27" s="33"/>
      <c r="E27" s="123" t="s">
        <v>152</v>
      </c>
      <c r="F27" s="124">
        <f>COUNTIF(W31:W40, "Cerrada")</f>
        <v>0</v>
      </c>
      <c r="G27" s="24"/>
      <c r="H27" s="25"/>
      <c r="I27" s="102"/>
      <c r="J27" s="101"/>
      <c r="K27" s="101"/>
      <c r="L27" s="101"/>
      <c r="M27" s="112" t="s">
        <v>74</v>
      </c>
      <c r="N27" s="113">
        <f>SUM(N24:N26)</f>
        <v>4</v>
      </c>
      <c r="O27" s="149">
        <f>SUM(O24:O26)</f>
        <v>26</v>
      </c>
      <c r="P27" s="104"/>
      <c r="Q27" s="104"/>
      <c r="R27" s="105"/>
      <c r="S27" s="105"/>
      <c r="T27" s="105"/>
      <c r="U27" s="103"/>
      <c r="V27" s="103"/>
      <c r="W27" s="23"/>
      <c r="X27" s="58"/>
    </row>
    <row r="28" spans="1:27" ht="41.25" customHeight="1" thickBot="1" x14ac:dyDescent="0.4">
      <c r="A28" s="27"/>
      <c r="B28" s="23"/>
      <c r="C28" s="23"/>
      <c r="D28" s="23"/>
      <c r="E28" s="96"/>
      <c r="F28" s="97"/>
      <c r="G28" s="24"/>
      <c r="H28" s="25"/>
      <c r="I28" s="98"/>
      <c r="J28" s="99"/>
      <c r="K28" s="98"/>
      <c r="L28" s="99"/>
      <c r="M28" s="116"/>
      <c r="N28" s="26"/>
      <c r="O28" s="26"/>
      <c r="P28" s="26"/>
      <c r="Q28" s="26"/>
      <c r="R28" s="20"/>
      <c r="S28" s="20"/>
      <c r="T28" s="20"/>
      <c r="U28" s="20"/>
      <c r="V28" s="20"/>
      <c r="W28" s="20"/>
      <c r="X28" s="20"/>
    </row>
    <row r="29" spans="1:27" s="90" customFormat="1" ht="45" customHeight="1" thickBot="1" x14ac:dyDescent="0.25">
      <c r="A29" s="837" t="s">
        <v>77</v>
      </c>
      <c r="B29" s="838"/>
      <c r="C29" s="838"/>
      <c r="D29" s="838"/>
      <c r="E29" s="838"/>
      <c r="F29" s="838"/>
      <c r="G29" s="839"/>
      <c r="H29" s="840" t="s">
        <v>78</v>
      </c>
      <c r="I29" s="841"/>
      <c r="J29" s="841"/>
      <c r="K29" s="841"/>
      <c r="L29" s="841"/>
      <c r="M29" s="841"/>
      <c r="N29" s="842"/>
      <c r="O29" s="856" t="s">
        <v>79</v>
      </c>
      <c r="P29" s="937"/>
      <c r="Q29" s="937"/>
      <c r="R29" s="937"/>
      <c r="S29" s="857"/>
      <c r="T29" s="858" t="s">
        <v>145</v>
      </c>
      <c r="U29" s="859"/>
      <c r="V29" s="859"/>
      <c r="W29" s="859"/>
      <c r="X29" s="860"/>
      <c r="Y29" s="92"/>
      <c r="Z29" s="93"/>
      <c r="AA29" s="94"/>
    </row>
    <row r="30" spans="1:27" ht="63" customHeight="1" thickBot="1" x14ac:dyDescent="0.3">
      <c r="A30" s="180" t="s">
        <v>151</v>
      </c>
      <c r="B30" s="181" t="s">
        <v>3</v>
      </c>
      <c r="C30" s="181" t="s">
        <v>81</v>
      </c>
      <c r="D30" s="181" t="s">
        <v>137</v>
      </c>
      <c r="E30" s="181" t="s">
        <v>138</v>
      </c>
      <c r="F30" s="181" t="s">
        <v>139</v>
      </c>
      <c r="G30" s="182" t="s">
        <v>140</v>
      </c>
      <c r="H30" s="183" t="s">
        <v>143</v>
      </c>
      <c r="I30" s="181" t="s">
        <v>5</v>
      </c>
      <c r="J30" s="181" t="s">
        <v>82</v>
      </c>
      <c r="K30" s="184" t="s">
        <v>83</v>
      </c>
      <c r="L30" s="184" t="s">
        <v>85</v>
      </c>
      <c r="M30" s="184" t="s">
        <v>86</v>
      </c>
      <c r="N30" s="185" t="s">
        <v>87</v>
      </c>
      <c r="O30" s="901" t="s">
        <v>88</v>
      </c>
      <c r="P30" s="902"/>
      <c r="Q30" s="902"/>
      <c r="R30" s="903"/>
      <c r="S30" s="185" t="s">
        <v>89</v>
      </c>
      <c r="T30" s="186" t="s">
        <v>88</v>
      </c>
      <c r="U30" s="184" t="s">
        <v>89</v>
      </c>
      <c r="V30" s="184" t="s">
        <v>162</v>
      </c>
      <c r="W30" s="184" t="s">
        <v>90</v>
      </c>
      <c r="X30" s="185" t="s">
        <v>159</v>
      </c>
      <c r="Y30" s="91"/>
      <c r="Z30" s="95"/>
      <c r="AA30" s="95"/>
    </row>
    <row r="31" spans="1:27" s="435" customFormat="1" ht="114.75" customHeight="1" x14ac:dyDescent="0.25">
      <c r="A31" s="439">
        <v>5</v>
      </c>
      <c r="B31" s="268" t="s">
        <v>133</v>
      </c>
      <c r="C31" s="268" t="s">
        <v>136</v>
      </c>
      <c r="D31" s="256">
        <v>43403</v>
      </c>
      <c r="E31" s="301" t="s">
        <v>493</v>
      </c>
      <c r="F31" s="255" t="s">
        <v>142</v>
      </c>
      <c r="G31" s="301" t="s">
        <v>494</v>
      </c>
      <c r="H31" s="301" t="s">
        <v>495</v>
      </c>
      <c r="I31" s="255" t="s">
        <v>144</v>
      </c>
      <c r="J31" s="257" t="s">
        <v>496</v>
      </c>
      <c r="K31" s="257" t="s">
        <v>480</v>
      </c>
      <c r="L31" s="256">
        <v>43439</v>
      </c>
      <c r="M31" s="256">
        <v>43525</v>
      </c>
      <c r="N31" s="256">
        <v>43677</v>
      </c>
      <c r="O31" s="866" t="s">
        <v>1193</v>
      </c>
      <c r="P31" s="867"/>
      <c r="Q31" s="867"/>
      <c r="R31" s="868"/>
      <c r="S31" s="268" t="s">
        <v>1194</v>
      </c>
      <c r="T31" s="86" t="s">
        <v>1028</v>
      </c>
      <c r="U31" s="303"/>
      <c r="V31" s="505" t="s">
        <v>163</v>
      </c>
      <c r="W31" s="437" t="s">
        <v>147</v>
      </c>
      <c r="X31" s="86" t="s">
        <v>1026</v>
      </c>
      <c r="Y31" s="1"/>
      <c r="Z31" s="1"/>
    </row>
    <row r="33" spans="1:26" x14ac:dyDescent="0.25">
      <c r="A33" s="1"/>
      <c r="B33" s="1"/>
      <c r="C33" s="1"/>
      <c r="D33" s="1"/>
      <c r="E33" s="16"/>
      <c r="F33" s="1"/>
      <c r="G33" s="16"/>
      <c r="H33" s="16"/>
      <c r="I33" s="1"/>
      <c r="J33" s="1"/>
      <c r="K33" s="1"/>
      <c r="L33" s="1"/>
      <c r="M33" s="1"/>
      <c r="N33" s="1"/>
      <c r="O33" s="1"/>
      <c r="P33" s="1"/>
      <c r="Q33" s="1"/>
      <c r="R33" s="1"/>
      <c r="S33" s="1"/>
      <c r="T33" s="15"/>
      <c r="U33" s="15"/>
      <c r="V33" s="15"/>
      <c r="W33" s="13"/>
      <c r="X33" s="16"/>
      <c r="Y33" s="1"/>
      <c r="Z33" s="1"/>
    </row>
    <row r="34" spans="1:26" x14ac:dyDescent="0.25">
      <c r="A34" s="1"/>
      <c r="B34" s="1"/>
      <c r="C34" s="1"/>
      <c r="D34" s="1"/>
      <c r="E34" s="16"/>
      <c r="F34" s="1"/>
      <c r="G34" s="16"/>
      <c r="H34" s="16"/>
      <c r="I34" s="1"/>
      <c r="J34" s="1"/>
      <c r="K34" s="1"/>
      <c r="L34" s="1"/>
      <c r="M34" s="1"/>
      <c r="N34" s="1"/>
      <c r="O34" s="1"/>
      <c r="P34" s="1"/>
      <c r="Q34" s="1"/>
      <c r="R34" s="1"/>
      <c r="S34" s="1"/>
      <c r="T34" s="15"/>
      <c r="U34" s="15"/>
      <c r="V34" s="15"/>
      <c r="W34" s="13"/>
      <c r="X34" s="16"/>
      <c r="Y34" s="1"/>
      <c r="Z34" s="1"/>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
      <c r="F84" s="1"/>
      <c r="G84" s="1"/>
      <c r="H84" s="1"/>
      <c r="I84" s="1"/>
      <c r="J84" s="1"/>
      <c r="K84" s="1"/>
      <c r="L84" s="1"/>
      <c r="M84" s="1"/>
      <c r="N84" s="1"/>
      <c r="O84" s="1"/>
      <c r="P84" s="1"/>
      <c r="Q84" s="1"/>
      <c r="R84" s="1"/>
      <c r="S84" s="1"/>
      <c r="T84" s="1"/>
      <c r="U84" s="1"/>
      <c r="V84" s="1"/>
      <c r="W84" s="13"/>
      <c r="X84" s="1"/>
      <c r="Y84" s="1"/>
      <c r="Z84" s="1"/>
    </row>
    <row r="85" spans="1:26" x14ac:dyDescent="0.25">
      <c r="W85" s="13"/>
    </row>
    <row r="86" spans="1:26" x14ac:dyDescent="0.25">
      <c r="W86" s="13"/>
    </row>
    <row r="87" spans="1:26" x14ac:dyDescent="0.25">
      <c r="W87" s="13"/>
    </row>
    <row r="88" spans="1:26" x14ac:dyDescent="0.25">
      <c r="W88" s="13"/>
    </row>
    <row r="89" spans="1:26" x14ac:dyDescent="0.25">
      <c r="W89" s="13"/>
    </row>
    <row r="90" spans="1:26" x14ac:dyDescent="0.25">
      <c r="W90" s="13"/>
    </row>
    <row r="91" spans="1:26" x14ac:dyDescent="0.25">
      <c r="W91" s="13"/>
    </row>
    <row r="92" spans="1:26" x14ac:dyDescent="0.25">
      <c r="W92" s="13"/>
    </row>
    <row r="93" spans="1:26" x14ac:dyDescent="0.25">
      <c r="W93" s="13"/>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sheetData>
  <mergeCells count="17">
    <mergeCell ref="O31:R31"/>
    <mergeCell ref="H29:N29"/>
    <mergeCell ref="O29:S29"/>
    <mergeCell ref="A17:C20"/>
    <mergeCell ref="D17:W20"/>
    <mergeCell ref="A22:C22"/>
    <mergeCell ref="E22:F22"/>
    <mergeCell ref="H22:J22"/>
    <mergeCell ref="M22:O22"/>
    <mergeCell ref="T29:X29"/>
    <mergeCell ref="O30:R30"/>
    <mergeCell ref="A23:C23"/>
    <mergeCell ref="H23:I23"/>
    <mergeCell ref="H24:I24"/>
    <mergeCell ref="H25:I25"/>
    <mergeCell ref="H26:I26"/>
    <mergeCell ref="A29:G29"/>
  </mergeCells>
  <conditionalFormatting sqref="W31">
    <cfRule type="containsText" dxfId="17" priority="1" stopIfTrue="1" operator="containsText" text="Cerrada">
      <formula>NOT(ISERROR(SEARCH("Cerrada",W31)))</formula>
    </cfRule>
    <cfRule type="containsText" dxfId="16" priority="2" stopIfTrue="1" operator="containsText" text="En ejecución">
      <formula>NOT(ISERROR(SEARCH("En ejecución",W31)))</formula>
    </cfRule>
    <cfRule type="containsText" dxfId="15" priority="3" stopIfTrue="1" operator="containsText" text="Vencida">
      <formula>NOT(ISERROR(SEARCH("Vencida",W31)))</formula>
    </cfRule>
  </conditionalFormatting>
  <dataValidations count="7">
    <dataValidation type="list" allowBlank="1" showErrorMessage="1" sqref="A23">
      <formula1>PROCESOS</formula1>
    </dataValidation>
    <dataValidation type="list" allowBlank="1" showInputMessage="1" showErrorMessage="1" sqref="I31">
      <formula1>$H$2:$H$3</formula1>
    </dataValidation>
    <dataValidation type="list" allowBlank="1" showInputMessage="1" showErrorMessage="1" sqref="F31">
      <formula1>$G$2:$G$5</formula1>
    </dataValidation>
    <dataValidation type="list" allowBlank="1" showInputMessage="1" showErrorMessage="1" sqref="C31">
      <formula1>$D$2:$D$13</formula1>
    </dataValidation>
    <dataValidation type="list" allowBlank="1" showInputMessage="1" showErrorMessage="1" sqref="B31">
      <formula1>$F$2:$F$6</formula1>
    </dataValidation>
    <dataValidation type="list" allowBlank="1" showInputMessage="1" showErrorMessage="1" sqref="W31">
      <formula1>$I$2:$I$4</formula1>
    </dataValidation>
    <dataValidation type="list" allowBlank="1" showInputMessage="1" showErrorMessage="1" sqref="V31">
      <formula1>$J$2:$J$4</formula1>
    </dataValidation>
  </dataValidation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907"/>
  <sheetViews>
    <sheetView showGridLines="0" topLeftCell="A18" zoomScale="70" zoomScaleNormal="70" workbookViewId="0">
      <selection activeCell="H45" sqref="H31:H45"/>
    </sheetView>
  </sheetViews>
  <sheetFormatPr baseColWidth="10" defaultColWidth="14.42578125" defaultRowHeight="15" x14ac:dyDescent="0.25"/>
  <cols>
    <col min="1" max="1" width="6.5703125" style="279" customWidth="1"/>
    <col min="2" max="2" width="10.7109375" style="279" customWidth="1"/>
    <col min="3" max="3" width="17.5703125" style="279" customWidth="1"/>
    <col min="4" max="4" width="21.5703125" style="279" customWidth="1"/>
    <col min="5" max="5" width="75.42578125" style="279" customWidth="1"/>
    <col min="6" max="6" width="20" style="279" customWidth="1"/>
    <col min="7" max="7" width="51.85546875" style="279" customWidth="1"/>
    <col min="8" max="8" width="38.5703125" style="279" customWidth="1"/>
    <col min="9" max="9" width="14" style="279" customWidth="1"/>
    <col min="10" max="10" width="18" style="279" customWidth="1"/>
    <col min="11" max="11" width="18.5703125" style="279" customWidth="1"/>
    <col min="12" max="12" width="20" style="279" customWidth="1"/>
    <col min="13" max="13" width="18.28515625" style="279" customWidth="1"/>
    <col min="14" max="14" width="18" style="279" customWidth="1"/>
    <col min="15" max="18" width="25.7109375" style="703" customWidth="1"/>
    <col min="19" max="19" width="28.140625" style="279" customWidth="1"/>
    <col min="20" max="20" width="142.140625" style="279" customWidth="1"/>
    <col min="21" max="21" width="31.7109375" style="279" customWidth="1"/>
    <col min="22" max="22" width="18.42578125" style="199" customWidth="1"/>
    <col min="23" max="23" width="19.42578125" style="279" customWidth="1"/>
    <col min="24" max="24" width="80.28515625" style="279" customWidth="1"/>
    <col min="25" max="25" width="31.140625" style="279" customWidth="1"/>
    <col min="26" max="26" width="14.42578125" style="279" customWidth="1"/>
    <col min="27" max="28" width="11" style="279" customWidth="1"/>
    <col min="29" max="256" width="14.42578125" style="279"/>
    <col min="257" max="257" width="6.5703125" style="279" customWidth="1"/>
    <col min="258" max="258" width="10.7109375" style="279" customWidth="1"/>
    <col min="259" max="259" width="17.5703125" style="279" customWidth="1"/>
    <col min="260" max="260" width="21.5703125" style="279" customWidth="1"/>
    <col min="261" max="261" width="52.28515625" style="279" customWidth="1"/>
    <col min="262" max="262" width="24.140625" style="279" customWidth="1"/>
    <col min="263" max="263" width="26.5703125" style="279" customWidth="1"/>
    <col min="264" max="264" width="25.85546875" style="279" customWidth="1"/>
    <col min="265" max="265" width="14" style="279" customWidth="1"/>
    <col min="266" max="266" width="18" style="279" customWidth="1"/>
    <col min="267" max="267" width="18.5703125" style="279" customWidth="1"/>
    <col min="268" max="268" width="20" style="279" customWidth="1"/>
    <col min="269" max="269" width="18.28515625" style="279" customWidth="1"/>
    <col min="270" max="271" width="18" style="279" customWidth="1"/>
    <col min="272" max="272" width="26.28515625" style="279" customWidth="1"/>
    <col min="273" max="273" width="24.85546875" style="279" customWidth="1"/>
    <col min="274" max="274" width="19.42578125" style="279" customWidth="1"/>
    <col min="275" max="275" width="28.140625" style="279" customWidth="1"/>
    <col min="276" max="276" width="97.7109375" style="279" customWidth="1"/>
    <col min="277" max="277" width="40.140625" style="279" customWidth="1"/>
    <col min="278" max="278" width="18.42578125" style="279" customWidth="1"/>
    <col min="279" max="279" width="19.42578125" style="279" customWidth="1"/>
    <col min="280" max="280" width="80.28515625" style="279" customWidth="1"/>
    <col min="281" max="281" width="31.140625" style="279" customWidth="1"/>
    <col min="282" max="282" width="14.42578125" style="279" customWidth="1"/>
    <col min="283" max="284" width="11" style="279" customWidth="1"/>
    <col min="285" max="512" width="14.42578125" style="279"/>
    <col min="513" max="513" width="6.5703125" style="279" customWidth="1"/>
    <col min="514" max="514" width="10.7109375" style="279" customWidth="1"/>
    <col min="515" max="515" width="17.5703125" style="279" customWidth="1"/>
    <col min="516" max="516" width="21.5703125" style="279" customWidth="1"/>
    <col min="517" max="517" width="52.28515625" style="279" customWidth="1"/>
    <col min="518" max="518" width="24.140625" style="279" customWidth="1"/>
    <col min="519" max="519" width="26.5703125" style="279" customWidth="1"/>
    <col min="520" max="520" width="25.85546875" style="279" customWidth="1"/>
    <col min="521" max="521" width="14" style="279" customWidth="1"/>
    <col min="522" max="522" width="18" style="279" customWidth="1"/>
    <col min="523" max="523" width="18.5703125" style="279" customWidth="1"/>
    <col min="524" max="524" width="20" style="279" customWidth="1"/>
    <col min="525" max="525" width="18.28515625" style="279" customWidth="1"/>
    <col min="526" max="527" width="18" style="279" customWidth="1"/>
    <col min="528" max="528" width="26.28515625" style="279" customWidth="1"/>
    <col min="529" max="529" width="24.85546875" style="279" customWidth="1"/>
    <col min="530" max="530" width="19.42578125" style="279" customWidth="1"/>
    <col min="531" max="531" width="28.140625" style="279" customWidth="1"/>
    <col min="532" max="532" width="97.7109375" style="279" customWidth="1"/>
    <col min="533" max="533" width="40.140625" style="279" customWidth="1"/>
    <col min="534" max="534" width="18.42578125" style="279" customWidth="1"/>
    <col min="535" max="535" width="19.42578125" style="279" customWidth="1"/>
    <col min="536" max="536" width="80.28515625" style="279" customWidth="1"/>
    <col min="537" max="537" width="31.140625" style="279" customWidth="1"/>
    <col min="538" max="538" width="14.42578125" style="279" customWidth="1"/>
    <col min="539" max="540" width="11" style="279" customWidth="1"/>
    <col min="541" max="768" width="14.42578125" style="279"/>
    <col min="769" max="769" width="6.5703125" style="279" customWidth="1"/>
    <col min="770" max="770" width="10.7109375" style="279" customWidth="1"/>
    <col min="771" max="771" width="17.5703125" style="279" customWidth="1"/>
    <col min="772" max="772" width="21.5703125" style="279" customWidth="1"/>
    <col min="773" max="773" width="52.28515625" style="279" customWidth="1"/>
    <col min="774" max="774" width="24.140625" style="279" customWidth="1"/>
    <col min="775" max="775" width="26.5703125" style="279" customWidth="1"/>
    <col min="776" max="776" width="25.85546875" style="279" customWidth="1"/>
    <col min="777" max="777" width="14" style="279" customWidth="1"/>
    <col min="778" max="778" width="18" style="279" customWidth="1"/>
    <col min="779" max="779" width="18.5703125" style="279" customWidth="1"/>
    <col min="780" max="780" width="20" style="279" customWidth="1"/>
    <col min="781" max="781" width="18.28515625" style="279" customWidth="1"/>
    <col min="782" max="783" width="18" style="279" customWidth="1"/>
    <col min="784" max="784" width="26.28515625" style="279" customWidth="1"/>
    <col min="785" max="785" width="24.85546875" style="279" customWidth="1"/>
    <col min="786" max="786" width="19.42578125" style="279" customWidth="1"/>
    <col min="787" max="787" width="28.140625" style="279" customWidth="1"/>
    <col min="788" max="788" width="97.7109375" style="279" customWidth="1"/>
    <col min="789" max="789" width="40.140625" style="279" customWidth="1"/>
    <col min="790" max="790" width="18.42578125" style="279" customWidth="1"/>
    <col min="791" max="791" width="19.42578125" style="279" customWidth="1"/>
    <col min="792" max="792" width="80.28515625" style="279" customWidth="1"/>
    <col min="793" max="793" width="31.140625" style="279" customWidth="1"/>
    <col min="794" max="794" width="14.42578125" style="279" customWidth="1"/>
    <col min="795" max="796" width="11" style="279" customWidth="1"/>
    <col min="797" max="1024" width="14.42578125" style="279"/>
    <col min="1025" max="1025" width="6.5703125" style="279" customWidth="1"/>
    <col min="1026" max="1026" width="10.7109375" style="279" customWidth="1"/>
    <col min="1027" max="1027" width="17.5703125" style="279" customWidth="1"/>
    <col min="1028" max="1028" width="21.5703125" style="279" customWidth="1"/>
    <col min="1029" max="1029" width="52.28515625" style="279" customWidth="1"/>
    <col min="1030" max="1030" width="24.140625" style="279" customWidth="1"/>
    <col min="1031" max="1031" width="26.5703125" style="279" customWidth="1"/>
    <col min="1032" max="1032" width="25.85546875" style="279" customWidth="1"/>
    <col min="1033" max="1033" width="14" style="279" customWidth="1"/>
    <col min="1034" max="1034" width="18" style="279" customWidth="1"/>
    <col min="1035" max="1035" width="18.5703125" style="279" customWidth="1"/>
    <col min="1036" max="1036" width="20" style="279" customWidth="1"/>
    <col min="1037" max="1037" width="18.28515625" style="279" customWidth="1"/>
    <col min="1038" max="1039" width="18" style="279" customWidth="1"/>
    <col min="1040" max="1040" width="26.28515625" style="279" customWidth="1"/>
    <col min="1041" max="1041" width="24.85546875" style="279" customWidth="1"/>
    <col min="1042" max="1042" width="19.42578125" style="279" customWidth="1"/>
    <col min="1043" max="1043" width="28.140625" style="279" customWidth="1"/>
    <col min="1044" max="1044" width="97.7109375" style="279" customWidth="1"/>
    <col min="1045" max="1045" width="40.140625" style="279" customWidth="1"/>
    <col min="1046" max="1046" width="18.42578125" style="279" customWidth="1"/>
    <col min="1047" max="1047" width="19.42578125" style="279" customWidth="1"/>
    <col min="1048" max="1048" width="80.28515625" style="279" customWidth="1"/>
    <col min="1049" max="1049" width="31.140625" style="279" customWidth="1"/>
    <col min="1050" max="1050" width="14.42578125" style="279" customWidth="1"/>
    <col min="1051" max="1052" width="11" style="279" customWidth="1"/>
    <col min="1053" max="1280" width="14.42578125" style="279"/>
    <col min="1281" max="1281" width="6.5703125" style="279" customWidth="1"/>
    <col min="1282" max="1282" width="10.7109375" style="279" customWidth="1"/>
    <col min="1283" max="1283" width="17.5703125" style="279" customWidth="1"/>
    <col min="1284" max="1284" width="21.5703125" style="279" customWidth="1"/>
    <col min="1285" max="1285" width="52.28515625" style="279" customWidth="1"/>
    <col min="1286" max="1286" width="24.140625" style="279" customWidth="1"/>
    <col min="1287" max="1287" width="26.5703125" style="279" customWidth="1"/>
    <col min="1288" max="1288" width="25.85546875" style="279" customWidth="1"/>
    <col min="1289" max="1289" width="14" style="279" customWidth="1"/>
    <col min="1290" max="1290" width="18" style="279" customWidth="1"/>
    <col min="1291" max="1291" width="18.5703125" style="279" customWidth="1"/>
    <col min="1292" max="1292" width="20" style="279" customWidth="1"/>
    <col min="1293" max="1293" width="18.28515625" style="279" customWidth="1"/>
    <col min="1294" max="1295" width="18" style="279" customWidth="1"/>
    <col min="1296" max="1296" width="26.28515625" style="279" customWidth="1"/>
    <col min="1297" max="1297" width="24.85546875" style="279" customWidth="1"/>
    <col min="1298" max="1298" width="19.42578125" style="279" customWidth="1"/>
    <col min="1299" max="1299" width="28.140625" style="279" customWidth="1"/>
    <col min="1300" max="1300" width="97.7109375" style="279" customWidth="1"/>
    <col min="1301" max="1301" width="40.140625" style="279" customWidth="1"/>
    <col min="1302" max="1302" width="18.42578125" style="279" customWidth="1"/>
    <col min="1303" max="1303" width="19.42578125" style="279" customWidth="1"/>
    <col min="1304" max="1304" width="80.28515625" style="279" customWidth="1"/>
    <col min="1305" max="1305" width="31.140625" style="279" customWidth="1"/>
    <col min="1306" max="1306" width="14.42578125" style="279" customWidth="1"/>
    <col min="1307" max="1308" width="11" style="279" customWidth="1"/>
    <col min="1309" max="1536" width="14.42578125" style="279"/>
    <col min="1537" max="1537" width="6.5703125" style="279" customWidth="1"/>
    <col min="1538" max="1538" width="10.7109375" style="279" customWidth="1"/>
    <col min="1539" max="1539" width="17.5703125" style="279" customWidth="1"/>
    <col min="1540" max="1540" width="21.5703125" style="279" customWidth="1"/>
    <col min="1541" max="1541" width="52.28515625" style="279" customWidth="1"/>
    <col min="1542" max="1542" width="24.140625" style="279" customWidth="1"/>
    <col min="1543" max="1543" width="26.5703125" style="279" customWidth="1"/>
    <col min="1544" max="1544" width="25.85546875" style="279" customWidth="1"/>
    <col min="1545" max="1545" width="14" style="279" customWidth="1"/>
    <col min="1546" max="1546" width="18" style="279" customWidth="1"/>
    <col min="1547" max="1547" width="18.5703125" style="279" customWidth="1"/>
    <col min="1548" max="1548" width="20" style="279" customWidth="1"/>
    <col min="1549" max="1549" width="18.28515625" style="279" customWidth="1"/>
    <col min="1550" max="1551" width="18" style="279" customWidth="1"/>
    <col min="1552" max="1552" width="26.28515625" style="279" customWidth="1"/>
    <col min="1553" max="1553" width="24.85546875" style="279" customWidth="1"/>
    <col min="1554" max="1554" width="19.42578125" style="279" customWidth="1"/>
    <col min="1555" max="1555" width="28.140625" style="279" customWidth="1"/>
    <col min="1556" max="1556" width="97.7109375" style="279" customWidth="1"/>
    <col min="1557" max="1557" width="40.140625" style="279" customWidth="1"/>
    <col min="1558" max="1558" width="18.42578125" style="279" customWidth="1"/>
    <col min="1559" max="1559" width="19.42578125" style="279" customWidth="1"/>
    <col min="1560" max="1560" width="80.28515625" style="279" customWidth="1"/>
    <col min="1561" max="1561" width="31.140625" style="279" customWidth="1"/>
    <col min="1562" max="1562" width="14.42578125" style="279" customWidth="1"/>
    <col min="1563" max="1564" width="11" style="279" customWidth="1"/>
    <col min="1565" max="1792" width="14.42578125" style="279"/>
    <col min="1793" max="1793" width="6.5703125" style="279" customWidth="1"/>
    <col min="1794" max="1794" width="10.7109375" style="279" customWidth="1"/>
    <col min="1795" max="1795" width="17.5703125" style="279" customWidth="1"/>
    <col min="1796" max="1796" width="21.5703125" style="279" customWidth="1"/>
    <col min="1797" max="1797" width="52.28515625" style="279" customWidth="1"/>
    <col min="1798" max="1798" width="24.140625" style="279" customWidth="1"/>
    <col min="1799" max="1799" width="26.5703125" style="279" customWidth="1"/>
    <col min="1800" max="1800" width="25.85546875" style="279" customWidth="1"/>
    <col min="1801" max="1801" width="14" style="279" customWidth="1"/>
    <col min="1802" max="1802" width="18" style="279" customWidth="1"/>
    <col min="1803" max="1803" width="18.5703125" style="279" customWidth="1"/>
    <col min="1804" max="1804" width="20" style="279" customWidth="1"/>
    <col min="1805" max="1805" width="18.28515625" style="279" customWidth="1"/>
    <col min="1806" max="1807" width="18" style="279" customWidth="1"/>
    <col min="1808" max="1808" width="26.28515625" style="279" customWidth="1"/>
    <col min="1809" max="1809" width="24.85546875" style="279" customWidth="1"/>
    <col min="1810" max="1810" width="19.42578125" style="279" customWidth="1"/>
    <col min="1811" max="1811" width="28.140625" style="279" customWidth="1"/>
    <col min="1812" max="1812" width="97.7109375" style="279" customWidth="1"/>
    <col min="1813" max="1813" width="40.140625" style="279" customWidth="1"/>
    <col min="1814" max="1814" width="18.42578125" style="279" customWidth="1"/>
    <col min="1815" max="1815" width="19.42578125" style="279" customWidth="1"/>
    <col min="1816" max="1816" width="80.28515625" style="279" customWidth="1"/>
    <col min="1817" max="1817" width="31.140625" style="279" customWidth="1"/>
    <col min="1818" max="1818" width="14.42578125" style="279" customWidth="1"/>
    <col min="1819" max="1820" width="11" style="279" customWidth="1"/>
    <col min="1821" max="2048" width="14.42578125" style="279"/>
    <col min="2049" max="2049" width="6.5703125" style="279" customWidth="1"/>
    <col min="2050" max="2050" width="10.7109375" style="279" customWidth="1"/>
    <col min="2051" max="2051" width="17.5703125" style="279" customWidth="1"/>
    <col min="2052" max="2052" width="21.5703125" style="279" customWidth="1"/>
    <col min="2053" max="2053" width="52.28515625" style="279" customWidth="1"/>
    <col min="2054" max="2054" width="24.140625" style="279" customWidth="1"/>
    <col min="2055" max="2055" width="26.5703125" style="279" customWidth="1"/>
    <col min="2056" max="2056" width="25.85546875" style="279" customWidth="1"/>
    <col min="2057" max="2057" width="14" style="279" customWidth="1"/>
    <col min="2058" max="2058" width="18" style="279" customWidth="1"/>
    <col min="2059" max="2059" width="18.5703125" style="279" customWidth="1"/>
    <col min="2060" max="2060" width="20" style="279" customWidth="1"/>
    <col min="2061" max="2061" width="18.28515625" style="279" customWidth="1"/>
    <col min="2062" max="2063" width="18" style="279" customWidth="1"/>
    <col min="2064" max="2064" width="26.28515625" style="279" customWidth="1"/>
    <col min="2065" max="2065" width="24.85546875" style="279" customWidth="1"/>
    <col min="2066" max="2066" width="19.42578125" style="279" customWidth="1"/>
    <col min="2067" max="2067" width="28.140625" style="279" customWidth="1"/>
    <col min="2068" max="2068" width="97.7109375" style="279" customWidth="1"/>
    <col min="2069" max="2069" width="40.140625" style="279" customWidth="1"/>
    <col min="2070" max="2070" width="18.42578125" style="279" customWidth="1"/>
    <col min="2071" max="2071" width="19.42578125" style="279" customWidth="1"/>
    <col min="2072" max="2072" width="80.28515625" style="279" customWidth="1"/>
    <col min="2073" max="2073" width="31.140625" style="279" customWidth="1"/>
    <col min="2074" max="2074" width="14.42578125" style="279" customWidth="1"/>
    <col min="2075" max="2076" width="11" style="279" customWidth="1"/>
    <col min="2077" max="2304" width="14.42578125" style="279"/>
    <col min="2305" max="2305" width="6.5703125" style="279" customWidth="1"/>
    <col min="2306" max="2306" width="10.7109375" style="279" customWidth="1"/>
    <col min="2307" max="2307" width="17.5703125" style="279" customWidth="1"/>
    <col min="2308" max="2308" width="21.5703125" style="279" customWidth="1"/>
    <col min="2309" max="2309" width="52.28515625" style="279" customWidth="1"/>
    <col min="2310" max="2310" width="24.140625" style="279" customWidth="1"/>
    <col min="2311" max="2311" width="26.5703125" style="279" customWidth="1"/>
    <col min="2312" max="2312" width="25.85546875" style="279" customWidth="1"/>
    <col min="2313" max="2313" width="14" style="279" customWidth="1"/>
    <col min="2314" max="2314" width="18" style="279" customWidth="1"/>
    <col min="2315" max="2315" width="18.5703125" style="279" customWidth="1"/>
    <col min="2316" max="2316" width="20" style="279" customWidth="1"/>
    <col min="2317" max="2317" width="18.28515625" style="279" customWidth="1"/>
    <col min="2318" max="2319" width="18" style="279" customWidth="1"/>
    <col min="2320" max="2320" width="26.28515625" style="279" customWidth="1"/>
    <col min="2321" max="2321" width="24.85546875" style="279" customWidth="1"/>
    <col min="2322" max="2322" width="19.42578125" style="279" customWidth="1"/>
    <col min="2323" max="2323" width="28.140625" style="279" customWidth="1"/>
    <col min="2324" max="2324" width="97.7109375" style="279" customWidth="1"/>
    <col min="2325" max="2325" width="40.140625" style="279" customWidth="1"/>
    <col min="2326" max="2326" width="18.42578125" style="279" customWidth="1"/>
    <col min="2327" max="2327" width="19.42578125" style="279" customWidth="1"/>
    <col min="2328" max="2328" width="80.28515625" style="279" customWidth="1"/>
    <col min="2329" max="2329" width="31.140625" style="279" customWidth="1"/>
    <col min="2330" max="2330" width="14.42578125" style="279" customWidth="1"/>
    <col min="2331" max="2332" width="11" style="279" customWidth="1"/>
    <col min="2333" max="2560" width="14.42578125" style="279"/>
    <col min="2561" max="2561" width="6.5703125" style="279" customWidth="1"/>
    <col min="2562" max="2562" width="10.7109375" style="279" customWidth="1"/>
    <col min="2563" max="2563" width="17.5703125" style="279" customWidth="1"/>
    <col min="2564" max="2564" width="21.5703125" style="279" customWidth="1"/>
    <col min="2565" max="2565" width="52.28515625" style="279" customWidth="1"/>
    <col min="2566" max="2566" width="24.140625" style="279" customWidth="1"/>
    <col min="2567" max="2567" width="26.5703125" style="279" customWidth="1"/>
    <col min="2568" max="2568" width="25.85546875" style="279" customWidth="1"/>
    <col min="2569" max="2569" width="14" style="279" customWidth="1"/>
    <col min="2570" max="2570" width="18" style="279" customWidth="1"/>
    <col min="2571" max="2571" width="18.5703125" style="279" customWidth="1"/>
    <col min="2572" max="2572" width="20" style="279" customWidth="1"/>
    <col min="2573" max="2573" width="18.28515625" style="279" customWidth="1"/>
    <col min="2574" max="2575" width="18" style="279" customWidth="1"/>
    <col min="2576" max="2576" width="26.28515625" style="279" customWidth="1"/>
    <col min="2577" max="2577" width="24.85546875" style="279" customWidth="1"/>
    <col min="2578" max="2578" width="19.42578125" style="279" customWidth="1"/>
    <col min="2579" max="2579" width="28.140625" style="279" customWidth="1"/>
    <col min="2580" max="2580" width="97.7109375" style="279" customWidth="1"/>
    <col min="2581" max="2581" width="40.140625" style="279" customWidth="1"/>
    <col min="2582" max="2582" width="18.42578125" style="279" customWidth="1"/>
    <col min="2583" max="2583" width="19.42578125" style="279" customWidth="1"/>
    <col min="2584" max="2584" width="80.28515625" style="279" customWidth="1"/>
    <col min="2585" max="2585" width="31.140625" style="279" customWidth="1"/>
    <col min="2586" max="2586" width="14.42578125" style="279" customWidth="1"/>
    <col min="2587" max="2588" width="11" style="279" customWidth="1"/>
    <col min="2589" max="2816" width="14.42578125" style="279"/>
    <col min="2817" max="2817" width="6.5703125" style="279" customWidth="1"/>
    <col min="2818" max="2818" width="10.7109375" style="279" customWidth="1"/>
    <col min="2819" max="2819" width="17.5703125" style="279" customWidth="1"/>
    <col min="2820" max="2820" width="21.5703125" style="279" customWidth="1"/>
    <col min="2821" max="2821" width="52.28515625" style="279" customWidth="1"/>
    <col min="2822" max="2822" width="24.140625" style="279" customWidth="1"/>
    <col min="2823" max="2823" width="26.5703125" style="279" customWidth="1"/>
    <col min="2824" max="2824" width="25.85546875" style="279" customWidth="1"/>
    <col min="2825" max="2825" width="14" style="279" customWidth="1"/>
    <col min="2826" max="2826" width="18" style="279" customWidth="1"/>
    <col min="2827" max="2827" width="18.5703125" style="279" customWidth="1"/>
    <col min="2828" max="2828" width="20" style="279" customWidth="1"/>
    <col min="2829" max="2829" width="18.28515625" style="279" customWidth="1"/>
    <col min="2830" max="2831" width="18" style="279" customWidth="1"/>
    <col min="2832" max="2832" width="26.28515625" style="279" customWidth="1"/>
    <col min="2833" max="2833" width="24.85546875" style="279" customWidth="1"/>
    <col min="2834" max="2834" width="19.42578125" style="279" customWidth="1"/>
    <col min="2835" max="2835" width="28.140625" style="279" customWidth="1"/>
    <col min="2836" max="2836" width="97.7109375" style="279" customWidth="1"/>
    <col min="2837" max="2837" width="40.140625" style="279" customWidth="1"/>
    <col min="2838" max="2838" width="18.42578125" style="279" customWidth="1"/>
    <col min="2839" max="2839" width="19.42578125" style="279" customWidth="1"/>
    <col min="2840" max="2840" width="80.28515625" style="279" customWidth="1"/>
    <col min="2841" max="2841" width="31.140625" style="279" customWidth="1"/>
    <col min="2842" max="2842" width="14.42578125" style="279" customWidth="1"/>
    <col min="2843" max="2844" width="11" style="279" customWidth="1"/>
    <col min="2845" max="3072" width="14.42578125" style="279"/>
    <col min="3073" max="3073" width="6.5703125" style="279" customWidth="1"/>
    <col min="3074" max="3074" width="10.7109375" style="279" customWidth="1"/>
    <col min="3075" max="3075" width="17.5703125" style="279" customWidth="1"/>
    <col min="3076" max="3076" width="21.5703125" style="279" customWidth="1"/>
    <col min="3077" max="3077" width="52.28515625" style="279" customWidth="1"/>
    <col min="3078" max="3078" width="24.140625" style="279" customWidth="1"/>
    <col min="3079" max="3079" width="26.5703125" style="279" customWidth="1"/>
    <col min="3080" max="3080" width="25.85546875" style="279" customWidth="1"/>
    <col min="3081" max="3081" width="14" style="279" customWidth="1"/>
    <col min="3082" max="3082" width="18" style="279" customWidth="1"/>
    <col min="3083" max="3083" width="18.5703125" style="279" customWidth="1"/>
    <col min="3084" max="3084" width="20" style="279" customWidth="1"/>
    <col min="3085" max="3085" width="18.28515625" style="279" customWidth="1"/>
    <col min="3086" max="3087" width="18" style="279" customWidth="1"/>
    <col min="3088" max="3088" width="26.28515625" style="279" customWidth="1"/>
    <col min="3089" max="3089" width="24.85546875" style="279" customWidth="1"/>
    <col min="3090" max="3090" width="19.42578125" style="279" customWidth="1"/>
    <col min="3091" max="3091" width="28.140625" style="279" customWidth="1"/>
    <col min="3092" max="3092" width="97.7109375" style="279" customWidth="1"/>
    <col min="3093" max="3093" width="40.140625" style="279" customWidth="1"/>
    <col min="3094" max="3094" width="18.42578125" style="279" customWidth="1"/>
    <col min="3095" max="3095" width="19.42578125" style="279" customWidth="1"/>
    <col min="3096" max="3096" width="80.28515625" style="279" customWidth="1"/>
    <col min="3097" max="3097" width="31.140625" style="279" customWidth="1"/>
    <col min="3098" max="3098" width="14.42578125" style="279" customWidth="1"/>
    <col min="3099" max="3100" width="11" style="279" customWidth="1"/>
    <col min="3101" max="3328" width="14.42578125" style="279"/>
    <col min="3329" max="3329" width="6.5703125" style="279" customWidth="1"/>
    <col min="3330" max="3330" width="10.7109375" style="279" customWidth="1"/>
    <col min="3331" max="3331" width="17.5703125" style="279" customWidth="1"/>
    <col min="3332" max="3332" width="21.5703125" style="279" customWidth="1"/>
    <col min="3333" max="3333" width="52.28515625" style="279" customWidth="1"/>
    <col min="3334" max="3334" width="24.140625" style="279" customWidth="1"/>
    <col min="3335" max="3335" width="26.5703125" style="279" customWidth="1"/>
    <col min="3336" max="3336" width="25.85546875" style="279" customWidth="1"/>
    <col min="3337" max="3337" width="14" style="279" customWidth="1"/>
    <col min="3338" max="3338" width="18" style="279" customWidth="1"/>
    <col min="3339" max="3339" width="18.5703125" style="279" customWidth="1"/>
    <col min="3340" max="3340" width="20" style="279" customWidth="1"/>
    <col min="3341" max="3341" width="18.28515625" style="279" customWidth="1"/>
    <col min="3342" max="3343" width="18" style="279" customWidth="1"/>
    <col min="3344" max="3344" width="26.28515625" style="279" customWidth="1"/>
    <col min="3345" max="3345" width="24.85546875" style="279" customWidth="1"/>
    <col min="3346" max="3346" width="19.42578125" style="279" customWidth="1"/>
    <col min="3347" max="3347" width="28.140625" style="279" customWidth="1"/>
    <col min="3348" max="3348" width="97.7109375" style="279" customWidth="1"/>
    <col min="3349" max="3349" width="40.140625" style="279" customWidth="1"/>
    <col min="3350" max="3350" width="18.42578125" style="279" customWidth="1"/>
    <col min="3351" max="3351" width="19.42578125" style="279" customWidth="1"/>
    <col min="3352" max="3352" width="80.28515625" style="279" customWidth="1"/>
    <col min="3353" max="3353" width="31.140625" style="279" customWidth="1"/>
    <col min="3354" max="3354" width="14.42578125" style="279" customWidth="1"/>
    <col min="3355" max="3356" width="11" style="279" customWidth="1"/>
    <col min="3357" max="3584" width="14.42578125" style="279"/>
    <col min="3585" max="3585" width="6.5703125" style="279" customWidth="1"/>
    <col min="3586" max="3586" width="10.7109375" style="279" customWidth="1"/>
    <col min="3587" max="3587" width="17.5703125" style="279" customWidth="1"/>
    <col min="3588" max="3588" width="21.5703125" style="279" customWidth="1"/>
    <col min="3589" max="3589" width="52.28515625" style="279" customWidth="1"/>
    <col min="3590" max="3590" width="24.140625" style="279" customWidth="1"/>
    <col min="3591" max="3591" width="26.5703125" style="279" customWidth="1"/>
    <col min="3592" max="3592" width="25.85546875" style="279" customWidth="1"/>
    <col min="3593" max="3593" width="14" style="279" customWidth="1"/>
    <col min="3594" max="3594" width="18" style="279" customWidth="1"/>
    <col min="3595" max="3595" width="18.5703125" style="279" customWidth="1"/>
    <col min="3596" max="3596" width="20" style="279" customWidth="1"/>
    <col min="3597" max="3597" width="18.28515625" style="279" customWidth="1"/>
    <col min="3598" max="3599" width="18" style="279" customWidth="1"/>
    <col min="3600" max="3600" width="26.28515625" style="279" customWidth="1"/>
    <col min="3601" max="3601" width="24.85546875" style="279" customWidth="1"/>
    <col min="3602" max="3602" width="19.42578125" style="279" customWidth="1"/>
    <col min="3603" max="3603" width="28.140625" style="279" customWidth="1"/>
    <col min="3604" max="3604" width="97.7109375" style="279" customWidth="1"/>
    <col min="3605" max="3605" width="40.140625" style="279" customWidth="1"/>
    <col min="3606" max="3606" width="18.42578125" style="279" customWidth="1"/>
    <col min="3607" max="3607" width="19.42578125" style="279" customWidth="1"/>
    <col min="3608" max="3608" width="80.28515625" style="279" customWidth="1"/>
    <col min="3609" max="3609" width="31.140625" style="279" customWidth="1"/>
    <col min="3610" max="3610" width="14.42578125" style="279" customWidth="1"/>
    <col min="3611" max="3612" width="11" style="279" customWidth="1"/>
    <col min="3613" max="3840" width="14.42578125" style="279"/>
    <col min="3841" max="3841" width="6.5703125" style="279" customWidth="1"/>
    <col min="3842" max="3842" width="10.7109375" style="279" customWidth="1"/>
    <col min="3843" max="3843" width="17.5703125" style="279" customWidth="1"/>
    <col min="3844" max="3844" width="21.5703125" style="279" customWidth="1"/>
    <col min="3845" max="3845" width="52.28515625" style="279" customWidth="1"/>
    <col min="3846" max="3846" width="24.140625" style="279" customWidth="1"/>
    <col min="3847" max="3847" width="26.5703125" style="279" customWidth="1"/>
    <col min="3848" max="3848" width="25.85546875" style="279" customWidth="1"/>
    <col min="3849" max="3849" width="14" style="279" customWidth="1"/>
    <col min="3850" max="3850" width="18" style="279" customWidth="1"/>
    <col min="3851" max="3851" width="18.5703125" style="279" customWidth="1"/>
    <col min="3852" max="3852" width="20" style="279" customWidth="1"/>
    <col min="3853" max="3853" width="18.28515625" style="279" customWidth="1"/>
    <col min="3854" max="3855" width="18" style="279" customWidth="1"/>
    <col min="3856" max="3856" width="26.28515625" style="279" customWidth="1"/>
    <col min="3857" max="3857" width="24.85546875" style="279" customWidth="1"/>
    <col min="3858" max="3858" width="19.42578125" style="279" customWidth="1"/>
    <col min="3859" max="3859" width="28.140625" style="279" customWidth="1"/>
    <col min="3860" max="3860" width="97.7109375" style="279" customWidth="1"/>
    <col min="3861" max="3861" width="40.140625" style="279" customWidth="1"/>
    <col min="3862" max="3862" width="18.42578125" style="279" customWidth="1"/>
    <col min="3863" max="3863" width="19.42578125" style="279" customWidth="1"/>
    <col min="3864" max="3864" width="80.28515625" style="279" customWidth="1"/>
    <col min="3865" max="3865" width="31.140625" style="279" customWidth="1"/>
    <col min="3866" max="3866" width="14.42578125" style="279" customWidth="1"/>
    <col min="3867" max="3868" width="11" style="279" customWidth="1"/>
    <col min="3869" max="4096" width="14.42578125" style="279"/>
    <col min="4097" max="4097" width="6.5703125" style="279" customWidth="1"/>
    <col min="4098" max="4098" width="10.7109375" style="279" customWidth="1"/>
    <col min="4099" max="4099" width="17.5703125" style="279" customWidth="1"/>
    <col min="4100" max="4100" width="21.5703125" style="279" customWidth="1"/>
    <col min="4101" max="4101" width="52.28515625" style="279" customWidth="1"/>
    <col min="4102" max="4102" width="24.140625" style="279" customWidth="1"/>
    <col min="4103" max="4103" width="26.5703125" style="279" customWidth="1"/>
    <col min="4104" max="4104" width="25.85546875" style="279" customWidth="1"/>
    <col min="4105" max="4105" width="14" style="279" customWidth="1"/>
    <col min="4106" max="4106" width="18" style="279" customWidth="1"/>
    <col min="4107" max="4107" width="18.5703125" style="279" customWidth="1"/>
    <col min="4108" max="4108" width="20" style="279" customWidth="1"/>
    <col min="4109" max="4109" width="18.28515625" style="279" customWidth="1"/>
    <col min="4110" max="4111" width="18" style="279" customWidth="1"/>
    <col min="4112" max="4112" width="26.28515625" style="279" customWidth="1"/>
    <col min="4113" max="4113" width="24.85546875" style="279" customWidth="1"/>
    <col min="4114" max="4114" width="19.42578125" style="279" customWidth="1"/>
    <col min="4115" max="4115" width="28.140625" style="279" customWidth="1"/>
    <col min="4116" max="4116" width="97.7109375" style="279" customWidth="1"/>
    <col min="4117" max="4117" width="40.140625" style="279" customWidth="1"/>
    <col min="4118" max="4118" width="18.42578125" style="279" customWidth="1"/>
    <col min="4119" max="4119" width="19.42578125" style="279" customWidth="1"/>
    <col min="4120" max="4120" width="80.28515625" style="279" customWidth="1"/>
    <col min="4121" max="4121" width="31.140625" style="279" customWidth="1"/>
    <col min="4122" max="4122" width="14.42578125" style="279" customWidth="1"/>
    <col min="4123" max="4124" width="11" style="279" customWidth="1"/>
    <col min="4125" max="4352" width="14.42578125" style="279"/>
    <col min="4353" max="4353" width="6.5703125" style="279" customWidth="1"/>
    <col min="4354" max="4354" width="10.7109375" style="279" customWidth="1"/>
    <col min="4355" max="4355" width="17.5703125" style="279" customWidth="1"/>
    <col min="4356" max="4356" width="21.5703125" style="279" customWidth="1"/>
    <col min="4357" max="4357" width="52.28515625" style="279" customWidth="1"/>
    <col min="4358" max="4358" width="24.140625" style="279" customWidth="1"/>
    <col min="4359" max="4359" width="26.5703125" style="279" customWidth="1"/>
    <col min="4360" max="4360" width="25.85546875" style="279" customWidth="1"/>
    <col min="4361" max="4361" width="14" style="279" customWidth="1"/>
    <col min="4362" max="4362" width="18" style="279" customWidth="1"/>
    <col min="4363" max="4363" width="18.5703125" style="279" customWidth="1"/>
    <col min="4364" max="4364" width="20" style="279" customWidth="1"/>
    <col min="4365" max="4365" width="18.28515625" style="279" customWidth="1"/>
    <col min="4366" max="4367" width="18" style="279" customWidth="1"/>
    <col min="4368" max="4368" width="26.28515625" style="279" customWidth="1"/>
    <col min="4369" max="4369" width="24.85546875" style="279" customWidth="1"/>
    <col min="4370" max="4370" width="19.42578125" style="279" customWidth="1"/>
    <col min="4371" max="4371" width="28.140625" style="279" customWidth="1"/>
    <col min="4372" max="4372" width="97.7109375" style="279" customWidth="1"/>
    <col min="4373" max="4373" width="40.140625" style="279" customWidth="1"/>
    <col min="4374" max="4374" width="18.42578125" style="279" customWidth="1"/>
    <col min="4375" max="4375" width="19.42578125" style="279" customWidth="1"/>
    <col min="4376" max="4376" width="80.28515625" style="279" customWidth="1"/>
    <col min="4377" max="4377" width="31.140625" style="279" customWidth="1"/>
    <col min="4378" max="4378" width="14.42578125" style="279" customWidth="1"/>
    <col min="4379" max="4380" width="11" style="279" customWidth="1"/>
    <col min="4381" max="4608" width="14.42578125" style="279"/>
    <col min="4609" max="4609" width="6.5703125" style="279" customWidth="1"/>
    <col min="4610" max="4610" width="10.7109375" style="279" customWidth="1"/>
    <col min="4611" max="4611" width="17.5703125" style="279" customWidth="1"/>
    <col min="4612" max="4612" width="21.5703125" style="279" customWidth="1"/>
    <col min="4613" max="4613" width="52.28515625" style="279" customWidth="1"/>
    <col min="4614" max="4614" width="24.140625" style="279" customWidth="1"/>
    <col min="4615" max="4615" width="26.5703125" style="279" customWidth="1"/>
    <col min="4616" max="4616" width="25.85546875" style="279" customWidth="1"/>
    <col min="4617" max="4617" width="14" style="279" customWidth="1"/>
    <col min="4618" max="4618" width="18" style="279" customWidth="1"/>
    <col min="4619" max="4619" width="18.5703125" style="279" customWidth="1"/>
    <col min="4620" max="4620" width="20" style="279" customWidth="1"/>
    <col min="4621" max="4621" width="18.28515625" style="279" customWidth="1"/>
    <col min="4622" max="4623" width="18" style="279" customWidth="1"/>
    <col min="4624" max="4624" width="26.28515625" style="279" customWidth="1"/>
    <col min="4625" max="4625" width="24.85546875" style="279" customWidth="1"/>
    <col min="4626" max="4626" width="19.42578125" style="279" customWidth="1"/>
    <col min="4627" max="4627" width="28.140625" style="279" customWidth="1"/>
    <col min="4628" max="4628" width="97.7109375" style="279" customWidth="1"/>
    <col min="4629" max="4629" width="40.140625" style="279" customWidth="1"/>
    <col min="4630" max="4630" width="18.42578125" style="279" customWidth="1"/>
    <col min="4631" max="4631" width="19.42578125" style="279" customWidth="1"/>
    <col min="4632" max="4632" width="80.28515625" style="279" customWidth="1"/>
    <col min="4633" max="4633" width="31.140625" style="279" customWidth="1"/>
    <col min="4634" max="4634" width="14.42578125" style="279" customWidth="1"/>
    <col min="4635" max="4636" width="11" style="279" customWidth="1"/>
    <col min="4637" max="4864" width="14.42578125" style="279"/>
    <col min="4865" max="4865" width="6.5703125" style="279" customWidth="1"/>
    <col min="4866" max="4866" width="10.7109375" style="279" customWidth="1"/>
    <col min="4867" max="4867" width="17.5703125" style="279" customWidth="1"/>
    <col min="4868" max="4868" width="21.5703125" style="279" customWidth="1"/>
    <col min="4869" max="4869" width="52.28515625" style="279" customWidth="1"/>
    <col min="4870" max="4870" width="24.140625" style="279" customWidth="1"/>
    <col min="4871" max="4871" width="26.5703125" style="279" customWidth="1"/>
    <col min="4872" max="4872" width="25.85546875" style="279" customWidth="1"/>
    <col min="4873" max="4873" width="14" style="279" customWidth="1"/>
    <col min="4874" max="4874" width="18" style="279" customWidth="1"/>
    <col min="4875" max="4875" width="18.5703125" style="279" customWidth="1"/>
    <col min="4876" max="4876" width="20" style="279" customWidth="1"/>
    <col min="4877" max="4877" width="18.28515625" style="279" customWidth="1"/>
    <col min="4878" max="4879" width="18" style="279" customWidth="1"/>
    <col min="4880" max="4880" width="26.28515625" style="279" customWidth="1"/>
    <col min="4881" max="4881" width="24.85546875" style="279" customWidth="1"/>
    <col min="4882" max="4882" width="19.42578125" style="279" customWidth="1"/>
    <col min="4883" max="4883" width="28.140625" style="279" customWidth="1"/>
    <col min="4884" max="4884" width="97.7109375" style="279" customWidth="1"/>
    <col min="4885" max="4885" width="40.140625" style="279" customWidth="1"/>
    <col min="4886" max="4886" width="18.42578125" style="279" customWidth="1"/>
    <col min="4887" max="4887" width="19.42578125" style="279" customWidth="1"/>
    <col min="4888" max="4888" width="80.28515625" style="279" customWidth="1"/>
    <col min="4889" max="4889" width="31.140625" style="279" customWidth="1"/>
    <col min="4890" max="4890" width="14.42578125" style="279" customWidth="1"/>
    <col min="4891" max="4892" width="11" style="279" customWidth="1"/>
    <col min="4893" max="5120" width="14.42578125" style="279"/>
    <col min="5121" max="5121" width="6.5703125" style="279" customWidth="1"/>
    <col min="5122" max="5122" width="10.7109375" style="279" customWidth="1"/>
    <col min="5123" max="5123" width="17.5703125" style="279" customWidth="1"/>
    <col min="5124" max="5124" width="21.5703125" style="279" customWidth="1"/>
    <col min="5125" max="5125" width="52.28515625" style="279" customWidth="1"/>
    <col min="5126" max="5126" width="24.140625" style="279" customWidth="1"/>
    <col min="5127" max="5127" width="26.5703125" style="279" customWidth="1"/>
    <col min="5128" max="5128" width="25.85546875" style="279" customWidth="1"/>
    <col min="5129" max="5129" width="14" style="279" customWidth="1"/>
    <col min="5130" max="5130" width="18" style="279" customWidth="1"/>
    <col min="5131" max="5131" width="18.5703125" style="279" customWidth="1"/>
    <col min="5132" max="5132" width="20" style="279" customWidth="1"/>
    <col min="5133" max="5133" width="18.28515625" style="279" customWidth="1"/>
    <col min="5134" max="5135" width="18" style="279" customWidth="1"/>
    <col min="5136" max="5136" width="26.28515625" style="279" customWidth="1"/>
    <col min="5137" max="5137" width="24.85546875" style="279" customWidth="1"/>
    <col min="5138" max="5138" width="19.42578125" style="279" customWidth="1"/>
    <col min="5139" max="5139" width="28.140625" style="279" customWidth="1"/>
    <col min="5140" max="5140" width="97.7109375" style="279" customWidth="1"/>
    <col min="5141" max="5141" width="40.140625" style="279" customWidth="1"/>
    <col min="5142" max="5142" width="18.42578125" style="279" customWidth="1"/>
    <col min="5143" max="5143" width="19.42578125" style="279" customWidth="1"/>
    <col min="5144" max="5144" width="80.28515625" style="279" customWidth="1"/>
    <col min="5145" max="5145" width="31.140625" style="279" customWidth="1"/>
    <col min="5146" max="5146" width="14.42578125" style="279" customWidth="1"/>
    <col min="5147" max="5148" width="11" style="279" customWidth="1"/>
    <col min="5149" max="5376" width="14.42578125" style="279"/>
    <col min="5377" max="5377" width="6.5703125" style="279" customWidth="1"/>
    <col min="5378" max="5378" width="10.7109375" style="279" customWidth="1"/>
    <col min="5379" max="5379" width="17.5703125" style="279" customWidth="1"/>
    <col min="5380" max="5380" width="21.5703125" style="279" customWidth="1"/>
    <col min="5381" max="5381" width="52.28515625" style="279" customWidth="1"/>
    <col min="5382" max="5382" width="24.140625" style="279" customWidth="1"/>
    <col min="5383" max="5383" width="26.5703125" style="279" customWidth="1"/>
    <col min="5384" max="5384" width="25.85546875" style="279" customWidth="1"/>
    <col min="5385" max="5385" width="14" style="279" customWidth="1"/>
    <col min="5386" max="5386" width="18" style="279" customWidth="1"/>
    <col min="5387" max="5387" width="18.5703125" style="279" customWidth="1"/>
    <col min="5388" max="5388" width="20" style="279" customWidth="1"/>
    <col min="5389" max="5389" width="18.28515625" style="279" customWidth="1"/>
    <col min="5390" max="5391" width="18" style="279" customWidth="1"/>
    <col min="5392" max="5392" width="26.28515625" style="279" customWidth="1"/>
    <col min="5393" max="5393" width="24.85546875" style="279" customWidth="1"/>
    <col min="5394" max="5394" width="19.42578125" style="279" customWidth="1"/>
    <col min="5395" max="5395" width="28.140625" style="279" customWidth="1"/>
    <col min="5396" max="5396" width="97.7109375" style="279" customWidth="1"/>
    <col min="5397" max="5397" width="40.140625" style="279" customWidth="1"/>
    <col min="5398" max="5398" width="18.42578125" style="279" customWidth="1"/>
    <col min="5399" max="5399" width="19.42578125" style="279" customWidth="1"/>
    <col min="5400" max="5400" width="80.28515625" style="279" customWidth="1"/>
    <col min="5401" max="5401" width="31.140625" style="279" customWidth="1"/>
    <col min="5402" max="5402" width="14.42578125" style="279" customWidth="1"/>
    <col min="5403" max="5404" width="11" style="279" customWidth="1"/>
    <col min="5405" max="5632" width="14.42578125" style="279"/>
    <col min="5633" max="5633" width="6.5703125" style="279" customWidth="1"/>
    <col min="5634" max="5634" width="10.7109375" style="279" customWidth="1"/>
    <col min="5635" max="5635" width="17.5703125" style="279" customWidth="1"/>
    <col min="5636" max="5636" width="21.5703125" style="279" customWidth="1"/>
    <col min="5637" max="5637" width="52.28515625" style="279" customWidth="1"/>
    <col min="5638" max="5638" width="24.140625" style="279" customWidth="1"/>
    <col min="5639" max="5639" width="26.5703125" style="279" customWidth="1"/>
    <col min="5640" max="5640" width="25.85546875" style="279" customWidth="1"/>
    <col min="5641" max="5641" width="14" style="279" customWidth="1"/>
    <col min="5642" max="5642" width="18" style="279" customWidth="1"/>
    <col min="5643" max="5643" width="18.5703125" style="279" customWidth="1"/>
    <col min="5644" max="5644" width="20" style="279" customWidth="1"/>
    <col min="5645" max="5645" width="18.28515625" style="279" customWidth="1"/>
    <col min="5646" max="5647" width="18" style="279" customWidth="1"/>
    <col min="5648" max="5648" width="26.28515625" style="279" customWidth="1"/>
    <col min="5649" max="5649" width="24.85546875" style="279" customWidth="1"/>
    <col min="5650" max="5650" width="19.42578125" style="279" customWidth="1"/>
    <col min="5651" max="5651" width="28.140625" style="279" customWidth="1"/>
    <col min="5652" max="5652" width="97.7109375" style="279" customWidth="1"/>
    <col min="5653" max="5653" width="40.140625" style="279" customWidth="1"/>
    <col min="5654" max="5654" width="18.42578125" style="279" customWidth="1"/>
    <col min="5655" max="5655" width="19.42578125" style="279" customWidth="1"/>
    <col min="5656" max="5656" width="80.28515625" style="279" customWidth="1"/>
    <col min="5657" max="5657" width="31.140625" style="279" customWidth="1"/>
    <col min="5658" max="5658" width="14.42578125" style="279" customWidth="1"/>
    <col min="5659" max="5660" width="11" style="279" customWidth="1"/>
    <col min="5661" max="5888" width="14.42578125" style="279"/>
    <col min="5889" max="5889" width="6.5703125" style="279" customWidth="1"/>
    <col min="5890" max="5890" width="10.7109375" style="279" customWidth="1"/>
    <col min="5891" max="5891" width="17.5703125" style="279" customWidth="1"/>
    <col min="5892" max="5892" width="21.5703125" style="279" customWidth="1"/>
    <col min="5893" max="5893" width="52.28515625" style="279" customWidth="1"/>
    <col min="5894" max="5894" width="24.140625" style="279" customWidth="1"/>
    <col min="5895" max="5895" width="26.5703125" style="279" customWidth="1"/>
    <col min="5896" max="5896" width="25.85546875" style="279" customWidth="1"/>
    <col min="5897" max="5897" width="14" style="279" customWidth="1"/>
    <col min="5898" max="5898" width="18" style="279" customWidth="1"/>
    <col min="5899" max="5899" width="18.5703125" style="279" customWidth="1"/>
    <col min="5900" max="5900" width="20" style="279" customWidth="1"/>
    <col min="5901" max="5901" width="18.28515625" style="279" customWidth="1"/>
    <col min="5902" max="5903" width="18" style="279" customWidth="1"/>
    <col min="5904" max="5904" width="26.28515625" style="279" customWidth="1"/>
    <col min="5905" max="5905" width="24.85546875" style="279" customWidth="1"/>
    <col min="5906" max="5906" width="19.42578125" style="279" customWidth="1"/>
    <col min="5907" max="5907" width="28.140625" style="279" customWidth="1"/>
    <col min="5908" max="5908" width="97.7109375" style="279" customWidth="1"/>
    <col min="5909" max="5909" width="40.140625" style="279" customWidth="1"/>
    <col min="5910" max="5910" width="18.42578125" style="279" customWidth="1"/>
    <col min="5911" max="5911" width="19.42578125" style="279" customWidth="1"/>
    <col min="5912" max="5912" width="80.28515625" style="279" customWidth="1"/>
    <col min="5913" max="5913" width="31.140625" style="279" customWidth="1"/>
    <col min="5914" max="5914" width="14.42578125" style="279" customWidth="1"/>
    <col min="5915" max="5916" width="11" style="279" customWidth="1"/>
    <col min="5917" max="6144" width="14.42578125" style="279"/>
    <col min="6145" max="6145" width="6.5703125" style="279" customWidth="1"/>
    <col min="6146" max="6146" width="10.7109375" style="279" customWidth="1"/>
    <col min="6147" max="6147" width="17.5703125" style="279" customWidth="1"/>
    <col min="6148" max="6148" width="21.5703125" style="279" customWidth="1"/>
    <col min="6149" max="6149" width="52.28515625" style="279" customWidth="1"/>
    <col min="6150" max="6150" width="24.140625" style="279" customWidth="1"/>
    <col min="6151" max="6151" width="26.5703125" style="279" customWidth="1"/>
    <col min="6152" max="6152" width="25.85546875" style="279" customWidth="1"/>
    <col min="6153" max="6153" width="14" style="279" customWidth="1"/>
    <col min="6154" max="6154" width="18" style="279" customWidth="1"/>
    <col min="6155" max="6155" width="18.5703125" style="279" customWidth="1"/>
    <col min="6156" max="6156" width="20" style="279" customWidth="1"/>
    <col min="6157" max="6157" width="18.28515625" style="279" customWidth="1"/>
    <col min="6158" max="6159" width="18" style="279" customWidth="1"/>
    <col min="6160" max="6160" width="26.28515625" style="279" customWidth="1"/>
    <col min="6161" max="6161" width="24.85546875" style="279" customWidth="1"/>
    <col min="6162" max="6162" width="19.42578125" style="279" customWidth="1"/>
    <col min="6163" max="6163" width="28.140625" style="279" customWidth="1"/>
    <col min="6164" max="6164" width="97.7109375" style="279" customWidth="1"/>
    <col min="6165" max="6165" width="40.140625" style="279" customWidth="1"/>
    <col min="6166" max="6166" width="18.42578125" style="279" customWidth="1"/>
    <col min="6167" max="6167" width="19.42578125" style="279" customWidth="1"/>
    <col min="6168" max="6168" width="80.28515625" style="279" customWidth="1"/>
    <col min="6169" max="6169" width="31.140625" style="279" customWidth="1"/>
    <col min="6170" max="6170" width="14.42578125" style="279" customWidth="1"/>
    <col min="6171" max="6172" width="11" style="279" customWidth="1"/>
    <col min="6173" max="6400" width="14.42578125" style="279"/>
    <col min="6401" max="6401" width="6.5703125" style="279" customWidth="1"/>
    <col min="6402" max="6402" width="10.7109375" style="279" customWidth="1"/>
    <col min="6403" max="6403" width="17.5703125" style="279" customWidth="1"/>
    <col min="6404" max="6404" width="21.5703125" style="279" customWidth="1"/>
    <col min="6405" max="6405" width="52.28515625" style="279" customWidth="1"/>
    <col min="6406" max="6406" width="24.140625" style="279" customWidth="1"/>
    <col min="6407" max="6407" width="26.5703125" style="279" customWidth="1"/>
    <col min="6408" max="6408" width="25.85546875" style="279" customWidth="1"/>
    <col min="6409" max="6409" width="14" style="279" customWidth="1"/>
    <col min="6410" max="6410" width="18" style="279" customWidth="1"/>
    <col min="6411" max="6411" width="18.5703125" style="279" customWidth="1"/>
    <col min="6412" max="6412" width="20" style="279" customWidth="1"/>
    <col min="6413" max="6413" width="18.28515625" style="279" customWidth="1"/>
    <col min="6414" max="6415" width="18" style="279" customWidth="1"/>
    <col min="6416" max="6416" width="26.28515625" style="279" customWidth="1"/>
    <col min="6417" max="6417" width="24.85546875" style="279" customWidth="1"/>
    <col min="6418" max="6418" width="19.42578125" style="279" customWidth="1"/>
    <col min="6419" max="6419" width="28.140625" style="279" customWidth="1"/>
    <col min="6420" max="6420" width="97.7109375" style="279" customWidth="1"/>
    <col min="6421" max="6421" width="40.140625" style="279" customWidth="1"/>
    <col min="6422" max="6422" width="18.42578125" style="279" customWidth="1"/>
    <col min="6423" max="6423" width="19.42578125" style="279" customWidth="1"/>
    <col min="6424" max="6424" width="80.28515625" style="279" customWidth="1"/>
    <col min="6425" max="6425" width="31.140625" style="279" customWidth="1"/>
    <col min="6426" max="6426" width="14.42578125" style="279" customWidth="1"/>
    <col min="6427" max="6428" width="11" style="279" customWidth="1"/>
    <col min="6429" max="6656" width="14.42578125" style="279"/>
    <col min="6657" max="6657" width="6.5703125" style="279" customWidth="1"/>
    <col min="6658" max="6658" width="10.7109375" style="279" customWidth="1"/>
    <col min="6659" max="6659" width="17.5703125" style="279" customWidth="1"/>
    <col min="6660" max="6660" width="21.5703125" style="279" customWidth="1"/>
    <col min="6661" max="6661" width="52.28515625" style="279" customWidth="1"/>
    <col min="6662" max="6662" width="24.140625" style="279" customWidth="1"/>
    <col min="6663" max="6663" width="26.5703125" style="279" customWidth="1"/>
    <col min="6664" max="6664" width="25.85546875" style="279" customWidth="1"/>
    <col min="6665" max="6665" width="14" style="279" customWidth="1"/>
    <col min="6666" max="6666" width="18" style="279" customWidth="1"/>
    <col min="6667" max="6667" width="18.5703125" style="279" customWidth="1"/>
    <col min="6668" max="6668" width="20" style="279" customWidth="1"/>
    <col min="6669" max="6669" width="18.28515625" style="279" customWidth="1"/>
    <col min="6670" max="6671" width="18" style="279" customWidth="1"/>
    <col min="6672" max="6672" width="26.28515625" style="279" customWidth="1"/>
    <col min="6673" max="6673" width="24.85546875" style="279" customWidth="1"/>
    <col min="6674" max="6674" width="19.42578125" style="279" customWidth="1"/>
    <col min="6675" max="6675" width="28.140625" style="279" customWidth="1"/>
    <col min="6676" max="6676" width="97.7109375" style="279" customWidth="1"/>
    <col min="6677" max="6677" width="40.140625" style="279" customWidth="1"/>
    <col min="6678" max="6678" width="18.42578125" style="279" customWidth="1"/>
    <col min="6679" max="6679" width="19.42578125" style="279" customWidth="1"/>
    <col min="6680" max="6680" width="80.28515625" style="279" customWidth="1"/>
    <col min="6681" max="6681" width="31.140625" style="279" customWidth="1"/>
    <col min="6682" max="6682" width="14.42578125" style="279" customWidth="1"/>
    <col min="6683" max="6684" width="11" style="279" customWidth="1"/>
    <col min="6685" max="6912" width="14.42578125" style="279"/>
    <col min="6913" max="6913" width="6.5703125" style="279" customWidth="1"/>
    <col min="6914" max="6914" width="10.7109375" style="279" customWidth="1"/>
    <col min="6915" max="6915" width="17.5703125" style="279" customWidth="1"/>
    <col min="6916" max="6916" width="21.5703125" style="279" customWidth="1"/>
    <col min="6917" max="6917" width="52.28515625" style="279" customWidth="1"/>
    <col min="6918" max="6918" width="24.140625" style="279" customWidth="1"/>
    <col min="6919" max="6919" width="26.5703125" style="279" customWidth="1"/>
    <col min="6920" max="6920" width="25.85546875" style="279" customWidth="1"/>
    <col min="6921" max="6921" width="14" style="279" customWidth="1"/>
    <col min="6922" max="6922" width="18" style="279" customWidth="1"/>
    <col min="6923" max="6923" width="18.5703125" style="279" customWidth="1"/>
    <col min="6924" max="6924" width="20" style="279" customWidth="1"/>
    <col min="6925" max="6925" width="18.28515625" style="279" customWidth="1"/>
    <col min="6926" max="6927" width="18" style="279" customWidth="1"/>
    <col min="6928" max="6928" width="26.28515625" style="279" customWidth="1"/>
    <col min="6929" max="6929" width="24.85546875" style="279" customWidth="1"/>
    <col min="6930" max="6930" width="19.42578125" style="279" customWidth="1"/>
    <col min="6931" max="6931" width="28.140625" style="279" customWidth="1"/>
    <col min="6932" max="6932" width="97.7109375" style="279" customWidth="1"/>
    <col min="6933" max="6933" width="40.140625" style="279" customWidth="1"/>
    <col min="6934" max="6934" width="18.42578125" style="279" customWidth="1"/>
    <col min="6935" max="6935" width="19.42578125" style="279" customWidth="1"/>
    <col min="6936" max="6936" width="80.28515625" style="279" customWidth="1"/>
    <col min="6937" max="6937" width="31.140625" style="279" customWidth="1"/>
    <col min="6938" max="6938" width="14.42578125" style="279" customWidth="1"/>
    <col min="6939" max="6940" width="11" style="279" customWidth="1"/>
    <col min="6941" max="7168" width="14.42578125" style="279"/>
    <col min="7169" max="7169" width="6.5703125" style="279" customWidth="1"/>
    <col min="7170" max="7170" width="10.7109375" style="279" customWidth="1"/>
    <col min="7171" max="7171" width="17.5703125" style="279" customWidth="1"/>
    <col min="7172" max="7172" width="21.5703125" style="279" customWidth="1"/>
    <col min="7173" max="7173" width="52.28515625" style="279" customWidth="1"/>
    <col min="7174" max="7174" width="24.140625" style="279" customWidth="1"/>
    <col min="7175" max="7175" width="26.5703125" style="279" customWidth="1"/>
    <col min="7176" max="7176" width="25.85546875" style="279" customWidth="1"/>
    <col min="7177" max="7177" width="14" style="279" customWidth="1"/>
    <col min="7178" max="7178" width="18" style="279" customWidth="1"/>
    <col min="7179" max="7179" width="18.5703125" style="279" customWidth="1"/>
    <col min="7180" max="7180" width="20" style="279" customWidth="1"/>
    <col min="7181" max="7181" width="18.28515625" style="279" customWidth="1"/>
    <col min="7182" max="7183" width="18" style="279" customWidth="1"/>
    <col min="7184" max="7184" width="26.28515625" style="279" customWidth="1"/>
    <col min="7185" max="7185" width="24.85546875" style="279" customWidth="1"/>
    <col min="7186" max="7186" width="19.42578125" style="279" customWidth="1"/>
    <col min="7187" max="7187" width="28.140625" style="279" customWidth="1"/>
    <col min="7188" max="7188" width="97.7109375" style="279" customWidth="1"/>
    <col min="7189" max="7189" width="40.140625" style="279" customWidth="1"/>
    <col min="7190" max="7190" width="18.42578125" style="279" customWidth="1"/>
    <col min="7191" max="7191" width="19.42578125" style="279" customWidth="1"/>
    <col min="7192" max="7192" width="80.28515625" style="279" customWidth="1"/>
    <col min="7193" max="7193" width="31.140625" style="279" customWidth="1"/>
    <col min="7194" max="7194" width="14.42578125" style="279" customWidth="1"/>
    <col min="7195" max="7196" width="11" style="279" customWidth="1"/>
    <col min="7197" max="7424" width="14.42578125" style="279"/>
    <col min="7425" max="7425" width="6.5703125" style="279" customWidth="1"/>
    <col min="7426" max="7426" width="10.7109375" style="279" customWidth="1"/>
    <col min="7427" max="7427" width="17.5703125" style="279" customWidth="1"/>
    <col min="7428" max="7428" width="21.5703125" style="279" customWidth="1"/>
    <col min="7429" max="7429" width="52.28515625" style="279" customWidth="1"/>
    <col min="7430" max="7430" width="24.140625" style="279" customWidth="1"/>
    <col min="7431" max="7431" width="26.5703125" style="279" customWidth="1"/>
    <col min="7432" max="7432" width="25.85546875" style="279" customWidth="1"/>
    <col min="7433" max="7433" width="14" style="279" customWidth="1"/>
    <col min="7434" max="7434" width="18" style="279" customWidth="1"/>
    <col min="7435" max="7435" width="18.5703125" style="279" customWidth="1"/>
    <col min="7436" max="7436" width="20" style="279" customWidth="1"/>
    <col min="7437" max="7437" width="18.28515625" style="279" customWidth="1"/>
    <col min="7438" max="7439" width="18" style="279" customWidth="1"/>
    <col min="7440" max="7440" width="26.28515625" style="279" customWidth="1"/>
    <col min="7441" max="7441" width="24.85546875" style="279" customWidth="1"/>
    <col min="7442" max="7442" width="19.42578125" style="279" customWidth="1"/>
    <col min="7443" max="7443" width="28.140625" style="279" customWidth="1"/>
    <col min="7444" max="7444" width="97.7109375" style="279" customWidth="1"/>
    <col min="7445" max="7445" width="40.140625" style="279" customWidth="1"/>
    <col min="7446" max="7446" width="18.42578125" style="279" customWidth="1"/>
    <col min="7447" max="7447" width="19.42578125" style="279" customWidth="1"/>
    <col min="7448" max="7448" width="80.28515625" style="279" customWidth="1"/>
    <col min="7449" max="7449" width="31.140625" style="279" customWidth="1"/>
    <col min="7450" max="7450" width="14.42578125" style="279" customWidth="1"/>
    <col min="7451" max="7452" width="11" style="279" customWidth="1"/>
    <col min="7453" max="7680" width="14.42578125" style="279"/>
    <col min="7681" max="7681" width="6.5703125" style="279" customWidth="1"/>
    <col min="7682" max="7682" width="10.7109375" style="279" customWidth="1"/>
    <col min="7683" max="7683" width="17.5703125" style="279" customWidth="1"/>
    <col min="7684" max="7684" width="21.5703125" style="279" customWidth="1"/>
    <col min="7685" max="7685" width="52.28515625" style="279" customWidth="1"/>
    <col min="7686" max="7686" width="24.140625" style="279" customWidth="1"/>
    <col min="7687" max="7687" width="26.5703125" style="279" customWidth="1"/>
    <col min="7688" max="7688" width="25.85546875" style="279" customWidth="1"/>
    <col min="7689" max="7689" width="14" style="279" customWidth="1"/>
    <col min="7690" max="7690" width="18" style="279" customWidth="1"/>
    <col min="7691" max="7691" width="18.5703125" style="279" customWidth="1"/>
    <col min="7692" max="7692" width="20" style="279" customWidth="1"/>
    <col min="7693" max="7693" width="18.28515625" style="279" customWidth="1"/>
    <col min="7694" max="7695" width="18" style="279" customWidth="1"/>
    <col min="7696" max="7696" width="26.28515625" style="279" customWidth="1"/>
    <col min="7697" max="7697" width="24.85546875" style="279" customWidth="1"/>
    <col min="7698" max="7698" width="19.42578125" style="279" customWidth="1"/>
    <col min="7699" max="7699" width="28.140625" style="279" customWidth="1"/>
    <col min="7700" max="7700" width="97.7109375" style="279" customWidth="1"/>
    <col min="7701" max="7701" width="40.140625" style="279" customWidth="1"/>
    <col min="7702" max="7702" width="18.42578125" style="279" customWidth="1"/>
    <col min="7703" max="7703" width="19.42578125" style="279" customWidth="1"/>
    <col min="7704" max="7704" width="80.28515625" style="279" customWidth="1"/>
    <col min="7705" max="7705" width="31.140625" style="279" customWidth="1"/>
    <col min="7706" max="7706" width="14.42578125" style="279" customWidth="1"/>
    <col min="7707" max="7708" width="11" style="279" customWidth="1"/>
    <col min="7709" max="7936" width="14.42578125" style="279"/>
    <col min="7937" max="7937" width="6.5703125" style="279" customWidth="1"/>
    <col min="7938" max="7938" width="10.7109375" style="279" customWidth="1"/>
    <col min="7939" max="7939" width="17.5703125" style="279" customWidth="1"/>
    <col min="7940" max="7940" width="21.5703125" style="279" customWidth="1"/>
    <col min="7941" max="7941" width="52.28515625" style="279" customWidth="1"/>
    <col min="7942" max="7942" width="24.140625" style="279" customWidth="1"/>
    <col min="7943" max="7943" width="26.5703125" style="279" customWidth="1"/>
    <col min="7944" max="7944" width="25.85546875" style="279" customWidth="1"/>
    <col min="7945" max="7945" width="14" style="279" customWidth="1"/>
    <col min="7946" max="7946" width="18" style="279" customWidth="1"/>
    <col min="7947" max="7947" width="18.5703125" style="279" customWidth="1"/>
    <col min="7948" max="7948" width="20" style="279" customWidth="1"/>
    <col min="7949" max="7949" width="18.28515625" style="279" customWidth="1"/>
    <col min="7950" max="7951" width="18" style="279" customWidth="1"/>
    <col min="7952" max="7952" width="26.28515625" style="279" customWidth="1"/>
    <col min="7953" max="7953" width="24.85546875" style="279" customWidth="1"/>
    <col min="7954" max="7954" width="19.42578125" style="279" customWidth="1"/>
    <col min="7955" max="7955" width="28.140625" style="279" customWidth="1"/>
    <col min="7956" max="7956" width="97.7109375" style="279" customWidth="1"/>
    <col min="7957" max="7957" width="40.140625" style="279" customWidth="1"/>
    <col min="7958" max="7958" width="18.42578125" style="279" customWidth="1"/>
    <col min="7959" max="7959" width="19.42578125" style="279" customWidth="1"/>
    <col min="7960" max="7960" width="80.28515625" style="279" customWidth="1"/>
    <col min="7961" max="7961" width="31.140625" style="279" customWidth="1"/>
    <col min="7962" max="7962" width="14.42578125" style="279" customWidth="1"/>
    <col min="7963" max="7964" width="11" style="279" customWidth="1"/>
    <col min="7965" max="8192" width="14.42578125" style="279"/>
    <col min="8193" max="8193" width="6.5703125" style="279" customWidth="1"/>
    <col min="8194" max="8194" width="10.7109375" style="279" customWidth="1"/>
    <col min="8195" max="8195" width="17.5703125" style="279" customWidth="1"/>
    <col min="8196" max="8196" width="21.5703125" style="279" customWidth="1"/>
    <col min="8197" max="8197" width="52.28515625" style="279" customWidth="1"/>
    <col min="8198" max="8198" width="24.140625" style="279" customWidth="1"/>
    <col min="8199" max="8199" width="26.5703125" style="279" customWidth="1"/>
    <col min="8200" max="8200" width="25.85546875" style="279" customWidth="1"/>
    <col min="8201" max="8201" width="14" style="279" customWidth="1"/>
    <col min="8202" max="8202" width="18" style="279" customWidth="1"/>
    <col min="8203" max="8203" width="18.5703125" style="279" customWidth="1"/>
    <col min="8204" max="8204" width="20" style="279" customWidth="1"/>
    <col min="8205" max="8205" width="18.28515625" style="279" customWidth="1"/>
    <col min="8206" max="8207" width="18" style="279" customWidth="1"/>
    <col min="8208" max="8208" width="26.28515625" style="279" customWidth="1"/>
    <col min="8209" max="8209" width="24.85546875" style="279" customWidth="1"/>
    <col min="8210" max="8210" width="19.42578125" style="279" customWidth="1"/>
    <col min="8211" max="8211" width="28.140625" style="279" customWidth="1"/>
    <col min="8212" max="8212" width="97.7109375" style="279" customWidth="1"/>
    <col min="8213" max="8213" width="40.140625" style="279" customWidth="1"/>
    <col min="8214" max="8214" width="18.42578125" style="279" customWidth="1"/>
    <col min="8215" max="8215" width="19.42578125" style="279" customWidth="1"/>
    <col min="8216" max="8216" width="80.28515625" style="279" customWidth="1"/>
    <col min="8217" max="8217" width="31.140625" style="279" customWidth="1"/>
    <col min="8218" max="8218" width="14.42578125" style="279" customWidth="1"/>
    <col min="8219" max="8220" width="11" style="279" customWidth="1"/>
    <col min="8221" max="8448" width="14.42578125" style="279"/>
    <col min="8449" max="8449" width="6.5703125" style="279" customWidth="1"/>
    <col min="8450" max="8450" width="10.7109375" style="279" customWidth="1"/>
    <col min="8451" max="8451" width="17.5703125" style="279" customWidth="1"/>
    <col min="8452" max="8452" width="21.5703125" style="279" customWidth="1"/>
    <col min="8453" max="8453" width="52.28515625" style="279" customWidth="1"/>
    <col min="8454" max="8454" width="24.140625" style="279" customWidth="1"/>
    <col min="8455" max="8455" width="26.5703125" style="279" customWidth="1"/>
    <col min="8456" max="8456" width="25.85546875" style="279" customWidth="1"/>
    <col min="8457" max="8457" width="14" style="279" customWidth="1"/>
    <col min="8458" max="8458" width="18" style="279" customWidth="1"/>
    <col min="8459" max="8459" width="18.5703125" style="279" customWidth="1"/>
    <col min="8460" max="8460" width="20" style="279" customWidth="1"/>
    <col min="8461" max="8461" width="18.28515625" style="279" customWidth="1"/>
    <col min="8462" max="8463" width="18" style="279" customWidth="1"/>
    <col min="8464" max="8464" width="26.28515625" style="279" customWidth="1"/>
    <col min="8465" max="8465" width="24.85546875" style="279" customWidth="1"/>
    <col min="8466" max="8466" width="19.42578125" style="279" customWidth="1"/>
    <col min="8467" max="8467" width="28.140625" style="279" customWidth="1"/>
    <col min="8468" max="8468" width="97.7109375" style="279" customWidth="1"/>
    <col min="8469" max="8469" width="40.140625" style="279" customWidth="1"/>
    <col min="8470" max="8470" width="18.42578125" style="279" customWidth="1"/>
    <col min="8471" max="8471" width="19.42578125" style="279" customWidth="1"/>
    <col min="8472" max="8472" width="80.28515625" style="279" customWidth="1"/>
    <col min="8473" max="8473" width="31.140625" style="279" customWidth="1"/>
    <col min="8474" max="8474" width="14.42578125" style="279" customWidth="1"/>
    <col min="8475" max="8476" width="11" style="279" customWidth="1"/>
    <col min="8477" max="8704" width="14.42578125" style="279"/>
    <col min="8705" max="8705" width="6.5703125" style="279" customWidth="1"/>
    <col min="8706" max="8706" width="10.7109375" style="279" customWidth="1"/>
    <col min="8707" max="8707" width="17.5703125" style="279" customWidth="1"/>
    <col min="8708" max="8708" width="21.5703125" style="279" customWidth="1"/>
    <col min="8709" max="8709" width="52.28515625" style="279" customWidth="1"/>
    <col min="8710" max="8710" width="24.140625" style="279" customWidth="1"/>
    <col min="8711" max="8711" width="26.5703125" style="279" customWidth="1"/>
    <col min="8712" max="8712" width="25.85546875" style="279" customWidth="1"/>
    <col min="8713" max="8713" width="14" style="279" customWidth="1"/>
    <col min="8714" max="8714" width="18" style="279" customWidth="1"/>
    <col min="8715" max="8715" width="18.5703125" style="279" customWidth="1"/>
    <col min="8716" max="8716" width="20" style="279" customWidth="1"/>
    <col min="8717" max="8717" width="18.28515625" style="279" customWidth="1"/>
    <col min="8718" max="8719" width="18" style="279" customWidth="1"/>
    <col min="8720" max="8720" width="26.28515625" style="279" customWidth="1"/>
    <col min="8721" max="8721" width="24.85546875" style="279" customWidth="1"/>
    <col min="8722" max="8722" width="19.42578125" style="279" customWidth="1"/>
    <col min="8723" max="8723" width="28.140625" style="279" customWidth="1"/>
    <col min="8724" max="8724" width="97.7109375" style="279" customWidth="1"/>
    <col min="8725" max="8725" width="40.140625" style="279" customWidth="1"/>
    <col min="8726" max="8726" width="18.42578125" style="279" customWidth="1"/>
    <col min="8727" max="8727" width="19.42578125" style="279" customWidth="1"/>
    <col min="8728" max="8728" width="80.28515625" style="279" customWidth="1"/>
    <col min="8729" max="8729" width="31.140625" style="279" customWidth="1"/>
    <col min="8730" max="8730" width="14.42578125" style="279" customWidth="1"/>
    <col min="8731" max="8732" width="11" style="279" customWidth="1"/>
    <col min="8733" max="8960" width="14.42578125" style="279"/>
    <col min="8961" max="8961" width="6.5703125" style="279" customWidth="1"/>
    <col min="8962" max="8962" width="10.7109375" style="279" customWidth="1"/>
    <col min="8963" max="8963" width="17.5703125" style="279" customWidth="1"/>
    <col min="8964" max="8964" width="21.5703125" style="279" customWidth="1"/>
    <col min="8965" max="8965" width="52.28515625" style="279" customWidth="1"/>
    <col min="8966" max="8966" width="24.140625" style="279" customWidth="1"/>
    <col min="8967" max="8967" width="26.5703125" style="279" customWidth="1"/>
    <col min="8968" max="8968" width="25.85546875" style="279" customWidth="1"/>
    <col min="8969" max="8969" width="14" style="279" customWidth="1"/>
    <col min="8970" max="8970" width="18" style="279" customWidth="1"/>
    <col min="8971" max="8971" width="18.5703125" style="279" customWidth="1"/>
    <col min="8972" max="8972" width="20" style="279" customWidth="1"/>
    <col min="8973" max="8973" width="18.28515625" style="279" customWidth="1"/>
    <col min="8974" max="8975" width="18" style="279" customWidth="1"/>
    <col min="8976" max="8976" width="26.28515625" style="279" customWidth="1"/>
    <col min="8977" max="8977" width="24.85546875" style="279" customWidth="1"/>
    <col min="8978" max="8978" width="19.42578125" style="279" customWidth="1"/>
    <col min="8979" max="8979" width="28.140625" style="279" customWidth="1"/>
    <col min="8980" max="8980" width="97.7109375" style="279" customWidth="1"/>
    <col min="8981" max="8981" width="40.140625" style="279" customWidth="1"/>
    <col min="8982" max="8982" width="18.42578125" style="279" customWidth="1"/>
    <col min="8983" max="8983" width="19.42578125" style="279" customWidth="1"/>
    <col min="8984" max="8984" width="80.28515625" style="279" customWidth="1"/>
    <col min="8985" max="8985" width="31.140625" style="279" customWidth="1"/>
    <col min="8986" max="8986" width="14.42578125" style="279" customWidth="1"/>
    <col min="8987" max="8988" width="11" style="279" customWidth="1"/>
    <col min="8989" max="9216" width="14.42578125" style="279"/>
    <col min="9217" max="9217" width="6.5703125" style="279" customWidth="1"/>
    <col min="9218" max="9218" width="10.7109375" style="279" customWidth="1"/>
    <col min="9219" max="9219" width="17.5703125" style="279" customWidth="1"/>
    <col min="9220" max="9220" width="21.5703125" style="279" customWidth="1"/>
    <col min="9221" max="9221" width="52.28515625" style="279" customWidth="1"/>
    <col min="9222" max="9222" width="24.140625" style="279" customWidth="1"/>
    <col min="9223" max="9223" width="26.5703125" style="279" customWidth="1"/>
    <col min="9224" max="9224" width="25.85546875" style="279" customWidth="1"/>
    <col min="9225" max="9225" width="14" style="279" customWidth="1"/>
    <col min="9226" max="9226" width="18" style="279" customWidth="1"/>
    <col min="9227" max="9227" width="18.5703125" style="279" customWidth="1"/>
    <col min="9228" max="9228" width="20" style="279" customWidth="1"/>
    <col min="9229" max="9229" width="18.28515625" style="279" customWidth="1"/>
    <col min="9230" max="9231" width="18" style="279" customWidth="1"/>
    <col min="9232" max="9232" width="26.28515625" style="279" customWidth="1"/>
    <col min="9233" max="9233" width="24.85546875" style="279" customWidth="1"/>
    <col min="9234" max="9234" width="19.42578125" style="279" customWidth="1"/>
    <col min="9235" max="9235" width="28.140625" style="279" customWidth="1"/>
    <col min="9236" max="9236" width="97.7109375" style="279" customWidth="1"/>
    <col min="9237" max="9237" width="40.140625" style="279" customWidth="1"/>
    <col min="9238" max="9238" width="18.42578125" style="279" customWidth="1"/>
    <col min="9239" max="9239" width="19.42578125" style="279" customWidth="1"/>
    <col min="9240" max="9240" width="80.28515625" style="279" customWidth="1"/>
    <col min="9241" max="9241" width="31.140625" style="279" customWidth="1"/>
    <col min="9242" max="9242" width="14.42578125" style="279" customWidth="1"/>
    <col min="9243" max="9244" width="11" style="279" customWidth="1"/>
    <col min="9245" max="9472" width="14.42578125" style="279"/>
    <col min="9473" max="9473" width="6.5703125" style="279" customWidth="1"/>
    <col min="9474" max="9474" width="10.7109375" style="279" customWidth="1"/>
    <col min="9475" max="9475" width="17.5703125" style="279" customWidth="1"/>
    <col min="9476" max="9476" width="21.5703125" style="279" customWidth="1"/>
    <col min="9477" max="9477" width="52.28515625" style="279" customWidth="1"/>
    <col min="9478" max="9478" width="24.140625" style="279" customWidth="1"/>
    <col min="9479" max="9479" width="26.5703125" style="279" customWidth="1"/>
    <col min="9480" max="9480" width="25.85546875" style="279" customWidth="1"/>
    <col min="9481" max="9481" width="14" style="279" customWidth="1"/>
    <col min="9482" max="9482" width="18" style="279" customWidth="1"/>
    <col min="9483" max="9483" width="18.5703125" style="279" customWidth="1"/>
    <col min="9484" max="9484" width="20" style="279" customWidth="1"/>
    <col min="9485" max="9485" width="18.28515625" style="279" customWidth="1"/>
    <col min="9486" max="9487" width="18" style="279" customWidth="1"/>
    <col min="9488" max="9488" width="26.28515625" style="279" customWidth="1"/>
    <col min="9489" max="9489" width="24.85546875" style="279" customWidth="1"/>
    <col min="9490" max="9490" width="19.42578125" style="279" customWidth="1"/>
    <col min="9491" max="9491" width="28.140625" style="279" customWidth="1"/>
    <col min="9492" max="9492" width="97.7109375" style="279" customWidth="1"/>
    <col min="9493" max="9493" width="40.140625" style="279" customWidth="1"/>
    <col min="9494" max="9494" width="18.42578125" style="279" customWidth="1"/>
    <col min="9495" max="9495" width="19.42578125" style="279" customWidth="1"/>
    <col min="9496" max="9496" width="80.28515625" style="279" customWidth="1"/>
    <col min="9497" max="9497" width="31.140625" style="279" customWidth="1"/>
    <col min="9498" max="9498" width="14.42578125" style="279" customWidth="1"/>
    <col min="9499" max="9500" width="11" style="279" customWidth="1"/>
    <col min="9501" max="9728" width="14.42578125" style="279"/>
    <col min="9729" max="9729" width="6.5703125" style="279" customWidth="1"/>
    <col min="9730" max="9730" width="10.7109375" style="279" customWidth="1"/>
    <col min="9731" max="9731" width="17.5703125" style="279" customWidth="1"/>
    <col min="9732" max="9732" width="21.5703125" style="279" customWidth="1"/>
    <col min="9733" max="9733" width="52.28515625" style="279" customWidth="1"/>
    <col min="9734" max="9734" width="24.140625" style="279" customWidth="1"/>
    <col min="9735" max="9735" width="26.5703125" style="279" customWidth="1"/>
    <col min="9736" max="9736" width="25.85546875" style="279" customWidth="1"/>
    <col min="9737" max="9737" width="14" style="279" customWidth="1"/>
    <col min="9738" max="9738" width="18" style="279" customWidth="1"/>
    <col min="9739" max="9739" width="18.5703125" style="279" customWidth="1"/>
    <col min="9740" max="9740" width="20" style="279" customWidth="1"/>
    <col min="9741" max="9741" width="18.28515625" style="279" customWidth="1"/>
    <col min="9742" max="9743" width="18" style="279" customWidth="1"/>
    <col min="9744" max="9744" width="26.28515625" style="279" customWidth="1"/>
    <col min="9745" max="9745" width="24.85546875" style="279" customWidth="1"/>
    <col min="9746" max="9746" width="19.42578125" style="279" customWidth="1"/>
    <col min="9747" max="9747" width="28.140625" style="279" customWidth="1"/>
    <col min="9748" max="9748" width="97.7109375" style="279" customWidth="1"/>
    <col min="9749" max="9749" width="40.140625" style="279" customWidth="1"/>
    <col min="9750" max="9750" width="18.42578125" style="279" customWidth="1"/>
    <col min="9751" max="9751" width="19.42578125" style="279" customWidth="1"/>
    <col min="9752" max="9752" width="80.28515625" style="279" customWidth="1"/>
    <col min="9753" max="9753" width="31.140625" style="279" customWidth="1"/>
    <col min="9754" max="9754" width="14.42578125" style="279" customWidth="1"/>
    <col min="9755" max="9756" width="11" style="279" customWidth="1"/>
    <col min="9757" max="9984" width="14.42578125" style="279"/>
    <col min="9985" max="9985" width="6.5703125" style="279" customWidth="1"/>
    <col min="9986" max="9986" width="10.7109375" style="279" customWidth="1"/>
    <col min="9987" max="9987" width="17.5703125" style="279" customWidth="1"/>
    <col min="9988" max="9988" width="21.5703125" style="279" customWidth="1"/>
    <col min="9989" max="9989" width="52.28515625" style="279" customWidth="1"/>
    <col min="9990" max="9990" width="24.140625" style="279" customWidth="1"/>
    <col min="9991" max="9991" width="26.5703125" style="279" customWidth="1"/>
    <col min="9992" max="9992" width="25.85546875" style="279" customWidth="1"/>
    <col min="9993" max="9993" width="14" style="279" customWidth="1"/>
    <col min="9994" max="9994" width="18" style="279" customWidth="1"/>
    <col min="9995" max="9995" width="18.5703125" style="279" customWidth="1"/>
    <col min="9996" max="9996" width="20" style="279" customWidth="1"/>
    <col min="9997" max="9997" width="18.28515625" style="279" customWidth="1"/>
    <col min="9998" max="9999" width="18" style="279" customWidth="1"/>
    <col min="10000" max="10000" width="26.28515625" style="279" customWidth="1"/>
    <col min="10001" max="10001" width="24.85546875" style="279" customWidth="1"/>
    <col min="10002" max="10002" width="19.42578125" style="279" customWidth="1"/>
    <col min="10003" max="10003" width="28.140625" style="279" customWidth="1"/>
    <col min="10004" max="10004" width="97.7109375" style="279" customWidth="1"/>
    <col min="10005" max="10005" width="40.140625" style="279" customWidth="1"/>
    <col min="10006" max="10006" width="18.42578125" style="279" customWidth="1"/>
    <col min="10007" max="10007" width="19.42578125" style="279" customWidth="1"/>
    <col min="10008" max="10008" width="80.28515625" style="279" customWidth="1"/>
    <col min="10009" max="10009" width="31.140625" style="279" customWidth="1"/>
    <col min="10010" max="10010" width="14.42578125" style="279" customWidth="1"/>
    <col min="10011" max="10012" width="11" style="279" customWidth="1"/>
    <col min="10013" max="10240" width="14.42578125" style="279"/>
    <col min="10241" max="10241" width="6.5703125" style="279" customWidth="1"/>
    <col min="10242" max="10242" width="10.7109375" style="279" customWidth="1"/>
    <col min="10243" max="10243" width="17.5703125" style="279" customWidth="1"/>
    <col min="10244" max="10244" width="21.5703125" style="279" customWidth="1"/>
    <col min="10245" max="10245" width="52.28515625" style="279" customWidth="1"/>
    <col min="10246" max="10246" width="24.140625" style="279" customWidth="1"/>
    <col min="10247" max="10247" width="26.5703125" style="279" customWidth="1"/>
    <col min="10248" max="10248" width="25.85546875" style="279" customWidth="1"/>
    <col min="10249" max="10249" width="14" style="279" customWidth="1"/>
    <col min="10250" max="10250" width="18" style="279" customWidth="1"/>
    <col min="10251" max="10251" width="18.5703125" style="279" customWidth="1"/>
    <col min="10252" max="10252" width="20" style="279" customWidth="1"/>
    <col min="10253" max="10253" width="18.28515625" style="279" customWidth="1"/>
    <col min="10254" max="10255" width="18" style="279" customWidth="1"/>
    <col min="10256" max="10256" width="26.28515625" style="279" customWidth="1"/>
    <col min="10257" max="10257" width="24.85546875" style="279" customWidth="1"/>
    <col min="10258" max="10258" width="19.42578125" style="279" customWidth="1"/>
    <col min="10259" max="10259" width="28.140625" style="279" customWidth="1"/>
    <col min="10260" max="10260" width="97.7109375" style="279" customWidth="1"/>
    <col min="10261" max="10261" width="40.140625" style="279" customWidth="1"/>
    <col min="10262" max="10262" width="18.42578125" style="279" customWidth="1"/>
    <col min="10263" max="10263" width="19.42578125" style="279" customWidth="1"/>
    <col min="10264" max="10264" width="80.28515625" style="279" customWidth="1"/>
    <col min="10265" max="10265" width="31.140625" style="279" customWidth="1"/>
    <col min="10266" max="10266" width="14.42578125" style="279" customWidth="1"/>
    <col min="10267" max="10268" width="11" style="279" customWidth="1"/>
    <col min="10269" max="10496" width="14.42578125" style="279"/>
    <col min="10497" max="10497" width="6.5703125" style="279" customWidth="1"/>
    <col min="10498" max="10498" width="10.7109375" style="279" customWidth="1"/>
    <col min="10499" max="10499" width="17.5703125" style="279" customWidth="1"/>
    <col min="10500" max="10500" width="21.5703125" style="279" customWidth="1"/>
    <col min="10501" max="10501" width="52.28515625" style="279" customWidth="1"/>
    <col min="10502" max="10502" width="24.140625" style="279" customWidth="1"/>
    <col min="10503" max="10503" width="26.5703125" style="279" customWidth="1"/>
    <col min="10504" max="10504" width="25.85546875" style="279" customWidth="1"/>
    <col min="10505" max="10505" width="14" style="279" customWidth="1"/>
    <col min="10506" max="10506" width="18" style="279" customWidth="1"/>
    <col min="10507" max="10507" width="18.5703125" style="279" customWidth="1"/>
    <col min="10508" max="10508" width="20" style="279" customWidth="1"/>
    <col min="10509" max="10509" width="18.28515625" style="279" customWidth="1"/>
    <col min="10510" max="10511" width="18" style="279" customWidth="1"/>
    <col min="10512" max="10512" width="26.28515625" style="279" customWidth="1"/>
    <col min="10513" max="10513" width="24.85546875" style="279" customWidth="1"/>
    <col min="10514" max="10514" width="19.42578125" style="279" customWidth="1"/>
    <col min="10515" max="10515" width="28.140625" style="279" customWidth="1"/>
    <col min="10516" max="10516" width="97.7109375" style="279" customWidth="1"/>
    <col min="10517" max="10517" width="40.140625" style="279" customWidth="1"/>
    <col min="10518" max="10518" width="18.42578125" style="279" customWidth="1"/>
    <col min="10519" max="10519" width="19.42578125" style="279" customWidth="1"/>
    <col min="10520" max="10520" width="80.28515625" style="279" customWidth="1"/>
    <col min="10521" max="10521" width="31.140625" style="279" customWidth="1"/>
    <col min="10522" max="10522" width="14.42578125" style="279" customWidth="1"/>
    <col min="10523" max="10524" width="11" style="279" customWidth="1"/>
    <col min="10525" max="10752" width="14.42578125" style="279"/>
    <col min="10753" max="10753" width="6.5703125" style="279" customWidth="1"/>
    <col min="10754" max="10754" width="10.7109375" style="279" customWidth="1"/>
    <col min="10755" max="10755" width="17.5703125" style="279" customWidth="1"/>
    <col min="10756" max="10756" width="21.5703125" style="279" customWidth="1"/>
    <col min="10757" max="10757" width="52.28515625" style="279" customWidth="1"/>
    <col min="10758" max="10758" width="24.140625" style="279" customWidth="1"/>
    <col min="10759" max="10759" width="26.5703125" style="279" customWidth="1"/>
    <col min="10760" max="10760" width="25.85546875" style="279" customWidth="1"/>
    <col min="10761" max="10761" width="14" style="279" customWidth="1"/>
    <col min="10762" max="10762" width="18" style="279" customWidth="1"/>
    <col min="10763" max="10763" width="18.5703125" style="279" customWidth="1"/>
    <col min="10764" max="10764" width="20" style="279" customWidth="1"/>
    <col min="10765" max="10765" width="18.28515625" style="279" customWidth="1"/>
    <col min="10766" max="10767" width="18" style="279" customWidth="1"/>
    <col min="10768" max="10768" width="26.28515625" style="279" customWidth="1"/>
    <col min="10769" max="10769" width="24.85546875" style="279" customWidth="1"/>
    <col min="10770" max="10770" width="19.42578125" style="279" customWidth="1"/>
    <col min="10771" max="10771" width="28.140625" style="279" customWidth="1"/>
    <col min="10772" max="10772" width="97.7109375" style="279" customWidth="1"/>
    <col min="10773" max="10773" width="40.140625" style="279" customWidth="1"/>
    <col min="10774" max="10774" width="18.42578125" style="279" customWidth="1"/>
    <col min="10775" max="10775" width="19.42578125" style="279" customWidth="1"/>
    <col min="10776" max="10776" width="80.28515625" style="279" customWidth="1"/>
    <col min="10777" max="10777" width="31.140625" style="279" customWidth="1"/>
    <col min="10778" max="10778" width="14.42578125" style="279" customWidth="1"/>
    <col min="10779" max="10780" width="11" style="279" customWidth="1"/>
    <col min="10781" max="11008" width="14.42578125" style="279"/>
    <col min="11009" max="11009" width="6.5703125" style="279" customWidth="1"/>
    <col min="11010" max="11010" width="10.7109375" style="279" customWidth="1"/>
    <col min="11011" max="11011" width="17.5703125" style="279" customWidth="1"/>
    <col min="11012" max="11012" width="21.5703125" style="279" customWidth="1"/>
    <col min="11013" max="11013" width="52.28515625" style="279" customWidth="1"/>
    <col min="11014" max="11014" width="24.140625" style="279" customWidth="1"/>
    <col min="11015" max="11015" width="26.5703125" style="279" customWidth="1"/>
    <col min="11016" max="11016" width="25.85546875" style="279" customWidth="1"/>
    <col min="11017" max="11017" width="14" style="279" customWidth="1"/>
    <col min="11018" max="11018" width="18" style="279" customWidth="1"/>
    <col min="11019" max="11019" width="18.5703125" style="279" customWidth="1"/>
    <col min="11020" max="11020" width="20" style="279" customWidth="1"/>
    <col min="11021" max="11021" width="18.28515625" style="279" customWidth="1"/>
    <col min="11022" max="11023" width="18" style="279" customWidth="1"/>
    <col min="11024" max="11024" width="26.28515625" style="279" customWidth="1"/>
    <col min="11025" max="11025" width="24.85546875" style="279" customWidth="1"/>
    <col min="11026" max="11026" width="19.42578125" style="279" customWidth="1"/>
    <col min="11027" max="11027" width="28.140625" style="279" customWidth="1"/>
    <col min="11028" max="11028" width="97.7109375" style="279" customWidth="1"/>
    <col min="11029" max="11029" width="40.140625" style="279" customWidth="1"/>
    <col min="11030" max="11030" width="18.42578125" style="279" customWidth="1"/>
    <col min="11031" max="11031" width="19.42578125" style="279" customWidth="1"/>
    <col min="11032" max="11032" width="80.28515625" style="279" customWidth="1"/>
    <col min="11033" max="11033" width="31.140625" style="279" customWidth="1"/>
    <col min="11034" max="11034" width="14.42578125" style="279" customWidth="1"/>
    <col min="11035" max="11036" width="11" style="279" customWidth="1"/>
    <col min="11037" max="11264" width="14.42578125" style="279"/>
    <col min="11265" max="11265" width="6.5703125" style="279" customWidth="1"/>
    <col min="11266" max="11266" width="10.7109375" style="279" customWidth="1"/>
    <col min="11267" max="11267" width="17.5703125" style="279" customWidth="1"/>
    <col min="11268" max="11268" width="21.5703125" style="279" customWidth="1"/>
    <col min="11269" max="11269" width="52.28515625" style="279" customWidth="1"/>
    <col min="11270" max="11270" width="24.140625" style="279" customWidth="1"/>
    <col min="11271" max="11271" width="26.5703125" style="279" customWidth="1"/>
    <col min="11272" max="11272" width="25.85546875" style="279" customWidth="1"/>
    <col min="11273" max="11273" width="14" style="279" customWidth="1"/>
    <col min="11274" max="11274" width="18" style="279" customWidth="1"/>
    <col min="11275" max="11275" width="18.5703125" style="279" customWidth="1"/>
    <col min="11276" max="11276" width="20" style="279" customWidth="1"/>
    <col min="11277" max="11277" width="18.28515625" style="279" customWidth="1"/>
    <col min="11278" max="11279" width="18" style="279" customWidth="1"/>
    <col min="11280" max="11280" width="26.28515625" style="279" customWidth="1"/>
    <col min="11281" max="11281" width="24.85546875" style="279" customWidth="1"/>
    <col min="11282" max="11282" width="19.42578125" style="279" customWidth="1"/>
    <col min="11283" max="11283" width="28.140625" style="279" customWidth="1"/>
    <col min="11284" max="11284" width="97.7109375" style="279" customWidth="1"/>
    <col min="11285" max="11285" width="40.140625" style="279" customWidth="1"/>
    <col min="11286" max="11286" width="18.42578125" style="279" customWidth="1"/>
    <col min="11287" max="11287" width="19.42578125" style="279" customWidth="1"/>
    <col min="11288" max="11288" width="80.28515625" style="279" customWidth="1"/>
    <col min="11289" max="11289" width="31.140625" style="279" customWidth="1"/>
    <col min="11290" max="11290" width="14.42578125" style="279" customWidth="1"/>
    <col min="11291" max="11292" width="11" style="279" customWidth="1"/>
    <col min="11293" max="11520" width="14.42578125" style="279"/>
    <col min="11521" max="11521" width="6.5703125" style="279" customWidth="1"/>
    <col min="11522" max="11522" width="10.7109375" style="279" customWidth="1"/>
    <col min="11523" max="11523" width="17.5703125" style="279" customWidth="1"/>
    <col min="11524" max="11524" width="21.5703125" style="279" customWidth="1"/>
    <col min="11525" max="11525" width="52.28515625" style="279" customWidth="1"/>
    <col min="11526" max="11526" width="24.140625" style="279" customWidth="1"/>
    <col min="11527" max="11527" width="26.5703125" style="279" customWidth="1"/>
    <col min="11528" max="11528" width="25.85546875" style="279" customWidth="1"/>
    <col min="11529" max="11529" width="14" style="279" customWidth="1"/>
    <col min="11530" max="11530" width="18" style="279" customWidth="1"/>
    <col min="11531" max="11531" width="18.5703125" style="279" customWidth="1"/>
    <col min="11532" max="11532" width="20" style="279" customWidth="1"/>
    <col min="11533" max="11533" width="18.28515625" style="279" customWidth="1"/>
    <col min="11534" max="11535" width="18" style="279" customWidth="1"/>
    <col min="11536" max="11536" width="26.28515625" style="279" customWidth="1"/>
    <col min="11537" max="11537" width="24.85546875" style="279" customWidth="1"/>
    <col min="11538" max="11538" width="19.42578125" style="279" customWidth="1"/>
    <col min="11539" max="11539" width="28.140625" style="279" customWidth="1"/>
    <col min="11540" max="11540" width="97.7109375" style="279" customWidth="1"/>
    <col min="11541" max="11541" width="40.140625" style="279" customWidth="1"/>
    <col min="11542" max="11542" width="18.42578125" style="279" customWidth="1"/>
    <col min="11543" max="11543" width="19.42578125" style="279" customWidth="1"/>
    <col min="11544" max="11544" width="80.28515625" style="279" customWidth="1"/>
    <col min="11545" max="11545" width="31.140625" style="279" customWidth="1"/>
    <col min="11546" max="11546" width="14.42578125" style="279" customWidth="1"/>
    <col min="11547" max="11548" width="11" style="279" customWidth="1"/>
    <col min="11549" max="11776" width="14.42578125" style="279"/>
    <col min="11777" max="11777" width="6.5703125" style="279" customWidth="1"/>
    <col min="11778" max="11778" width="10.7109375" style="279" customWidth="1"/>
    <col min="11779" max="11779" width="17.5703125" style="279" customWidth="1"/>
    <col min="11780" max="11780" width="21.5703125" style="279" customWidth="1"/>
    <col min="11781" max="11781" width="52.28515625" style="279" customWidth="1"/>
    <col min="11782" max="11782" width="24.140625" style="279" customWidth="1"/>
    <col min="11783" max="11783" width="26.5703125" style="279" customWidth="1"/>
    <col min="11784" max="11784" width="25.85546875" style="279" customWidth="1"/>
    <col min="11785" max="11785" width="14" style="279" customWidth="1"/>
    <col min="11786" max="11786" width="18" style="279" customWidth="1"/>
    <col min="11787" max="11787" width="18.5703125" style="279" customWidth="1"/>
    <col min="11788" max="11788" width="20" style="279" customWidth="1"/>
    <col min="11789" max="11789" width="18.28515625" style="279" customWidth="1"/>
    <col min="11790" max="11791" width="18" style="279" customWidth="1"/>
    <col min="11792" max="11792" width="26.28515625" style="279" customWidth="1"/>
    <col min="11793" max="11793" width="24.85546875" style="279" customWidth="1"/>
    <col min="11794" max="11794" width="19.42578125" style="279" customWidth="1"/>
    <col min="11795" max="11795" width="28.140625" style="279" customWidth="1"/>
    <col min="11796" max="11796" width="97.7109375" style="279" customWidth="1"/>
    <col min="11797" max="11797" width="40.140625" style="279" customWidth="1"/>
    <col min="11798" max="11798" width="18.42578125" style="279" customWidth="1"/>
    <col min="11799" max="11799" width="19.42578125" style="279" customWidth="1"/>
    <col min="11800" max="11800" width="80.28515625" style="279" customWidth="1"/>
    <col min="11801" max="11801" width="31.140625" style="279" customWidth="1"/>
    <col min="11802" max="11802" width="14.42578125" style="279" customWidth="1"/>
    <col min="11803" max="11804" width="11" style="279" customWidth="1"/>
    <col min="11805" max="12032" width="14.42578125" style="279"/>
    <col min="12033" max="12033" width="6.5703125" style="279" customWidth="1"/>
    <col min="12034" max="12034" width="10.7109375" style="279" customWidth="1"/>
    <col min="12035" max="12035" width="17.5703125" style="279" customWidth="1"/>
    <col min="12036" max="12036" width="21.5703125" style="279" customWidth="1"/>
    <col min="12037" max="12037" width="52.28515625" style="279" customWidth="1"/>
    <col min="12038" max="12038" width="24.140625" style="279" customWidth="1"/>
    <col min="12039" max="12039" width="26.5703125" style="279" customWidth="1"/>
    <col min="12040" max="12040" width="25.85546875" style="279" customWidth="1"/>
    <col min="12041" max="12041" width="14" style="279" customWidth="1"/>
    <col min="12042" max="12042" width="18" style="279" customWidth="1"/>
    <col min="12043" max="12043" width="18.5703125" style="279" customWidth="1"/>
    <col min="12044" max="12044" width="20" style="279" customWidth="1"/>
    <col min="12045" max="12045" width="18.28515625" style="279" customWidth="1"/>
    <col min="12046" max="12047" width="18" style="279" customWidth="1"/>
    <col min="12048" max="12048" width="26.28515625" style="279" customWidth="1"/>
    <col min="12049" max="12049" width="24.85546875" style="279" customWidth="1"/>
    <col min="12050" max="12050" width="19.42578125" style="279" customWidth="1"/>
    <col min="12051" max="12051" width="28.140625" style="279" customWidth="1"/>
    <col min="12052" max="12052" width="97.7109375" style="279" customWidth="1"/>
    <col min="12053" max="12053" width="40.140625" style="279" customWidth="1"/>
    <col min="12054" max="12054" width="18.42578125" style="279" customWidth="1"/>
    <col min="12055" max="12055" width="19.42578125" style="279" customWidth="1"/>
    <col min="12056" max="12056" width="80.28515625" style="279" customWidth="1"/>
    <col min="12057" max="12057" width="31.140625" style="279" customWidth="1"/>
    <col min="12058" max="12058" width="14.42578125" style="279" customWidth="1"/>
    <col min="12059" max="12060" width="11" style="279" customWidth="1"/>
    <col min="12061" max="12288" width="14.42578125" style="279"/>
    <col min="12289" max="12289" width="6.5703125" style="279" customWidth="1"/>
    <col min="12290" max="12290" width="10.7109375" style="279" customWidth="1"/>
    <col min="12291" max="12291" width="17.5703125" style="279" customWidth="1"/>
    <col min="12292" max="12292" width="21.5703125" style="279" customWidth="1"/>
    <col min="12293" max="12293" width="52.28515625" style="279" customWidth="1"/>
    <col min="12294" max="12294" width="24.140625" style="279" customWidth="1"/>
    <col min="12295" max="12295" width="26.5703125" style="279" customWidth="1"/>
    <col min="12296" max="12296" width="25.85546875" style="279" customWidth="1"/>
    <col min="12297" max="12297" width="14" style="279" customWidth="1"/>
    <col min="12298" max="12298" width="18" style="279" customWidth="1"/>
    <col min="12299" max="12299" width="18.5703125" style="279" customWidth="1"/>
    <col min="12300" max="12300" width="20" style="279" customWidth="1"/>
    <col min="12301" max="12301" width="18.28515625" style="279" customWidth="1"/>
    <col min="12302" max="12303" width="18" style="279" customWidth="1"/>
    <col min="12304" max="12304" width="26.28515625" style="279" customWidth="1"/>
    <col min="12305" max="12305" width="24.85546875" style="279" customWidth="1"/>
    <col min="12306" max="12306" width="19.42578125" style="279" customWidth="1"/>
    <col min="12307" max="12307" width="28.140625" style="279" customWidth="1"/>
    <col min="12308" max="12308" width="97.7109375" style="279" customWidth="1"/>
    <col min="12309" max="12309" width="40.140625" style="279" customWidth="1"/>
    <col min="12310" max="12310" width="18.42578125" style="279" customWidth="1"/>
    <col min="12311" max="12311" width="19.42578125" style="279" customWidth="1"/>
    <col min="12312" max="12312" width="80.28515625" style="279" customWidth="1"/>
    <col min="12313" max="12313" width="31.140625" style="279" customWidth="1"/>
    <col min="12314" max="12314" width="14.42578125" style="279" customWidth="1"/>
    <col min="12315" max="12316" width="11" style="279" customWidth="1"/>
    <col min="12317" max="12544" width="14.42578125" style="279"/>
    <col min="12545" max="12545" width="6.5703125" style="279" customWidth="1"/>
    <col min="12546" max="12546" width="10.7109375" style="279" customWidth="1"/>
    <col min="12547" max="12547" width="17.5703125" style="279" customWidth="1"/>
    <col min="12548" max="12548" width="21.5703125" style="279" customWidth="1"/>
    <col min="12549" max="12549" width="52.28515625" style="279" customWidth="1"/>
    <col min="12550" max="12550" width="24.140625" style="279" customWidth="1"/>
    <col min="12551" max="12551" width="26.5703125" style="279" customWidth="1"/>
    <col min="12552" max="12552" width="25.85546875" style="279" customWidth="1"/>
    <col min="12553" max="12553" width="14" style="279" customWidth="1"/>
    <col min="12554" max="12554" width="18" style="279" customWidth="1"/>
    <col min="12555" max="12555" width="18.5703125" style="279" customWidth="1"/>
    <col min="12556" max="12556" width="20" style="279" customWidth="1"/>
    <col min="12557" max="12557" width="18.28515625" style="279" customWidth="1"/>
    <col min="12558" max="12559" width="18" style="279" customWidth="1"/>
    <col min="12560" max="12560" width="26.28515625" style="279" customWidth="1"/>
    <col min="12561" max="12561" width="24.85546875" style="279" customWidth="1"/>
    <col min="12562" max="12562" width="19.42578125" style="279" customWidth="1"/>
    <col min="12563" max="12563" width="28.140625" style="279" customWidth="1"/>
    <col min="12564" max="12564" width="97.7109375" style="279" customWidth="1"/>
    <col min="12565" max="12565" width="40.140625" style="279" customWidth="1"/>
    <col min="12566" max="12566" width="18.42578125" style="279" customWidth="1"/>
    <col min="12567" max="12567" width="19.42578125" style="279" customWidth="1"/>
    <col min="12568" max="12568" width="80.28515625" style="279" customWidth="1"/>
    <col min="12569" max="12569" width="31.140625" style="279" customWidth="1"/>
    <col min="12570" max="12570" width="14.42578125" style="279" customWidth="1"/>
    <col min="12571" max="12572" width="11" style="279" customWidth="1"/>
    <col min="12573" max="12800" width="14.42578125" style="279"/>
    <col min="12801" max="12801" width="6.5703125" style="279" customWidth="1"/>
    <col min="12802" max="12802" width="10.7109375" style="279" customWidth="1"/>
    <col min="12803" max="12803" width="17.5703125" style="279" customWidth="1"/>
    <col min="12804" max="12804" width="21.5703125" style="279" customWidth="1"/>
    <col min="12805" max="12805" width="52.28515625" style="279" customWidth="1"/>
    <col min="12806" max="12806" width="24.140625" style="279" customWidth="1"/>
    <col min="12807" max="12807" width="26.5703125" style="279" customWidth="1"/>
    <col min="12808" max="12808" width="25.85546875" style="279" customWidth="1"/>
    <col min="12809" max="12809" width="14" style="279" customWidth="1"/>
    <col min="12810" max="12810" width="18" style="279" customWidth="1"/>
    <col min="12811" max="12811" width="18.5703125" style="279" customWidth="1"/>
    <col min="12812" max="12812" width="20" style="279" customWidth="1"/>
    <col min="12813" max="12813" width="18.28515625" style="279" customWidth="1"/>
    <col min="12814" max="12815" width="18" style="279" customWidth="1"/>
    <col min="12816" max="12816" width="26.28515625" style="279" customWidth="1"/>
    <col min="12817" max="12817" width="24.85546875" style="279" customWidth="1"/>
    <col min="12818" max="12818" width="19.42578125" style="279" customWidth="1"/>
    <col min="12819" max="12819" width="28.140625" style="279" customWidth="1"/>
    <col min="12820" max="12820" width="97.7109375" style="279" customWidth="1"/>
    <col min="12821" max="12821" width="40.140625" style="279" customWidth="1"/>
    <col min="12822" max="12822" width="18.42578125" style="279" customWidth="1"/>
    <col min="12823" max="12823" width="19.42578125" style="279" customWidth="1"/>
    <col min="12824" max="12824" width="80.28515625" style="279" customWidth="1"/>
    <col min="12825" max="12825" width="31.140625" style="279" customWidth="1"/>
    <col min="12826" max="12826" width="14.42578125" style="279" customWidth="1"/>
    <col min="12827" max="12828" width="11" style="279" customWidth="1"/>
    <col min="12829" max="13056" width="14.42578125" style="279"/>
    <col min="13057" max="13057" width="6.5703125" style="279" customWidth="1"/>
    <col min="13058" max="13058" width="10.7109375" style="279" customWidth="1"/>
    <col min="13059" max="13059" width="17.5703125" style="279" customWidth="1"/>
    <col min="13060" max="13060" width="21.5703125" style="279" customWidth="1"/>
    <col min="13061" max="13061" width="52.28515625" style="279" customWidth="1"/>
    <col min="13062" max="13062" width="24.140625" style="279" customWidth="1"/>
    <col min="13063" max="13063" width="26.5703125" style="279" customWidth="1"/>
    <col min="13064" max="13064" width="25.85546875" style="279" customWidth="1"/>
    <col min="13065" max="13065" width="14" style="279" customWidth="1"/>
    <col min="13066" max="13066" width="18" style="279" customWidth="1"/>
    <col min="13067" max="13067" width="18.5703125" style="279" customWidth="1"/>
    <col min="13068" max="13068" width="20" style="279" customWidth="1"/>
    <col min="13069" max="13069" width="18.28515625" style="279" customWidth="1"/>
    <col min="13070" max="13071" width="18" style="279" customWidth="1"/>
    <col min="13072" max="13072" width="26.28515625" style="279" customWidth="1"/>
    <col min="13073" max="13073" width="24.85546875" style="279" customWidth="1"/>
    <col min="13074" max="13074" width="19.42578125" style="279" customWidth="1"/>
    <col min="13075" max="13075" width="28.140625" style="279" customWidth="1"/>
    <col min="13076" max="13076" width="97.7109375" style="279" customWidth="1"/>
    <col min="13077" max="13077" width="40.140625" style="279" customWidth="1"/>
    <col min="13078" max="13078" width="18.42578125" style="279" customWidth="1"/>
    <col min="13079" max="13079" width="19.42578125" style="279" customWidth="1"/>
    <col min="13080" max="13080" width="80.28515625" style="279" customWidth="1"/>
    <col min="13081" max="13081" width="31.140625" style="279" customWidth="1"/>
    <col min="13082" max="13082" width="14.42578125" style="279" customWidth="1"/>
    <col min="13083" max="13084" width="11" style="279" customWidth="1"/>
    <col min="13085" max="13312" width="14.42578125" style="279"/>
    <col min="13313" max="13313" width="6.5703125" style="279" customWidth="1"/>
    <col min="13314" max="13314" width="10.7109375" style="279" customWidth="1"/>
    <col min="13315" max="13315" width="17.5703125" style="279" customWidth="1"/>
    <col min="13316" max="13316" width="21.5703125" style="279" customWidth="1"/>
    <col min="13317" max="13317" width="52.28515625" style="279" customWidth="1"/>
    <col min="13318" max="13318" width="24.140625" style="279" customWidth="1"/>
    <col min="13319" max="13319" width="26.5703125" style="279" customWidth="1"/>
    <col min="13320" max="13320" width="25.85546875" style="279" customWidth="1"/>
    <col min="13321" max="13321" width="14" style="279" customWidth="1"/>
    <col min="13322" max="13322" width="18" style="279" customWidth="1"/>
    <col min="13323" max="13323" width="18.5703125" style="279" customWidth="1"/>
    <col min="13324" max="13324" width="20" style="279" customWidth="1"/>
    <col min="13325" max="13325" width="18.28515625" style="279" customWidth="1"/>
    <col min="13326" max="13327" width="18" style="279" customWidth="1"/>
    <col min="13328" max="13328" width="26.28515625" style="279" customWidth="1"/>
    <col min="13329" max="13329" width="24.85546875" style="279" customWidth="1"/>
    <col min="13330" max="13330" width="19.42578125" style="279" customWidth="1"/>
    <col min="13331" max="13331" width="28.140625" style="279" customWidth="1"/>
    <col min="13332" max="13332" width="97.7109375" style="279" customWidth="1"/>
    <col min="13333" max="13333" width="40.140625" style="279" customWidth="1"/>
    <col min="13334" max="13334" width="18.42578125" style="279" customWidth="1"/>
    <col min="13335" max="13335" width="19.42578125" style="279" customWidth="1"/>
    <col min="13336" max="13336" width="80.28515625" style="279" customWidth="1"/>
    <col min="13337" max="13337" width="31.140625" style="279" customWidth="1"/>
    <col min="13338" max="13338" width="14.42578125" style="279" customWidth="1"/>
    <col min="13339" max="13340" width="11" style="279" customWidth="1"/>
    <col min="13341" max="13568" width="14.42578125" style="279"/>
    <col min="13569" max="13569" width="6.5703125" style="279" customWidth="1"/>
    <col min="13570" max="13570" width="10.7109375" style="279" customWidth="1"/>
    <col min="13571" max="13571" width="17.5703125" style="279" customWidth="1"/>
    <col min="13572" max="13572" width="21.5703125" style="279" customWidth="1"/>
    <col min="13573" max="13573" width="52.28515625" style="279" customWidth="1"/>
    <col min="13574" max="13574" width="24.140625" style="279" customWidth="1"/>
    <col min="13575" max="13575" width="26.5703125" style="279" customWidth="1"/>
    <col min="13576" max="13576" width="25.85546875" style="279" customWidth="1"/>
    <col min="13577" max="13577" width="14" style="279" customWidth="1"/>
    <col min="13578" max="13578" width="18" style="279" customWidth="1"/>
    <col min="13579" max="13579" width="18.5703125" style="279" customWidth="1"/>
    <col min="13580" max="13580" width="20" style="279" customWidth="1"/>
    <col min="13581" max="13581" width="18.28515625" style="279" customWidth="1"/>
    <col min="13582" max="13583" width="18" style="279" customWidth="1"/>
    <col min="13584" max="13584" width="26.28515625" style="279" customWidth="1"/>
    <col min="13585" max="13585" width="24.85546875" style="279" customWidth="1"/>
    <col min="13586" max="13586" width="19.42578125" style="279" customWidth="1"/>
    <col min="13587" max="13587" width="28.140625" style="279" customWidth="1"/>
    <col min="13588" max="13588" width="97.7109375" style="279" customWidth="1"/>
    <col min="13589" max="13589" width="40.140625" style="279" customWidth="1"/>
    <col min="13590" max="13590" width="18.42578125" style="279" customWidth="1"/>
    <col min="13591" max="13591" width="19.42578125" style="279" customWidth="1"/>
    <col min="13592" max="13592" width="80.28515625" style="279" customWidth="1"/>
    <col min="13593" max="13593" width="31.140625" style="279" customWidth="1"/>
    <col min="13594" max="13594" width="14.42578125" style="279" customWidth="1"/>
    <col min="13595" max="13596" width="11" style="279" customWidth="1"/>
    <col min="13597" max="13824" width="14.42578125" style="279"/>
    <col min="13825" max="13825" width="6.5703125" style="279" customWidth="1"/>
    <col min="13826" max="13826" width="10.7109375" style="279" customWidth="1"/>
    <col min="13827" max="13827" width="17.5703125" style="279" customWidth="1"/>
    <col min="13828" max="13828" width="21.5703125" style="279" customWidth="1"/>
    <col min="13829" max="13829" width="52.28515625" style="279" customWidth="1"/>
    <col min="13830" max="13830" width="24.140625" style="279" customWidth="1"/>
    <col min="13831" max="13831" width="26.5703125" style="279" customWidth="1"/>
    <col min="13832" max="13832" width="25.85546875" style="279" customWidth="1"/>
    <col min="13833" max="13833" width="14" style="279" customWidth="1"/>
    <col min="13834" max="13834" width="18" style="279" customWidth="1"/>
    <col min="13835" max="13835" width="18.5703125" style="279" customWidth="1"/>
    <col min="13836" max="13836" width="20" style="279" customWidth="1"/>
    <col min="13837" max="13837" width="18.28515625" style="279" customWidth="1"/>
    <col min="13838" max="13839" width="18" style="279" customWidth="1"/>
    <col min="13840" max="13840" width="26.28515625" style="279" customWidth="1"/>
    <col min="13841" max="13841" width="24.85546875" style="279" customWidth="1"/>
    <col min="13842" max="13842" width="19.42578125" style="279" customWidth="1"/>
    <col min="13843" max="13843" width="28.140625" style="279" customWidth="1"/>
    <col min="13844" max="13844" width="97.7109375" style="279" customWidth="1"/>
    <col min="13845" max="13845" width="40.140625" style="279" customWidth="1"/>
    <col min="13846" max="13846" width="18.42578125" style="279" customWidth="1"/>
    <col min="13847" max="13847" width="19.42578125" style="279" customWidth="1"/>
    <col min="13848" max="13848" width="80.28515625" style="279" customWidth="1"/>
    <col min="13849" max="13849" width="31.140625" style="279" customWidth="1"/>
    <col min="13850" max="13850" width="14.42578125" style="279" customWidth="1"/>
    <col min="13851" max="13852" width="11" style="279" customWidth="1"/>
    <col min="13853" max="14080" width="14.42578125" style="279"/>
    <col min="14081" max="14081" width="6.5703125" style="279" customWidth="1"/>
    <col min="14082" max="14082" width="10.7109375" style="279" customWidth="1"/>
    <col min="14083" max="14083" width="17.5703125" style="279" customWidth="1"/>
    <col min="14084" max="14084" width="21.5703125" style="279" customWidth="1"/>
    <col min="14085" max="14085" width="52.28515625" style="279" customWidth="1"/>
    <col min="14086" max="14086" width="24.140625" style="279" customWidth="1"/>
    <col min="14087" max="14087" width="26.5703125" style="279" customWidth="1"/>
    <col min="14088" max="14088" width="25.85546875" style="279" customWidth="1"/>
    <col min="14089" max="14089" width="14" style="279" customWidth="1"/>
    <col min="14090" max="14090" width="18" style="279" customWidth="1"/>
    <col min="14091" max="14091" width="18.5703125" style="279" customWidth="1"/>
    <col min="14092" max="14092" width="20" style="279" customWidth="1"/>
    <col min="14093" max="14093" width="18.28515625" style="279" customWidth="1"/>
    <col min="14094" max="14095" width="18" style="279" customWidth="1"/>
    <col min="14096" max="14096" width="26.28515625" style="279" customWidth="1"/>
    <col min="14097" max="14097" width="24.85546875" style="279" customWidth="1"/>
    <col min="14098" max="14098" width="19.42578125" style="279" customWidth="1"/>
    <col min="14099" max="14099" width="28.140625" style="279" customWidth="1"/>
    <col min="14100" max="14100" width="97.7109375" style="279" customWidth="1"/>
    <col min="14101" max="14101" width="40.140625" style="279" customWidth="1"/>
    <col min="14102" max="14102" width="18.42578125" style="279" customWidth="1"/>
    <col min="14103" max="14103" width="19.42578125" style="279" customWidth="1"/>
    <col min="14104" max="14104" width="80.28515625" style="279" customWidth="1"/>
    <col min="14105" max="14105" width="31.140625" style="279" customWidth="1"/>
    <col min="14106" max="14106" width="14.42578125" style="279" customWidth="1"/>
    <col min="14107" max="14108" width="11" style="279" customWidth="1"/>
    <col min="14109" max="14336" width="14.42578125" style="279"/>
    <col min="14337" max="14337" width="6.5703125" style="279" customWidth="1"/>
    <col min="14338" max="14338" width="10.7109375" style="279" customWidth="1"/>
    <col min="14339" max="14339" width="17.5703125" style="279" customWidth="1"/>
    <col min="14340" max="14340" width="21.5703125" style="279" customWidth="1"/>
    <col min="14341" max="14341" width="52.28515625" style="279" customWidth="1"/>
    <col min="14342" max="14342" width="24.140625" style="279" customWidth="1"/>
    <col min="14343" max="14343" width="26.5703125" style="279" customWidth="1"/>
    <col min="14344" max="14344" width="25.85546875" style="279" customWidth="1"/>
    <col min="14345" max="14345" width="14" style="279" customWidth="1"/>
    <col min="14346" max="14346" width="18" style="279" customWidth="1"/>
    <col min="14347" max="14347" width="18.5703125" style="279" customWidth="1"/>
    <col min="14348" max="14348" width="20" style="279" customWidth="1"/>
    <col min="14349" max="14349" width="18.28515625" style="279" customWidth="1"/>
    <col min="14350" max="14351" width="18" style="279" customWidth="1"/>
    <col min="14352" max="14352" width="26.28515625" style="279" customWidth="1"/>
    <col min="14353" max="14353" width="24.85546875" style="279" customWidth="1"/>
    <col min="14354" max="14354" width="19.42578125" style="279" customWidth="1"/>
    <col min="14355" max="14355" width="28.140625" style="279" customWidth="1"/>
    <col min="14356" max="14356" width="97.7109375" style="279" customWidth="1"/>
    <col min="14357" max="14357" width="40.140625" style="279" customWidth="1"/>
    <col min="14358" max="14358" width="18.42578125" style="279" customWidth="1"/>
    <col min="14359" max="14359" width="19.42578125" style="279" customWidth="1"/>
    <col min="14360" max="14360" width="80.28515625" style="279" customWidth="1"/>
    <col min="14361" max="14361" width="31.140625" style="279" customWidth="1"/>
    <col min="14362" max="14362" width="14.42578125" style="279" customWidth="1"/>
    <col min="14363" max="14364" width="11" style="279" customWidth="1"/>
    <col min="14365" max="14592" width="14.42578125" style="279"/>
    <col min="14593" max="14593" width="6.5703125" style="279" customWidth="1"/>
    <col min="14594" max="14594" width="10.7109375" style="279" customWidth="1"/>
    <col min="14595" max="14595" width="17.5703125" style="279" customWidth="1"/>
    <col min="14596" max="14596" width="21.5703125" style="279" customWidth="1"/>
    <col min="14597" max="14597" width="52.28515625" style="279" customWidth="1"/>
    <col min="14598" max="14598" width="24.140625" style="279" customWidth="1"/>
    <col min="14599" max="14599" width="26.5703125" style="279" customWidth="1"/>
    <col min="14600" max="14600" width="25.85546875" style="279" customWidth="1"/>
    <col min="14601" max="14601" width="14" style="279" customWidth="1"/>
    <col min="14602" max="14602" width="18" style="279" customWidth="1"/>
    <col min="14603" max="14603" width="18.5703125" style="279" customWidth="1"/>
    <col min="14604" max="14604" width="20" style="279" customWidth="1"/>
    <col min="14605" max="14605" width="18.28515625" style="279" customWidth="1"/>
    <col min="14606" max="14607" width="18" style="279" customWidth="1"/>
    <col min="14608" max="14608" width="26.28515625" style="279" customWidth="1"/>
    <col min="14609" max="14609" width="24.85546875" style="279" customWidth="1"/>
    <col min="14610" max="14610" width="19.42578125" style="279" customWidth="1"/>
    <col min="14611" max="14611" width="28.140625" style="279" customWidth="1"/>
    <col min="14612" max="14612" width="97.7109375" style="279" customWidth="1"/>
    <col min="14613" max="14613" width="40.140625" style="279" customWidth="1"/>
    <col min="14614" max="14614" width="18.42578125" style="279" customWidth="1"/>
    <col min="14615" max="14615" width="19.42578125" style="279" customWidth="1"/>
    <col min="14616" max="14616" width="80.28515625" style="279" customWidth="1"/>
    <col min="14617" max="14617" width="31.140625" style="279" customWidth="1"/>
    <col min="14618" max="14618" width="14.42578125" style="279" customWidth="1"/>
    <col min="14619" max="14620" width="11" style="279" customWidth="1"/>
    <col min="14621" max="14848" width="14.42578125" style="279"/>
    <col min="14849" max="14849" width="6.5703125" style="279" customWidth="1"/>
    <col min="14850" max="14850" width="10.7109375" style="279" customWidth="1"/>
    <col min="14851" max="14851" width="17.5703125" style="279" customWidth="1"/>
    <col min="14852" max="14852" width="21.5703125" style="279" customWidth="1"/>
    <col min="14853" max="14853" width="52.28515625" style="279" customWidth="1"/>
    <col min="14854" max="14854" width="24.140625" style="279" customWidth="1"/>
    <col min="14855" max="14855" width="26.5703125" style="279" customWidth="1"/>
    <col min="14856" max="14856" width="25.85546875" style="279" customWidth="1"/>
    <col min="14857" max="14857" width="14" style="279" customWidth="1"/>
    <col min="14858" max="14858" width="18" style="279" customWidth="1"/>
    <col min="14859" max="14859" width="18.5703125" style="279" customWidth="1"/>
    <col min="14860" max="14860" width="20" style="279" customWidth="1"/>
    <col min="14861" max="14861" width="18.28515625" style="279" customWidth="1"/>
    <col min="14862" max="14863" width="18" style="279" customWidth="1"/>
    <col min="14864" max="14864" width="26.28515625" style="279" customWidth="1"/>
    <col min="14865" max="14865" width="24.85546875" style="279" customWidth="1"/>
    <col min="14866" max="14866" width="19.42578125" style="279" customWidth="1"/>
    <col min="14867" max="14867" width="28.140625" style="279" customWidth="1"/>
    <col min="14868" max="14868" width="97.7109375" style="279" customWidth="1"/>
    <col min="14869" max="14869" width="40.140625" style="279" customWidth="1"/>
    <col min="14870" max="14870" width="18.42578125" style="279" customWidth="1"/>
    <col min="14871" max="14871" width="19.42578125" style="279" customWidth="1"/>
    <col min="14872" max="14872" width="80.28515625" style="279" customWidth="1"/>
    <col min="14873" max="14873" width="31.140625" style="279" customWidth="1"/>
    <col min="14874" max="14874" width="14.42578125" style="279" customWidth="1"/>
    <col min="14875" max="14876" width="11" style="279" customWidth="1"/>
    <col min="14877" max="15104" width="14.42578125" style="279"/>
    <col min="15105" max="15105" width="6.5703125" style="279" customWidth="1"/>
    <col min="15106" max="15106" width="10.7109375" style="279" customWidth="1"/>
    <col min="15107" max="15107" width="17.5703125" style="279" customWidth="1"/>
    <col min="15108" max="15108" width="21.5703125" style="279" customWidth="1"/>
    <col min="15109" max="15109" width="52.28515625" style="279" customWidth="1"/>
    <col min="15110" max="15110" width="24.140625" style="279" customWidth="1"/>
    <col min="15111" max="15111" width="26.5703125" style="279" customWidth="1"/>
    <col min="15112" max="15112" width="25.85546875" style="279" customWidth="1"/>
    <col min="15113" max="15113" width="14" style="279" customWidth="1"/>
    <col min="15114" max="15114" width="18" style="279" customWidth="1"/>
    <col min="15115" max="15115" width="18.5703125" style="279" customWidth="1"/>
    <col min="15116" max="15116" width="20" style="279" customWidth="1"/>
    <col min="15117" max="15117" width="18.28515625" style="279" customWidth="1"/>
    <col min="15118" max="15119" width="18" style="279" customWidth="1"/>
    <col min="15120" max="15120" width="26.28515625" style="279" customWidth="1"/>
    <col min="15121" max="15121" width="24.85546875" style="279" customWidth="1"/>
    <col min="15122" max="15122" width="19.42578125" style="279" customWidth="1"/>
    <col min="15123" max="15123" width="28.140625" style="279" customWidth="1"/>
    <col min="15124" max="15124" width="97.7109375" style="279" customWidth="1"/>
    <col min="15125" max="15125" width="40.140625" style="279" customWidth="1"/>
    <col min="15126" max="15126" width="18.42578125" style="279" customWidth="1"/>
    <col min="15127" max="15127" width="19.42578125" style="279" customWidth="1"/>
    <col min="15128" max="15128" width="80.28515625" style="279" customWidth="1"/>
    <col min="15129" max="15129" width="31.140625" style="279" customWidth="1"/>
    <col min="15130" max="15130" width="14.42578125" style="279" customWidth="1"/>
    <col min="15131" max="15132" width="11" style="279" customWidth="1"/>
    <col min="15133" max="15360" width="14.42578125" style="279"/>
    <col min="15361" max="15361" width="6.5703125" style="279" customWidth="1"/>
    <col min="15362" max="15362" width="10.7109375" style="279" customWidth="1"/>
    <col min="15363" max="15363" width="17.5703125" style="279" customWidth="1"/>
    <col min="15364" max="15364" width="21.5703125" style="279" customWidth="1"/>
    <col min="15365" max="15365" width="52.28515625" style="279" customWidth="1"/>
    <col min="15366" max="15366" width="24.140625" style="279" customWidth="1"/>
    <col min="15367" max="15367" width="26.5703125" style="279" customWidth="1"/>
    <col min="15368" max="15368" width="25.85546875" style="279" customWidth="1"/>
    <col min="15369" max="15369" width="14" style="279" customWidth="1"/>
    <col min="15370" max="15370" width="18" style="279" customWidth="1"/>
    <col min="15371" max="15371" width="18.5703125" style="279" customWidth="1"/>
    <col min="15372" max="15372" width="20" style="279" customWidth="1"/>
    <col min="15373" max="15373" width="18.28515625" style="279" customWidth="1"/>
    <col min="15374" max="15375" width="18" style="279" customWidth="1"/>
    <col min="15376" max="15376" width="26.28515625" style="279" customWidth="1"/>
    <col min="15377" max="15377" width="24.85546875" style="279" customWidth="1"/>
    <col min="15378" max="15378" width="19.42578125" style="279" customWidth="1"/>
    <col min="15379" max="15379" width="28.140625" style="279" customWidth="1"/>
    <col min="15380" max="15380" width="97.7109375" style="279" customWidth="1"/>
    <col min="15381" max="15381" width="40.140625" style="279" customWidth="1"/>
    <col min="15382" max="15382" width="18.42578125" style="279" customWidth="1"/>
    <col min="15383" max="15383" width="19.42578125" style="279" customWidth="1"/>
    <col min="15384" max="15384" width="80.28515625" style="279" customWidth="1"/>
    <col min="15385" max="15385" width="31.140625" style="279" customWidth="1"/>
    <col min="15386" max="15386" width="14.42578125" style="279" customWidth="1"/>
    <col min="15387" max="15388" width="11" style="279" customWidth="1"/>
    <col min="15389" max="15616" width="14.42578125" style="279"/>
    <col min="15617" max="15617" width="6.5703125" style="279" customWidth="1"/>
    <col min="15618" max="15618" width="10.7109375" style="279" customWidth="1"/>
    <col min="15619" max="15619" width="17.5703125" style="279" customWidth="1"/>
    <col min="15620" max="15620" width="21.5703125" style="279" customWidth="1"/>
    <col min="15621" max="15621" width="52.28515625" style="279" customWidth="1"/>
    <col min="15622" max="15622" width="24.140625" style="279" customWidth="1"/>
    <col min="15623" max="15623" width="26.5703125" style="279" customWidth="1"/>
    <col min="15624" max="15624" width="25.85546875" style="279" customWidth="1"/>
    <col min="15625" max="15625" width="14" style="279" customWidth="1"/>
    <col min="15626" max="15626" width="18" style="279" customWidth="1"/>
    <col min="15627" max="15627" width="18.5703125" style="279" customWidth="1"/>
    <col min="15628" max="15628" width="20" style="279" customWidth="1"/>
    <col min="15629" max="15629" width="18.28515625" style="279" customWidth="1"/>
    <col min="15630" max="15631" width="18" style="279" customWidth="1"/>
    <col min="15632" max="15632" width="26.28515625" style="279" customWidth="1"/>
    <col min="15633" max="15633" width="24.85546875" style="279" customWidth="1"/>
    <col min="15634" max="15634" width="19.42578125" style="279" customWidth="1"/>
    <col min="15635" max="15635" width="28.140625" style="279" customWidth="1"/>
    <col min="15636" max="15636" width="97.7109375" style="279" customWidth="1"/>
    <col min="15637" max="15637" width="40.140625" style="279" customWidth="1"/>
    <col min="15638" max="15638" width="18.42578125" style="279" customWidth="1"/>
    <col min="15639" max="15639" width="19.42578125" style="279" customWidth="1"/>
    <col min="15640" max="15640" width="80.28515625" style="279" customWidth="1"/>
    <col min="15641" max="15641" width="31.140625" style="279" customWidth="1"/>
    <col min="15642" max="15642" width="14.42578125" style="279" customWidth="1"/>
    <col min="15643" max="15644" width="11" style="279" customWidth="1"/>
    <col min="15645" max="15872" width="14.42578125" style="279"/>
    <col min="15873" max="15873" width="6.5703125" style="279" customWidth="1"/>
    <col min="15874" max="15874" width="10.7109375" style="279" customWidth="1"/>
    <col min="15875" max="15875" width="17.5703125" style="279" customWidth="1"/>
    <col min="15876" max="15876" width="21.5703125" style="279" customWidth="1"/>
    <col min="15877" max="15877" width="52.28515625" style="279" customWidth="1"/>
    <col min="15878" max="15878" width="24.140625" style="279" customWidth="1"/>
    <col min="15879" max="15879" width="26.5703125" style="279" customWidth="1"/>
    <col min="15880" max="15880" width="25.85546875" style="279" customWidth="1"/>
    <col min="15881" max="15881" width="14" style="279" customWidth="1"/>
    <col min="15882" max="15882" width="18" style="279" customWidth="1"/>
    <col min="15883" max="15883" width="18.5703125" style="279" customWidth="1"/>
    <col min="15884" max="15884" width="20" style="279" customWidth="1"/>
    <col min="15885" max="15885" width="18.28515625" style="279" customWidth="1"/>
    <col min="15886" max="15887" width="18" style="279" customWidth="1"/>
    <col min="15888" max="15888" width="26.28515625" style="279" customWidth="1"/>
    <col min="15889" max="15889" width="24.85546875" style="279" customWidth="1"/>
    <col min="15890" max="15890" width="19.42578125" style="279" customWidth="1"/>
    <col min="15891" max="15891" width="28.140625" style="279" customWidth="1"/>
    <col min="15892" max="15892" width="97.7109375" style="279" customWidth="1"/>
    <col min="15893" max="15893" width="40.140625" style="279" customWidth="1"/>
    <col min="15894" max="15894" width="18.42578125" style="279" customWidth="1"/>
    <col min="15895" max="15895" width="19.42578125" style="279" customWidth="1"/>
    <col min="15896" max="15896" width="80.28515625" style="279" customWidth="1"/>
    <col min="15897" max="15897" width="31.140625" style="279" customWidth="1"/>
    <col min="15898" max="15898" width="14.42578125" style="279" customWidth="1"/>
    <col min="15899" max="15900" width="11" style="279" customWidth="1"/>
    <col min="15901" max="16128" width="14.42578125" style="279"/>
    <col min="16129" max="16129" width="6.5703125" style="279" customWidth="1"/>
    <col min="16130" max="16130" width="10.7109375" style="279" customWidth="1"/>
    <col min="16131" max="16131" width="17.5703125" style="279" customWidth="1"/>
    <col min="16132" max="16132" width="21.5703125" style="279" customWidth="1"/>
    <col min="16133" max="16133" width="52.28515625" style="279" customWidth="1"/>
    <col min="16134" max="16134" width="24.140625" style="279" customWidth="1"/>
    <col min="16135" max="16135" width="26.5703125" style="279" customWidth="1"/>
    <col min="16136" max="16136" width="25.85546875" style="279" customWidth="1"/>
    <col min="16137" max="16137" width="14" style="279" customWidth="1"/>
    <col min="16138" max="16138" width="18" style="279" customWidth="1"/>
    <col min="16139" max="16139" width="18.5703125" style="279" customWidth="1"/>
    <col min="16140" max="16140" width="20" style="279" customWidth="1"/>
    <col min="16141" max="16141" width="18.28515625" style="279" customWidth="1"/>
    <col min="16142" max="16143" width="18" style="279" customWidth="1"/>
    <col min="16144" max="16144" width="26.28515625" style="279" customWidth="1"/>
    <col min="16145" max="16145" width="24.85546875" style="279" customWidth="1"/>
    <col min="16146" max="16146" width="19.42578125" style="279" customWidth="1"/>
    <col min="16147" max="16147" width="28.140625" style="279" customWidth="1"/>
    <col min="16148" max="16148" width="97.7109375" style="279" customWidth="1"/>
    <col min="16149" max="16149" width="40.140625" style="279" customWidth="1"/>
    <col min="16150" max="16150" width="18.42578125" style="279" customWidth="1"/>
    <col min="16151" max="16151" width="19.42578125" style="279" customWidth="1"/>
    <col min="16152" max="16152" width="80.28515625" style="279" customWidth="1"/>
    <col min="16153" max="16153" width="31.140625" style="279" customWidth="1"/>
    <col min="16154" max="16154" width="14.42578125" style="279" customWidth="1"/>
    <col min="16155" max="16156" width="11" style="279" customWidth="1"/>
    <col min="16157" max="16384" width="14.42578125" style="279"/>
  </cols>
  <sheetData>
    <row r="1" spans="1:26" ht="26.25" hidden="1" thickBot="1" x14ac:dyDescent="0.4">
      <c r="A1" s="2"/>
      <c r="B1" s="81"/>
      <c r="C1" s="82" t="s">
        <v>1</v>
      </c>
      <c r="D1" s="82" t="s">
        <v>2</v>
      </c>
      <c r="E1" s="5"/>
      <c r="F1" s="6" t="s">
        <v>3</v>
      </c>
      <c r="G1" s="6" t="s">
        <v>141</v>
      </c>
      <c r="H1" s="6" t="s">
        <v>5</v>
      </c>
      <c r="I1" s="6" t="s">
        <v>7</v>
      </c>
      <c r="J1" s="6" t="s">
        <v>162</v>
      </c>
      <c r="K1" s="1"/>
      <c r="L1" s="8"/>
      <c r="M1" s="7"/>
      <c r="N1" s="7"/>
      <c r="O1" s="710"/>
      <c r="P1" s="710"/>
      <c r="Q1" s="710"/>
      <c r="R1" s="710"/>
      <c r="S1" s="1"/>
      <c r="T1" s="1"/>
      <c r="U1" s="1"/>
      <c r="V1" s="1"/>
      <c r="W1" s="1"/>
      <c r="X1" s="1"/>
      <c r="Y1" s="1"/>
    </row>
    <row r="2" spans="1:26" s="72" customFormat="1" ht="26.25" hidden="1" thickBot="1" x14ac:dyDescent="0.25">
      <c r="A2" s="68"/>
      <c r="B2" s="80"/>
      <c r="C2" s="83" t="s">
        <v>8</v>
      </c>
      <c r="D2" s="84" t="s">
        <v>9</v>
      </c>
      <c r="E2" s="75"/>
      <c r="F2" s="87" t="s">
        <v>10</v>
      </c>
      <c r="G2" s="88" t="s">
        <v>158</v>
      </c>
      <c r="H2" s="87" t="s">
        <v>24</v>
      </c>
      <c r="I2" s="152" t="s">
        <v>146</v>
      </c>
      <c r="J2" s="73" t="s">
        <v>160</v>
      </c>
      <c r="K2" s="68"/>
      <c r="L2" s="69"/>
      <c r="M2" s="71"/>
      <c r="N2" s="71"/>
      <c r="O2" s="711"/>
      <c r="P2" s="711"/>
      <c r="Q2" s="711"/>
      <c r="R2" s="711"/>
      <c r="S2" s="68"/>
      <c r="T2" s="68"/>
      <c r="U2" s="68"/>
      <c r="V2" s="68"/>
      <c r="W2" s="68"/>
      <c r="X2" s="68"/>
      <c r="Y2" s="68"/>
    </row>
    <row r="3" spans="1:26" s="72" customFormat="1" ht="26.25" hidden="1" thickBot="1" x14ac:dyDescent="0.25">
      <c r="A3" s="68"/>
      <c r="B3" s="80"/>
      <c r="C3" s="83" t="s">
        <v>14</v>
      </c>
      <c r="D3" s="84" t="s">
        <v>15</v>
      </c>
      <c r="E3" s="75"/>
      <c r="F3" s="87" t="s">
        <v>132</v>
      </c>
      <c r="G3" s="88" t="s">
        <v>11</v>
      </c>
      <c r="H3" s="88" t="s">
        <v>144</v>
      </c>
      <c r="I3" s="154" t="s">
        <v>147</v>
      </c>
      <c r="J3" s="73" t="s">
        <v>163</v>
      </c>
      <c r="K3" s="68"/>
      <c r="L3" s="69"/>
      <c r="M3" s="71"/>
      <c r="N3" s="71"/>
      <c r="O3" s="711"/>
      <c r="P3" s="711"/>
      <c r="Q3" s="711"/>
      <c r="R3" s="711"/>
      <c r="S3" s="68"/>
      <c r="T3" s="68"/>
      <c r="U3" s="68"/>
      <c r="V3" s="68"/>
      <c r="W3" s="68"/>
      <c r="X3" s="68"/>
      <c r="Y3" s="68"/>
    </row>
    <row r="4" spans="1:26" s="72" customFormat="1" ht="26.25" hidden="1" thickBot="1" x14ac:dyDescent="0.25">
      <c r="A4" s="68"/>
      <c r="B4" s="80"/>
      <c r="C4" s="83" t="s">
        <v>123</v>
      </c>
      <c r="D4" s="84" t="s">
        <v>127</v>
      </c>
      <c r="E4" s="75"/>
      <c r="F4" s="87" t="s">
        <v>133</v>
      </c>
      <c r="G4" s="88" t="s">
        <v>142</v>
      </c>
      <c r="H4" s="76"/>
      <c r="I4" s="153" t="s">
        <v>30</v>
      </c>
      <c r="J4" s="73" t="s">
        <v>161</v>
      </c>
      <c r="K4" s="68"/>
      <c r="L4" s="69"/>
      <c r="M4" s="71"/>
      <c r="N4" s="71"/>
      <c r="O4" s="711"/>
      <c r="P4" s="711"/>
      <c r="Q4" s="711"/>
      <c r="R4" s="711"/>
      <c r="S4" s="68"/>
      <c r="T4" s="68"/>
      <c r="U4" s="68"/>
      <c r="V4" s="68"/>
      <c r="W4" s="68"/>
      <c r="X4" s="68"/>
      <c r="Y4" s="68"/>
    </row>
    <row r="5" spans="1:26" s="72" customFormat="1" ht="39" hidden="1" thickBot="1" x14ac:dyDescent="0.25">
      <c r="A5" s="68"/>
      <c r="B5" s="80"/>
      <c r="C5" s="84" t="s">
        <v>121</v>
      </c>
      <c r="D5" s="84" t="s">
        <v>129</v>
      </c>
      <c r="E5" s="75"/>
      <c r="F5" s="88" t="s">
        <v>134</v>
      </c>
      <c r="G5" s="88" t="s">
        <v>17</v>
      </c>
      <c r="H5" s="74"/>
      <c r="I5" s="73"/>
      <c r="J5" s="73"/>
      <c r="K5" s="68"/>
      <c r="L5" s="69"/>
      <c r="M5" s="71"/>
      <c r="N5" s="71"/>
      <c r="O5" s="711"/>
      <c r="P5" s="711"/>
      <c r="Q5" s="711"/>
      <c r="R5" s="711"/>
      <c r="S5" s="68"/>
      <c r="T5" s="68"/>
      <c r="U5" s="68"/>
      <c r="V5" s="68"/>
      <c r="W5" s="68"/>
      <c r="X5" s="68"/>
      <c r="Y5" s="68"/>
    </row>
    <row r="6" spans="1:26" s="72" customFormat="1" ht="39" hidden="1" thickBot="1" x14ac:dyDescent="0.25">
      <c r="A6" s="68"/>
      <c r="B6" s="80"/>
      <c r="C6" s="83" t="s">
        <v>38</v>
      </c>
      <c r="D6" s="84" t="s">
        <v>128</v>
      </c>
      <c r="F6" s="88" t="s">
        <v>135</v>
      </c>
      <c r="G6" s="74"/>
      <c r="H6" s="74"/>
      <c r="I6" s="73"/>
      <c r="J6" s="73"/>
      <c r="K6" s="68"/>
      <c r="L6" s="69"/>
      <c r="M6" s="71"/>
      <c r="N6" s="71"/>
      <c r="O6" s="711"/>
      <c r="P6" s="711"/>
      <c r="Q6" s="711"/>
      <c r="R6" s="711"/>
      <c r="S6" s="68"/>
      <c r="T6" s="68"/>
      <c r="U6" s="68"/>
      <c r="V6" s="68"/>
      <c r="W6" s="68"/>
      <c r="X6" s="68"/>
      <c r="Y6" s="68"/>
    </row>
    <row r="7" spans="1:26" s="72" customFormat="1" ht="26.25" hidden="1" thickBot="1" x14ac:dyDescent="0.25">
      <c r="A7" s="68"/>
      <c r="B7" s="80"/>
      <c r="C7" s="83" t="s">
        <v>42</v>
      </c>
      <c r="D7" s="84" t="s">
        <v>130</v>
      </c>
      <c r="E7" s="75"/>
      <c r="F7" s="76"/>
      <c r="G7" s="74"/>
      <c r="H7" s="74"/>
      <c r="I7" s="77"/>
      <c r="J7" s="77"/>
      <c r="K7" s="68"/>
      <c r="L7" s="69"/>
      <c r="M7" s="71"/>
      <c r="N7" s="71"/>
      <c r="O7" s="711"/>
      <c r="P7" s="711"/>
      <c r="Q7" s="711"/>
      <c r="R7" s="711"/>
      <c r="S7" s="68"/>
      <c r="T7" s="68"/>
      <c r="U7" s="68"/>
      <c r="V7" s="68"/>
      <c r="W7" s="68"/>
      <c r="X7" s="68"/>
      <c r="Y7" s="68"/>
    </row>
    <row r="8" spans="1:26" s="72" customFormat="1" ht="26.25" hidden="1" thickBot="1" x14ac:dyDescent="0.25">
      <c r="A8" s="68"/>
      <c r="B8" s="80"/>
      <c r="C8" s="83" t="s">
        <v>45</v>
      </c>
      <c r="D8" s="84" t="s">
        <v>35</v>
      </c>
      <c r="E8" s="75"/>
      <c r="F8" s="76"/>
      <c r="G8" s="74"/>
      <c r="H8" s="74"/>
      <c r="I8" s="73"/>
      <c r="J8" s="73"/>
      <c r="K8" s="68"/>
      <c r="L8" s="69"/>
      <c r="M8" s="71"/>
      <c r="N8" s="71"/>
      <c r="O8" s="711"/>
      <c r="P8" s="711"/>
      <c r="Q8" s="711"/>
      <c r="R8" s="711"/>
      <c r="S8" s="68"/>
      <c r="T8" s="68"/>
      <c r="U8" s="68"/>
      <c r="V8" s="68"/>
      <c r="W8" s="68"/>
      <c r="X8" s="68"/>
      <c r="Y8" s="68"/>
    </row>
    <row r="9" spans="1:26" s="72" customFormat="1" ht="51.75" hidden="1" thickBot="1" x14ac:dyDescent="0.25">
      <c r="A9" s="68"/>
      <c r="B9" s="80"/>
      <c r="C9" s="83" t="s">
        <v>124</v>
      </c>
      <c r="D9" s="84" t="s">
        <v>39</v>
      </c>
      <c r="E9" s="75"/>
      <c r="F9" s="74"/>
      <c r="G9" s="74"/>
      <c r="H9" s="74"/>
      <c r="I9" s="73"/>
      <c r="J9" s="73"/>
      <c r="K9" s="68"/>
      <c r="L9" s="69"/>
      <c r="M9" s="71"/>
      <c r="N9" s="71"/>
      <c r="O9" s="711"/>
      <c r="P9" s="711"/>
      <c r="Q9" s="711"/>
      <c r="R9" s="711"/>
      <c r="S9" s="68"/>
      <c r="T9" s="68"/>
      <c r="U9" s="68"/>
      <c r="V9" s="68"/>
      <c r="W9" s="68"/>
      <c r="X9" s="68"/>
      <c r="Y9" s="68"/>
    </row>
    <row r="10" spans="1:26" s="72" customFormat="1" ht="26.25" hidden="1" thickBot="1" x14ac:dyDescent="0.25">
      <c r="A10" s="68"/>
      <c r="B10" s="80"/>
      <c r="C10" s="83" t="s">
        <v>50</v>
      </c>
      <c r="D10" s="84" t="s">
        <v>43</v>
      </c>
      <c r="E10" s="75"/>
      <c r="F10" s="74"/>
      <c r="G10" s="74"/>
      <c r="H10" s="74"/>
      <c r="I10" s="73"/>
      <c r="J10" s="73"/>
      <c r="K10" s="68"/>
      <c r="L10" s="69"/>
      <c r="M10" s="71"/>
      <c r="N10" s="71"/>
      <c r="O10" s="711"/>
      <c r="P10" s="711"/>
      <c r="Q10" s="711"/>
      <c r="R10" s="711"/>
      <c r="S10" s="68"/>
      <c r="T10" s="68"/>
      <c r="U10" s="68"/>
      <c r="V10" s="68"/>
      <c r="W10" s="68"/>
      <c r="X10" s="68"/>
      <c r="Y10" s="68"/>
    </row>
    <row r="11" spans="1:26" s="72" customFormat="1" ht="39" hidden="1" thickBot="1" x14ac:dyDescent="0.25">
      <c r="A11" s="68"/>
      <c r="B11" s="80"/>
      <c r="C11" s="83" t="s">
        <v>52</v>
      </c>
      <c r="D11" s="84" t="s">
        <v>136</v>
      </c>
      <c r="E11" s="75"/>
      <c r="F11" s="74"/>
      <c r="G11" s="74"/>
      <c r="H11" s="74"/>
      <c r="I11" s="73"/>
      <c r="J11" s="73"/>
      <c r="K11" s="68"/>
      <c r="L11" s="69"/>
      <c r="M11" s="71"/>
      <c r="N11" s="71"/>
      <c r="O11" s="711"/>
      <c r="P11" s="711"/>
      <c r="Q11" s="711"/>
      <c r="R11" s="711"/>
      <c r="S11" s="68"/>
      <c r="T11" s="68"/>
      <c r="U11" s="68"/>
      <c r="V11" s="68"/>
      <c r="W11" s="68"/>
      <c r="X11" s="68"/>
      <c r="Y11" s="68"/>
    </row>
    <row r="12" spans="1:26" s="72" customFormat="1" ht="26.25" hidden="1" thickBot="1" x14ac:dyDescent="0.25">
      <c r="A12" s="68"/>
      <c r="B12" s="80"/>
      <c r="C12" s="83" t="s">
        <v>54</v>
      </c>
      <c r="D12" s="84" t="s">
        <v>131</v>
      </c>
      <c r="E12" s="75"/>
      <c r="F12" s="78"/>
      <c r="G12" s="78"/>
      <c r="H12" s="78"/>
      <c r="I12" s="79"/>
      <c r="J12" s="71"/>
      <c r="K12" s="71"/>
      <c r="L12" s="68"/>
      <c r="M12" s="69"/>
      <c r="N12" s="71"/>
      <c r="O12" s="711"/>
      <c r="P12" s="711"/>
      <c r="Q12" s="711"/>
      <c r="R12" s="711"/>
      <c r="S12" s="71"/>
      <c r="T12" s="68"/>
      <c r="U12" s="68"/>
      <c r="V12" s="68"/>
      <c r="W12" s="68"/>
      <c r="X12" s="68"/>
      <c r="Y12" s="68"/>
      <c r="Z12" s="68"/>
    </row>
    <row r="13" spans="1:26" s="72" customFormat="1" ht="39" hidden="1" thickBot="1" x14ac:dyDescent="0.25">
      <c r="A13" s="68"/>
      <c r="B13" s="80"/>
      <c r="C13" s="83" t="s">
        <v>55</v>
      </c>
      <c r="D13" s="84" t="s">
        <v>53</v>
      </c>
      <c r="E13" s="75"/>
      <c r="F13" s="78"/>
      <c r="G13" s="78"/>
      <c r="H13" s="78"/>
      <c r="I13" s="79"/>
      <c r="J13" s="71"/>
      <c r="K13" s="71"/>
      <c r="L13" s="68"/>
      <c r="M13" s="69"/>
      <c r="N13" s="71"/>
      <c r="O13" s="711"/>
      <c r="P13" s="711"/>
      <c r="Q13" s="711"/>
      <c r="R13" s="711"/>
      <c r="S13" s="71"/>
      <c r="T13" s="68"/>
      <c r="U13" s="68"/>
      <c r="V13" s="68"/>
      <c r="W13" s="68"/>
      <c r="X13" s="68"/>
      <c r="Y13" s="68"/>
      <c r="Z13" s="68"/>
    </row>
    <row r="14" spans="1:26" s="72" customFormat="1" ht="26.25" hidden="1" thickBot="1" x14ac:dyDescent="0.25">
      <c r="A14" s="68"/>
      <c r="B14" s="80"/>
      <c r="C14" s="84" t="s">
        <v>125</v>
      </c>
      <c r="D14" s="85"/>
      <c r="E14" s="75"/>
      <c r="F14" s="78"/>
      <c r="G14" s="78"/>
      <c r="H14" s="78"/>
      <c r="I14" s="79"/>
      <c r="J14" s="71"/>
      <c r="K14" s="71"/>
      <c r="L14" s="68"/>
      <c r="M14" s="69"/>
      <c r="N14" s="71"/>
      <c r="O14" s="711"/>
      <c r="P14" s="711"/>
      <c r="Q14" s="711"/>
      <c r="R14" s="711"/>
      <c r="S14" s="71"/>
      <c r="T14" s="68"/>
      <c r="U14" s="68"/>
      <c r="V14" s="68"/>
      <c r="W14" s="68"/>
      <c r="X14" s="68"/>
      <c r="Y14" s="68"/>
      <c r="Z14" s="68"/>
    </row>
    <row r="15" spans="1:26" s="72" customFormat="1" ht="39" hidden="1" thickBot="1" x14ac:dyDescent="0.25">
      <c r="A15" s="68"/>
      <c r="B15" s="80"/>
      <c r="C15" s="86" t="s">
        <v>21</v>
      </c>
      <c r="D15" s="84"/>
      <c r="E15" s="75"/>
      <c r="F15" s="78"/>
      <c r="G15" s="78"/>
      <c r="H15" s="78"/>
      <c r="I15" s="79"/>
      <c r="J15" s="71"/>
      <c r="K15" s="71"/>
      <c r="L15" s="68"/>
      <c r="M15" s="69"/>
      <c r="N15" s="71"/>
      <c r="O15" s="711"/>
      <c r="P15" s="711"/>
      <c r="Q15" s="711"/>
      <c r="R15" s="711"/>
      <c r="S15" s="71"/>
      <c r="T15" s="68"/>
      <c r="U15" s="68"/>
      <c r="V15" s="68"/>
      <c r="W15" s="68"/>
      <c r="X15" s="68"/>
      <c r="Y15" s="68"/>
      <c r="Z15" s="68"/>
    </row>
    <row r="16" spans="1:26" ht="24" hidden="1" thickBot="1" x14ac:dyDescent="0.4">
      <c r="A16" s="2"/>
      <c r="B16" s="1"/>
      <c r="C16" s="1"/>
      <c r="D16" s="1"/>
      <c r="E16" s="14"/>
      <c r="F16" s="1"/>
      <c r="G16" s="14"/>
      <c r="H16" s="14"/>
      <c r="I16" s="7"/>
      <c r="J16" s="7"/>
      <c r="K16" s="7"/>
      <c r="L16" s="7"/>
      <c r="M16" s="8"/>
      <c r="N16" s="7"/>
      <c r="O16" s="710"/>
      <c r="P16" s="710"/>
      <c r="Q16" s="710"/>
      <c r="R16" s="710"/>
      <c r="S16" s="7"/>
      <c r="T16" s="15"/>
      <c r="U16" s="15"/>
      <c r="V16" s="15"/>
      <c r="W16" s="1"/>
      <c r="X16" s="16"/>
      <c r="Y16" s="16"/>
      <c r="Z16" s="1"/>
    </row>
    <row r="17" spans="1:27" ht="20.25" x14ac:dyDescent="0.25">
      <c r="A17" s="843"/>
      <c r="B17" s="773"/>
      <c r="C17" s="774"/>
      <c r="D17" s="847" t="s">
        <v>56</v>
      </c>
      <c r="E17" s="848"/>
      <c r="F17" s="848"/>
      <c r="G17" s="848"/>
      <c r="H17" s="848"/>
      <c r="I17" s="848"/>
      <c r="J17" s="848"/>
      <c r="K17" s="848"/>
      <c r="L17" s="848"/>
      <c r="M17" s="848"/>
      <c r="N17" s="848"/>
      <c r="O17" s="848"/>
      <c r="P17" s="848"/>
      <c r="Q17" s="848"/>
      <c r="R17" s="848"/>
      <c r="S17" s="848"/>
      <c r="T17" s="848"/>
      <c r="U17" s="848"/>
      <c r="V17" s="848"/>
      <c r="W17" s="849"/>
      <c r="X17" s="114" t="s">
        <v>57</v>
      </c>
      <c r="Z17" s="1"/>
    </row>
    <row r="18" spans="1:27" ht="20.25" x14ac:dyDescent="0.25">
      <c r="A18" s="844"/>
      <c r="B18" s="845"/>
      <c r="C18" s="743"/>
      <c r="D18" s="850"/>
      <c r="E18" s="851"/>
      <c r="F18" s="851"/>
      <c r="G18" s="851"/>
      <c r="H18" s="851"/>
      <c r="I18" s="851"/>
      <c r="J18" s="851"/>
      <c r="K18" s="851"/>
      <c r="L18" s="851"/>
      <c r="M18" s="851"/>
      <c r="N18" s="851"/>
      <c r="O18" s="851"/>
      <c r="P18" s="851"/>
      <c r="Q18" s="851"/>
      <c r="R18" s="851"/>
      <c r="S18" s="851"/>
      <c r="T18" s="851"/>
      <c r="U18" s="851"/>
      <c r="V18" s="851"/>
      <c r="W18" s="852"/>
      <c r="X18" s="168" t="s">
        <v>164</v>
      </c>
      <c r="Z18" s="1"/>
    </row>
    <row r="19" spans="1:27" ht="20.25" x14ac:dyDescent="0.25">
      <c r="A19" s="844"/>
      <c r="B19" s="845"/>
      <c r="C19" s="743"/>
      <c r="D19" s="850"/>
      <c r="E19" s="851"/>
      <c r="F19" s="851"/>
      <c r="G19" s="851"/>
      <c r="H19" s="851"/>
      <c r="I19" s="851"/>
      <c r="J19" s="851"/>
      <c r="K19" s="851"/>
      <c r="L19" s="851"/>
      <c r="M19" s="851"/>
      <c r="N19" s="851"/>
      <c r="O19" s="851"/>
      <c r="P19" s="851"/>
      <c r="Q19" s="851"/>
      <c r="R19" s="851"/>
      <c r="S19" s="851"/>
      <c r="T19" s="851"/>
      <c r="U19" s="851"/>
      <c r="V19" s="851"/>
      <c r="W19" s="852"/>
      <c r="X19" s="169" t="s">
        <v>165</v>
      </c>
      <c r="Z19" s="1"/>
    </row>
    <row r="20" spans="1:27" ht="21" thickBot="1" x14ac:dyDescent="0.3">
      <c r="A20" s="846"/>
      <c r="B20" s="732"/>
      <c r="C20" s="733"/>
      <c r="D20" s="853"/>
      <c r="E20" s="854"/>
      <c r="F20" s="854"/>
      <c r="G20" s="854"/>
      <c r="H20" s="854"/>
      <c r="I20" s="854"/>
      <c r="J20" s="854"/>
      <c r="K20" s="854"/>
      <c r="L20" s="854"/>
      <c r="M20" s="854"/>
      <c r="N20" s="854"/>
      <c r="O20" s="854"/>
      <c r="P20" s="854"/>
      <c r="Q20" s="854"/>
      <c r="R20" s="854"/>
      <c r="S20" s="854"/>
      <c r="T20" s="854"/>
      <c r="U20" s="854"/>
      <c r="V20" s="854"/>
      <c r="W20" s="855"/>
      <c r="X20" s="115" t="s">
        <v>58</v>
      </c>
      <c r="Z20" s="1"/>
    </row>
    <row r="21" spans="1:27" ht="24" thickBot="1" x14ac:dyDescent="0.3">
      <c r="A21" s="17"/>
      <c r="B21" s="18"/>
      <c r="C21" s="18"/>
      <c r="D21" s="18"/>
      <c r="E21" s="19"/>
      <c r="F21" s="20"/>
      <c r="G21" s="21"/>
      <c r="H21" s="21"/>
      <c r="I21" s="20"/>
      <c r="J21" s="20"/>
      <c r="K21" s="20"/>
      <c r="L21" s="20"/>
      <c r="M21" s="20"/>
      <c r="N21" s="20"/>
      <c r="O21" s="712"/>
      <c r="P21" s="712"/>
      <c r="Q21" s="712"/>
      <c r="R21" s="712"/>
      <c r="S21" s="251"/>
      <c r="T21" s="22"/>
      <c r="U21" s="22"/>
      <c r="V21" s="20"/>
      <c r="W21" s="20"/>
      <c r="X21" s="21"/>
    </row>
    <row r="22" spans="1:27" ht="21" thickBot="1" x14ac:dyDescent="0.3">
      <c r="A22" s="931" t="s">
        <v>59</v>
      </c>
      <c r="B22" s="932"/>
      <c r="C22" s="933"/>
      <c r="D22" s="23"/>
      <c r="E22" s="929" t="str">
        <f>CONCATENATE("INFORME DE SEGUIMIENTO DEL PROCESO ",A23)</f>
        <v>INFORME DE SEGUIMIENTO DEL PROCESO GESTIÓN FINANCIERA</v>
      </c>
      <c r="F22" s="930"/>
      <c r="G22" s="21"/>
      <c r="H22" s="938" t="s">
        <v>60</v>
      </c>
      <c r="I22" s="939"/>
      <c r="J22" s="940"/>
      <c r="K22" s="100"/>
      <c r="L22" s="100"/>
      <c r="M22" s="946" t="s">
        <v>61</v>
      </c>
      <c r="N22" s="947"/>
      <c r="O22" s="948"/>
      <c r="P22" s="104"/>
      <c r="Q22" s="104"/>
      <c r="R22" s="104"/>
      <c r="S22" s="104"/>
      <c r="T22" s="104"/>
      <c r="U22" s="104"/>
      <c r="V22" s="201"/>
      <c r="W22" s="104"/>
      <c r="X22" s="103"/>
    </row>
    <row r="23" spans="1:27" ht="36.75" thickBot="1" x14ac:dyDescent="0.3">
      <c r="A23" s="950" t="s">
        <v>54</v>
      </c>
      <c r="B23" s="951"/>
      <c r="C23" s="952"/>
      <c r="D23" s="23"/>
      <c r="E23" s="118" t="s">
        <v>148</v>
      </c>
      <c r="F23" s="119">
        <f>COUNTA(E31:E49)</f>
        <v>15</v>
      </c>
      <c r="G23" s="21"/>
      <c r="H23" s="941" t="s">
        <v>69</v>
      </c>
      <c r="I23" s="942"/>
      <c r="J23" s="119">
        <f>COUNTIF('HISTORICO CERRADAS'!I61:I83,"Acción correctiva")</f>
        <v>20</v>
      </c>
      <c r="K23" s="105"/>
      <c r="L23" s="101"/>
      <c r="M23" s="106" t="s">
        <v>65</v>
      </c>
      <c r="N23" s="117" t="s">
        <v>66</v>
      </c>
      <c r="O23" s="713" t="s">
        <v>67</v>
      </c>
      <c r="P23" s="104"/>
      <c r="Q23" s="104"/>
      <c r="R23" s="104"/>
      <c r="S23" s="104"/>
      <c r="T23" s="104"/>
      <c r="U23" s="103"/>
      <c r="V23" s="202"/>
      <c r="W23" s="23"/>
      <c r="X23" s="103"/>
    </row>
    <row r="24" spans="1:27" ht="39.75" customHeight="1" thickBot="1" x14ac:dyDescent="0.4">
      <c r="A24" s="27"/>
      <c r="B24" s="23"/>
      <c r="C24" s="23"/>
      <c r="D24" s="28"/>
      <c r="E24" s="120" t="s">
        <v>62</v>
      </c>
      <c r="F24" s="121">
        <f>COUNTA(H31:H49)</f>
        <v>15</v>
      </c>
      <c r="G24" s="24"/>
      <c r="H24" s="943" t="s">
        <v>153</v>
      </c>
      <c r="I24" s="944"/>
      <c r="J24" s="124">
        <f>COUNTIF('HISTORICO CERRADAS'!I61:I83,"Acción Preventiva y/o de mejora")</f>
        <v>3</v>
      </c>
      <c r="K24" s="105"/>
      <c r="L24" s="101"/>
      <c r="M24" s="107">
        <v>2016</v>
      </c>
      <c r="N24" s="37">
        <v>3</v>
      </c>
      <c r="O24" s="714">
        <v>17</v>
      </c>
      <c r="P24" s="104"/>
      <c r="Q24" s="104"/>
      <c r="R24" s="105"/>
      <c r="S24" s="105"/>
      <c r="T24" s="105"/>
      <c r="U24" s="103"/>
      <c r="V24" s="202"/>
      <c r="W24" s="23"/>
      <c r="X24" s="103"/>
    </row>
    <row r="25" spans="1:27" ht="39.75" customHeight="1" x14ac:dyDescent="0.35">
      <c r="A25" s="27"/>
      <c r="B25" s="23"/>
      <c r="C25" s="23"/>
      <c r="D25" s="33"/>
      <c r="E25" s="122" t="s">
        <v>149</v>
      </c>
      <c r="F25" s="121">
        <f>COUNTIF(W31:W49, "Vencida")</f>
        <v>0</v>
      </c>
      <c r="G25" s="24"/>
      <c r="H25" s="945"/>
      <c r="I25" s="945"/>
      <c r="J25" s="111"/>
      <c r="K25" s="105"/>
      <c r="L25" s="101"/>
      <c r="M25" s="109">
        <v>2017</v>
      </c>
      <c r="N25" s="46">
        <v>7</v>
      </c>
      <c r="O25" s="715">
        <v>5</v>
      </c>
      <c r="P25" s="104"/>
      <c r="Q25" s="104"/>
      <c r="R25" s="105"/>
      <c r="S25" s="105"/>
      <c r="T25" s="105"/>
      <c r="U25" s="103"/>
      <c r="V25" s="202"/>
      <c r="W25" s="23"/>
      <c r="X25" s="58"/>
    </row>
    <row r="26" spans="1:27" ht="39.75" customHeight="1" x14ac:dyDescent="0.35">
      <c r="A26" s="27"/>
      <c r="B26" s="23"/>
      <c r="C26" s="23"/>
      <c r="D26" s="28"/>
      <c r="E26" s="122" t="s">
        <v>150</v>
      </c>
      <c r="F26" s="299">
        <f>COUNTIF(W31:W49, "En ejecución")</f>
        <v>0</v>
      </c>
      <c r="G26" s="24"/>
      <c r="H26" s="945"/>
      <c r="I26" s="945"/>
      <c r="J26" s="280"/>
      <c r="K26" s="111"/>
      <c r="L26" s="101"/>
      <c r="M26" s="109">
        <v>2018</v>
      </c>
      <c r="N26" s="46"/>
      <c r="O26" s="715"/>
      <c r="P26" s="104"/>
      <c r="Q26" s="104"/>
      <c r="R26" s="105"/>
      <c r="S26" s="105"/>
      <c r="T26" s="105"/>
      <c r="U26" s="103"/>
      <c r="V26" s="202"/>
      <c r="W26" s="23"/>
      <c r="X26" s="58"/>
    </row>
    <row r="27" spans="1:27" ht="30.75" customHeight="1" thickBot="1" x14ac:dyDescent="0.4">
      <c r="A27" s="27"/>
      <c r="B27" s="23"/>
      <c r="C27" s="23"/>
      <c r="D27" s="33"/>
      <c r="E27" s="123" t="s">
        <v>152</v>
      </c>
      <c r="F27" s="124">
        <f>COUNTIF(W31:W49, "Cerrada")</f>
        <v>0</v>
      </c>
      <c r="G27" s="24"/>
      <c r="H27" s="25"/>
      <c r="I27" s="102"/>
      <c r="J27" s="101"/>
      <c r="K27" s="101"/>
      <c r="L27" s="101"/>
      <c r="M27" s="112" t="s">
        <v>74</v>
      </c>
      <c r="N27" s="113">
        <f>SUM(N24:N26)</f>
        <v>10</v>
      </c>
      <c r="O27" s="716">
        <f>SUM(O24:O26)</f>
        <v>22</v>
      </c>
      <c r="P27" s="104"/>
      <c r="Q27" s="104"/>
      <c r="R27" s="105"/>
      <c r="S27" s="105"/>
      <c r="T27" s="105"/>
      <c r="U27" s="103"/>
      <c r="V27" s="202"/>
      <c r="W27" s="23"/>
      <c r="X27" s="58"/>
    </row>
    <row r="28" spans="1:27" ht="24.75" thickBot="1" x14ac:dyDescent="0.4">
      <c r="A28" s="27"/>
      <c r="B28" s="23"/>
      <c r="C28" s="23"/>
      <c r="D28" s="23"/>
      <c r="E28" s="96"/>
      <c r="F28" s="97"/>
      <c r="G28" s="24"/>
      <c r="H28" s="25"/>
      <c r="I28" s="98"/>
      <c r="J28" s="99"/>
      <c r="K28" s="98"/>
      <c r="L28" s="99"/>
      <c r="M28" s="116"/>
      <c r="N28" s="26"/>
      <c r="O28" s="717"/>
      <c r="P28" s="717"/>
      <c r="Q28" s="717"/>
      <c r="R28" s="712"/>
      <c r="S28" s="251"/>
      <c r="T28" s="20"/>
      <c r="U28" s="20"/>
      <c r="V28" s="20"/>
      <c r="W28" s="20"/>
      <c r="X28" s="20"/>
    </row>
    <row r="29" spans="1:27" s="90" customFormat="1" ht="24" thickBot="1" x14ac:dyDescent="0.25">
      <c r="A29" s="837" t="s">
        <v>77</v>
      </c>
      <c r="B29" s="838"/>
      <c r="C29" s="838"/>
      <c r="D29" s="838"/>
      <c r="E29" s="838"/>
      <c r="F29" s="838"/>
      <c r="G29" s="839"/>
      <c r="H29" s="840" t="s">
        <v>78</v>
      </c>
      <c r="I29" s="841"/>
      <c r="J29" s="841"/>
      <c r="K29" s="841"/>
      <c r="L29" s="841"/>
      <c r="M29" s="841"/>
      <c r="N29" s="842"/>
      <c r="O29" s="856" t="s">
        <v>79</v>
      </c>
      <c r="P29" s="937"/>
      <c r="Q29" s="937"/>
      <c r="R29" s="937"/>
      <c r="S29" s="857"/>
      <c r="T29" s="858" t="s">
        <v>145</v>
      </c>
      <c r="U29" s="859"/>
      <c r="V29" s="859"/>
      <c r="W29" s="859"/>
      <c r="X29" s="860"/>
      <c r="Y29" s="92"/>
      <c r="Z29" s="93"/>
      <c r="AA29" s="94"/>
    </row>
    <row r="30" spans="1:27" ht="64.5" thickBot="1" x14ac:dyDescent="0.3">
      <c r="A30" s="180" t="s">
        <v>151</v>
      </c>
      <c r="B30" s="181" t="s">
        <v>3</v>
      </c>
      <c r="C30" s="181" t="s">
        <v>81</v>
      </c>
      <c r="D30" s="181" t="s">
        <v>137</v>
      </c>
      <c r="E30" s="181" t="s">
        <v>138</v>
      </c>
      <c r="F30" s="181" t="s">
        <v>139</v>
      </c>
      <c r="G30" s="182" t="s">
        <v>140</v>
      </c>
      <c r="H30" s="183" t="s">
        <v>143</v>
      </c>
      <c r="I30" s="181" t="s">
        <v>5</v>
      </c>
      <c r="J30" s="181" t="s">
        <v>82</v>
      </c>
      <c r="K30" s="184" t="s">
        <v>83</v>
      </c>
      <c r="L30" s="184" t="s">
        <v>85</v>
      </c>
      <c r="M30" s="184" t="s">
        <v>86</v>
      </c>
      <c r="N30" s="185" t="s">
        <v>87</v>
      </c>
      <c r="O30" s="1045" t="s">
        <v>88</v>
      </c>
      <c r="P30" s="1046"/>
      <c r="Q30" s="1046"/>
      <c r="R30" s="1047"/>
      <c r="S30" s="185" t="s">
        <v>89</v>
      </c>
      <c r="T30" s="186" t="s">
        <v>88</v>
      </c>
      <c r="U30" s="184" t="s">
        <v>89</v>
      </c>
      <c r="V30" s="184" t="s">
        <v>162</v>
      </c>
      <c r="W30" s="184" t="s">
        <v>90</v>
      </c>
      <c r="X30" s="185" t="s">
        <v>159</v>
      </c>
      <c r="Y30" s="91"/>
      <c r="Z30" s="95"/>
      <c r="AA30" s="95"/>
    </row>
    <row r="31" spans="1:27" ht="216.75" x14ac:dyDescent="0.25">
      <c r="A31" s="636">
        <v>38</v>
      </c>
      <c r="B31" s="637" t="s">
        <v>10</v>
      </c>
      <c r="C31" s="638" t="s">
        <v>1090</v>
      </c>
      <c r="D31" s="633">
        <v>43665</v>
      </c>
      <c r="E31" s="639" t="s">
        <v>1091</v>
      </c>
      <c r="F31" s="638" t="s">
        <v>158</v>
      </c>
      <c r="G31" s="640" t="s">
        <v>1092</v>
      </c>
      <c r="H31" s="641" t="s">
        <v>1093</v>
      </c>
      <c r="I31" s="637" t="s">
        <v>24</v>
      </c>
      <c r="J31" s="637" t="s">
        <v>1094</v>
      </c>
      <c r="K31" s="637" t="s">
        <v>1095</v>
      </c>
      <c r="L31" s="642">
        <v>43678</v>
      </c>
      <c r="M31" s="642">
        <v>43678</v>
      </c>
      <c r="N31" s="642">
        <v>43830</v>
      </c>
      <c r="O31" s="1049" t="s">
        <v>1234</v>
      </c>
      <c r="P31" s="1050"/>
      <c r="Q31" s="1050"/>
      <c r="R31" s="1051"/>
      <c r="S31" s="637" t="s">
        <v>1235</v>
      </c>
      <c r="T31" s="643"/>
      <c r="U31" s="643"/>
      <c r="V31" s="636"/>
      <c r="W31" s="605"/>
      <c r="X31" s="643"/>
    </row>
    <row r="32" spans="1:27" ht="140.25" x14ac:dyDescent="0.25">
      <c r="A32" s="644">
        <v>39</v>
      </c>
      <c r="B32" s="645" t="s">
        <v>10</v>
      </c>
      <c r="C32" s="646" t="s">
        <v>1090</v>
      </c>
      <c r="D32" s="633">
        <v>43665</v>
      </c>
      <c r="E32" s="647" t="s">
        <v>1096</v>
      </c>
      <c r="F32" s="648" t="s">
        <v>158</v>
      </c>
      <c r="G32" s="647" t="s">
        <v>1097</v>
      </c>
      <c r="H32" s="647" t="s">
        <v>1098</v>
      </c>
      <c r="I32" s="649" t="s">
        <v>1077</v>
      </c>
      <c r="J32" s="649" t="s">
        <v>1077</v>
      </c>
      <c r="K32" s="649" t="s">
        <v>1077</v>
      </c>
      <c r="L32" s="649" t="s">
        <v>1077</v>
      </c>
      <c r="M32" s="649" t="s">
        <v>1077</v>
      </c>
      <c r="N32" s="649" t="s">
        <v>1077</v>
      </c>
      <c r="O32" s="1052" t="s">
        <v>1236</v>
      </c>
      <c r="P32" s="1052"/>
      <c r="Q32" s="1052"/>
      <c r="R32" s="1052"/>
      <c r="S32" s="718" t="s">
        <v>1236</v>
      </c>
      <c r="T32" s="719"/>
      <c r="U32" s="719"/>
      <c r="V32" s="719"/>
      <c r="W32" s="605"/>
      <c r="X32" s="617"/>
    </row>
    <row r="33" spans="1:24" ht="141" thickBot="1" x14ac:dyDescent="0.3">
      <c r="A33" s="644">
        <v>40</v>
      </c>
      <c r="B33" s="645" t="s">
        <v>10</v>
      </c>
      <c r="C33" s="646" t="s">
        <v>1090</v>
      </c>
      <c r="D33" s="633">
        <v>43665</v>
      </c>
      <c r="E33" s="647" t="s">
        <v>1099</v>
      </c>
      <c r="F33" s="648" t="s">
        <v>158</v>
      </c>
      <c r="G33" s="647" t="s">
        <v>1097</v>
      </c>
      <c r="H33" s="647" t="s">
        <v>1098</v>
      </c>
      <c r="I33" s="649" t="s">
        <v>1077</v>
      </c>
      <c r="J33" s="649" t="s">
        <v>1077</v>
      </c>
      <c r="K33" s="649" t="s">
        <v>1077</v>
      </c>
      <c r="L33" s="649" t="s">
        <v>1077</v>
      </c>
      <c r="M33" s="649" t="s">
        <v>1077</v>
      </c>
      <c r="N33" s="649" t="s">
        <v>1077</v>
      </c>
      <c r="O33" s="1052" t="s">
        <v>1236</v>
      </c>
      <c r="P33" s="1052"/>
      <c r="Q33" s="1052"/>
      <c r="R33" s="1052"/>
      <c r="S33" s="718" t="s">
        <v>1236</v>
      </c>
      <c r="T33" s="719"/>
      <c r="U33" s="719"/>
      <c r="V33" s="719"/>
      <c r="W33" s="605"/>
      <c r="X33" s="651"/>
    </row>
    <row r="34" spans="1:24" ht="167.25" customHeight="1" x14ac:dyDescent="0.25">
      <c r="A34" s="652">
        <v>41</v>
      </c>
      <c r="B34" s="653" t="s">
        <v>10</v>
      </c>
      <c r="C34" s="654" t="s">
        <v>1090</v>
      </c>
      <c r="D34" s="633">
        <v>43665</v>
      </c>
      <c r="E34" s="655" t="s">
        <v>1100</v>
      </c>
      <c r="F34" s="656" t="s">
        <v>158</v>
      </c>
      <c r="G34" s="655" t="s">
        <v>1101</v>
      </c>
      <c r="H34" s="655" t="s">
        <v>1102</v>
      </c>
      <c r="I34" s="653" t="s">
        <v>24</v>
      </c>
      <c r="J34" s="653" t="s">
        <v>1103</v>
      </c>
      <c r="K34" s="657" t="s">
        <v>1104</v>
      </c>
      <c r="L34" s="642">
        <v>43678</v>
      </c>
      <c r="M34" s="642">
        <v>43678</v>
      </c>
      <c r="N34" s="642">
        <v>43830</v>
      </c>
      <c r="O34" s="1049" t="s">
        <v>1234</v>
      </c>
      <c r="P34" s="1050"/>
      <c r="Q34" s="1050"/>
      <c r="R34" s="1051"/>
      <c r="S34" s="637" t="s">
        <v>1235</v>
      </c>
      <c r="T34" s="658"/>
      <c r="U34" s="658"/>
      <c r="V34" s="652"/>
      <c r="W34" s="605"/>
      <c r="X34" s="659"/>
    </row>
    <row r="35" spans="1:24" ht="115.5" x14ac:dyDescent="0.25">
      <c r="A35" s="652">
        <v>42</v>
      </c>
      <c r="B35" s="653" t="s">
        <v>10</v>
      </c>
      <c r="C35" s="654" t="s">
        <v>1105</v>
      </c>
      <c r="D35" s="633">
        <v>43665</v>
      </c>
      <c r="E35" s="655" t="s">
        <v>1106</v>
      </c>
      <c r="F35" s="656" t="s">
        <v>158</v>
      </c>
      <c r="G35" s="660" t="s">
        <v>1107</v>
      </c>
      <c r="H35" s="655" t="s">
        <v>1108</v>
      </c>
      <c r="I35" s="653" t="s">
        <v>24</v>
      </c>
      <c r="J35" s="653" t="s">
        <v>1109</v>
      </c>
      <c r="K35" s="657" t="s">
        <v>1110</v>
      </c>
      <c r="L35" s="642">
        <v>43678</v>
      </c>
      <c r="M35" s="642">
        <v>43678</v>
      </c>
      <c r="N35" s="642">
        <v>43830</v>
      </c>
      <c r="O35" s="1053" t="s">
        <v>1238</v>
      </c>
      <c r="P35" s="1053"/>
      <c r="Q35" s="1053"/>
      <c r="R35" s="1053"/>
      <c r="S35" s="718" t="s">
        <v>1238</v>
      </c>
      <c r="T35" s="718"/>
      <c r="U35" s="718"/>
      <c r="V35" s="718"/>
      <c r="W35" s="605"/>
      <c r="X35" s="659"/>
    </row>
    <row r="36" spans="1:24" ht="63.75" x14ac:dyDescent="0.25">
      <c r="A36" s="644">
        <v>43</v>
      </c>
      <c r="B36" s="645" t="s">
        <v>10</v>
      </c>
      <c r="C36" s="646" t="s">
        <v>1090</v>
      </c>
      <c r="D36" s="633">
        <v>43665</v>
      </c>
      <c r="E36" s="647" t="s">
        <v>1111</v>
      </c>
      <c r="F36" s="648" t="s">
        <v>158</v>
      </c>
      <c r="G36" s="647" t="s">
        <v>1112</v>
      </c>
      <c r="H36" s="647" t="s">
        <v>1113</v>
      </c>
      <c r="I36" s="645" t="s">
        <v>24</v>
      </c>
      <c r="J36" s="645" t="s">
        <v>1114</v>
      </c>
      <c r="K36" s="480" t="s">
        <v>1115</v>
      </c>
      <c r="L36" s="661">
        <v>43678</v>
      </c>
      <c r="M36" s="661">
        <v>43678</v>
      </c>
      <c r="N36" s="661">
        <v>43738</v>
      </c>
      <c r="O36" s="1048" t="s">
        <v>1195</v>
      </c>
      <c r="P36" s="1048"/>
      <c r="Q36" s="1048"/>
      <c r="R36" s="1048"/>
      <c r="S36" s="689"/>
      <c r="T36" s="650"/>
      <c r="U36" s="650"/>
      <c r="V36" s="644"/>
      <c r="W36" s="605"/>
      <c r="X36" s="651"/>
    </row>
    <row r="37" spans="1:24" ht="102" x14ac:dyDescent="0.25">
      <c r="A37" s="652">
        <v>44</v>
      </c>
      <c r="B37" s="653" t="s">
        <v>10</v>
      </c>
      <c r="C37" s="654" t="s">
        <v>1105</v>
      </c>
      <c r="D37" s="633">
        <v>43665</v>
      </c>
      <c r="E37" s="655" t="s">
        <v>1116</v>
      </c>
      <c r="F37" s="656" t="s">
        <v>158</v>
      </c>
      <c r="G37" s="660" t="s">
        <v>1117</v>
      </c>
      <c r="H37" s="655" t="s">
        <v>1118</v>
      </c>
      <c r="I37" s="653" t="s">
        <v>24</v>
      </c>
      <c r="J37" s="653" t="s">
        <v>1119</v>
      </c>
      <c r="K37" s="657" t="s">
        <v>1110</v>
      </c>
      <c r="L37" s="642">
        <v>43678</v>
      </c>
      <c r="M37" s="642">
        <v>43678</v>
      </c>
      <c r="N37" s="642">
        <v>43830</v>
      </c>
      <c r="O37" s="1053" t="s">
        <v>1237</v>
      </c>
      <c r="P37" s="1053"/>
      <c r="Q37" s="1053"/>
      <c r="R37" s="1053"/>
      <c r="S37" s="718" t="s">
        <v>1237</v>
      </c>
      <c r="T37" s="718"/>
      <c r="U37" s="718"/>
      <c r="V37" s="718"/>
      <c r="W37" s="605"/>
      <c r="X37" s="659"/>
    </row>
    <row r="38" spans="1:24" ht="102" x14ac:dyDescent="0.25">
      <c r="A38" s="652">
        <v>45</v>
      </c>
      <c r="B38" s="653" t="s">
        <v>10</v>
      </c>
      <c r="C38" s="654" t="s">
        <v>1105</v>
      </c>
      <c r="D38" s="633">
        <v>43665</v>
      </c>
      <c r="E38" s="655" t="s">
        <v>1120</v>
      </c>
      <c r="F38" s="656" t="s">
        <v>158</v>
      </c>
      <c r="G38" s="660" t="s">
        <v>1121</v>
      </c>
      <c r="H38" s="655" t="s">
        <v>1122</v>
      </c>
      <c r="I38" s="653" t="s">
        <v>24</v>
      </c>
      <c r="J38" s="653" t="s">
        <v>1123</v>
      </c>
      <c r="K38" s="657" t="s">
        <v>1110</v>
      </c>
      <c r="L38" s="642">
        <v>43678</v>
      </c>
      <c r="M38" s="642">
        <v>43678</v>
      </c>
      <c r="N38" s="642">
        <v>43830</v>
      </c>
      <c r="O38" s="1054" t="s">
        <v>1239</v>
      </c>
      <c r="P38" s="1054"/>
      <c r="Q38" s="1054"/>
      <c r="R38" s="1054"/>
      <c r="S38" s="657" t="s">
        <v>1240</v>
      </c>
      <c r="T38" s="658"/>
      <c r="U38" s="658"/>
      <c r="V38" s="652"/>
      <c r="W38" s="605"/>
      <c r="X38" s="659"/>
    </row>
    <row r="39" spans="1:24" ht="114.75" x14ac:dyDescent="0.25">
      <c r="A39" s="652">
        <v>46</v>
      </c>
      <c r="B39" s="653" t="s">
        <v>10</v>
      </c>
      <c r="C39" s="654" t="s">
        <v>1105</v>
      </c>
      <c r="D39" s="633">
        <v>43665</v>
      </c>
      <c r="E39" s="655" t="s">
        <v>1124</v>
      </c>
      <c r="F39" s="656" t="s">
        <v>158</v>
      </c>
      <c r="G39" s="655" t="s">
        <v>1125</v>
      </c>
      <c r="H39" s="647" t="s">
        <v>1126</v>
      </c>
      <c r="I39" s="653" t="s">
        <v>24</v>
      </c>
      <c r="J39" s="653" t="s">
        <v>1127</v>
      </c>
      <c r="K39" s="657" t="s">
        <v>1110</v>
      </c>
      <c r="L39" s="642">
        <v>43678</v>
      </c>
      <c r="M39" s="642">
        <v>43678</v>
      </c>
      <c r="N39" s="642">
        <v>43830</v>
      </c>
      <c r="O39" s="1054" t="s">
        <v>1241</v>
      </c>
      <c r="P39" s="1054"/>
      <c r="Q39" s="1054"/>
      <c r="R39" s="1054"/>
      <c r="S39" s="657" t="s">
        <v>1242</v>
      </c>
      <c r="T39" s="658"/>
      <c r="U39" s="658"/>
      <c r="V39" s="652"/>
      <c r="W39" s="605"/>
      <c r="X39" s="659"/>
    </row>
    <row r="40" spans="1:24" ht="382.5" x14ac:dyDescent="0.25">
      <c r="A40" s="652">
        <v>47</v>
      </c>
      <c r="B40" s="653" t="s">
        <v>10</v>
      </c>
      <c r="C40" s="654" t="s">
        <v>1105</v>
      </c>
      <c r="D40" s="633">
        <v>43665</v>
      </c>
      <c r="E40" s="655" t="s">
        <v>1145</v>
      </c>
      <c r="F40" s="656" t="s">
        <v>158</v>
      </c>
      <c r="G40" s="655" t="s">
        <v>1146</v>
      </c>
      <c r="H40" s="655" t="s">
        <v>1128</v>
      </c>
      <c r="I40" s="653" t="s">
        <v>24</v>
      </c>
      <c r="J40" s="653" t="s">
        <v>1129</v>
      </c>
      <c r="K40" s="657" t="s">
        <v>1110</v>
      </c>
      <c r="L40" s="642">
        <v>43678</v>
      </c>
      <c r="M40" s="642">
        <v>43678</v>
      </c>
      <c r="N40" s="642">
        <v>43830</v>
      </c>
      <c r="O40" s="1053" t="s">
        <v>1237</v>
      </c>
      <c r="P40" s="1053"/>
      <c r="Q40" s="1053"/>
      <c r="R40" s="1053"/>
      <c r="S40" s="718" t="s">
        <v>1237</v>
      </c>
      <c r="T40" s="718"/>
      <c r="U40" s="718"/>
      <c r="V40" s="718"/>
      <c r="W40" s="605"/>
      <c r="X40" s="659"/>
    </row>
    <row r="41" spans="1:24" ht="128.25" thickBot="1" x14ac:dyDescent="0.3">
      <c r="A41" s="652">
        <v>48</v>
      </c>
      <c r="B41" s="653" t="s">
        <v>10</v>
      </c>
      <c r="C41" s="654" t="s">
        <v>1105</v>
      </c>
      <c r="D41" s="633">
        <v>43665</v>
      </c>
      <c r="E41" s="424" t="s">
        <v>1130</v>
      </c>
      <c r="F41" s="656" t="s">
        <v>158</v>
      </c>
      <c r="G41" s="424" t="s">
        <v>1131</v>
      </c>
      <c r="H41" s="647" t="s">
        <v>1132</v>
      </c>
      <c r="I41" s="653" t="s">
        <v>1077</v>
      </c>
      <c r="J41" s="653" t="s">
        <v>1077</v>
      </c>
      <c r="K41" s="653" t="s">
        <v>1077</v>
      </c>
      <c r="L41" s="653" t="s">
        <v>1077</v>
      </c>
      <c r="M41" s="653" t="s">
        <v>1077</v>
      </c>
      <c r="N41" s="653" t="s">
        <v>1077</v>
      </c>
      <c r="O41" s="1052" t="s">
        <v>1236</v>
      </c>
      <c r="P41" s="1052"/>
      <c r="Q41" s="1052"/>
      <c r="R41" s="1052"/>
      <c r="S41" s="718" t="s">
        <v>1236</v>
      </c>
      <c r="T41" s="718"/>
      <c r="U41" s="718"/>
      <c r="V41" s="718"/>
      <c r="W41" s="605"/>
      <c r="X41" s="664"/>
    </row>
    <row r="42" spans="1:24" ht="216.75" x14ac:dyDescent="0.25">
      <c r="A42" s="644">
        <v>48</v>
      </c>
      <c r="B42" s="645" t="s">
        <v>10</v>
      </c>
      <c r="C42" s="646" t="s">
        <v>1133</v>
      </c>
      <c r="D42" s="633">
        <v>43665</v>
      </c>
      <c r="E42" s="668" t="s">
        <v>1134</v>
      </c>
      <c r="F42" s="648" t="s">
        <v>158</v>
      </c>
      <c r="G42" s="665" t="s">
        <v>1147</v>
      </c>
      <c r="H42" s="665" t="s">
        <v>1135</v>
      </c>
      <c r="I42" s="645" t="s">
        <v>24</v>
      </c>
      <c r="J42" s="645" t="s">
        <v>1136</v>
      </c>
      <c r="K42" s="480" t="s">
        <v>1137</v>
      </c>
      <c r="L42" s="661">
        <v>43678</v>
      </c>
      <c r="M42" s="661">
        <v>43678</v>
      </c>
      <c r="N42" s="661">
        <v>43830</v>
      </c>
      <c r="O42" s="1055" t="s">
        <v>1196</v>
      </c>
      <c r="P42" s="1055"/>
      <c r="Q42" s="1055"/>
      <c r="R42" s="1055"/>
      <c r="S42" s="704" t="s">
        <v>1244</v>
      </c>
      <c r="T42" s="662"/>
      <c r="U42" s="662"/>
      <c r="V42" s="663"/>
      <c r="W42" s="688"/>
      <c r="X42" s="664"/>
    </row>
    <row r="43" spans="1:24" ht="222.75" customHeight="1" x14ac:dyDescent="0.25">
      <c r="A43" s="698">
        <v>49</v>
      </c>
      <c r="B43" s="699" t="s">
        <v>10</v>
      </c>
      <c r="C43" s="700" t="s">
        <v>1133</v>
      </c>
      <c r="D43" s="701">
        <v>43665</v>
      </c>
      <c r="E43" s="697" t="s">
        <v>1138</v>
      </c>
      <c r="F43" s="702" t="s">
        <v>158</v>
      </c>
      <c r="G43" s="699" t="s">
        <v>1175</v>
      </c>
      <c r="H43" s="665" t="s">
        <v>1174</v>
      </c>
      <c r="I43" s="645" t="s">
        <v>24</v>
      </c>
      <c r="J43" s="666" t="s">
        <v>1136</v>
      </c>
      <c r="K43" s="480" t="s">
        <v>1137</v>
      </c>
      <c r="L43" s="661">
        <v>43678</v>
      </c>
      <c r="M43" s="661">
        <v>43709</v>
      </c>
      <c r="N43" s="661">
        <v>43723</v>
      </c>
      <c r="O43" s="1052" t="s">
        <v>1236</v>
      </c>
      <c r="P43" s="1052"/>
      <c r="Q43" s="1052"/>
      <c r="R43" s="1052"/>
      <c r="S43" s="720" t="s">
        <v>1236</v>
      </c>
      <c r="T43" s="719"/>
      <c r="U43" s="719"/>
      <c r="V43" s="719"/>
      <c r="W43" s="688"/>
      <c r="X43" s="664"/>
    </row>
    <row r="44" spans="1:24" ht="382.5" x14ac:dyDescent="0.25">
      <c r="A44" s="644">
        <v>50</v>
      </c>
      <c r="B44" s="645" t="s">
        <v>10</v>
      </c>
      <c r="C44" s="646" t="s">
        <v>1133</v>
      </c>
      <c r="D44" s="633">
        <v>43665</v>
      </c>
      <c r="E44" s="667" t="s">
        <v>1139</v>
      </c>
      <c r="F44" s="648" t="s">
        <v>158</v>
      </c>
      <c r="G44" s="665" t="s">
        <v>1148</v>
      </c>
      <c r="H44" s="665" t="s">
        <v>1140</v>
      </c>
      <c r="I44" s="645" t="s">
        <v>24</v>
      </c>
      <c r="J44" s="645" t="s">
        <v>1141</v>
      </c>
      <c r="K44" s="480" t="s">
        <v>1137</v>
      </c>
      <c r="L44" s="661">
        <v>43678</v>
      </c>
      <c r="M44" s="661">
        <v>43678</v>
      </c>
      <c r="N44" s="661">
        <v>43830</v>
      </c>
      <c r="O44" s="1056" t="s">
        <v>1243</v>
      </c>
      <c r="P44" s="1056"/>
      <c r="Q44" s="1056"/>
      <c r="R44" s="1056"/>
      <c r="S44" s="718" t="s">
        <v>1243</v>
      </c>
      <c r="T44" s="719"/>
      <c r="U44" s="719"/>
      <c r="V44" s="719"/>
      <c r="W44" s="688"/>
      <c r="X44" s="664"/>
    </row>
    <row r="45" spans="1:24" ht="331.5" x14ac:dyDescent="0.25">
      <c r="A45" s="644">
        <v>51</v>
      </c>
      <c r="B45" s="645" t="s">
        <v>10</v>
      </c>
      <c r="C45" s="646" t="s">
        <v>1133</v>
      </c>
      <c r="D45" s="633">
        <v>43665</v>
      </c>
      <c r="E45" s="667" t="s">
        <v>1142</v>
      </c>
      <c r="F45" s="648" t="s">
        <v>158</v>
      </c>
      <c r="G45" s="665" t="s">
        <v>1149</v>
      </c>
      <c r="H45" s="665" t="s">
        <v>1143</v>
      </c>
      <c r="I45" s="645" t="s">
        <v>24</v>
      </c>
      <c r="J45" s="645" t="s">
        <v>1144</v>
      </c>
      <c r="K45" s="480" t="s">
        <v>1137</v>
      </c>
      <c r="L45" s="661">
        <v>43678</v>
      </c>
      <c r="M45" s="661">
        <v>43678</v>
      </c>
      <c r="N45" s="661">
        <v>43830</v>
      </c>
      <c r="O45" s="1048" t="s">
        <v>1197</v>
      </c>
      <c r="P45" s="1048"/>
      <c r="Q45" s="1048"/>
      <c r="R45" s="1048"/>
      <c r="S45" s="705" t="s">
        <v>1198</v>
      </c>
      <c r="T45" s="662"/>
      <c r="U45" s="662"/>
      <c r="V45" s="663"/>
      <c r="W45" s="688"/>
      <c r="X45" s="664"/>
    </row>
    <row r="53" spans="1:26" x14ac:dyDescent="0.25">
      <c r="A53" s="1"/>
      <c r="B53" s="1"/>
      <c r="C53" s="1"/>
      <c r="D53" s="1"/>
      <c r="E53" s="16"/>
      <c r="F53" s="1"/>
      <c r="G53" s="300"/>
      <c r="H53" s="300"/>
      <c r="I53" s="1"/>
      <c r="J53" s="1"/>
      <c r="K53" s="1"/>
      <c r="L53" s="1"/>
      <c r="M53" s="1"/>
      <c r="N53" s="1"/>
      <c r="S53" s="1"/>
      <c r="T53" s="15"/>
      <c r="U53" s="15"/>
      <c r="W53" s="13"/>
      <c r="X53" s="16"/>
      <c r="Y53" s="1"/>
      <c r="Z53" s="1"/>
    </row>
    <row r="54" spans="1:26" x14ac:dyDescent="0.25">
      <c r="A54" s="1"/>
      <c r="B54" s="1"/>
      <c r="C54" s="1"/>
      <c r="D54" s="1"/>
      <c r="E54" s="16"/>
      <c r="F54" s="1"/>
      <c r="G54" s="16"/>
      <c r="H54" s="16"/>
      <c r="I54" s="1"/>
      <c r="J54" s="1"/>
      <c r="K54" s="1"/>
      <c r="L54" s="1"/>
      <c r="M54" s="1"/>
      <c r="N54" s="1"/>
      <c r="S54" s="1"/>
      <c r="T54" s="15"/>
      <c r="U54" s="15"/>
      <c r="W54" s="13"/>
      <c r="X54" s="16"/>
      <c r="Y54" s="1"/>
      <c r="Z54" s="1"/>
    </row>
    <row r="55" spans="1:26" x14ac:dyDescent="0.25">
      <c r="A55" s="1"/>
      <c r="B55" s="1"/>
      <c r="C55" s="1"/>
      <c r="D55" s="1"/>
      <c r="E55" s="16"/>
      <c r="F55" s="1"/>
      <c r="G55" s="16"/>
      <c r="H55" s="16"/>
      <c r="I55" s="1"/>
      <c r="J55" s="1"/>
      <c r="K55" s="1"/>
      <c r="L55" s="1"/>
      <c r="M55" s="1"/>
      <c r="N55" s="1"/>
      <c r="S55" s="1"/>
      <c r="T55" s="15"/>
      <c r="U55" s="15"/>
      <c r="W55" s="13"/>
      <c r="X55" s="16"/>
      <c r="Y55" s="1"/>
      <c r="Z55" s="1"/>
    </row>
    <row r="56" spans="1:26" x14ac:dyDescent="0.25">
      <c r="A56" s="1"/>
      <c r="B56" s="1"/>
      <c r="C56" s="1"/>
      <c r="D56" s="1"/>
      <c r="E56" s="16"/>
      <c r="F56" s="1"/>
      <c r="G56" s="16"/>
      <c r="H56" s="16"/>
      <c r="I56" s="1"/>
      <c r="J56" s="1"/>
      <c r="K56" s="1"/>
      <c r="L56" s="1"/>
      <c r="M56" s="1"/>
      <c r="N56" s="1"/>
      <c r="S56" s="1"/>
      <c r="T56" s="15"/>
      <c r="U56" s="15"/>
      <c r="W56" s="13"/>
      <c r="X56" s="16"/>
      <c r="Y56" s="1"/>
      <c r="Z56" s="1"/>
    </row>
    <row r="57" spans="1:26" x14ac:dyDescent="0.25">
      <c r="A57" s="1"/>
      <c r="B57" s="1"/>
      <c r="C57" s="1"/>
      <c r="D57" s="1"/>
      <c r="E57" s="16"/>
      <c r="F57" s="1"/>
      <c r="G57" s="16"/>
      <c r="H57" s="16"/>
      <c r="I57" s="1"/>
      <c r="J57" s="1"/>
      <c r="K57" s="1"/>
      <c r="L57" s="1"/>
      <c r="M57" s="1"/>
      <c r="N57" s="1"/>
      <c r="S57" s="1"/>
      <c r="T57" s="15"/>
      <c r="U57" s="15"/>
      <c r="W57" s="13"/>
      <c r="X57" s="16"/>
      <c r="Y57" s="1"/>
      <c r="Z57" s="1"/>
    </row>
    <row r="58" spans="1:26" x14ac:dyDescent="0.25">
      <c r="A58" s="1"/>
      <c r="B58" s="1"/>
      <c r="C58" s="1"/>
      <c r="D58" s="1"/>
      <c r="E58" s="16"/>
      <c r="F58" s="1"/>
      <c r="G58" s="16"/>
      <c r="H58" s="16"/>
      <c r="I58" s="1"/>
      <c r="J58" s="1"/>
      <c r="K58" s="1"/>
      <c r="L58" s="1"/>
      <c r="M58" s="1"/>
      <c r="N58" s="1"/>
      <c r="S58" s="1"/>
      <c r="T58" s="15"/>
      <c r="U58" s="15"/>
      <c r="W58" s="13"/>
      <c r="X58" s="16"/>
      <c r="Y58" s="1"/>
      <c r="Z58" s="1"/>
    </row>
    <row r="59" spans="1:26" x14ac:dyDescent="0.25">
      <c r="A59" s="1"/>
      <c r="B59" s="1"/>
      <c r="C59" s="1"/>
      <c r="D59" s="1"/>
      <c r="E59" s="16"/>
      <c r="F59" s="1"/>
      <c r="G59" s="16"/>
      <c r="H59" s="16"/>
      <c r="I59" s="1"/>
      <c r="J59" s="1"/>
      <c r="K59" s="1"/>
      <c r="L59" s="1"/>
      <c r="M59" s="1"/>
      <c r="N59" s="1"/>
      <c r="S59" s="1"/>
      <c r="T59" s="15"/>
      <c r="U59" s="15"/>
      <c r="W59" s="13"/>
      <c r="X59" s="16"/>
      <c r="Y59" s="1"/>
      <c r="Z59" s="1"/>
    </row>
    <row r="60" spans="1:26" x14ac:dyDescent="0.25">
      <c r="A60" s="1"/>
      <c r="B60" s="1"/>
      <c r="C60" s="1"/>
      <c r="D60" s="1"/>
      <c r="E60" s="16"/>
      <c r="F60" s="1"/>
      <c r="G60" s="16"/>
      <c r="H60" s="16"/>
      <c r="I60" s="1"/>
      <c r="J60" s="1"/>
      <c r="K60" s="1"/>
      <c r="L60" s="1"/>
      <c r="M60" s="1"/>
      <c r="N60" s="1"/>
      <c r="S60" s="1"/>
      <c r="T60" s="15"/>
      <c r="U60" s="15"/>
      <c r="W60" s="13"/>
      <c r="X60" s="16"/>
      <c r="Y60" s="1"/>
      <c r="Z60" s="1"/>
    </row>
    <row r="61" spans="1:26" x14ac:dyDescent="0.25">
      <c r="A61" s="1"/>
      <c r="B61" s="1"/>
      <c r="C61" s="1"/>
      <c r="D61" s="1"/>
      <c r="E61" s="16"/>
      <c r="F61" s="1"/>
      <c r="G61" s="16"/>
      <c r="H61" s="16"/>
      <c r="I61" s="1"/>
      <c r="J61" s="1"/>
      <c r="K61" s="1"/>
      <c r="L61" s="1"/>
      <c r="M61" s="1"/>
      <c r="N61" s="1"/>
      <c r="S61" s="1"/>
      <c r="T61" s="15"/>
      <c r="U61" s="15"/>
      <c r="W61" s="13"/>
      <c r="X61" s="16"/>
      <c r="Y61" s="1"/>
      <c r="Z61" s="1"/>
    </row>
    <row r="62" spans="1:26" x14ac:dyDescent="0.25">
      <c r="A62" s="1"/>
      <c r="B62" s="1"/>
      <c r="C62" s="1"/>
      <c r="D62" s="1"/>
      <c r="E62" s="16"/>
      <c r="F62" s="1"/>
      <c r="G62" s="16"/>
      <c r="H62" s="16"/>
      <c r="I62" s="1"/>
      <c r="J62" s="1"/>
      <c r="K62" s="1"/>
      <c r="L62" s="1"/>
      <c r="M62" s="1"/>
      <c r="N62" s="1"/>
      <c r="S62" s="1"/>
      <c r="T62" s="15"/>
      <c r="U62" s="15"/>
      <c r="W62" s="13"/>
      <c r="X62" s="16"/>
      <c r="Y62" s="1"/>
      <c r="Z62" s="1"/>
    </row>
    <row r="63" spans="1:26" x14ac:dyDescent="0.25">
      <c r="A63" s="1"/>
      <c r="B63" s="1"/>
      <c r="C63" s="1"/>
      <c r="D63" s="1"/>
      <c r="E63" s="16"/>
      <c r="F63" s="1"/>
      <c r="G63" s="16"/>
      <c r="H63" s="16"/>
      <c r="I63" s="1"/>
      <c r="J63" s="1"/>
      <c r="K63" s="1"/>
      <c r="L63" s="1"/>
      <c r="M63" s="1"/>
      <c r="N63" s="1"/>
      <c r="S63" s="1"/>
      <c r="T63" s="15"/>
      <c r="U63" s="15"/>
      <c r="W63" s="13"/>
      <c r="X63" s="16"/>
      <c r="Y63" s="1"/>
      <c r="Z63" s="1"/>
    </row>
    <row r="64" spans="1:26" x14ac:dyDescent="0.25">
      <c r="A64" s="1"/>
      <c r="B64" s="1"/>
      <c r="C64" s="1"/>
      <c r="D64" s="1"/>
      <c r="E64" s="16"/>
      <c r="F64" s="1"/>
      <c r="G64" s="16"/>
      <c r="H64" s="16"/>
      <c r="I64" s="1"/>
      <c r="J64" s="1"/>
      <c r="K64" s="1"/>
      <c r="L64" s="1"/>
      <c r="M64" s="1"/>
      <c r="N64" s="1"/>
      <c r="S64" s="1"/>
      <c r="T64" s="15"/>
      <c r="U64" s="15"/>
      <c r="W64" s="13"/>
      <c r="X64" s="16"/>
      <c r="Y64" s="1"/>
      <c r="Z64" s="1"/>
    </row>
    <row r="65" spans="1:26" x14ac:dyDescent="0.25">
      <c r="A65" s="1"/>
      <c r="B65" s="1"/>
      <c r="C65" s="1"/>
      <c r="D65" s="1"/>
      <c r="E65" s="16"/>
      <c r="F65" s="1"/>
      <c r="G65" s="16"/>
      <c r="H65" s="16"/>
      <c r="I65" s="1"/>
      <c r="J65" s="1"/>
      <c r="K65" s="1"/>
      <c r="L65" s="1"/>
      <c r="M65" s="1"/>
      <c r="N65" s="1"/>
      <c r="S65" s="1"/>
      <c r="T65" s="15"/>
      <c r="U65" s="15"/>
      <c r="W65" s="13"/>
      <c r="X65" s="16"/>
      <c r="Y65" s="1"/>
      <c r="Z65" s="1"/>
    </row>
    <row r="66" spans="1:26" x14ac:dyDescent="0.25">
      <c r="A66" s="1"/>
      <c r="B66" s="1"/>
      <c r="C66" s="1"/>
      <c r="D66" s="1"/>
      <c r="E66" s="16"/>
      <c r="F66" s="1"/>
      <c r="G66" s="16"/>
      <c r="H66" s="16"/>
      <c r="I66" s="1"/>
      <c r="J66" s="1"/>
      <c r="K66" s="1"/>
      <c r="L66" s="1"/>
      <c r="M66" s="1"/>
      <c r="N66" s="1"/>
      <c r="S66" s="1"/>
      <c r="T66" s="15"/>
      <c r="U66" s="15"/>
      <c r="W66" s="13"/>
      <c r="X66" s="16"/>
      <c r="Y66" s="1"/>
      <c r="Z66" s="1"/>
    </row>
    <row r="67" spans="1:26" x14ac:dyDescent="0.25">
      <c r="A67" s="1"/>
      <c r="B67" s="1"/>
      <c r="C67" s="1"/>
      <c r="D67" s="1"/>
      <c r="E67" s="16"/>
      <c r="F67" s="1"/>
      <c r="G67" s="16"/>
      <c r="H67" s="16"/>
      <c r="I67" s="1"/>
      <c r="J67" s="1"/>
      <c r="K67" s="1"/>
      <c r="L67" s="1"/>
      <c r="M67" s="1"/>
      <c r="N67" s="1"/>
      <c r="S67" s="1"/>
      <c r="T67" s="15"/>
      <c r="U67" s="15"/>
      <c r="W67" s="13"/>
      <c r="X67" s="16"/>
      <c r="Y67" s="1"/>
      <c r="Z67" s="1"/>
    </row>
    <row r="68" spans="1:26" x14ac:dyDescent="0.25">
      <c r="A68" s="1"/>
      <c r="B68" s="1"/>
      <c r="C68" s="1"/>
      <c r="D68" s="1"/>
      <c r="E68" s="16"/>
      <c r="F68" s="1"/>
      <c r="G68" s="16"/>
      <c r="H68" s="16"/>
      <c r="I68" s="1"/>
      <c r="J68" s="1"/>
      <c r="K68" s="1"/>
      <c r="L68" s="1"/>
      <c r="M68" s="1"/>
      <c r="N68" s="1"/>
      <c r="S68" s="1"/>
      <c r="T68" s="15"/>
      <c r="U68" s="15"/>
      <c r="W68" s="13"/>
      <c r="X68" s="16"/>
      <c r="Y68" s="1"/>
      <c r="Z68" s="1"/>
    </row>
    <row r="69" spans="1:26" x14ac:dyDescent="0.25">
      <c r="A69" s="1"/>
      <c r="B69" s="1"/>
      <c r="C69" s="1"/>
      <c r="D69" s="1"/>
      <c r="E69" s="16"/>
      <c r="F69" s="1"/>
      <c r="G69" s="16"/>
      <c r="H69" s="16"/>
      <c r="I69" s="1"/>
      <c r="J69" s="1"/>
      <c r="K69" s="1"/>
      <c r="L69" s="1"/>
      <c r="M69" s="1"/>
      <c r="N69" s="1"/>
      <c r="S69" s="1"/>
      <c r="T69" s="15"/>
      <c r="U69" s="15"/>
      <c r="W69" s="13"/>
      <c r="X69" s="16"/>
      <c r="Y69" s="1"/>
      <c r="Z69" s="1"/>
    </row>
    <row r="70" spans="1:26" x14ac:dyDescent="0.25">
      <c r="A70" s="1"/>
      <c r="B70" s="1"/>
      <c r="C70" s="1"/>
      <c r="D70" s="1"/>
      <c r="E70" s="16"/>
      <c r="F70" s="1"/>
      <c r="G70" s="16"/>
      <c r="H70" s="16"/>
      <c r="I70" s="1"/>
      <c r="J70" s="1"/>
      <c r="K70" s="1"/>
      <c r="L70" s="1"/>
      <c r="M70" s="1"/>
      <c r="N70" s="1"/>
      <c r="S70" s="1"/>
      <c r="T70" s="15"/>
      <c r="U70" s="15"/>
      <c r="W70" s="13"/>
      <c r="X70" s="16"/>
      <c r="Y70" s="1"/>
      <c r="Z70" s="1"/>
    </row>
    <row r="71" spans="1:26" x14ac:dyDescent="0.25">
      <c r="A71" s="1"/>
      <c r="B71" s="1"/>
      <c r="C71" s="1"/>
      <c r="D71" s="1"/>
      <c r="E71" s="16"/>
      <c r="F71" s="1"/>
      <c r="G71" s="16"/>
      <c r="H71" s="16"/>
      <c r="I71" s="1"/>
      <c r="J71" s="1"/>
      <c r="K71" s="1"/>
      <c r="L71" s="1"/>
      <c r="M71" s="1"/>
      <c r="N71" s="1"/>
      <c r="S71" s="1"/>
      <c r="T71" s="15"/>
      <c r="U71" s="15"/>
      <c r="W71" s="13"/>
      <c r="X71" s="16"/>
      <c r="Y71" s="1"/>
      <c r="Z71" s="1"/>
    </row>
    <row r="72" spans="1:26" x14ac:dyDescent="0.25">
      <c r="A72" s="1"/>
      <c r="B72" s="1"/>
      <c r="C72" s="1"/>
      <c r="D72" s="1"/>
      <c r="E72" s="16"/>
      <c r="F72" s="1"/>
      <c r="G72" s="16"/>
      <c r="H72" s="16"/>
      <c r="I72" s="1"/>
      <c r="J72" s="1"/>
      <c r="K72" s="1"/>
      <c r="L72" s="1"/>
      <c r="M72" s="1"/>
      <c r="N72" s="1"/>
      <c r="S72" s="1"/>
      <c r="T72" s="15"/>
      <c r="U72" s="15"/>
      <c r="W72" s="13"/>
      <c r="X72" s="16"/>
      <c r="Y72" s="1"/>
      <c r="Z72" s="1"/>
    </row>
    <row r="73" spans="1:26" x14ac:dyDescent="0.25">
      <c r="A73" s="1"/>
      <c r="B73" s="1"/>
      <c r="C73" s="1"/>
      <c r="D73" s="1"/>
      <c r="E73" s="16"/>
      <c r="F73" s="1"/>
      <c r="G73" s="16"/>
      <c r="H73" s="16"/>
      <c r="I73" s="1"/>
      <c r="J73" s="1"/>
      <c r="K73" s="1"/>
      <c r="L73" s="1"/>
      <c r="M73" s="1"/>
      <c r="N73" s="1"/>
      <c r="S73" s="1"/>
      <c r="T73" s="15"/>
      <c r="U73" s="15"/>
      <c r="W73" s="13"/>
      <c r="X73" s="16"/>
      <c r="Y73" s="1"/>
      <c r="Z73" s="1"/>
    </row>
    <row r="74" spans="1:26" x14ac:dyDescent="0.25">
      <c r="A74" s="1"/>
      <c r="B74" s="1"/>
      <c r="C74" s="1"/>
      <c r="D74" s="1"/>
      <c r="E74" s="16"/>
      <c r="F74" s="1"/>
      <c r="G74" s="16"/>
      <c r="H74" s="16"/>
      <c r="I74" s="1"/>
      <c r="J74" s="1"/>
      <c r="K74" s="1"/>
      <c r="L74" s="1"/>
      <c r="M74" s="1"/>
      <c r="N74" s="1"/>
      <c r="S74" s="1"/>
      <c r="T74" s="15"/>
      <c r="U74" s="15"/>
      <c r="W74" s="13"/>
      <c r="X74" s="16"/>
      <c r="Y74" s="1"/>
      <c r="Z74" s="1"/>
    </row>
    <row r="75" spans="1:26" x14ac:dyDescent="0.25">
      <c r="A75" s="1"/>
      <c r="B75" s="1"/>
      <c r="C75" s="1"/>
      <c r="D75" s="1"/>
      <c r="E75" s="16"/>
      <c r="F75" s="1"/>
      <c r="G75" s="16"/>
      <c r="H75" s="16"/>
      <c r="I75" s="1"/>
      <c r="J75" s="1"/>
      <c r="K75" s="1"/>
      <c r="L75" s="1"/>
      <c r="M75" s="1"/>
      <c r="N75" s="1"/>
      <c r="S75" s="1"/>
      <c r="T75" s="15"/>
      <c r="U75" s="15"/>
      <c r="W75" s="13"/>
      <c r="X75" s="16"/>
      <c r="Y75" s="1"/>
      <c r="Z75" s="1"/>
    </row>
    <row r="76" spans="1:26" x14ac:dyDescent="0.25">
      <c r="A76" s="1"/>
      <c r="B76" s="1"/>
      <c r="C76" s="1"/>
      <c r="D76" s="1"/>
      <c r="E76" s="16"/>
      <c r="F76" s="1"/>
      <c r="G76" s="16"/>
      <c r="H76" s="16"/>
      <c r="I76" s="1"/>
      <c r="J76" s="1"/>
      <c r="K76" s="1"/>
      <c r="L76" s="1"/>
      <c r="M76" s="1"/>
      <c r="N76" s="1"/>
      <c r="S76" s="1"/>
      <c r="T76" s="15"/>
      <c r="U76" s="15"/>
      <c r="W76" s="13"/>
      <c r="X76" s="16"/>
      <c r="Y76" s="1"/>
      <c r="Z76" s="1"/>
    </row>
    <row r="77" spans="1:26" x14ac:dyDescent="0.25">
      <c r="A77" s="1"/>
      <c r="B77" s="1"/>
      <c r="C77" s="1"/>
      <c r="D77" s="1"/>
      <c r="E77" s="16"/>
      <c r="F77" s="1"/>
      <c r="G77" s="16"/>
      <c r="H77" s="16"/>
      <c r="I77" s="1"/>
      <c r="J77" s="1"/>
      <c r="K77" s="1"/>
      <c r="L77" s="1"/>
      <c r="M77" s="1"/>
      <c r="N77" s="1"/>
      <c r="S77" s="1"/>
      <c r="T77" s="15"/>
      <c r="U77" s="15"/>
      <c r="W77" s="13"/>
      <c r="X77" s="16"/>
      <c r="Y77" s="1"/>
      <c r="Z77" s="1"/>
    </row>
    <row r="78" spans="1:26" x14ac:dyDescent="0.25">
      <c r="A78" s="1"/>
      <c r="B78" s="1"/>
      <c r="C78" s="1"/>
      <c r="D78" s="1"/>
      <c r="E78" s="16"/>
      <c r="F78" s="1"/>
      <c r="G78" s="16"/>
      <c r="H78" s="16"/>
      <c r="I78" s="1"/>
      <c r="J78" s="1"/>
      <c r="K78" s="1"/>
      <c r="L78" s="1"/>
      <c r="M78" s="1"/>
      <c r="N78" s="1"/>
      <c r="S78" s="1"/>
      <c r="T78" s="15"/>
      <c r="U78" s="15"/>
      <c r="W78" s="13"/>
      <c r="X78" s="16"/>
      <c r="Y78" s="1"/>
      <c r="Z78" s="1"/>
    </row>
    <row r="79" spans="1:26" x14ac:dyDescent="0.25">
      <c r="A79" s="1"/>
      <c r="B79" s="1"/>
      <c r="C79" s="1"/>
      <c r="D79" s="1"/>
      <c r="E79" s="16"/>
      <c r="F79" s="1"/>
      <c r="G79" s="16"/>
      <c r="H79" s="16"/>
      <c r="I79" s="1"/>
      <c r="J79" s="1"/>
      <c r="K79" s="1"/>
      <c r="L79" s="1"/>
      <c r="M79" s="1"/>
      <c r="N79" s="1"/>
      <c r="S79" s="1"/>
      <c r="T79" s="15"/>
      <c r="U79" s="15"/>
      <c r="W79" s="13"/>
      <c r="X79" s="16"/>
      <c r="Y79" s="1"/>
      <c r="Z79" s="1"/>
    </row>
    <row r="80" spans="1:26" x14ac:dyDescent="0.25">
      <c r="A80" s="1"/>
      <c r="B80" s="1"/>
      <c r="C80" s="1"/>
      <c r="D80" s="1"/>
      <c r="E80" s="16"/>
      <c r="F80" s="1"/>
      <c r="G80" s="16"/>
      <c r="H80" s="16"/>
      <c r="I80" s="1"/>
      <c r="J80" s="1"/>
      <c r="K80" s="1"/>
      <c r="L80" s="1"/>
      <c r="M80" s="1"/>
      <c r="N80" s="1"/>
      <c r="S80" s="1"/>
      <c r="T80" s="15"/>
      <c r="U80" s="15"/>
      <c r="W80" s="13"/>
      <c r="X80" s="16"/>
      <c r="Y80" s="1"/>
      <c r="Z80" s="1"/>
    </row>
    <row r="81" spans="1:26" x14ac:dyDescent="0.25">
      <c r="A81" s="1"/>
      <c r="B81" s="1"/>
      <c r="C81" s="1"/>
      <c r="D81" s="1"/>
      <c r="E81" s="1"/>
      <c r="F81" s="1"/>
      <c r="G81" s="1"/>
      <c r="H81" s="1"/>
      <c r="I81" s="1"/>
      <c r="J81" s="1"/>
      <c r="K81" s="1"/>
      <c r="L81" s="1"/>
      <c r="M81" s="1"/>
      <c r="N81" s="1"/>
      <c r="S81" s="1"/>
      <c r="T81" s="1"/>
      <c r="U81" s="1"/>
      <c r="W81" s="13"/>
      <c r="X81" s="1"/>
      <c r="Y81" s="1"/>
      <c r="Z81" s="1"/>
    </row>
    <row r="82" spans="1:26" x14ac:dyDescent="0.25">
      <c r="W82" s="13"/>
    </row>
    <row r="83" spans="1:26" x14ac:dyDescent="0.25">
      <c r="W83" s="13"/>
    </row>
    <row r="84" spans="1:26" x14ac:dyDescent="0.25">
      <c r="W84" s="13"/>
    </row>
    <row r="85" spans="1:26" x14ac:dyDescent="0.25">
      <c r="W85" s="13"/>
    </row>
    <row r="86" spans="1:26" x14ac:dyDescent="0.25">
      <c r="W86" s="13"/>
    </row>
    <row r="87" spans="1:26" x14ac:dyDescent="0.25">
      <c r="W87" s="13"/>
    </row>
    <row r="88" spans="1:26" x14ac:dyDescent="0.25">
      <c r="W88" s="13"/>
    </row>
    <row r="89" spans="1:26" x14ac:dyDescent="0.25">
      <c r="W89" s="13"/>
    </row>
    <row r="90" spans="1:26" x14ac:dyDescent="0.25">
      <c r="W90" s="13"/>
    </row>
    <row r="91" spans="1:26" x14ac:dyDescent="0.25">
      <c r="W91" s="13"/>
    </row>
    <row r="92" spans="1:26" x14ac:dyDescent="0.25">
      <c r="W92" s="13"/>
    </row>
    <row r="93" spans="1:26" x14ac:dyDescent="0.25">
      <c r="W93" s="13"/>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sheetData>
  <mergeCells count="31">
    <mergeCell ref="O45:R45"/>
    <mergeCell ref="O31:R31"/>
    <mergeCell ref="O32:R32"/>
    <mergeCell ref="O33:R33"/>
    <mergeCell ref="O34:R34"/>
    <mergeCell ref="O35:R35"/>
    <mergeCell ref="O36:R36"/>
    <mergeCell ref="O37:R37"/>
    <mergeCell ref="O38:R38"/>
    <mergeCell ref="O39:R39"/>
    <mergeCell ref="O40:R40"/>
    <mergeCell ref="O41:R41"/>
    <mergeCell ref="O42:R42"/>
    <mergeCell ref="O43:R43"/>
    <mergeCell ref="O44:R44"/>
    <mergeCell ref="A17:C20"/>
    <mergeCell ref="D17:W20"/>
    <mergeCell ref="A22:C22"/>
    <mergeCell ref="E22:F22"/>
    <mergeCell ref="H22:J22"/>
    <mergeCell ref="M22:O22"/>
    <mergeCell ref="A23:C23"/>
    <mergeCell ref="H23:I23"/>
    <mergeCell ref="H24:I24"/>
    <mergeCell ref="H25:I25"/>
    <mergeCell ref="H26:I26"/>
    <mergeCell ref="O29:S29"/>
    <mergeCell ref="T29:X29"/>
    <mergeCell ref="O30:R30"/>
    <mergeCell ref="A29:G29"/>
    <mergeCell ref="H29:N29"/>
  </mergeCells>
  <conditionalFormatting sqref="W31">
    <cfRule type="containsText" dxfId="14" priority="7" stopIfTrue="1" operator="containsText" text="Cerrada">
      <formula>NOT(ISERROR(SEARCH("Cerrada",W31)))</formula>
    </cfRule>
    <cfRule type="containsText" dxfId="13" priority="8" stopIfTrue="1" operator="containsText" text="En ejecución">
      <formula>NOT(ISERROR(SEARCH("En ejecución",W31)))</formula>
    </cfRule>
    <cfRule type="containsText" dxfId="12" priority="9" stopIfTrue="1" operator="containsText" text="Vencida">
      <formula>NOT(ISERROR(SEARCH("Vencida",W31)))</formula>
    </cfRule>
  </conditionalFormatting>
  <conditionalFormatting sqref="W32:W41">
    <cfRule type="containsText" dxfId="11" priority="4" stopIfTrue="1" operator="containsText" text="Cerrada">
      <formula>NOT(ISERROR(SEARCH("Cerrada",W32)))</formula>
    </cfRule>
    <cfRule type="containsText" dxfId="10" priority="5" stopIfTrue="1" operator="containsText" text="En ejecución">
      <formula>NOT(ISERROR(SEARCH("En ejecución",W32)))</formula>
    </cfRule>
    <cfRule type="containsText" dxfId="9" priority="6" stopIfTrue="1" operator="containsText" text="Vencida">
      <formula>NOT(ISERROR(SEARCH("Vencida",W32)))</formula>
    </cfRule>
  </conditionalFormatting>
  <conditionalFormatting sqref="W42:W45">
    <cfRule type="containsText" dxfId="8" priority="1" stopIfTrue="1" operator="containsText" text="Cerrada">
      <formula>NOT(ISERROR(SEARCH("Cerrada",W42)))</formula>
    </cfRule>
    <cfRule type="containsText" dxfId="7" priority="2" stopIfTrue="1" operator="containsText" text="En ejecución">
      <formula>NOT(ISERROR(SEARCH("En ejecución",W42)))</formula>
    </cfRule>
    <cfRule type="containsText" dxfId="6" priority="3" stopIfTrue="1" operator="containsText" text="Vencida">
      <formula>NOT(ISERROR(SEARCH("Vencida",W42)))</formula>
    </cfRule>
  </conditionalFormatting>
  <dataValidations count="7">
    <dataValidation type="list" allowBlank="1" showErrorMessage="1" sqref="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WVI23 WLM23 WBQ23 VRU23 VHY23 UYC23 UOG23 UEK23 TUO23 TKS23 TAW23 SRA23 SHE23 RXI23 RNM23 RDQ23 QTU23 QJY23 QAC23 PQG23 PGK23 OWO23 OMS23 OCW23 NTA23 NJE23 MZI23 MPM23 MFQ23 LVU23 LLY23 LCC23 KSG23 KIK23 JYO23 JOS23 JEW23 IVA23 ILE23 IBI23 HRM23 HHQ23 GXU23 GNY23 GEC23 FUG23 FKK23 FAO23 EQS23 EGW23 DXA23 DNE23 DDI23 CTM23 CJQ23 BZU23 BPY23 BGC23 AWG23 AMK23 ACO23 SS23 IW23 A23">
      <formula1>PROCESOS</formula1>
    </dataValidation>
    <dataValidation type="list" allowBlank="1" showInputMessage="1" showErrorMessage="1" sqref="B65582:B65586 IX65582:IX65586 ST65582:ST65586 ACP65582:ACP65586 AML65582:AML65586 AWH65582:AWH65586 BGD65582:BGD65586 BPZ65582:BPZ65586 BZV65582:BZV65586 CJR65582:CJR65586 CTN65582:CTN65586 DDJ65582:DDJ65586 DNF65582:DNF65586 DXB65582:DXB65586 EGX65582:EGX65586 EQT65582:EQT65586 FAP65582:FAP65586 FKL65582:FKL65586 FUH65582:FUH65586 GED65582:GED65586 GNZ65582:GNZ65586 GXV65582:GXV65586 HHR65582:HHR65586 HRN65582:HRN65586 IBJ65582:IBJ65586 ILF65582:ILF65586 IVB65582:IVB65586 JEX65582:JEX65586 JOT65582:JOT65586 JYP65582:JYP65586 KIL65582:KIL65586 KSH65582:KSH65586 LCD65582:LCD65586 LLZ65582:LLZ65586 LVV65582:LVV65586 MFR65582:MFR65586 MPN65582:MPN65586 MZJ65582:MZJ65586 NJF65582:NJF65586 NTB65582:NTB65586 OCX65582:OCX65586 OMT65582:OMT65586 OWP65582:OWP65586 PGL65582:PGL65586 PQH65582:PQH65586 QAD65582:QAD65586 QJZ65582:QJZ65586 QTV65582:QTV65586 RDR65582:RDR65586 RNN65582:RNN65586 RXJ65582:RXJ65586 SHF65582:SHF65586 SRB65582:SRB65586 TAX65582:TAX65586 TKT65582:TKT65586 TUP65582:TUP65586 UEL65582:UEL65586 UOH65582:UOH65586 UYD65582:UYD65586 VHZ65582:VHZ65586 VRV65582:VRV65586 WBR65582:WBR65586 WLN65582:WLN65586 WVJ65582:WVJ65586 B131118:B131122 IX131118:IX131122 ST131118:ST131122 ACP131118:ACP131122 AML131118:AML131122 AWH131118:AWH131122 BGD131118:BGD131122 BPZ131118:BPZ131122 BZV131118:BZV131122 CJR131118:CJR131122 CTN131118:CTN131122 DDJ131118:DDJ131122 DNF131118:DNF131122 DXB131118:DXB131122 EGX131118:EGX131122 EQT131118:EQT131122 FAP131118:FAP131122 FKL131118:FKL131122 FUH131118:FUH131122 GED131118:GED131122 GNZ131118:GNZ131122 GXV131118:GXV131122 HHR131118:HHR131122 HRN131118:HRN131122 IBJ131118:IBJ131122 ILF131118:ILF131122 IVB131118:IVB131122 JEX131118:JEX131122 JOT131118:JOT131122 JYP131118:JYP131122 KIL131118:KIL131122 KSH131118:KSH131122 LCD131118:LCD131122 LLZ131118:LLZ131122 LVV131118:LVV131122 MFR131118:MFR131122 MPN131118:MPN131122 MZJ131118:MZJ131122 NJF131118:NJF131122 NTB131118:NTB131122 OCX131118:OCX131122 OMT131118:OMT131122 OWP131118:OWP131122 PGL131118:PGL131122 PQH131118:PQH131122 QAD131118:QAD131122 QJZ131118:QJZ131122 QTV131118:QTV131122 RDR131118:RDR131122 RNN131118:RNN131122 RXJ131118:RXJ131122 SHF131118:SHF131122 SRB131118:SRB131122 TAX131118:TAX131122 TKT131118:TKT131122 TUP131118:TUP131122 UEL131118:UEL131122 UOH131118:UOH131122 UYD131118:UYD131122 VHZ131118:VHZ131122 VRV131118:VRV131122 WBR131118:WBR131122 WLN131118:WLN131122 WVJ131118:WVJ131122 B196654:B196658 IX196654:IX196658 ST196654:ST196658 ACP196654:ACP196658 AML196654:AML196658 AWH196654:AWH196658 BGD196654:BGD196658 BPZ196654:BPZ196658 BZV196654:BZV196658 CJR196654:CJR196658 CTN196654:CTN196658 DDJ196654:DDJ196658 DNF196654:DNF196658 DXB196654:DXB196658 EGX196654:EGX196658 EQT196654:EQT196658 FAP196654:FAP196658 FKL196654:FKL196658 FUH196654:FUH196658 GED196654:GED196658 GNZ196654:GNZ196658 GXV196654:GXV196658 HHR196654:HHR196658 HRN196654:HRN196658 IBJ196654:IBJ196658 ILF196654:ILF196658 IVB196654:IVB196658 JEX196654:JEX196658 JOT196654:JOT196658 JYP196654:JYP196658 KIL196654:KIL196658 KSH196654:KSH196658 LCD196654:LCD196658 LLZ196654:LLZ196658 LVV196654:LVV196658 MFR196654:MFR196658 MPN196654:MPN196658 MZJ196654:MZJ196658 NJF196654:NJF196658 NTB196654:NTB196658 OCX196654:OCX196658 OMT196654:OMT196658 OWP196654:OWP196658 PGL196654:PGL196658 PQH196654:PQH196658 QAD196654:QAD196658 QJZ196654:QJZ196658 QTV196654:QTV196658 RDR196654:RDR196658 RNN196654:RNN196658 RXJ196654:RXJ196658 SHF196654:SHF196658 SRB196654:SRB196658 TAX196654:TAX196658 TKT196654:TKT196658 TUP196654:TUP196658 UEL196654:UEL196658 UOH196654:UOH196658 UYD196654:UYD196658 VHZ196654:VHZ196658 VRV196654:VRV196658 WBR196654:WBR196658 WLN196654:WLN196658 WVJ196654:WVJ196658 B262190:B262194 IX262190:IX262194 ST262190:ST262194 ACP262190:ACP262194 AML262190:AML262194 AWH262190:AWH262194 BGD262190:BGD262194 BPZ262190:BPZ262194 BZV262190:BZV262194 CJR262190:CJR262194 CTN262190:CTN262194 DDJ262190:DDJ262194 DNF262190:DNF262194 DXB262190:DXB262194 EGX262190:EGX262194 EQT262190:EQT262194 FAP262190:FAP262194 FKL262190:FKL262194 FUH262190:FUH262194 GED262190:GED262194 GNZ262190:GNZ262194 GXV262190:GXV262194 HHR262190:HHR262194 HRN262190:HRN262194 IBJ262190:IBJ262194 ILF262190:ILF262194 IVB262190:IVB262194 JEX262190:JEX262194 JOT262190:JOT262194 JYP262190:JYP262194 KIL262190:KIL262194 KSH262190:KSH262194 LCD262190:LCD262194 LLZ262190:LLZ262194 LVV262190:LVV262194 MFR262190:MFR262194 MPN262190:MPN262194 MZJ262190:MZJ262194 NJF262190:NJF262194 NTB262190:NTB262194 OCX262190:OCX262194 OMT262190:OMT262194 OWP262190:OWP262194 PGL262190:PGL262194 PQH262190:PQH262194 QAD262190:QAD262194 QJZ262190:QJZ262194 QTV262190:QTV262194 RDR262190:RDR262194 RNN262190:RNN262194 RXJ262190:RXJ262194 SHF262190:SHF262194 SRB262190:SRB262194 TAX262190:TAX262194 TKT262190:TKT262194 TUP262190:TUP262194 UEL262190:UEL262194 UOH262190:UOH262194 UYD262190:UYD262194 VHZ262190:VHZ262194 VRV262190:VRV262194 WBR262190:WBR262194 WLN262190:WLN262194 WVJ262190:WVJ262194 B327726:B327730 IX327726:IX327730 ST327726:ST327730 ACP327726:ACP327730 AML327726:AML327730 AWH327726:AWH327730 BGD327726:BGD327730 BPZ327726:BPZ327730 BZV327726:BZV327730 CJR327726:CJR327730 CTN327726:CTN327730 DDJ327726:DDJ327730 DNF327726:DNF327730 DXB327726:DXB327730 EGX327726:EGX327730 EQT327726:EQT327730 FAP327726:FAP327730 FKL327726:FKL327730 FUH327726:FUH327730 GED327726:GED327730 GNZ327726:GNZ327730 GXV327726:GXV327730 HHR327726:HHR327730 HRN327726:HRN327730 IBJ327726:IBJ327730 ILF327726:ILF327730 IVB327726:IVB327730 JEX327726:JEX327730 JOT327726:JOT327730 JYP327726:JYP327730 KIL327726:KIL327730 KSH327726:KSH327730 LCD327726:LCD327730 LLZ327726:LLZ327730 LVV327726:LVV327730 MFR327726:MFR327730 MPN327726:MPN327730 MZJ327726:MZJ327730 NJF327726:NJF327730 NTB327726:NTB327730 OCX327726:OCX327730 OMT327726:OMT327730 OWP327726:OWP327730 PGL327726:PGL327730 PQH327726:PQH327730 QAD327726:QAD327730 QJZ327726:QJZ327730 QTV327726:QTV327730 RDR327726:RDR327730 RNN327726:RNN327730 RXJ327726:RXJ327730 SHF327726:SHF327730 SRB327726:SRB327730 TAX327726:TAX327730 TKT327726:TKT327730 TUP327726:TUP327730 UEL327726:UEL327730 UOH327726:UOH327730 UYD327726:UYD327730 VHZ327726:VHZ327730 VRV327726:VRV327730 WBR327726:WBR327730 WLN327726:WLN327730 WVJ327726:WVJ327730 B393262:B393266 IX393262:IX393266 ST393262:ST393266 ACP393262:ACP393266 AML393262:AML393266 AWH393262:AWH393266 BGD393262:BGD393266 BPZ393262:BPZ393266 BZV393262:BZV393266 CJR393262:CJR393266 CTN393262:CTN393266 DDJ393262:DDJ393266 DNF393262:DNF393266 DXB393262:DXB393266 EGX393262:EGX393266 EQT393262:EQT393266 FAP393262:FAP393266 FKL393262:FKL393266 FUH393262:FUH393266 GED393262:GED393266 GNZ393262:GNZ393266 GXV393262:GXV393266 HHR393262:HHR393266 HRN393262:HRN393266 IBJ393262:IBJ393266 ILF393262:ILF393266 IVB393262:IVB393266 JEX393262:JEX393266 JOT393262:JOT393266 JYP393262:JYP393266 KIL393262:KIL393266 KSH393262:KSH393266 LCD393262:LCD393266 LLZ393262:LLZ393266 LVV393262:LVV393266 MFR393262:MFR393266 MPN393262:MPN393266 MZJ393262:MZJ393266 NJF393262:NJF393266 NTB393262:NTB393266 OCX393262:OCX393266 OMT393262:OMT393266 OWP393262:OWP393266 PGL393262:PGL393266 PQH393262:PQH393266 QAD393262:QAD393266 QJZ393262:QJZ393266 QTV393262:QTV393266 RDR393262:RDR393266 RNN393262:RNN393266 RXJ393262:RXJ393266 SHF393262:SHF393266 SRB393262:SRB393266 TAX393262:TAX393266 TKT393262:TKT393266 TUP393262:TUP393266 UEL393262:UEL393266 UOH393262:UOH393266 UYD393262:UYD393266 VHZ393262:VHZ393266 VRV393262:VRV393266 WBR393262:WBR393266 WLN393262:WLN393266 WVJ393262:WVJ393266 B458798:B458802 IX458798:IX458802 ST458798:ST458802 ACP458798:ACP458802 AML458798:AML458802 AWH458798:AWH458802 BGD458798:BGD458802 BPZ458798:BPZ458802 BZV458798:BZV458802 CJR458798:CJR458802 CTN458798:CTN458802 DDJ458798:DDJ458802 DNF458798:DNF458802 DXB458798:DXB458802 EGX458798:EGX458802 EQT458798:EQT458802 FAP458798:FAP458802 FKL458798:FKL458802 FUH458798:FUH458802 GED458798:GED458802 GNZ458798:GNZ458802 GXV458798:GXV458802 HHR458798:HHR458802 HRN458798:HRN458802 IBJ458798:IBJ458802 ILF458798:ILF458802 IVB458798:IVB458802 JEX458798:JEX458802 JOT458798:JOT458802 JYP458798:JYP458802 KIL458798:KIL458802 KSH458798:KSH458802 LCD458798:LCD458802 LLZ458798:LLZ458802 LVV458798:LVV458802 MFR458798:MFR458802 MPN458798:MPN458802 MZJ458798:MZJ458802 NJF458798:NJF458802 NTB458798:NTB458802 OCX458798:OCX458802 OMT458798:OMT458802 OWP458798:OWP458802 PGL458798:PGL458802 PQH458798:PQH458802 QAD458798:QAD458802 QJZ458798:QJZ458802 QTV458798:QTV458802 RDR458798:RDR458802 RNN458798:RNN458802 RXJ458798:RXJ458802 SHF458798:SHF458802 SRB458798:SRB458802 TAX458798:TAX458802 TKT458798:TKT458802 TUP458798:TUP458802 UEL458798:UEL458802 UOH458798:UOH458802 UYD458798:UYD458802 VHZ458798:VHZ458802 VRV458798:VRV458802 WBR458798:WBR458802 WLN458798:WLN458802 WVJ458798:WVJ458802 B524334:B524338 IX524334:IX524338 ST524334:ST524338 ACP524334:ACP524338 AML524334:AML524338 AWH524334:AWH524338 BGD524334:BGD524338 BPZ524334:BPZ524338 BZV524334:BZV524338 CJR524334:CJR524338 CTN524334:CTN524338 DDJ524334:DDJ524338 DNF524334:DNF524338 DXB524334:DXB524338 EGX524334:EGX524338 EQT524334:EQT524338 FAP524334:FAP524338 FKL524334:FKL524338 FUH524334:FUH524338 GED524334:GED524338 GNZ524334:GNZ524338 GXV524334:GXV524338 HHR524334:HHR524338 HRN524334:HRN524338 IBJ524334:IBJ524338 ILF524334:ILF524338 IVB524334:IVB524338 JEX524334:JEX524338 JOT524334:JOT524338 JYP524334:JYP524338 KIL524334:KIL524338 KSH524334:KSH524338 LCD524334:LCD524338 LLZ524334:LLZ524338 LVV524334:LVV524338 MFR524334:MFR524338 MPN524334:MPN524338 MZJ524334:MZJ524338 NJF524334:NJF524338 NTB524334:NTB524338 OCX524334:OCX524338 OMT524334:OMT524338 OWP524334:OWP524338 PGL524334:PGL524338 PQH524334:PQH524338 QAD524334:QAD524338 QJZ524334:QJZ524338 QTV524334:QTV524338 RDR524334:RDR524338 RNN524334:RNN524338 RXJ524334:RXJ524338 SHF524334:SHF524338 SRB524334:SRB524338 TAX524334:TAX524338 TKT524334:TKT524338 TUP524334:TUP524338 UEL524334:UEL524338 UOH524334:UOH524338 UYD524334:UYD524338 VHZ524334:VHZ524338 VRV524334:VRV524338 WBR524334:WBR524338 WLN524334:WLN524338 WVJ524334:WVJ524338 B589870:B589874 IX589870:IX589874 ST589870:ST589874 ACP589870:ACP589874 AML589870:AML589874 AWH589870:AWH589874 BGD589870:BGD589874 BPZ589870:BPZ589874 BZV589870:BZV589874 CJR589870:CJR589874 CTN589870:CTN589874 DDJ589870:DDJ589874 DNF589870:DNF589874 DXB589870:DXB589874 EGX589870:EGX589874 EQT589870:EQT589874 FAP589870:FAP589874 FKL589870:FKL589874 FUH589870:FUH589874 GED589870:GED589874 GNZ589870:GNZ589874 GXV589870:GXV589874 HHR589870:HHR589874 HRN589870:HRN589874 IBJ589870:IBJ589874 ILF589870:ILF589874 IVB589870:IVB589874 JEX589870:JEX589874 JOT589870:JOT589874 JYP589870:JYP589874 KIL589870:KIL589874 KSH589870:KSH589874 LCD589870:LCD589874 LLZ589870:LLZ589874 LVV589870:LVV589874 MFR589870:MFR589874 MPN589870:MPN589874 MZJ589870:MZJ589874 NJF589870:NJF589874 NTB589870:NTB589874 OCX589870:OCX589874 OMT589870:OMT589874 OWP589870:OWP589874 PGL589870:PGL589874 PQH589870:PQH589874 QAD589870:QAD589874 QJZ589870:QJZ589874 QTV589870:QTV589874 RDR589870:RDR589874 RNN589870:RNN589874 RXJ589870:RXJ589874 SHF589870:SHF589874 SRB589870:SRB589874 TAX589870:TAX589874 TKT589870:TKT589874 TUP589870:TUP589874 UEL589870:UEL589874 UOH589870:UOH589874 UYD589870:UYD589874 VHZ589870:VHZ589874 VRV589870:VRV589874 WBR589870:WBR589874 WLN589870:WLN589874 WVJ589870:WVJ589874 B655406:B655410 IX655406:IX655410 ST655406:ST655410 ACP655406:ACP655410 AML655406:AML655410 AWH655406:AWH655410 BGD655406:BGD655410 BPZ655406:BPZ655410 BZV655406:BZV655410 CJR655406:CJR655410 CTN655406:CTN655410 DDJ655406:DDJ655410 DNF655406:DNF655410 DXB655406:DXB655410 EGX655406:EGX655410 EQT655406:EQT655410 FAP655406:FAP655410 FKL655406:FKL655410 FUH655406:FUH655410 GED655406:GED655410 GNZ655406:GNZ655410 GXV655406:GXV655410 HHR655406:HHR655410 HRN655406:HRN655410 IBJ655406:IBJ655410 ILF655406:ILF655410 IVB655406:IVB655410 JEX655406:JEX655410 JOT655406:JOT655410 JYP655406:JYP655410 KIL655406:KIL655410 KSH655406:KSH655410 LCD655406:LCD655410 LLZ655406:LLZ655410 LVV655406:LVV655410 MFR655406:MFR655410 MPN655406:MPN655410 MZJ655406:MZJ655410 NJF655406:NJF655410 NTB655406:NTB655410 OCX655406:OCX655410 OMT655406:OMT655410 OWP655406:OWP655410 PGL655406:PGL655410 PQH655406:PQH655410 QAD655406:QAD655410 QJZ655406:QJZ655410 QTV655406:QTV655410 RDR655406:RDR655410 RNN655406:RNN655410 RXJ655406:RXJ655410 SHF655406:SHF655410 SRB655406:SRB655410 TAX655406:TAX655410 TKT655406:TKT655410 TUP655406:TUP655410 UEL655406:UEL655410 UOH655406:UOH655410 UYD655406:UYD655410 VHZ655406:VHZ655410 VRV655406:VRV655410 WBR655406:WBR655410 WLN655406:WLN655410 WVJ655406:WVJ655410 B720942:B720946 IX720942:IX720946 ST720942:ST720946 ACP720942:ACP720946 AML720942:AML720946 AWH720942:AWH720946 BGD720942:BGD720946 BPZ720942:BPZ720946 BZV720942:BZV720946 CJR720942:CJR720946 CTN720942:CTN720946 DDJ720942:DDJ720946 DNF720942:DNF720946 DXB720942:DXB720946 EGX720942:EGX720946 EQT720942:EQT720946 FAP720942:FAP720946 FKL720942:FKL720946 FUH720942:FUH720946 GED720942:GED720946 GNZ720942:GNZ720946 GXV720942:GXV720946 HHR720942:HHR720946 HRN720942:HRN720946 IBJ720942:IBJ720946 ILF720942:ILF720946 IVB720942:IVB720946 JEX720942:JEX720946 JOT720942:JOT720946 JYP720942:JYP720946 KIL720942:KIL720946 KSH720942:KSH720946 LCD720942:LCD720946 LLZ720942:LLZ720946 LVV720942:LVV720946 MFR720942:MFR720946 MPN720942:MPN720946 MZJ720942:MZJ720946 NJF720942:NJF720946 NTB720942:NTB720946 OCX720942:OCX720946 OMT720942:OMT720946 OWP720942:OWP720946 PGL720942:PGL720946 PQH720942:PQH720946 QAD720942:QAD720946 QJZ720942:QJZ720946 QTV720942:QTV720946 RDR720942:RDR720946 RNN720942:RNN720946 RXJ720942:RXJ720946 SHF720942:SHF720946 SRB720942:SRB720946 TAX720942:TAX720946 TKT720942:TKT720946 TUP720942:TUP720946 UEL720942:UEL720946 UOH720942:UOH720946 UYD720942:UYD720946 VHZ720942:VHZ720946 VRV720942:VRV720946 WBR720942:WBR720946 WLN720942:WLN720946 WVJ720942:WVJ720946 B786478:B786482 IX786478:IX786482 ST786478:ST786482 ACP786478:ACP786482 AML786478:AML786482 AWH786478:AWH786482 BGD786478:BGD786482 BPZ786478:BPZ786482 BZV786478:BZV786482 CJR786478:CJR786482 CTN786478:CTN786482 DDJ786478:DDJ786482 DNF786478:DNF786482 DXB786478:DXB786482 EGX786478:EGX786482 EQT786478:EQT786482 FAP786478:FAP786482 FKL786478:FKL786482 FUH786478:FUH786482 GED786478:GED786482 GNZ786478:GNZ786482 GXV786478:GXV786482 HHR786478:HHR786482 HRN786478:HRN786482 IBJ786478:IBJ786482 ILF786478:ILF786482 IVB786478:IVB786482 JEX786478:JEX786482 JOT786478:JOT786482 JYP786478:JYP786482 KIL786478:KIL786482 KSH786478:KSH786482 LCD786478:LCD786482 LLZ786478:LLZ786482 LVV786478:LVV786482 MFR786478:MFR786482 MPN786478:MPN786482 MZJ786478:MZJ786482 NJF786478:NJF786482 NTB786478:NTB786482 OCX786478:OCX786482 OMT786478:OMT786482 OWP786478:OWP786482 PGL786478:PGL786482 PQH786478:PQH786482 QAD786478:QAD786482 QJZ786478:QJZ786482 QTV786478:QTV786482 RDR786478:RDR786482 RNN786478:RNN786482 RXJ786478:RXJ786482 SHF786478:SHF786482 SRB786478:SRB786482 TAX786478:TAX786482 TKT786478:TKT786482 TUP786478:TUP786482 UEL786478:UEL786482 UOH786478:UOH786482 UYD786478:UYD786482 VHZ786478:VHZ786482 VRV786478:VRV786482 WBR786478:WBR786482 WLN786478:WLN786482 WVJ786478:WVJ786482 B852014:B852018 IX852014:IX852018 ST852014:ST852018 ACP852014:ACP852018 AML852014:AML852018 AWH852014:AWH852018 BGD852014:BGD852018 BPZ852014:BPZ852018 BZV852014:BZV852018 CJR852014:CJR852018 CTN852014:CTN852018 DDJ852014:DDJ852018 DNF852014:DNF852018 DXB852014:DXB852018 EGX852014:EGX852018 EQT852014:EQT852018 FAP852014:FAP852018 FKL852014:FKL852018 FUH852014:FUH852018 GED852014:GED852018 GNZ852014:GNZ852018 GXV852014:GXV852018 HHR852014:HHR852018 HRN852014:HRN852018 IBJ852014:IBJ852018 ILF852014:ILF852018 IVB852014:IVB852018 JEX852014:JEX852018 JOT852014:JOT852018 JYP852014:JYP852018 KIL852014:KIL852018 KSH852014:KSH852018 LCD852014:LCD852018 LLZ852014:LLZ852018 LVV852014:LVV852018 MFR852014:MFR852018 MPN852014:MPN852018 MZJ852014:MZJ852018 NJF852014:NJF852018 NTB852014:NTB852018 OCX852014:OCX852018 OMT852014:OMT852018 OWP852014:OWP852018 PGL852014:PGL852018 PQH852014:PQH852018 QAD852014:QAD852018 QJZ852014:QJZ852018 QTV852014:QTV852018 RDR852014:RDR852018 RNN852014:RNN852018 RXJ852014:RXJ852018 SHF852014:SHF852018 SRB852014:SRB852018 TAX852014:TAX852018 TKT852014:TKT852018 TUP852014:TUP852018 UEL852014:UEL852018 UOH852014:UOH852018 UYD852014:UYD852018 VHZ852014:VHZ852018 VRV852014:VRV852018 WBR852014:WBR852018 WLN852014:WLN852018 WVJ852014:WVJ852018 B917550:B917554 IX917550:IX917554 ST917550:ST917554 ACP917550:ACP917554 AML917550:AML917554 AWH917550:AWH917554 BGD917550:BGD917554 BPZ917550:BPZ917554 BZV917550:BZV917554 CJR917550:CJR917554 CTN917550:CTN917554 DDJ917550:DDJ917554 DNF917550:DNF917554 DXB917550:DXB917554 EGX917550:EGX917554 EQT917550:EQT917554 FAP917550:FAP917554 FKL917550:FKL917554 FUH917550:FUH917554 GED917550:GED917554 GNZ917550:GNZ917554 GXV917550:GXV917554 HHR917550:HHR917554 HRN917550:HRN917554 IBJ917550:IBJ917554 ILF917550:ILF917554 IVB917550:IVB917554 JEX917550:JEX917554 JOT917550:JOT917554 JYP917550:JYP917554 KIL917550:KIL917554 KSH917550:KSH917554 LCD917550:LCD917554 LLZ917550:LLZ917554 LVV917550:LVV917554 MFR917550:MFR917554 MPN917550:MPN917554 MZJ917550:MZJ917554 NJF917550:NJF917554 NTB917550:NTB917554 OCX917550:OCX917554 OMT917550:OMT917554 OWP917550:OWP917554 PGL917550:PGL917554 PQH917550:PQH917554 QAD917550:QAD917554 QJZ917550:QJZ917554 QTV917550:QTV917554 RDR917550:RDR917554 RNN917550:RNN917554 RXJ917550:RXJ917554 SHF917550:SHF917554 SRB917550:SRB917554 TAX917550:TAX917554 TKT917550:TKT917554 TUP917550:TUP917554 UEL917550:UEL917554 UOH917550:UOH917554 UYD917550:UYD917554 VHZ917550:VHZ917554 VRV917550:VRV917554 WBR917550:WBR917554 WLN917550:WLN917554 WVJ917550:WVJ917554 B983086:B983090 IX983086:IX983090 ST983086:ST983090 ACP983086:ACP983090 AML983086:AML983090 AWH983086:AWH983090 BGD983086:BGD983090 BPZ983086:BPZ983090 BZV983086:BZV983090 CJR983086:CJR983090 CTN983086:CTN983090 DDJ983086:DDJ983090 DNF983086:DNF983090 DXB983086:DXB983090 EGX983086:EGX983090 EQT983086:EQT983090 FAP983086:FAP983090 FKL983086:FKL983090 FUH983086:FUH983090 GED983086:GED983090 GNZ983086:GNZ983090 GXV983086:GXV983090 HHR983086:HHR983090 HRN983086:HRN983090 IBJ983086:IBJ983090 ILF983086:ILF983090 IVB983086:IVB983090 JEX983086:JEX983090 JOT983086:JOT983090 JYP983086:JYP983090 KIL983086:KIL983090 KSH983086:KSH983090 LCD983086:LCD983090 LLZ983086:LLZ983090 LVV983086:LVV983090 MFR983086:MFR983090 MPN983086:MPN983090 MZJ983086:MZJ983090 NJF983086:NJF983090 NTB983086:NTB983090 OCX983086:OCX983090 OMT983086:OMT983090 OWP983086:OWP983090 PGL983086:PGL983090 PQH983086:PQH983090 QAD983086:QAD983090 QJZ983086:QJZ983090 QTV983086:QTV983090 RDR983086:RDR983090 RNN983086:RNN983090 RXJ983086:RXJ983090 SHF983086:SHF983090 SRB983086:SRB983090 TAX983086:TAX983090 TKT983086:TKT983090 TUP983086:TUP983090 UEL983086:UEL983090 UOH983086:UOH983090 UYD983086:UYD983090 VHZ983086:VHZ983090 VRV983086:VRV983090 WBR983086:WBR983090 WLN983086:WLN983090 WVJ983086:WVJ983090">
      <formula1>$F$2:$F$6</formula1>
    </dataValidation>
    <dataValidation type="list" allowBlank="1" showInputMessage="1" showErrorMessage="1" sqref="C65582:C65586 IY65582:IY65586 SU65582:SU65586 ACQ65582:ACQ65586 AMM65582:AMM65586 AWI65582:AWI65586 BGE65582:BGE65586 BQA65582:BQA65586 BZW65582:BZW65586 CJS65582:CJS65586 CTO65582:CTO65586 DDK65582:DDK65586 DNG65582:DNG65586 DXC65582:DXC65586 EGY65582:EGY65586 EQU65582:EQU65586 FAQ65582:FAQ65586 FKM65582:FKM65586 FUI65582:FUI65586 GEE65582:GEE65586 GOA65582:GOA65586 GXW65582:GXW65586 HHS65582:HHS65586 HRO65582:HRO65586 IBK65582:IBK65586 ILG65582:ILG65586 IVC65582:IVC65586 JEY65582:JEY65586 JOU65582:JOU65586 JYQ65582:JYQ65586 KIM65582:KIM65586 KSI65582:KSI65586 LCE65582:LCE65586 LMA65582:LMA65586 LVW65582:LVW65586 MFS65582:MFS65586 MPO65582:MPO65586 MZK65582:MZK65586 NJG65582:NJG65586 NTC65582:NTC65586 OCY65582:OCY65586 OMU65582:OMU65586 OWQ65582:OWQ65586 PGM65582:PGM65586 PQI65582:PQI65586 QAE65582:QAE65586 QKA65582:QKA65586 QTW65582:QTW65586 RDS65582:RDS65586 RNO65582:RNO65586 RXK65582:RXK65586 SHG65582:SHG65586 SRC65582:SRC65586 TAY65582:TAY65586 TKU65582:TKU65586 TUQ65582:TUQ65586 UEM65582:UEM65586 UOI65582:UOI65586 UYE65582:UYE65586 VIA65582:VIA65586 VRW65582:VRW65586 WBS65582:WBS65586 WLO65582:WLO65586 WVK65582:WVK65586 C131118:C131122 IY131118:IY131122 SU131118:SU131122 ACQ131118:ACQ131122 AMM131118:AMM131122 AWI131118:AWI131122 BGE131118:BGE131122 BQA131118:BQA131122 BZW131118:BZW131122 CJS131118:CJS131122 CTO131118:CTO131122 DDK131118:DDK131122 DNG131118:DNG131122 DXC131118:DXC131122 EGY131118:EGY131122 EQU131118:EQU131122 FAQ131118:FAQ131122 FKM131118:FKM131122 FUI131118:FUI131122 GEE131118:GEE131122 GOA131118:GOA131122 GXW131118:GXW131122 HHS131118:HHS131122 HRO131118:HRO131122 IBK131118:IBK131122 ILG131118:ILG131122 IVC131118:IVC131122 JEY131118:JEY131122 JOU131118:JOU131122 JYQ131118:JYQ131122 KIM131118:KIM131122 KSI131118:KSI131122 LCE131118:LCE131122 LMA131118:LMA131122 LVW131118:LVW131122 MFS131118:MFS131122 MPO131118:MPO131122 MZK131118:MZK131122 NJG131118:NJG131122 NTC131118:NTC131122 OCY131118:OCY131122 OMU131118:OMU131122 OWQ131118:OWQ131122 PGM131118:PGM131122 PQI131118:PQI131122 QAE131118:QAE131122 QKA131118:QKA131122 QTW131118:QTW131122 RDS131118:RDS131122 RNO131118:RNO131122 RXK131118:RXK131122 SHG131118:SHG131122 SRC131118:SRC131122 TAY131118:TAY131122 TKU131118:TKU131122 TUQ131118:TUQ131122 UEM131118:UEM131122 UOI131118:UOI131122 UYE131118:UYE131122 VIA131118:VIA131122 VRW131118:VRW131122 WBS131118:WBS131122 WLO131118:WLO131122 WVK131118:WVK131122 C196654:C196658 IY196654:IY196658 SU196654:SU196658 ACQ196654:ACQ196658 AMM196654:AMM196658 AWI196654:AWI196658 BGE196654:BGE196658 BQA196654:BQA196658 BZW196654:BZW196658 CJS196654:CJS196658 CTO196654:CTO196658 DDK196654:DDK196658 DNG196654:DNG196658 DXC196654:DXC196658 EGY196654:EGY196658 EQU196654:EQU196658 FAQ196654:FAQ196658 FKM196654:FKM196658 FUI196654:FUI196658 GEE196654:GEE196658 GOA196654:GOA196658 GXW196654:GXW196658 HHS196654:HHS196658 HRO196654:HRO196658 IBK196654:IBK196658 ILG196654:ILG196658 IVC196654:IVC196658 JEY196654:JEY196658 JOU196654:JOU196658 JYQ196654:JYQ196658 KIM196654:KIM196658 KSI196654:KSI196658 LCE196654:LCE196658 LMA196654:LMA196658 LVW196654:LVW196658 MFS196654:MFS196658 MPO196654:MPO196658 MZK196654:MZK196658 NJG196654:NJG196658 NTC196654:NTC196658 OCY196654:OCY196658 OMU196654:OMU196658 OWQ196654:OWQ196658 PGM196654:PGM196658 PQI196654:PQI196658 QAE196654:QAE196658 QKA196654:QKA196658 QTW196654:QTW196658 RDS196654:RDS196658 RNO196654:RNO196658 RXK196654:RXK196658 SHG196654:SHG196658 SRC196654:SRC196658 TAY196654:TAY196658 TKU196654:TKU196658 TUQ196654:TUQ196658 UEM196654:UEM196658 UOI196654:UOI196658 UYE196654:UYE196658 VIA196654:VIA196658 VRW196654:VRW196658 WBS196654:WBS196658 WLO196654:WLO196658 WVK196654:WVK196658 C262190:C262194 IY262190:IY262194 SU262190:SU262194 ACQ262190:ACQ262194 AMM262190:AMM262194 AWI262190:AWI262194 BGE262190:BGE262194 BQA262190:BQA262194 BZW262190:BZW262194 CJS262190:CJS262194 CTO262190:CTO262194 DDK262190:DDK262194 DNG262190:DNG262194 DXC262190:DXC262194 EGY262190:EGY262194 EQU262190:EQU262194 FAQ262190:FAQ262194 FKM262190:FKM262194 FUI262190:FUI262194 GEE262190:GEE262194 GOA262190:GOA262194 GXW262190:GXW262194 HHS262190:HHS262194 HRO262190:HRO262194 IBK262190:IBK262194 ILG262190:ILG262194 IVC262190:IVC262194 JEY262190:JEY262194 JOU262190:JOU262194 JYQ262190:JYQ262194 KIM262190:KIM262194 KSI262190:KSI262194 LCE262190:LCE262194 LMA262190:LMA262194 LVW262190:LVW262194 MFS262190:MFS262194 MPO262190:MPO262194 MZK262190:MZK262194 NJG262190:NJG262194 NTC262190:NTC262194 OCY262190:OCY262194 OMU262190:OMU262194 OWQ262190:OWQ262194 PGM262190:PGM262194 PQI262190:PQI262194 QAE262190:QAE262194 QKA262190:QKA262194 QTW262190:QTW262194 RDS262190:RDS262194 RNO262190:RNO262194 RXK262190:RXK262194 SHG262190:SHG262194 SRC262190:SRC262194 TAY262190:TAY262194 TKU262190:TKU262194 TUQ262190:TUQ262194 UEM262190:UEM262194 UOI262190:UOI262194 UYE262190:UYE262194 VIA262190:VIA262194 VRW262190:VRW262194 WBS262190:WBS262194 WLO262190:WLO262194 WVK262190:WVK262194 C327726:C327730 IY327726:IY327730 SU327726:SU327730 ACQ327726:ACQ327730 AMM327726:AMM327730 AWI327726:AWI327730 BGE327726:BGE327730 BQA327726:BQA327730 BZW327726:BZW327730 CJS327726:CJS327730 CTO327726:CTO327730 DDK327726:DDK327730 DNG327726:DNG327730 DXC327726:DXC327730 EGY327726:EGY327730 EQU327726:EQU327730 FAQ327726:FAQ327730 FKM327726:FKM327730 FUI327726:FUI327730 GEE327726:GEE327730 GOA327726:GOA327730 GXW327726:GXW327730 HHS327726:HHS327730 HRO327726:HRO327730 IBK327726:IBK327730 ILG327726:ILG327730 IVC327726:IVC327730 JEY327726:JEY327730 JOU327726:JOU327730 JYQ327726:JYQ327730 KIM327726:KIM327730 KSI327726:KSI327730 LCE327726:LCE327730 LMA327726:LMA327730 LVW327726:LVW327730 MFS327726:MFS327730 MPO327726:MPO327730 MZK327726:MZK327730 NJG327726:NJG327730 NTC327726:NTC327730 OCY327726:OCY327730 OMU327726:OMU327730 OWQ327726:OWQ327730 PGM327726:PGM327730 PQI327726:PQI327730 QAE327726:QAE327730 QKA327726:QKA327730 QTW327726:QTW327730 RDS327726:RDS327730 RNO327726:RNO327730 RXK327726:RXK327730 SHG327726:SHG327730 SRC327726:SRC327730 TAY327726:TAY327730 TKU327726:TKU327730 TUQ327726:TUQ327730 UEM327726:UEM327730 UOI327726:UOI327730 UYE327726:UYE327730 VIA327726:VIA327730 VRW327726:VRW327730 WBS327726:WBS327730 WLO327726:WLO327730 WVK327726:WVK327730 C393262:C393266 IY393262:IY393266 SU393262:SU393266 ACQ393262:ACQ393266 AMM393262:AMM393266 AWI393262:AWI393266 BGE393262:BGE393266 BQA393262:BQA393266 BZW393262:BZW393266 CJS393262:CJS393266 CTO393262:CTO393266 DDK393262:DDK393266 DNG393262:DNG393266 DXC393262:DXC393266 EGY393262:EGY393266 EQU393262:EQU393266 FAQ393262:FAQ393266 FKM393262:FKM393266 FUI393262:FUI393266 GEE393262:GEE393266 GOA393262:GOA393266 GXW393262:GXW393266 HHS393262:HHS393266 HRO393262:HRO393266 IBK393262:IBK393266 ILG393262:ILG393266 IVC393262:IVC393266 JEY393262:JEY393266 JOU393262:JOU393266 JYQ393262:JYQ393266 KIM393262:KIM393266 KSI393262:KSI393266 LCE393262:LCE393266 LMA393262:LMA393266 LVW393262:LVW393266 MFS393262:MFS393266 MPO393262:MPO393266 MZK393262:MZK393266 NJG393262:NJG393266 NTC393262:NTC393266 OCY393262:OCY393266 OMU393262:OMU393266 OWQ393262:OWQ393266 PGM393262:PGM393266 PQI393262:PQI393266 QAE393262:QAE393266 QKA393262:QKA393266 QTW393262:QTW393266 RDS393262:RDS393266 RNO393262:RNO393266 RXK393262:RXK393266 SHG393262:SHG393266 SRC393262:SRC393266 TAY393262:TAY393266 TKU393262:TKU393266 TUQ393262:TUQ393266 UEM393262:UEM393266 UOI393262:UOI393266 UYE393262:UYE393266 VIA393262:VIA393266 VRW393262:VRW393266 WBS393262:WBS393266 WLO393262:WLO393266 WVK393262:WVK393266 C458798:C458802 IY458798:IY458802 SU458798:SU458802 ACQ458798:ACQ458802 AMM458798:AMM458802 AWI458798:AWI458802 BGE458798:BGE458802 BQA458798:BQA458802 BZW458798:BZW458802 CJS458798:CJS458802 CTO458798:CTO458802 DDK458798:DDK458802 DNG458798:DNG458802 DXC458798:DXC458802 EGY458798:EGY458802 EQU458798:EQU458802 FAQ458798:FAQ458802 FKM458798:FKM458802 FUI458798:FUI458802 GEE458798:GEE458802 GOA458798:GOA458802 GXW458798:GXW458802 HHS458798:HHS458802 HRO458798:HRO458802 IBK458798:IBK458802 ILG458798:ILG458802 IVC458798:IVC458802 JEY458798:JEY458802 JOU458798:JOU458802 JYQ458798:JYQ458802 KIM458798:KIM458802 KSI458798:KSI458802 LCE458798:LCE458802 LMA458798:LMA458802 LVW458798:LVW458802 MFS458798:MFS458802 MPO458798:MPO458802 MZK458798:MZK458802 NJG458798:NJG458802 NTC458798:NTC458802 OCY458798:OCY458802 OMU458798:OMU458802 OWQ458798:OWQ458802 PGM458798:PGM458802 PQI458798:PQI458802 QAE458798:QAE458802 QKA458798:QKA458802 QTW458798:QTW458802 RDS458798:RDS458802 RNO458798:RNO458802 RXK458798:RXK458802 SHG458798:SHG458802 SRC458798:SRC458802 TAY458798:TAY458802 TKU458798:TKU458802 TUQ458798:TUQ458802 UEM458798:UEM458802 UOI458798:UOI458802 UYE458798:UYE458802 VIA458798:VIA458802 VRW458798:VRW458802 WBS458798:WBS458802 WLO458798:WLO458802 WVK458798:WVK458802 C524334:C524338 IY524334:IY524338 SU524334:SU524338 ACQ524334:ACQ524338 AMM524334:AMM524338 AWI524334:AWI524338 BGE524334:BGE524338 BQA524334:BQA524338 BZW524334:BZW524338 CJS524334:CJS524338 CTO524334:CTO524338 DDK524334:DDK524338 DNG524334:DNG524338 DXC524334:DXC524338 EGY524334:EGY524338 EQU524334:EQU524338 FAQ524334:FAQ524338 FKM524334:FKM524338 FUI524334:FUI524338 GEE524334:GEE524338 GOA524334:GOA524338 GXW524334:GXW524338 HHS524334:HHS524338 HRO524334:HRO524338 IBK524334:IBK524338 ILG524334:ILG524338 IVC524334:IVC524338 JEY524334:JEY524338 JOU524334:JOU524338 JYQ524334:JYQ524338 KIM524334:KIM524338 KSI524334:KSI524338 LCE524334:LCE524338 LMA524334:LMA524338 LVW524334:LVW524338 MFS524334:MFS524338 MPO524334:MPO524338 MZK524334:MZK524338 NJG524334:NJG524338 NTC524334:NTC524338 OCY524334:OCY524338 OMU524334:OMU524338 OWQ524334:OWQ524338 PGM524334:PGM524338 PQI524334:PQI524338 QAE524334:QAE524338 QKA524334:QKA524338 QTW524334:QTW524338 RDS524334:RDS524338 RNO524334:RNO524338 RXK524334:RXK524338 SHG524334:SHG524338 SRC524334:SRC524338 TAY524334:TAY524338 TKU524334:TKU524338 TUQ524334:TUQ524338 UEM524334:UEM524338 UOI524334:UOI524338 UYE524334:UYE524338 VIA524334:VIA524338 VRW524334:VRW524338 WBS524334:WBS524338 WLO524334:WLO524338 WVK524334:WVK524338 C589870:C589874 IY589870:IY589874 SU589870:SU589874 ACQ589870:ACQ589874 AMM589870:AMM589874 AWI589870:AWI589874 BGE589870:BGE589874 BQA589870:BQA589874 BZW589870:BZW589874 CJS589870:CJS589874 CTO589870:CTO589874 DDK589870:DDK589874 DNG589870:DNG589874 DXC589870:DXC589874 EGY589870:EGY589874 EQU589870:EQU589874 FAQ589870:FAQ589874 FKM589870:FKM589874 FUI589870:FUI589874 GEE589870:GEE589874 GOA589870:GOA589874 GXW589870:GXW589874 HHS589870:HHS589874 HRO589870:HRO589874 IBK589870:IBK589874 ILG589870:ILG589874 IVC589870:IVC589874 JEY589870:JEY589874 JOU589870:JOU589874 JYQ589870:JYQ589874 KIM589870:KIM589874 KSI589870:KSI589874 LCE589870:LCE589874 LMA589870:LMA589874 LVW589870:LVW589874 MFS589870:MFS589874 MPO589870:MPO589874 MZK589870:MZK589874 NJG589870:NJG589874 NTC589870:NTC589874 OCY589870:OCY589874 OMU589870:OMU589874 OWQ589870:OWQ589874 PGM589870:PGM589874 PQI589870:PQI589874 QAE589870:QAE589874 QKA589870:QKA589874 QTW589870:QTW589874 RDS589870:RDS589874 RNO589870:RNO589874 RXK589870:RXK589874 SHG589870:SHG589874 SRC589870:SRC589874 TAY589870:TAY589874 TKU589870:TKU589874 TUQ589870:TUQ589874 UEM589870:UEM589874 UOI589870:UOI589874 UYE589870:UYE589874 VIA589870:VIA589874 VRW589870:VRW589874 WBS589870:WBS589874 WLO589870:WLO589874 WVK589870:WVK589874 C655406:C655410 IY655406:IY655410 SU655406:SU655410 ACQ655406:ACQ655410 AMM655406:AMM655410 AWI655406:AWI655410 BGE655406:BGE655410 BQA655406:BQA655410 BZW655406:BZW655410 CJS655406:CJS655410 CTO655406:CTO655410 DDK655406:DDK655410 DNG655406:DNG655410 DXC655406:DXC655410 EGY655406:EGY655410 EQU655406:EQU655410 FAQ655406:FAQ655410 FKM655406:FKM655410 FUI655406:FUI655410 GEE655406:GEE655410 GOA655406:GOA655410 GXW655406:GXW655410 HHS655406:HHS655410 HRO655406:HRO655410 IBK655406:IBK655410 ILG655406:ILG655410 IVC655406:IVC655410 JEY655406:JEY655410 JOU655406:JOU655410 JYQ655406:JYQ655410 KIM655406:KIM655410 KSI655406:KSI655410 LCE655406:LCE655410 LMA655406:LMA655410 LVW655406:LVW655410 MFS655406:MFS655410 MPO655406:MPO655410 MZK655406:MZK655410 NJG655406:NJG655410 NTC655406:NTC655410 OCY655406:OCY655410 OMU655406:OMU655410 OWQ655406:OWQ655410 PGM655406:PGM655410 PQI655406:PQI655410 QAE655406:QAE655410 QKA655406:QKA655410 QTW655406:QTW655410 RDS655406:RDS655410 RNO655406:RNO655410 RXK655406:RXK655410 SHG655406:SHG655410 SRC655406:SRC655410 TAY655406:TAY655410 TKU655406:TKU655410 TUQ655406:TUQ655410 UEM655406:UEM655410 UOI655406:UOI655410 UYE655406:UYE655410 VIA655406:VIA655410 VRW655406:VRW655410 WBS655406:WBS655410 WLO655406:WLO655410 WVK655406:WVK655410 C720942:C720946 IY720942:IY720946 SU720942:SU720946 ACQ720942:ACQ720946 AMM720942:AMM720946 AWI720942:AWI720946 BGE720942:BGE720946 BQA720942:BQA720946 BZW720942:BZW720946 CJS720942:CJS720946 CTO720942:CTO720946 DDK720942:DDK720946 DNG720942:DNG720946 DXC720942:DXC720946 EGY720942:EGY720946 EQU720942:EQU720946 FAQ720942:FAQ720946 FKM720942:FKM720946 FUI720942:FUI720946 GEE720942:GEE720946 GOA720942:GOA720946 GXW720942:GXW720946 HHS720942:HHS720946 HRO720942:HRO720946 IBK720942:IBK720946 ILG720942:ILG720946 IVC720942:IVC720946 JEY720942:JEY720946 JOU720942:JOU720946 JYQ720942:JYQ720946 KIM720942:KIM720946 KSI720942:KSI720946 LCE720942:LCE720946 LMA720942:LMA720946 LVW720942:LVW720946 MFS720942:MFS720946 MPO720942:MPO720946 MZK720942:MZK720946 NJG720942:NJG720946 NTC720942:NTC720946 OCY720942:OCY720946 OMU720942:OMU720946 OWQ720942:OWQ720946 PGM720942:PGM720946 PQI720942:PQI720946 QAE720942:QAE720946 QKA720942:QKA720946 QTW720942:QTW720946 RDS720942:RDS720946 RNO720942:RNO720946 RXK720942:RXK720946 SHG720942:SHG720946 SRC720942:SRC720946 TAY720942:TAY720946 TKU720942:TKU720946 TUQ720942:TUQ720946 UEM720942:UEM720946 UOI720942:UOI720946 UYE720942:UYE720946 VIA720942:VIA720946 VRW720942:VRW720946 WBS720942:WBS720946 WLO720942:WLO720946 WVK720942:WVK720946 C786478:C786482 IY786478:IY786482 SU786478:SU786482 ACQ786478:ACQ786482 AMM786478:AMM786482 AWI786478:AWI786482 BGE786478:BGE786482 BQA786478:BQA786482 BZW786478:BZW786482 CJS786478:CJS786482 CTO786478:CTO786482 DDK786478:DDK786482 DNG786478:DNG786482 DXC786478:DXC786482 EGY786478:EGY786482 EQU786478:EQU786482 FAQ786478:FAQ786482 FKM786478:FKM786482 FUI786478:FUI786482 GEE786478:GEE786482 GOA786478:GOA786482 GXW786478:GXW786482 HHS786478:HHS786482 HRO786478:HRO786482 IBK786478:IBK786482 ILG786478:ILG786482 IVC786478:IVC786482 JEY786478:JEY786482 JOU786478:JOU786482 JYQ786478:JYQ786482 KIM786478:KIM786482 KSI786478:KSI786482 LCE786478:LCE786482 LMA786478:LMA786482 LVW786478:LVW786482 MFS786478:MFS786482 MPO786478:MPO786482 MZK786478:MZK786482 NJG786478:NJG786482 NTC786478:NTC786482 OCY786478:OCY786482 OMU786478:OMU786482 OWQ786478:OWQ786482 PGM786478:PGM786482 PQI786478:PQI786482 QAE786478:QAE786482 QKA786478:QKA786482 QTW786478:QTW786482 RDS786478:RDS786482 RNO786478:RNO786482 RXK786478:RXK786482 SHG786478:SHG786482 SRC786478:SRC786482 TAY786478:TAY786482 TKU786478:TKU786482 TUQ786478:TUQ786482 UEM786478:UEM786482 UOI786478:UOI786482 UYE786478:UYE786482 VIA786478:VIA786482 VRW786478:VRW786482 WBS786478:WBS786482 WLO786478:WLO786482 WVK786478:WVK786482 C852014:C852018 IY852014:IY852018 SU852014:SU852018 ACQ852014:ACQ852018 AMM852014:AMM852018 AWI852014:AWI852018 BGE852014:BGE852018 BQA852014:BQA852018 BZW852014:BZW852018 CJS852014:CJS852018 CTO852014:CTO852018 DDK852014:DDK852018 DNG852014:DNG852018 DXC852014:DXC852018 EGY852014:EGY852018 EQU852014:EQU852018 FAQ852014:FAQ852018 FKM852014:FKM852018 FUI852014:FUI852018 GEE852014:GEE852018 GOA852014:GOA852018 GXW852014:GXW852018 HHS852014:HHS852018 HRO852014:HRO852018 IBK852014:IBK852018 ILG852014:ILG852018 IVC852014:IVC852018 JEY852014:JEY852018 JOU852014:JOU852018 JYQ852014:JYQ852018 KIM852014:KIM852018 KSI852014:KSI852018 LCE852014:LCE852018 LMA852014:LMA852018 LVW852014:LVW852018 MFS852014:MFS852018 MPO852014:MPO852018 MZK852014:MZK852018 NJG852014:NJG852018 NTC852014:NTC852018 OCY852014:OCY852018 OMU852014:OMU852018 OWQ852014:OWQ852018 PGM852014:PGM852018 PQI852014:PQI852018 QAE852014:QAE852018 QKA852014:QKA852018 QTW852014:QTW852018 RDS852014:RDS852018 RNO852014:RNO852018 RXK852014:RXK852018 SHG852014:SHG852018 SRC852014:SRC852018 TAY852014:TAY852018 TKU852014:TKU852018 TUQ852014:TUQ852018 UEM852014:UEM852018 UOI852014:UOI852018 UYE852014:UYE852018 VIA852014:VIA852018 VRW852014:VRW852018 WBS852014:WBS852018 WLO852014:WLO852018 WVK852014:WVK852018 C917550:C917554 IY917550:IY917554 SU917550:SU917554 ACQ917550:ACQ917554 AMM917550:AMM917554 AWI917550:AWI917554 BGE917550:BGE917554 BQA917550:BQA917554 BZW917550:BZW917554 CJS917550:CJS917554 CTO917550:CTO917554 DDK917550:DDK917554 DNG917550:DNG917554 DXC917550:DXC917554 EGY917550:EGY917554 EQU917550:EQU917554 FAQ917550:FAQ917554 FKM917550:FKM917554 FUI917550:FUI917554 GEE917550:GEE917554 GOA917550:GOA917554 GXW917550:GXW917554 HHS917550:HHS917554 HRO917550:HRO917554 IBK917550:IBK917554 ILG917550:ILG917554 IVC917550:IVC917554 JEY917550:JEY917554 JOU917550:JOU917554 JYQ917550:JYQ917554 KIM917550:KIM917554 KSI917550:KSI917554 LCE917550:LCE917554 LMA917550:LMA917554 LVW917550:LVW917554 MFS917550:MFS917554 MPO917550:MPO917554 MZK917550:MZK917554 NJG917550:NJG917554 NTC917550:NTC917554 OCY917550:OCY917554 OMU917550:OMU917554 OWQ917550:OWQ917554 PGM917550:PGM917554 PQI917550:PQI917554 QAE917550:QAE917554 QKA917550:QKA917554 QTW917550:QTW917554 RDS917550:RDS917554 RNO917550:RNO917554 RXK917550:RXK917554 SHG917550:SHG917554 SRC917550:SRC917554 TAY917550:TAY917554 TKU917550:TKU917554 TUQ917550:TUQ917554 UEM917550:UEM917554 UOI917550:UOI917554 UYE917550:UYE917554 VIA917550:VIA917554 VRW917550:VRW917554 WBS917550:WBS917554 WLO917550:WLO917554 WVK917550:WVK917554 C983086:C983090 IY983086:IY983090 SU983086:SU983090 ACQ983086:ACQ983090 AMM983086:AMM983090 AWI983086:AWI983090 BGE983086:BGE983090 BQA983086:BQA983090 BZW983086:BZW983090 CJS983086:CJS983090 CTO983086:CTO983090 DDK983086:DDK983090 DNG983086:DNG983090 DXC983086:DXC983090 EGY983086:EGY983090 EQU983086:EQU983090 FAQ983086:FAQ983090 FKM983086:FKM983090 FUI983086:FUI983090 GEE983086:GEE983090 GOA983086:GOA983090 GXW983086:GXW983090 HHS983086:HHS983090 HRO983086:HRO983090 IBK983086:IBK983090 ILG983086:ILG983090 IVC983086:IVC983090 JEY983086:JEY983090 JOU983086:JOU983090 JYQ983086:JYQ983090 KIM983086:KIM983090 KSI983086:KSI983090 LCE983086:LCE983090 LMA983086:LMA983090 LVW983086:LVW983090 MFS983086:MFS983090 MPO983086:MPO983090 MZK983086:MZK983090 NJG983086:NJG983090 NTC983086:NTC983090 OCY983086:OCY983090 OMU983086:OMU983090 OWQ983086:OWQ983090 PGM983086:PGM983090 PQI983086:PQI983090 QAE983086:QAE983090 QKA983086:QKA983090 QTW983086:QTW983090 RDS983086:RDS983090 RNO983086:RNO983090 RXK983086:RXK983090 SHG983086:SHG983090 SRC983086:SRC983090 TAY983086:TAY983090 TKU983086:TKU983090 TUQ983086:TUQ983090 UEM983086:UEM983090 UOI983086:UOI983090 UYE983086:UYE983090 VIA983086:VIA983090 VRW983086:VRW983090 WBS983086:WBS983090 WLO983086:WLO983090 WVK983086:WVK983090">
      <formula1>$D$2:$D$13</formula1>
    </dataValidation>
    <dataValidation type="list" allowBlank="1" showInputMessage="1" showErrorMessage="1" sqref="F65582:F65586 JB65582:JB65586 SX65582:SX65586 ACT65582:ACT65586 AMP65582:AMP65586 AWL65582:AWL65586 BGH65582:BGH65586 BQD65582:BQD65586 BZZ65582:BZZ65586 CJV65582:CJV65586 CTR65582:CTR65586 DDN65582:DDN65586 DNJ65582:DNJ65586 DXF65582:DXF65586 EHB65582:EHB65586 EQX65582:EQX65586 FAT65582:FAT65586 FKP65582:FKP65586 FUL65582:FUL65586 GEH65582:GEH65586 GOD65582:GOD65586 GXZ65582:GXZ65586 HHV65582:HHV65586 HRR65582:HRR65586 IBN65582:IBN65586 ILJ65582:ILJ65586 IVF65582:IVF65586 JFB65582:JFB65586 JOX65582:JOX65586 JYT65582:JYT65586 KIP65582:KIP65586 KSL65582:KSL65586 LCH65582:LCH65586 LMD65582:LMD65586 LVZ65582:LVZ65586 MFV65582:MFV65586 MPR65582:MPR65586 MZN65582:MZN65586 NJJ65582:NJJ65586 NTF65582:NTF65586 ODB65582:ODB65586 OMX65582:OMX65586 OWT65582:OWT65586 PGP65582:PGP65586 PQL65582:PQL65586 QAH65582:QAH65586 QKD65582:QKD65586 QTZ65582:QTZ65586 RDV65582:RDV65586 RNR65582:RNR65586 RXN65582:RXN65586 SHJ65582:SHJ65586 SRF65582:SRF65586 TBB65582:TBB65586 TKX65582:TKX65586 TUT65582:TUT65586 UEP65582:UEP65586 UOL65582:UOL65586 UYH65582:UYH65586 VID65582:VID65586 VRZ65582:VRZ65586 WBV65582:WBV65586 WLR65582:WLR65586 WVN65582:WVN65586 F131118:F131122 JB131118:JB131122 SX131118:SX131122 ACT131118:ACT131122 AMP131118:AMP131122 AWL131118:AWL131122 BGH131118:BGH131122 BQD131118:BQD131122 BZZ131118:BZZ131122 CJV131118:CJV131122 CTR131118:CTR131122 DDN131118:DDN131122 DNJ131118:DNJ131122 DXF131118:DXF131122 EHB131118:EHB131122 EQX131118:EQX131122 FAT131118:FAT131122 FKP131118:FKP131122 FUL131118:FUL131122 GEH131118:GEH131122 GOD131118:GOD131122 GXZ131118:GXZ131122 HHV131118:HHV131122 HRR131118:HRR131122 IBN131118:IBN131122 ILJ131118:ILJ131122 IVF131118:IVF131122 JFB131118:JFB131122 JOX131118:JOX131122 JYT131118:JYT131122 KIP131118:KIP131122 KSL131118:KSL131122 LCH131118:LCH131122 LMD131118:LMD131122 LVZ131118:LVZ131122 MFV131118:MFV131122 MPR131118:MPR131122 MZN131118:MZN131122 NJJ131118:NJJ131122 NTF131118:NTF131122 ODB131118:ODB131122 OMX131118:OMX131122 OWT131118:OWT131122 PGP131118:PGP131122 PQL131118:PQL131122 QAH131118:QAH131122 QKD131118:QKD131122 QTZ131118:QTZ131122 RDV131118:RDV131122 RNR131118:RNR131122 RXN131118:RXN131122 SHJ131118:SHJ131122 SRF131118:SRF131122 TBB131118:TBB131122 TKX131118:TKX131122 TUT131118:TUT131122 UEP131118:UEP131122 UOL131118:UOL131122 UYH131118:UYH131122 VID131118:VID131122 VRZ131118:VRZ131122 WBV131118:WBV131122 WLR131118:WLR131122 WVN131118:WVN131122 F196654:F196658 JB196654:JB196658 SX196654:SX196658 ACT196654:ACT196658 AMP196654:AMP196658 AWL196654:AWL196658 BGH196654:BGH196658 BQD196654:BQD196658 BZZ196654:BZZ196658 CJV196654:CJV196658 CTR196654:CTR196658 DDN196654:DDN196658 DNJ196654:DNJ196658 DXF196654:DXF196658 EHB196654:EHB196658 EQX196654:EQX196658 FAT196654:FAT196658 FKP196654:FKP196658 FUL196654:FUL196658 GEH196654:GEH196658 GOD196654:GOD196658 GXZ196654:GXZ196658 HHV196654:HHV196658 HRR196654:HRR196658 IBN196654:IBN196658 ILJ196654:ILJ196658 IVF196654:IVF196658 JFB196654:JFB196658 JOX196654:JOX196658 JYT196654:JYT196658 KIP196654:KIP196658 KSL196654:KSL196658 LCH196654:LCH196658 LMD196654:LMD196658 LVZ196654:LVZ196658 MFV196654:MFV196658 MPR196654:MPR196658 MZN196654:MZN196658 NJJ196654:NJJ196658 NTF196654:NTF196658 ODB196654:ODB196658 OMX196654:OMX196658 OWT196654:OWT196658 PGP196654:PGP196658 PQL196654:PQL196658 QAH196654:QAH196658 QKD196654:QKD196658 QTZ196654:QTZ196658 RDV196654:RDV196658 RNR196654:RNR196658 RXN196654:RXN196658 SHJ196654:SHJ196658 SRF196654:SRF196658 TBB196654:TBB196658 TKX196654:TKX196658 TUT196654:TUT196658 UEP196654:UEP196658 UOL196654:UOL196658 UYH196654:UYH196658 VID196654:VID196658 VRZ196654:VRZ196658 WBV196654:WBV196658 WLR196654:WLR196658 WVN196654:WVN196658 F262190:F262194 JB262190:JB262194 SX262190:SX262194 ACT262190:ACT262194 AMP262190:AMP262194 AWL262190:AWL262194 BGH262190:BGH262194 BQD262190:BQD262194 BZZ262190:BZZ262194 CJV262190:CJV262194 CTR262190:CTR262194 DDN262190:DDN262194 DNJ262190:DNJ262194 DXF262190:DXF262194 EHB262190:EHB262194 EQX262190:EQX262194 FAT262190:FAT262194 FKP262190:FKP262194 FUL262190:FUL262194 GEH262190:GEH262194 GOD262190:GOD262194 GXZ262190:GXZ262194 HHV262190:HHV262194 HRR262190:HRR262194 IBN262190:IBN262194 ILJ262190:ILJ262194 IVF262190:IVF262194 JFB262190:JFB262194 JOX262190:JOX262194 JYT262190:JYT262194 KIP262190:KIP262194 KSL262190:KSL262194 LCH262190:LCH262194 LMD262190:LMD262194 LVZ262190:LVZ262194 MFV262190:MFV262194 MPR262190:MPR262194 MZN262190:MZN262194 NJJ262190:NJJ262194 NTF262190:NTF262194 ODB262190:ODB262194 OMX262190:OMX262194 OWT262190:OWT262194 PGP262190:PGP262194 PQL262190:PQL262194 QAH262190:QAH262194 QKD262190:QKD262194 QTZ262190:QTZ262194 RDV262190:RDV262194 RNR262190:RNR262194 RXN262190:RXN262194 SHJ262190:SHJ262194 SRF262190:SRF262194 TBB262190:TBB262194 TKX262190:TKX262194 TUT262190:TUT262194 UEP262190:UEP262194 UOL262190:UOL262194 UYH262190:UYH262194 VID262190:VID262194 VRZ262190:VRZ262194 WBV262190:WBV262194 WLR262190:WLR262194 WVN262190:WVN262194 F327726:F327730 JB327726:JB327730 SX327726:SX327730 ACT327726:ACT327730 AMP327726:AMP327730 AWL327726:AWL327730 BGH327726:BGH327730 BQD327726:BQD327730 BZZ327726:BZZ327730 CJV327726:CJV327730 CTR327726:CTR327730 DDN327726:DDN327730 DNJ327726:DNJ327730 DXF327726:DXF327730 EHB327726:EHB327730 EQX327726:EQX327730 FAT327726:FAT327730 FKP327726:FKP327730 FUL327726:FUL327730 GEH327726:GEH327730 GOD327726:GOD327730 GXZ327726:GXZ327730 HHV327726:HHV327730 HRR327726:HRR327730 IBN327726:IBN327730 ILJ327726:ILJ327730 IVF327726:IVF327730 JFB327726:JFB327730 JOX327726:JOX327730 JYT327726:JYT327730 KIP327726:KIP327730 KSL327726:KSL327730 LCH327726:LCH327730 LMD327726:LMD327730 LVZ327726:LVZ327730 MFV327726:MFV327730 MPR327726:MPR327730 MZN327726:MZN327730 NJJ327726:NJJ327730 NTF327726:NTF327730 ODB327726:ODB327730 OMX327726:OMX327730 OWT327726:OWT327730 PGP327726:PGP327730 PQL327726:PQL327730 QAH327726:QAH327730 QKD327726:QKD327730 QTZ327726:QTZ327730 RDV327726:RDV327730 RNR327726:RNR327730 RXN327726:RXN327730 SHJ327726:SHJ327730 SRF327726:SRF327730 TBB327726:TBB327730 TKX327726:TKX327730 TUT327726:TUT327730 UEP327726:UEP327730 UOL327726:UOL327730 UYH327726:UYH327730 VID327726:VID327730 VRZ327726:VRZ327730 WBV327726:WBV327730 WLR327726:WLR327730 WVN327726:WVN327730 F393262:F393266 JB393262:JB393266 SX393262:SX393266 ACT393262:ACT393266 AMP393262:AMP393266 AWL393262:AWL393266 BGH393262:BGH393266 BQD393262:BQD393266 BZZ393262:BZZ393266 CJV393262:CJV393266 CTR393262:CTR393266 DDN393262:DDN393266 DNJ393262:DNJ393266 DXF393262:DXF393266 EHB393262:EHB393266 EQX393262:EQX393266 FAT393262:FAT393266 FKP393262:FKP393266 FUL393262:FUL393266 GEH393262:GEH393266 GOD393262:GOD393266 GXZ393262:GXZ393266 HHV393262:HHV393266 HRR393262:HRR393266 IBN393262:IBN393266 ILJ393262:ILJ393266 IVF393262:IVF393266 JFB393262:JFB393266 JOX393262:JOX393266 JYT393262:JYT393266 KIP393262:KIP393266 KSL393262:KSL393266 LCH393262:LCH393266 LMD393262:LMD393266 LVZ393262:LVZ393266 MFV393262:MFV393266 MPR393262:MPR393266 MZN393262:MZN393266 NJJ393262:NJJ393266 NTF393262:NTF393266 ODB393262:ODB393266 OMX393262:OMX393266 OWT393262:OWT393266 PGP393262:PGP393266 PQL393262:PQL393266 QAH393262:QAH393266 QKD393262:QKD393266 QTZ393262:QTZ393266 RDV393262:RDV393266 RNR393262:RNR393266 RXN393262:RXN393266 SHJ393262:SHJ393266 SRF393262:SRF393266 TBB393262:TBB393266 TKX393262:TKX393266 TUT393262:TUT393266 UEP393262:UEP393266 UOL393262:UOL393266 UYH393262:UYH393266 VID393262:VID393266 VRZ393262:VRZ393266 WBV393262:WBV393266 WLR393262:WLR393266 WVN393262:WVN393266 F458798:F458802 JB458798:JB458802 SX458798:SX458802 ACT458798:ACT458802 AMP458798:AMP458802 AWL458798:AWL458802 BGH458798:BGH458802 BQD458798:BQD458802 BZZ458798:BZZ458802 CJV458798:CJV458802 CTR458798:CTR458802 DDN458798:DDN458802 DNJ458798:DNJ458802 DXF458798:DXF458802 EHB458798:EHB458802 EQX458798:EQX458802 FAT458798:FAT458802 FKP458798:FKP458802 FUL458798:FUL458802 GEH458798:GEH458802 GOD458798:GOD458802 GXZ458798:GXZ458802 HHV458798:HHV458802 HRR458798:HRR458802 IBN458798:IBN458802 ILJ458798:ILJ458802 IVF458798:IVF458802 JFB458798:JFB458802 JOX458798:JOX458802 JYT458798:JYT458802 KIP458798:KIP458802 KSL458798:KSL458802 LCH458798:LCH458802 LMD458798:LMD458802 LVZ458798:LVZ458802 MFV458798:MFV458802 MPR458798:MPR458802 MZN458798:MZN458802 NJJ458798:NJJ458802 NTF458798:NTF458802 ODB458798:ODB458802 OMX458798:OMX458802 OWT458798:OWT458802 PGP458798:PGP458802 PQL458798:PQL458802 QAH458798:QAH458802 QKD458798:QKD458802 QTZ458798:QTZ458802 RDV458798:RDV458802 RNR458798:RNR458802 RXN458798:RXN458802 SHJ458798:SHJ458802 SRF458798:SRF458802 TBB458798:TBB458802 TKX458798:TKX458802 TUT458798:TUT458802 UEP458798:UEP458802 UOL458798:UOL458802 UYH458798:UYH458802 VID458798:VID458802 VRZ458798:VRZ458802 WBV458798:WBV458802 WLR458798:WLR458802 WVN458798:WVN458802 F524334:F524338 JB524334:JB524338 SX524334:SX524338 ACT524334:ACT524338 AMP524334:AMP524338 AWL524334:AWL524338 BGH524334:BGH524338 BQD524334:BQD524338 BZZ524334:BZZ524338 CJV524334:CJV524338 CTR524334:CTR524338 DDN524334:DDN524338 DNJ524334:DNJ524338 DXF524334:DXF524338 EHB524334:EHB524338 EQX524334:EQX524338 FAT524334:FAT524338 FKP524334:FKP524338 FUL524334:FUL524338 GEH524334:GEH524338 GOD524334:GOD524338 GXZ524334:GXZ524338 HHV524334:HHV524338 HRR524334:HRR524338 IBN524334:IBN524338 ILJ524334:ILJ524338 IVF524334:IVF524338 JFB524334:JFB524338 JOX524334:JOX524338 JYT524334:JYT524338 KIP524334:KIP524338 KSL524334:KSL524338 LCH524334:LCH524338 LMD524334:LMD524338 LVZ524334:LVZ524338 MFV524334:MFV524338 MPR524334:MPR524338 MZN524334:MZN524338 NJJ524334:NJJ524338 NTF524334:NTF524338 ODB524334:ODB524338 OMX524334:OMX524338 OWT524334:OWT524338 PGP524334:PGP524338 PQL524334:PQL524338 QAH524334:QAH524338 QKD524334:QKD524338 QTZ524334:QTZ524338 RDV524334:RDV524338 RNR524334:RNR524338 RXN524334:RXN524338 SHJ524334:SHJ524338 SRF524334:SRF524338 TBB524334:TBB524338 TKX524334:TKX524338 TUT524334:TUT524338 UEP524334:UEP524338 UOL524334:UOL524338 UYH524334:UYH524338 VID524334:VID524338 VRZ524334:VRZ524338 WBV524334:WBV524338 WLR524334:WLR524338 WVN524334:WVN524338 F589870:F589874 JB589870:JB589874 SX589870:SX589874 ACT589870:ACT589874 AMP589870:AMP589874 AWL589870:AWL589874 BGH589870:BGH589874 BQD589870:BQD589874 BZZ589870:BZZ589874 CJV589870:CJV589874 CTR589870:CTR589874 DDN589870:DDN589874 DNJ589870:DNJ589874 DXF589870:DXF589874 EHB589870:EHB589874 EQX589870:EQX589874 FAT589870:FAT589874 FKP589870:FKP589874 FUL589870:FUL589874 GEH589870:GEH589874 GOD589870:GOD589874 GXZ589870:GXZ589874 HHV589870:HHV589874 HRR589870:HRR589874 IBN589870:IBN589874 ILJ589870:ILJ589874 IVF589870:IVF589874 JFB589870:JFB589874 JOX589870:JOX589874 JYT589870:JYT589874 KIP589870:KIP589874 KSL589870:KSL589874 LCH589870:LCH589874 LMD589870:LMD589874 LVZ589870:LVZ589874 MFV589870:MFV589874 MPR589870:MPR589874 MZN589870:MZN589874 NJJ589870:NJJ589874 NTF589870:NTF589874 ODB589870:ODB589874 OMX589870:OMX589874 OWT589870:OWT589874 PGP589870:PGP589874 PQL589870:PQL589874 QAH589870:QAH589874 QKD589870:QKD589874 QTZ589870:QTZ589874 RDV589870:RDV589874 RNR589870:RNR589874 RXN589870:RXN589874 SHJ589870:SHJ589874 SRF589870:SRF589874 TBB589870:TBB589874 TKX589870:TKX589874 TUT589870:TUT589874 UEP589870:UEP589874 UOL589870:UOL589874 UYH589870:UYH589874 VID589870:VID589874 VRZ589870:VRZ589874 WBV589870:WBV589874 WLR589870:WLR589874 WVN589870:WVN589874 F655406:F655410 JB655406:JB655410 SX655406:SX655410 ACT655406:ACT655410 AMP655406:AMP655410 AWL655406:AWL655410 BGH655406:BGH655410 BQD655406:BQD655410 BZZ655406:BZZ655410 CJV655406:CJV655410 CTR655406:CTR655410 DDN655406:DDN655410 DNJ655406:DNJ655410 DXF655406:DXF655410 EHB655406:EHB655410 EQX655406:EQX655410 FAT655406:FAT655410 FKP655406:FKP655410 FUL655406:FUL655410 GEH655406:GEH655410 GOD655406:GOD655410 GXZ655406:GXZ655410 HHV655406:HHV655410 HRR655406:HRR655410 IBN655406:IBN655410 ILJ655406:ILJ655410 IVF655406:IVF655410 JFB655406:JFB655410 JOX655406:JOX655410 JYT655406:JYT655410 KIP655406:KIP655410 KSL655406:KSL655410 LCH655406:LCH655410 LMD655406:LMD655410 LVZ655406:LVZ655410 MFV655406:MFV655410 MPR655406:MPR655410 MZN655406:MZN655410 NJJ655406:NJJ655410 NTF655406:NTF655410 ODB655406:ODB655410 OMX655406:OMX655410 OWT655406:OWT655410 PGP655406:PGP655410 PQL655406:PQL655410 QAH655406:QAH655410 QKD655406:QKD655410 QTZ655406:QTZ655410 RDV655406:RDV655410 RNR655406:RNR655410 RXN655406:RXN655410 SHJ655406:SHJ655410 SRF655406:SRF655410 TBB655406:TBB655410 TKX655406:TKX655410 TUT655406:TUT655410 UEP655406:UEP655410 UOL655406:UOL655410 UYH655406:UYH655410 VID655406:VID655410 VRZ655406:VRZ655410 WBV655406:WBV655410 WLR655406:WLR655410 WVN655406:WVN655410 F720942:F720946 JB720942:JB720946 SX720942:SX720946 ACT720942:ACT720946 AMP720942:AMP720946 AWL720942:AWL720946 BGH720942:BGH720946 BQD720942:BQD720946 BZZ720942:BZZ720946 CJV720942:CJV720946 CTR720942:CTR720946 DDN720942:DDN720946 DNJ720942:DNJ720946 DXF720942:DXF720946 EHB720942:EHB720946 EQX720942:EQX720946 FAT720942:FAT720946 FKP720942:FKP720946 FUL720942:FUL720946 GEH720942:GEH720946 GOD720942:GOD720946 GXZ720942:GXZ720946 HHV720942:HHV720946 HRR720942:HRR720946 IBN720942:IBN720946 ILJ720942:ILJ720946 IVF720942:IVF720946 JFB720942:JFB720946 JOX720942:JOX720946 JYT720942:JYT720946 KIP720942:KIP720946 KSL720942:KSL720946 LCH720942:LCH720946 LMD720942:LMD720946 LVZ720942:LVZ720946 MFV720942:MFV720946 MPR720942:MPR720946 MZN720942:MZN720946 NJJ720942:NJJ720946 NTF720942:NTF720946 ODB720942:ODB720946 OMX720942:OMX720946 OWT720942:OWT720946 PGP720942:PGP720946 PQL720942:PQL720946 QAH720942:QAH720946 QKD720942:QKD720946 QTZ720942:QTZ720946 RDV720942:RDV720946 RNR720942:RNR720946 RXN720942:RXN720946 SHJ720942:SHJ720946 SRF720942:SRF720946 TBB720942:TBB720946 TKX720942:TKX720946 TUT720942:TUT720946 UEP720942:UEP720946 UOL720942:UOL720946 UYH720942:UYH720946 VID720942:VID720946 VRZ720942:VRZ720946 WBV720942:WBV720946 WLR720942:WLR720946 WVN720942:WVN720946 F786478:F786482 JB786478:JB786482 SX786478:SX786482 ACT786478:ACT786482 AMP786478:AMP786482 AWL786478:AWL786482 BGH786478:BGH786482 BQD786478:BQD786482 BZZ786478:BZZ786482 CJV786478:CJV786482 CTR786478:CTR786482 DDN786478:DDN786482 DNJ786478:DNJ786482 DXF786478:DXF786482 EHB786478:EHB786482 EQX786478:EQX786482 FAT786478:FAT786482 FKP786478:FKP786482 FUL786478:FUL786482 GEH786478:GEH786482 GOD786478:GOD786482 GXZ786478:GXZ786482 HHV786478:HHV786482 HRR786478:HRR786482 IBN786478:IBN786482 ILJ786478:ILJ786482 IVF786478:IVF786482 JFB786478:JFB786482 JOX786478:JOX786482 JYT786478:JYT786482 KIP786478:KIP786482 KSL786478:KSL786482 LCH786478:LCH786482 LMD786478:LMD786482 LVZ786478:LVZ786482 MFV786478:MFV786482 MPR786478:MPR786482 MZN786478:MZN786482 NJJ786478:NJJ786482 NTF786478:NTF786482 ODB786478:ODB786482 OMX786478:OMX786482 OWT786478:OWT786482 PGP786478:PGP786482 PQL786478:PQL786482 QAH786478:QAH786482 QKD786478:QKD786482 QTZ786478:QTZ786482 RDV786478:RDV786482 RNR786478:RNR786482 RXN786478:RXN786482 SHJ786478:SHJ786482 SRF786478:SRF786482 TBB786478:TBB786482 TKX786478:TKX786482 TUT786478:TUT786482 UEP786478:UEP786482 UOL786478:UOL786482 UYH786478:UYH786482 VID786478:VID786482 VRZ786478:VRZ786482 WBV786478:WBV786482 WLR786478:WLR786482 WVN786478:WVN786482 F852014:F852018 JB852014:JB852018 SX852014:SX852018 ACT852014:ACT852018 AMP852014:AMP852018 AWL852014:AWL852018 BGH852014:BGH852018 BQD852014:BQD852018 BZZ852014:BZZ852018 CJV852014:CJV852018 CTR852014:CTR852018 DDN852014:DDN852018 DNJ852014:DNJ852018 DXF852014:DXF852018 EHB852014:EHB852018 EQX852014:EQX852018 FAT852014:FAT852018 FKP852014:FKP852018 FUL852014:FUL852018 GEH852014:GEH852018 GOD852014:GOD852018 GXZ852014:GXZ852018 HHV852014:HHV852018 HRR852014:HRR852018 IBN852014:IBN852018 ILJ852014:ILJ852018 IVF852014:IVF852018 JFB852014:JFB852018 JOX852014:JOX852018 JYT852014:JYT852018 KIP852014:KIP852018 KSL852014:KSL852018 LCH852014:LCH852018 LMD852014:LMD852018 LVZ852014:LVZ852018 MFV852014:MFV852018 MPR852014:MPR852018 MZN852014:MZN852018 NJJ852014:NJJ852018 NTF852014:NTF852018 ODB852014:ODB852018 OMX852014:OMX852018 OWT852014:OWT852018 PGP852014:PGP852018 PQL852014:PQL852018 QAH852014:QAH852018 QKD852014:QKD852018 QTZ852014:QTZ852018 RDV852014:RDV852018 RNR852014:RNR852018 RXN852014:RXN852018 SHJ852014:SHJ852018 SRF852014:SRF852018 TBB852014:TBB852018 TKX852014:TKX852018 TUT852014:TUT852018 UEP852014:UEP852018 UOL852014:UOL852018 UYH852014:UYH852018 VID852014:VID852018 VRZ852014:VRZ852018 WBV852014:WBV852018 WLR852014:WLR852018 WVN852014:WVN852018 F917550:F917554 JB917550:JB917554 SX917550:SX917554 ACT917550:ACT917554 AMP917550:AMP917554 AWL917550:AWL917554 BGH917550:BGH917554 BQD917550:BQD917554 BZZ917550:BZZ917554 CJV917550:CJV917554 CTR917550:CTR917554 DDN917550:DDN917554 DNJ917550:DNJ917554 DXF917550:DXF917554 EHB917550:EHB917554 EQX917550:EQX917554 FAT917550:FAT917554 FKP917550:FKP917554 FUL917550:FUL917554 GEH917550:GEH917554 GOD917550:GOD917554 GXZ917550:GXZ917554 HHV917550:HHV917554 HRR917550:HRR917554 IBN917550:IBN917554 ILJ917550:ILJ917554 IVF917550:IVF917554 JFB917550:JFB917554 JOX917550:JOX917554 JYT917550:JYT917554 KIP917550:KIP917554 KSL917550:KSL917554 LCH917550:LCH917554 LMD917550:LMD917554 LVZ917550:LVZ917554 MFV917550:MFV917554 MPR917550:MPR917554 MZN917550:MZN917554 NJJ917550:NJJ917554 NTF917550:NTF917554 ODB917550:ODB917554 OMX917550:OMX917554 OWT917550:OWT917554 PGP917550:PGP917554 PQL917550:PQL917554 QAH917550:QAH917554 QKD917550:QKD917554 QTZ917550:QTZ917554 RDV917550:RDV917554 RNR917550:RNR917554 RXN917550:RXN917554 SHJ917550:SHJ917554 SRF917550:SRF917554 TBB917550:TBB917554 TKX917550:TKX917554 TUT917550:TUT917554 UEP917550:UEP917554 UOL917550:UOL917554 UYH917550:UYH917554 VID917550:VID917554 VRZ917550:VRZ917554 WBV917550:WBV917554 WLR917550:WLR917554 WVN917550:WVN917554 F983086:F983090 JB983086:JB983090 SX983086:SX983090 ACT983086:ACT983090 AMP983086:AMP983090 AWL983086:AWL983090 BGH983086:BGH983090 BQD983086:BQD983090 BZZ983086:BZZ983090 CJV983086:CJV983090 CTR983086:CTR983090 DDN983086:DDN983090 DNJ983086:DNJ983090 DXF983086:DXF983090 EHB983086:EHB983090 EQX983086:EQX983090 FAT983086:FAT983090 FKP983086:FKP983090 FUL983086:FUL983090 GEH983086:GEH983090 GOD983086:GOD983090 GXZ983086:GXZ983090 HHV983086:HHV983090 HRR983086:HRR983090 IBN983086:IBN983090 ILJ983086:ILJ983090 IVF983086:IVF983090 JFB983086:JFB983090 JOX983086:JOX983090 JYT983086:JYT983090 KIP983086:KIP983090 KSL983086:KSL983090 LCH983086:LCH983090 LMD983086:LMD983090 LVZ983086:LVZ983090 MFV983086:MFV983090 MPR983086:MPR983090 MZN983086:MZN983090 NJJ983086:NJJ983090 NTF983086:NTF983090 ODB983086:ODB983090 OMX983086:OMX983090 OWT983086:OWT983090 PGP983086:PGP983090 PQL983086:PQL983090 QAH983086:QAH983090 QKD983086:QKD983090 QTZ983086:QTZ983090 RDV983086:RDV983090 RNR983086:RNR983090 RXN983086:RXN983090 SHJ983086:SHJ983090 SRF983086:SRF983090 TBB983086:TBB983090 TKX983086:TKX983090 TUT983086:TUT983090 UEP983086:UEP983090 UOL983086:UOL983090 UYH983086:UYH983090 VID983086:VID983090 VRZ983086:VRZ983090 WBV983086:WBV983090 WLR983086:WLR983090 WVN983086:WVN983090">
      <formula1>$G$2:$G$5</formula1>
    </dataValidation>
    <dataValidation type="list" allowBlank="1" showInputMessage="1" showErrorMessage="1" sqref="I65582:I65586 JE65582:JE65586 TA65582:TA65586 ACW65582:ACW65586 AMS65582:AMS65586 AWO65582:AWO65586 BGK65582:BGK65586 BQG65582:BQG65586 CAC65582:CAC65586 CJY65582:CJY65586 CTU65582:CTU65586 DDQ65582:DDQ65586 DNM65582:DNM65586 DXI65582:DXI65586 EHE65582:EHE65586 ERA65582:ERA65586 FAW65582:FAW65586 FKS65582:FKS65586 FUO65582:FUO65586 GEK65582:GEK65586 GOG65582:GOG65586 GYC65582:GYC65586 HHY65582:HHY65586 HRU65582:HRU65586 IBQ65582:IBQ65586 ILM65582:ILM65586 IVI65582:IVI65586 JFE65582:JFE65586 JPA65582:JPA65586 JYW65582:JYW65586 KIS65582:KIS65586 KSO65582:KSO65586 LCK65582:LCK65586 LMG65582:LMG65586 LWC65582:LWC65586 MFY65582:MFY65586 MPU65582:MPU65586 MZQ65582:MZQ65586 NJM65582:NJM65586 NTI65582:NTI65586 ODE65582:ODE65586 ONA65582:ONA65586 OWW65582:OWW65586 PGS65582:PGS65586 PQO65582:PQO65586 QAK65582:QAK65586 QKG65582:QKG65586 QUC65582:QUC65586 RDY65582:RDY65586 RNU65582:RNU65586 RXQ65582:RXQ65586 SHM65582:SHM65586 SRI65582:SRI65586 TBE65582:TBE65586 TLA65582:TLA65586 TUW65582:TUW65586 UES65582:UES65586 UOO65582:UOO65586 UYK65582:UYK65586 VIG65582:VIG65586 VSC65582:VSC65586 WBY65582:WBY65586 WLU65582:WLU65586 WVQ65582:WVQ65586 I131118:I131122 JE131118:JE131122 TA131118:TA131122 ACW131118:ACW131122 AMS131118:AMS131122 AWO131118:AWO131122 BGK131118:BGK131122 BQG131118:BQG131122 CAC131118:CAC131122 CJY131118:CJY131122 CTU131118:CTU131122 DDQ131118:DDQ131122 DNM131118:DNM131122 DXI131118:DXI131122 EHE131118:EHE131122 ERA131118:ERA131122 FAW131118:FAW131122 FKS131118:FKS131122 FUO131118:FUO131122 GEK131118:GEK131122 GOG131118:GOG131122 GYC131118:GYC131122 HHY131118:HHY131122 HRU131118:HRU131122 IBQ131118:IBQ131122 ILM131118:ILM131122 IVI131118:IVI131122 JFE131118:JFE131122 JPA131118:JPA131122 JYW131118:JYW131122 KIS131118:KIS131122 KSO131118:KSO131122 LCK131118:LCK131122 LMG131118:LMG131122 LWC131118:LWC131122 MFY131118:MFY131122 MPU131118:MPU131122 MZQ131118:MZQ131122 NJM131118:NJM131122 NTI131118:NTI131122 ODE131118:ODE131122 ONA131118:ONA131122 OWW131118:OWW131122 PGS131118:PGS131122 PQO131118:PQO131122 QAK131118:QAK131122 QKG131118:QKG131122 QUC131118:QUC131122 RDY131118:RDY131122 RNU131118:RNU131122 RXQ131118:RXQ131122 SHM131118:SHM131122 SRI131118:SRI131122 TBE131118:TBE131122 TLA131118:TLA131122 TUW131118:TUW131122 UES131118:UES131122 UOO131118:UOO131122 UYK131118:UYK131122 VIG131118:VIG131122 VSC131118:VSC131122 WBY131118:WBY131122 WLU131118:WLU131122 WVQ131118:WVQ131122 I196654:I196658 JE196654:JE196658 TA196654:TA196658 ACW196654:ACW196658 AMS196654:AMS196658 AWO196654:AWO196658 BGK196654:BGK196658 BQG196654:BQG196658 CAC196654:CAC196658 CJY196654:CJY196658 CTU196654:CTU196658 DDQ196654:DDQ196658 DNM196654:DNM196658 DXI196654:DXI196658 EHE196654:EHE196658 ERA196654:ERA196658 FAW196654:FAW196658 FKS196654:FKS196658 FUO196654:FUO196658 GEK196654:GEK196658 GOG196654:GOG196658 GYC196654:GYC196658 HHY196654:HHY196658 HRU196654:HRU196658 IBQ196654:IBQ196658 ILM196654:ILM196658 IVI196654:IVI196658 JFE196654:JFE196658 JPA196654:JPA196658 JYW196654:JYW196658 KIS196654:KIS196658 KSO196654:KSO196658 LCK196654:LCK196658 LMG196654:LMG196658 LWC196654:LWC196658 MFY196654:MFY196658 MPU196654:MPU196658 MZQ196654:MZQ196658 NJM196654:NJM196658 NTI196654:NTI196658 ODE196654:ODE196658 ONA196654:ONA196658 OWW196654:OWW196658 PGS196654:PGS196658 PQO196654:PQO196658 QAK196654:QAK196658 QKG196654:QKG196658 QUC196654:QUC196658 RDY196654:RDY196658 RNU196654:RNU196658 RXQ196654:RXQ196658 SHM196654:SHM196658 SRI196654:SRI196658 TBE196654:TBE196658 TLA196654:TLA196658 TUW196654:TUW196658 UES196654:UES196658 UOO196654:UOO196658 UYK196654:UYK196658 VIG196654:VIG196658 VSC196654:VSC196658 WBY196654:WBY196658 WLU196654:WLU196658 WVQ196654:WVQ196658 I262190:I262194 JE262190:JE262194 TA262190:TA262194 ACW262190:ACW262194 AMS262190:AMS262194 AWO262190:AWO262194 BGK262190:BGK262194 BQG262190:BQG262194 CAC262190:CAC262194 CJY262190:CJY262194 CTU262190:CTU262194 DDQ262190:DDQ262194 DNM262190:DNM262194 DXI262190:DXI262194 EHE262190:EHE262194 ERA262190:ERA262194 FAW262190:FAW262194 FKS262190:FKS262194 FUO262190:FUO262194 GEK262190:GEK262194 GOG262190:GOG262194 GYC262190:GYC262194 HHY262190:HHY262194 HRU262190:HRU262194 IBQ262190:IBQ262194 ILM262190:ILM262194 IVI262190:IVI262194 JFE262190:JFE262194 JPA262190:JPA262194 JYW262190:JYW262194 KIS262190:KIS262194 KSO262190:KSO262194 LCK262190:LCK262194 LMG262190:LMG262194 LWC262190:LWC262194 MFY262190:MFY262194 MPU262190:MPU262194 MZQ262190:MZQ262194 NJM262190:NJM262194 NTI262190:NTI262194 ODE262190:ODE262194 ONA262190:ONA262194 OWW262190:OWW262194 PGS262190:PGS262194 PQO262190:PQO262194 QAK262190:QAK262194 QKG262190:QKG262194 QUC262190:QUC262194 RDY262190:RDY262194 RNU262190:RNU262194 RXQ262190:RXQ262194 SHM262190:SHM262194 SRI262190:SRI262194 TBE262190:TBE262194 TLA262190:TLA262194 TUW262190:TUW262194 UES262190:UES262194 UOO262190:UOO262194 UYK262190:UYK262194 VIG262190:VIG262194 VSC262190:VSC262194 WBY262190:WBY262194 WLU262190:WLU262194 WVQ262190:WVQ262194 I327726:I327730 JE327726:JE327730 TA327726:TA327730 ACW327726:ACW327730 AMS327726:AMS327730 AWO327726:AWO327730 BGK327726:BGK327730 BQG327726:BQG327730 CAC327726:CAC327730 CJY327726:CJY327730 CTU327726:CTU327730 DDQ327726:DDQ327730 DNM327726:DNM327730 DXI327726:DXI327730 EHE327726:EHE327730 ERA327726:ERA327730 FAW327726:FAW327730 FKS327726:FKS327730 FUO327726:FUO327730 GEK327726:GEK327730 GOG327726:GOG327730 GYC327726:GYC327730 HHY327726:HHY327730 HRU327726:HRU327730 IBQ327726:IBQ327730 ILM327726:ILM327730 IVI327726:IVI327730 JFE327726:JFE327730 JPA327726:JPA327730 JYW327726:JYW327730 KIS327726:KIS327730 KSO327726:KSO327730 LCK327726:LCK327730 LMG327726:LMG327730 LWC327726:LWC327730 MFY327726:MFY327730 MPU327726:MPU327730 MZQ327726:MZQ327730 NJM327726:NJM327730 NTI327726:NTI327730 ODE327726:ODE327730 ONA327726:ONA327730 OWW327726:OWW327730 PGS327726:PGS327730 PQO327726:PQO327730 QAK327726:QAK327730 QKG327726:QKG327730 QUC327726:QUC327730 RDY327726:RDY327730 RNU327726:RNU327730 RXQ327726:RXQ327730 SHM327726:SHM327730 SRI327726:SRI327730 TBE327726:TBE327730 TLA327726:TLA327730 TUW327726:TUW327730 UES327726:UES327730 UOO327726:UOO327730 UYK327726:UYK327730 VIG327726:VIG327730 VSC327726:VSC327730 WBY327726:WBY327730 WLU327726:WLU327730 WVQ327726:WVQ327730 I393262:I393266 JE393262:JE393266 TA393262:TA393266 ACW393262:ACW393266 AMS393262:AMS393266 AWO393262:AWO393266 BGK393262:BGK393266 BQG393262:BQG393266 CAC393262:CAC393266 CJY393262:CJY393266 CTU393262:CTU393266 DDQ393262:DDQ393266 DNM393262:DNM393266 DXI393262:DXI393266 EHE393262:EHE393266 ERA393262:ERA393266 FAW393262:FAW393266 FKS393262:FKS393266 FUO393262:FUO393266 GEK393262:GEK393266 GOG393262:GOG393266 GYC393262:GYC393266 HHY393262:HHY393266 HRU393262:HRU393266 IBQ393262:IBQ393266 ILM393262:ILM393266 IVI393262:IVI393266 JFE393262:JFE393266 JPA393262:JPA393266 JYW393262:JYW393266 KIS393262:KIS393266 KSO393262:KSO393266 LCK393262:LCK393266 LMG393262:LMG393266 LWC393262:LWC393266 MFY393262:MFY393266 MPU393262:MPU393266 MZQ393262:MZQ393266 NJM393262:NJM393266 NTI393262:NTI393266 ODE393262:ODE393266 ONA393262:ONA393266 OWW393262:OWW393266 PGS393262:PGS393266 PQO393262:PQO393266 QAK393262:QAK393266 QKG393262:QKG393266 QUC393262:QUC393266 RDY393262:RDY393266 RNU393262:RNU393266 RXQ393262:RXQ393266 SHM393262:SHM393266 SRI393262:SRI393266 TBE393262:TBE393266 TLA393262:TLA393266 TUW393262:TUW393266 UES393262:UES393266 UOO393262:UOO393266 UYK393262:UYK393266 VIG393262:VIG393266 VSC393262:VSC393266 WBY393262:WBY393266 WLU393262:WLU393266 WVQ393262:WVQ393266 I458798:I458802 JE458798:JE458802 TA458798:TA458802 ACW458798:ACW458802 AMS458798:AMS458802 AWO458798:AWO458802 BGK458798:BGK458802 BQG458798:BQG458802 CAC458798:CAC458802 CJY458798:CJY458802 CTU458798:CTU458802 DDQ458798:DDQ458802 DNM458798:DNM458802 DXI458798:DXI458802 EHE458798:EHE458802 ERA458798:ERA458802 FAW458798:FAW458802 FKS458798:FKS458802 FUO458798:FUO458802 GEK458798:GEK458802 GOG458798:GOG458802 GYC458798:GYC458802 HHY458798:HHY458802 HRU458798:HRU458802 IBQ458798:IBQ458802 ILM458798:ILM458802 IVI458798:IVI458802 JFE458798:JFE458802 JPA458798:JPA458802 JYW458798:JYW458802 KIS458798:KIS458802 KSO458798:KSO458802 LCK458798:LCK458802 LMG458798:LMG458802 LWC458798:LWC458802 MFY458798:MFY458802 MPU458798:MPU458802 MZQ458798:MZQ458802 NJM458798:NJM458802 NTI458798:NTI458802 ODE458798:ODE458802 ONA458798:ONA458802 OWW458798:OWW458802 PGS458798:PGS458802 PQO458798:PQO458802 QAK458798:QAK458802 QKG458798:QKG458802 QUC458798:QUC458802 RDY458798:RDY458802 RNU458798:RNU458802 RXQ458798:RXQ458802 SHM458798:SHM458802 SRI458798:SRI458802 TBE458798:TBE458802 TLA458798:TLA458802 TUW458798:TUW458802 UES458798:UES458802 UOO458798:UOO458802 UYK458798:UYK458802 VIG458798:VIG458802 VSC458798:VSC458802 WBY458798:WBY458802 WLU458798:WLU458802 WVQ458798:WVQ458802 I524334:I524338 JE524334:JE524338 TA524334:TA524338 ACW524334:ACW524338 AMS524334:AMS524338 AWO524334:AWO524338 BGK524334:BGK524338 BQG524334:BQG524338 CAC524334:CAC524338 CJY524334:CJY524338 CTU524334:CTU524338 DDQ524334:DDQ524338 DNM524334:DNM524338 DXI524334:DXI524338 EHE524334:EHE524338 ERA524334:ERA524338 FAW524334:FAW524338 FKS524334:FKS524338 FUO524334:FUO524338 GEK524334:GEK524338 GOG524334:GOG524338 GYC524334:GYC524338 HHY524334:HHY524338 HRU524334:HRU524338 IBQ524334:IBQ524338 ILM524334:ILM524338 IVI524334:IVI524338 JFE524334:JFE524338 JPA524334:JPA524338 JYW524334:JYW524338 KIS524334:KIS524338 KSO524334:KSO524338 LCK524334:LCK524338 LMG524334:LMG524338 LWC524334:LWC524338 MFY524334:MFY524338 MPU524334:MPU524338 MZQ524334:MZQ524338 NJM524334:NJM524338 NTI524334:NTI524338 ODE524334:ODE524338 ONA524334:ONA524338 OWW524334:OWW524338 PGS524334:PGS524338 PQO524334:PQO524338 QAK524334:QAK524338 QKG524334:QKG524338 QUC524334:QUC524338 RDY524334:RDY524338 RNU524334:RNU524338 RXQ524334:RXQ524338 SHM524334:SHM524338 SRI524334:SRI524338 TBE524334:TBE524338 TLA524334:TLA524338 TUW524334:TUW524338 UES524334:UES524338 UOO524334:UOO524338 UYK524334:UYK524338 VIG524334:VIG524338 VSC524334:VSC524338 WBY524334:WBY524338 WLU524334:WLU524338 WVQ524334:WVQ524338 I589870:I589874 JE589870:JE589874 TA589870:TA589874 ACW589870:ACW589874 AMS589870:AMS589874 AWO589870:AWO589874 BGK589870:BGK589874 BQG589870:BQG589874 CAC589870:CAC589874 CJY589870:CJY589874 CTU589870:CTU589874 DDQ589870:DDQ589874 DNM589870:DNM589874 DXI589870:DXI589874 EHE589870:EHE589874 ERA589870:ERA589874 FAW589870:FAW589874 FKS589870:FKS589874 FUO589870:FUO589874 GEK589870:GEK589874 GOG589870:GOG589874 GYC589870:GYC589874 HHY589870:HHY589874 HRU589870:HRU589874 IBQ589870:IBQ589874 ILM589870:ILM589874 IVI589870:IVI589874 JFE589870:JFE589874 JPA589870:JPA589874 JYW589870:JYW589874 KIS589870:KIS589874 KSO589870:KSO589874 LCK589870:LCK589874 LMG589870:LMG589874 LWC589870:LWC589874 MFY589870:MFY589874 MPU589870:MPU589874 MZQ589870:MZQ589874 NJM589870:NJM589874 NTI589870:NTI589874 ODE589870:ODE589874 ONA589870:ONA589874 OWW589870:OWW589874 PGS589870:PGS589874 PQO589870:PQO589874 QAK589870:QAK589874 QKG589870:QKG589874 QUC589870:QUC589874 RDY589870:RDY589874 RNU589870:RNU589874 RXQ589870:RXQ589874 SHM589870:SHM589874 SRI589870:SRI589874 TBE589870:TBE589874 TLA589870:TLA589874 TUW589870:TUW589874 UES589870:UES589874 UOO589870:UOO589874 UYK589870:UYK589874 VIG589870:VIG589874 VSC589870:VSC589874 WBY589870:WBY589874 WLU589870:WLU589874 WVQ589870:WVQ589874 I655406:I655410 JE655406:JE655410 TA655406:TA655410 ACW655406:ACW655410 AMS655406:AMS655410 AWO655406:AWO655410 BGK655406:BGK655410 BQG655406:BQG655410 CAC655406:CAC655410 CJY655406:CJY655410 CTU655406:CTU655410 DDQ655406:DDQ655410 DNM655406:DNM655410 DXI655406:DXI655410 EHE655406:EHE655410 ERA655406:ERA655410 FAW655406:FAW655410 FKS655406:FKS655410 FUO655406:FUO655410 GEK655406:GEK655410 GOG655406:GOG655410 GYC655406:GYC655410 HHY655406:HHY655410 HRU655406:HRU655410 IBQ655406:IBQ655410 ILM655406:ILM655410 IVI655406:IVI655410 JFE655406:JFE655410 JPA655406:JPA655410 JYW655406:JYW655410 KIS655406:KIS655410 KSO655406:KSO655410 LCK655406:LCK655410 LMG655406:LMG655410 LWC655406:LWC655410 MFY655406:MFY655410 MPU655406:MPU655410 MZQ655406:MZQ655410 NJM655406:NJM655410 NTI655406:NTI655410 ODE655406:ODE655410 ONA655406:ONA655410 OWW655406:OWW655410 PGS655406:PGS655410 PQO655406:PQO655410 QAK655406:QAK655410 QKG655406:QKG655410 QUC655406:QUC655410 RDY655406:RDY655410 RNU655406:RNU655410 RXQ655406:RXQ655410 SHM655406:SHM655410 SRI655406:SRI655410 TBE655406:TBE655410 TLA655406:TLA655410 TUW655406:TUW655410 UES655406:UES655410 UOO655406:UOO655410 UYK655406:UYK655410 VIG655406:VIG655410 VSC655406:VSC655410 WBY655406:WBY655410 WLU655406:WLU655410 WVQ655406:WVQ655410 I720942:I720946 JE720942:JE720946 TA720942:TA720946 ACW720942:ACW720946 AMS720942:AMS720946 AWO720942:AWO720946 BGK720942:BGK720946 BQG720942:BQG720946 CAC720942:CAC720946 CJY720942:CJY720946 CTU720942:CTU720946 DDQ720942:DDQ720946 DNM720942:DNM720946 DXI720942:DXI720946 EHE720942:EHE720946 ERA720942:ERA720946 FAW720942:FAW720946 FKS720942:FKS720946 FUO720942:FUO720946 GEK720942:GEK720946 GOG720942:GOG720946 GYC720942:GYC720946 HHY720942:HHY720946 HRU720942:HRU720946 IBQ720942:IBQ720946 ILM720942:ILM720946 IVI720942:IVI720946 JFE720942:JFE720946 JPA720942:JPA720946 JYW720942:JYW720946 KIS720942:KIS720946 KSO720942:KSO720946 LCK720942:LCK720946 LMG720942:LMG720946 LWC720942:LWC720946 MFY720942:MFY720946 MPU720942:MPU720946 MZQ720942:MZQ720946 NJM720942:NJM720946 NTI720942:NTI720946 ODE720942:ODE720946 ONA720942:ONA720946 OWW720942:OWW720946 PGS720942:PGS720946 PQO720942:PQO720946 QAK720942:QAK720946 QKG720942:QKG720946 QUC720942:QUC720946 RDY720942:RDY720946 RNU720942:RNU720946 RXQ720942:RXQ720946 SHM720942:SHM720946 SRI720942:SRI720946 TBE720942:TBE720946 TLA720942:TLA720946 TUW720942:TUW720946 UES720942:UES720946 UOO720942:UOO720946 UYK720942:UYK720946 VIG720942:VIG720946 VSC720942:VSC720946 WBY720942:WBY720946 WLU720942:WLU720946 WVQ720942:WVQ720946 I786478:I786482 JE786478:JE786482 TA786478:TA786482 ACW786478:ACW786482 AMS786478:AMS786482 AWO786478:AWO786482 BGK786478:BGK786482 BQG786478:BQG786482 CAC786478:CAC786482 CJY786478:CJY786482 CTU786478:CTU786482 DDQ786478:DDQ786482 DNM786478:DNM786482 DXI786478:DXI786482 EHE786478:EHE786482 ERA786478:ERA786482 FAW786478:FAW786482 FKS786478:FKS786482 FUO786478:FUO786482 GEK786478:GEK786482 GOG786478:GOG786482 GYC786478:GYC786482 HHY786478:HHY786482 HRU786478:HRU786482 IBQ786478:IBQ786482 ILM786478:ILM786482 IVI786478:IVI786482 JFE786478:JFE786482 JPA786478:JPA786482 JYW786478:JYW786482 KIS786478:KIS786482 KSO786478:KSO786482 LCK786478:LCK786482 LMG786478:LMG786482 LWC786478:LWC786482 MFY786478:MFY786482 MPU786478:MPU786482 MZQ786478:MZQ786482 NJM786478:NJM786482 NTI786478:NTI786482 ODE786478:ODE786482 ONA786478:ONA786482 OWW786478:OWW786482 PGS786478:PGS786482 PQO786478:PQO786482 QAK786478:QAK786482 QKG786478:QKG786482 QUC786478:QUC786482 RDY786478:RDY786482 RNU786478:RNU786482 RXQ786478:RXQ786482 SHM786478:SHM786482 SRI786478:SRI786482 TBE786478:TBE786482 TLA786478:TLA786482 TUW786478:TUW786482 UES786478:UES786482 UOO786478:UOO786482 UYK786478:UYK786482 VIG786478:VIG786482 VSC786478:VSC786482 WBY786478:WBY786482 WLU786478:WLU786482 WVQ786478:WVQ786482 I852014:I852018 JE852014:JE852018 TA852014:TA852018 ACW852014:ACW852018 AMS852014:AMS852018 AWO852014:AWO852018 BGK852014:BGK852018 BQG852014:BQG852018 CAC852014:CAC852018 CJY852014:CJY852018 CTU852014:CTU852018 DDQ852014:DDQ852018 DNM852014:DNM852018 DXI852014:DXI852018 EHE852014:EHE852018 ERA852014:ERA852018 FAW852014:FAW852018 FKS852014:FKS852018 FUO852014:FUO852018 GEK852014:GEK852018 GOG852014:GOG852018 GYC852014:GYC852018 HHY852014:HHY852018 HRU852014:HRU852018 IBQ852014:IBQ852018 ILM852014:ILM852018 IVI852014:IVI852018 JFE852014:JFE852018 JPA852014:JPA852018 JYW852014:JYW852018 KIS852014:KIS852018 KSO852014:KSO852018 LCK852014:LCK852018 LMG852014:LMG852018 LWC852014:LWC852018 MFY852014:MFY852018 MPU852014:MPU852018 MZQ852014:MZQ852018 NJM852014:NJM852018 NTI852014:NTI852018 ODE852014:ODE852018 ONA852014:ONA852018 OWW852014:OWW852018 PGS852014:PGS852018 PQO852014:PQO852018 QAK852014:QAK852018 QKG852014:QKG852018 QUC852014:QUC852018 RDY852014:RDY852018 RNU852014:RNU852018 RXQ852014:RXQ852018 SHM852014:SHM852018 SRI852014:SRI852018 TBE852014:TBE852018 TLA852014:TLA852018 TUW852014:TUW852018 UES852014:UES852018 UOO852014:UOO852018 UYK852014:UYK852018 VIG852014:VIG852018 VSC852014:VSC852018 WBY852014:WBY852018 WLU852014:WLU852018 WVQ852014:WVQ852018 I917550:I917554 JE917550:JE917554 TA917550:TA917554 ACW917550:ACW917554 AMS917550:AMS917554 AWO917550:AWO917554 BGK917550:BGK917554 BQG917550:BQG917554 CAC917550:CAC917554 CJY917550:CJY917554 CTU917550:CTU917554 DDQ917550:DDQ917554 DNM917550:DNM917554 DXI917550:DXI917554 EHE917550:EHE917554 ERA917550:ERA917554 FAW917550:FAW917554 FKS917550:FKS917554 FUO917550:FUO917554 GEK917550:GEK917554 GOG917550:GOG917554 GYC917550:GYC917554 HHY917550:HHY917554 HRU917550:HRU917554 IBQ917550:IBQ917554 ILM917550:ILM917554 IVI917550:IVI917554 JFE917550:JFE917554 JPA917550:JPA917554 JYW917550:JYW917554 KIS917550:KIS917554 KSO917550:KSO917554 LCK917550:LCK917554 LMG917550:LMG917554 LWC917550:LWC917554 MFY917550:MFY917554 MPU917550:MPU917554 MZQ917550:MZQ917554 NJM917550:NJM917554 NTI917550:NTI917554 ODE917550:ODE917554 ONA917550:ONA917554 OWW917550:OWW917554 PGS917550:PGS917554 PQO917550:PQO917554 QAK917550:QAK917554 QKG917550:QKG917554 QUC917550:QUC917554 RDY917550:RDY917554 RNU917550:RNU917554 RXQ917550:RXQ917554 SHM917550:SHM917554 SRI917550:SRI917554 TBE917550:TBE917554 TLA917550:TLA917554 TUW917550:TUW917554 UES917550:UES917554 UOO917550:UOO917554 UYK917550:UYK917554 VIG917550:VIG917554 VSC917550:VSC917554 WBY917550:WBY917554 WLU917550:WLU917554 WVQ917550:WVQ917554 I983086:I983090 JE983086:JE983090 TA983086:TA983090 ACW983086:ACW983090 AMS983086:AMS983090 AWO983086:AWO983090 BGK983086:BGK983090 BQG983086:BQG983090 CAC983086:CAC983090 CJY983086:CJY983090 CTU983086:CTU983090 DDQ983086:DDQ983090 DNM983086:DNM983090 DXI983086:DXI983090 EHE983086:EHE983090 ERA983086:ERA983090 FAW983086:FAW983090 FKS983086:FKS983090 FUO983086:FUO983090 GEK983086:GEK983090 GOG983086:GOG983090 GYC983086:GYC983090 HHY983086:HHY983090 HRU983086:HRU983090 IBQ983086:IBQ983090 ILM983086:ILM983090 IVI983086:IVI983090 JFE983086:JFE983090 JPA983086:JPA983090 JYW983086:JYW983090 KIS983086:KIS983090 KSO983086:KSO983090 LCK983086:LCK983090 LMG983086:LMG983090 LWC983086:LWC983090 MFY983086:MFY983090 MPU983086:MPU983090 MZQ983086:MZQ983090 NJM983086:NJM983090 NTI983086:NTI983090 ODE983086:ODE983090 ONA983086:ONA983090 OWW983086:OWW983090 PGS983086:PGS983090 PQO983086:PQO983090 QAK983086:QAK983090 QKG983086:QKG983090 QUC983086:QUC983090 RDY983086:RDY983090 RNU983086:RNU983090 RXQ983086:RXQ983090 SHM983086:SHM983090 SRI983086:SRI983090 TBE983086:TBE983090 TLA983086:TLA983090 TUW983086:TUW983090 UES983086:UES983090 UOO983086:UOO983090 UYK983086:UYK983090 VIG983086:VIG983090 VSC983086:VSC983090 WBY983086:WBY983090 WLU983086:WLU983090 WVQ983086:WVQ983090">
      <formula1>$H$2:$H$3</formula1>
    </dataValidation>
    <dataValidation type="list" allowBlank="1" showInputMessage="1" showErrorMessage="1" sqref="V65555:V65586 JR65555:JR65586 TN65555:TN65586 ADJ65555:ADJ65586 ANF65555:ANF65586 AXB65555:AXB65586 BGX65555:BGX65586 BQT65555:BQT65586 CAP65555:CAP65586 CKL65555:CKL65586 CUH65555:CUH65586 DED65555:DED65586 DNZ65555:DNZ65586 DXV65555:DXV65586 EHR65555:EHR65586 ERN65555:ERN65586 FBJ65555:FBJ65586 FLF65555:FLF65586 FVB65555:FVB65586 GEX65555:GEX65586 GOT65555:GOT65586 GYP65555:GYP65586 HIL65555:HIL65586 HSH65555:HSH65586 ICD65555:ICD65586 ILZ65555:ILZ65586 IVV65555:IVV65586 JFR65555:JFR65586 JPN65555:JPN65586 JZJ65555:JZJ65586 KJF65555:KJF65586 KTB65555:KTB65586 LCX65555:LCX65586 LMT65555:LMT65586 LWP65555:LWP65586 MGL65555:MGL65586 MQH65555:MQH65586 NAD65555:NAD65586 NJZ65555:NJZ65586 NTV65555:NTV65586 ODR65555:ODR65586 ONN65555:ONN65586 OXJ65555:OXJ65586 PHF65555:PHF65586 PRB65555:PRB65586 QAX65555:QAX65586 QKT65555:QKT65586 QUP65555:QUP65586 REL65555:REL65586 ROH65555:ROH65586 RYD65555:RYD65586 SHZ65555:SHZ65586 SRV65555:SRV65586 TBR65555:TBR65586 TLN65555:TLN65586 TVJ65555:TVJ65586 UFF65555:UFF65586 UPB65555:UPB65586 UYX65555:UYX65586 VIT65555:VIT65586 VSP65555:VSP65586 WCL65555:WCL65586 WMH65555:WMH65586 WWD65555:WWD65586 V131091:V131122 JR131091:JR131122 TN131091:TN131122 ADJ131091:ADJ131122 ANF131091:ANF131122 AXB131091:AXB131122 BGX131091:BGX131122 BQT131091:BQT131122 CAP131091:CAP131122 CKL131091:CKL131122 CUH131091:CUH131122 DED131091:DED131122 DNZ131091:DNZ131122 DXV131091:DXV131122 EHR131091:EHR131122 ERN131091:ERN131122 FBJ131091:FBJ131122 FLF131091:FLF131122 FVB131091:FVB131122 GEX131091:GEX131122 GOT131091:GOT131122 GYP131091:GYP131122 HIL131091:HIL131122 HSH131091:HSH131122 ICD131091:ICD131122 ILZ131091:ILZ131122 IVV131091:IVV131122 JFR131091:JFR131122 JPN131091:JPN131122 JZJ131091:JZJ131122 KJF131091:KJF131122 KTB131091:KTB131122 LCX131091:LCX131122 LMT131091:LMT131122 LWP131091:LWP131122 MGL131091:MGL131122 MQH131091:MQH131122 NAD131091:NAD131122 NJZ131091:NJZ131122 NTV131091:NTV131122 ODR131091:ODR131122 ONN131091:ONN131122 OXJ131091:OXJ131122 PHF131091:PHF131122 PRB131091:PRB131122 QAX131091:QAX131122 QKT131091:QKT131122 QUP131091:QUP131122 REL131091:REL131122 ROH131091:ROH131122 RYD131091:RYD131122 SHZ131091:SHZ131122 SRV131091:SRV131122 TBR131091:TBR131122 TLN131091:TLN131122 TVJ131091:TVJ131122 UFF131091:UFF131122 UPB131091:UPB131122 UYX131091:UYX131122 VIT131091:VIT131122 VSP131091:VSP131122 WCL131091:WCL131122 WMH131091:WMH131122 WWD131091:WWD131122 V196627:V196658 JR196627:JR196658 TN196627:TN196658 ADJ196627:ADJ196658 ANF196627:ANF196658 AXB196627:AXB196658 BGX196627:BGX196658 BQT196627:BQT196658 CAP196627:CAP196658 CKL196627:CKL196658 CUH196627:CUH196658 DED196627:DED196658 DNZ196627:DNZ196658 DXV196627:DXV196658 EHR196627:EHR196658 ERN196627:ERN196658 FBJ196627:FBJ196658 FLF196627:FLF196658 FVB196627:FVB196658 GEX196627:GEX196658 GOT196627:GOT196658 GYP196627:GYP196658 HIL196627:HIL196658 HSH196627:HSH196658 ICD196627:ICD196658 ILZ196627:ILZ196658 IVV196627:IVV196658 JFR196627:JFR196658 JPN196627:JPN196658 JZJ196627:JZJ196658 KJF196627:KJF196658 KTB196627:KTB196658 LCX196627:LCX196658 LMT196627:LMT196658 LWP196627:LWP196658 MGL196627:MGL196658 MQH196627:MQH196658 NAD196627:NAD196658 NJZ196627:NJZ196658 NTV196627:NTV196658 ODR196627:ODR196658 ONN196627:ONN196658 OXJ196627:OXJ196658 PHF196627:PHF196658 PRB196627:PRB196658 QAX196627:QAX196658 QKT196627:QKT196658 QUP196627:QUP196658 REL196627:REL196658 ROH196627:ROH196658 RYD196627:RYD196658 SHZ196627:SHZ196658 SRV196627:SRV196658 TBR196627:TBR196658 TLN196627:TLN196658 TVJ196627:TVJ196658 UFF196627:UFF196658 UPB196627:UPB196658 UYX196627:UYX196658 VIT196627:VIT196658 VSP196627:VSP196658 WCL196627:WCL196658 WMH196627:WMH196658 WWD196627:WWD196658 V262163:V262194 JR262163:JR262194 TN262163:TN262194 ADJ262163:ADJ262194 ANF262163:ANF262194 AXB262163:AXB262194 BGX262163:BGX262194 BQT262163:BQT262194 CAP262163:CAP262194 CKL262163:CKL262194 CUH262163:CUH262194 DED262163:DED262194 DNZ262163:DNZ262194 DXV262163:DXV262194 EHR262163:EHR262194 ERN262163:ERN262194 FBJ262163:FBJ262194 FLF262163:FLF262194 FVB262163:FVB262194 GEX262163:GEX262194 GOT262163:GOT262194 GYP262163:GYP262194 HIL262163:HIL262194 HSH262163:HSH262194 ICD262163:ICD262194 ILZ262163:ILZ262194 IVV262163:IVV262194 JFR262163:JFR262194 JPN262163:JPN262194 JZJ262163:JZJ262194 KJF262163:KJF262194 KTB262163:KTB262194 LCX262163:LCX262194 LMT262163:LMT262194 LWP262163:LWP262194 MGL262163:MGL262194 MQH262163:MQH262194 NAD262163:NAD262194 NJZ262163:NJZ262194 NTV262163:NTV262194 ODR262163:ODR262194 ONN262163:ONN262194 OXJ262163:OXJ262194 PHF262163:PHF262194 PRB262163:PRB262194 QAX262163:QAX262194 QKT262163:QKT262194 QUP262163:QUP262194 REL262163:REL262194 ROH262163:ROH262194 RYD262163:RYD262194 SHZ262163:SHZ262194 SRV262163:SRV262194 TBR262163:TBR262194 TLN262163:TLN262194 TVJ262163:TVJ262194 UFF262163:UFF262194 UPB262163:UPB262194 UYX262163:UYX262194 VIT262163:VIT262194 VSP262163:VSP262194 WCL262163:WCL262194 WMH262163:WMH262194 WWD262163:WWD262194 V327699:V327730 JR327699:JR327730 TN327699:TN327730 ADJ327699:ADJ327730 ANF327699:ANF327730 AXB327699:AXB327730 BGX327699:BGX327730 BQT327699:BQT327730 CAP327699:CAP327730 CKL327699:CKL327730 CUH327699:CUH327730 DED327699:DED327730 DNZ327699:DNZ327730 DXV327699:DXV327730 EHR327699:EHR327730 ERN327699:ERN327730 FBJ327699:FBJ327730 FLF327699:FLF327730 FVB327699:FVB327730 GEX327699:GEX327730 GOT327699:GOT327730 GYP327699:GYP327730 HIL327699:HIL327730 HSH327699:HSH327730 ICD327699:ICD327730 ILZ327699:ILZ327730 IVV327699:IVV327730 JFR327699:JFR327730 JPN327699:JPN327730 JZJ327699:JZJ327730 KJF327699:KJF327730 KTB327699:KTB327730 LCX327699:LCX327730 LMT327699:LMT327730 LWP327699:LWP327730 MGL327699:MGL327730 MQH327699:MQH327730 NAD327699:NAD327730 NJZ327699:NJZ327730 NTV327699:NTV327730 ODR327699:ODR327730 ONN327699:ONN327730 OXJ327699:OXJ327730 PHF327699:PHF327730 PRB327699:PRB327730 QAX327699:QAX327730 QKT327699:QKT327730 QUP327699:QUP327730 REL327699:REL327730 ROH327699:ROH327730 RYD327699:RYD327730 SHZ327699:SHZ327730 SRV327699:SRV327730 TBR327699:TBR327730 TLN327699:TLN327730 TVJ327699:TVJ327730 UFF327699:UFF327730 UPB327699:UPB327730 UYX327699:UYX327730 VIT327699:VIT327730 VSP327699:VSP327730 WCL327699:WCL327730 WMH327699:WMH327730 WWD327699:WWD327730 V393235:V393266 JR393235:JR393266 TN393235:TN393266 ADJ393235:ADJ393266 ANF393235:ANF393266 AXB393235:AXB393266 BGX393235:BGX393266 BQT393235:BQT393266 CAP393235:CAP393266 CKL393235:CKL393266 CUH393235:CUH393266 DED393235:DED393266 DNZ393235:DNZ393266 DXV393235:DXV393266 EHR393235:EHR393266 ERN393235:ERN393266 FBJ393235:FBJ393266 FLF393235:FLF393266 FVB393235:FVB393266 GEX393235:GEX393266 GOT393235:GOT393266 GYP393235:GYP393266 HIL393235:HIL393266 HSH393235:HSH393266 ICD393235:ICD393266 ILZ393235:ILZ393266 IVV393235:IVV393266 JFR393235:JFR393266 JPN393235:JPN393266 JZJ393235:JZJ393266 KJF393235:KJF393266 KTB393235:KTB393266 LCX393235:LCX393266 LMT393235:LMT393266 LWP393235:LWP393266 MGL393235:MGL393266 MQH393235:MQH393266 NAD393235:NAD393266 NJZ393235:NJZ393266 NTV393235:NTV393266 ODR393235:ODR393266 ONN393235:ONN393266 OXJ393235:OXJ393266 PHF393235:PHF393266 PRB393235:PRB393266 QAX393235:QAX393266 QKT393235:QKT393266 QUP393235:QUP393266 REL393235:REL393266 ROH393235:ROH393266 RYD393235:RYD393266 SHZ393235:SHZ393266 SRV393235:SRV393266 TBR393235:TBR393266 TLN393235:TLN393266 TVJ393235:TVJ393266 UFF393235:UFF393266 UPB393235:UPB393266 UYX393235:UYX393266 VIT393235:VIT393266 VSP393235:VSP393266 WCL393235:WCL393266 WMH393235:WMH393266 WWD393235:WWD393266 V458771:V458802 JR458771:JR458802 TN458771:TN458802 ADJ458771:ADJ458802 ANF458771:ANF458802 AXB458771:AXB458802 BGX458771:BGX458802 BQT458771:BQT458802 CAP458771:CAP458802 CKL458771:CKL458802 CUH458771:CUH458802 DED458771:DED458802 DNZ458771:DNZ458802 DXV458771:DXV458802 EHR458771:EHR458802 ERN458771:ERN458802 FBJ458771:FBJ458802 FLF458771:FLF458802 FVB458771:FVB458802 GEX458771:GEX458802 GOT458771:GOT458802 GYP458771:GYP458802 HIL458771:HIL458802 HSH458771:HSH458802 ICD458771:ICD458802 ILZ458771:ILZ458802 IVV458771:IVV458802 JFR458771:JFR458802 JPN458771:JPN458802 JZJ458771:JZJ458802 KJF458771:KJF458802 KTB458771:KTB458802 LCX458771:LCX458802 LMT458771:LMT458802 LWP458771:LWP458802 MGL458771:MGL458802 MQH458771:MQH458802 NAD458771:NAD458802 NJZ458771:NJZ458802 NTV458771:NTV458802 ODR458771:ODR458802 ONN458771:ONN458802 OXJ458771:OXJ458802 PHF458771:PHF458802 PRB458771:PRB458802 QAX458771:QAX458802 QKT458771:QKT458802 QUP458771:QUP458802 REL458771:REL458802 ROH458771:ROH458802 RYD458771:RYD458802 SHZ458771:SHZ458802 SRV458771:SRV458802 TBR458771:TBR458802 TLN458771:TLN458802 TVJ458771:TVJ458802 UFF458771:UFF458802 UPB458771:UPB458802 UYX458771:UYX458802 VIT458771:VIT458802 VSP458771:VSP458802 WCL458771:WCL458802 WMH458771:WMH458802 WWD458771:WWD458802 V524307:V524338 JR524307:JR524338 TN524307:TN524338 ADJ524307:ADJ524338 ANF524307:ANF524338 AXB524307:AXB524338 BGX524307:BGX524338 BQT524307:BQT524338 CAP524307:CAP524338 CKL524307:CKL524338 CUH524307:CUH524338 DED524307:DED524338 DNZ524307:DNZ524338 DXV524307:DXV524338 EHR524307:EHR524338 ERN524307:ERN524338 FBJ524307:FBJ524338 FLF524307:FLF524338 FVB524307:FVB524338 GEX524307:GEX524338 GOT524307:GOT524338 GYP524307:GYP524338 HIL524307:HIL524338 HSH524307:HSH524338 ICD524307:ICD524338 ILZ524307:ILZ524338 IVV524307:IVV524338 JFR524307:JFR524338 JPN524307:JPN524338 JZJ524307:JZJ524338 KJF524307:KJF524338 KTB524307:KTB524338 LCX524307:LCX524338 LMT524307:LMT524338 LWP524307:LWP524338 MGL524307:MGL524338 MQH524307:MQH524338 NAD524307:NAD524338 NJZ524307:NJZ524338 NTV524307:NTV524338 ODR524307:ODR524338 ONN524307:ONN524338 OXJ524307:OXJ524338 PHF524307:PHF524338 PRB524307:PRB524338 QAX524307:QAX524338 QKT524307:QKT524338 QUP524307:QUP524338 REL524307:REL524338 ROH524307:ROH524338 RYD524307:RYD524338 SHZ524307:SHZ524338 SRV524307:SRV524338 TBR524307:TBR524338 TLN524307:TLN524338 TVJ524307:TVJ524338 UFF524307:UFF524338 UPB524307:UPB524338 UYX524307:UYX524338 VIT524307:VIT524338 VSP524307:VSP524338 WCL524307:WCL524338 WMH524307:WMH524338 WWD524307:WWD524338 V589843:V589874 JR589843:JR589874 TN589843:TN589874 ADJ589843:ADJ589874 ANF589843:ANF589874 AXB589843:AXB589874 BGX589843:BGX589874 BQT589843:BQT589874 CAP589843:CAP589874 CKL589843:CKL589874 CUH589843:CUH589874 DED589843:DED589874 DNZ589843:DNZ589874 DXV589843:DXV589874 EHR589843:EHR589874 ERN589843:ERN589874 FBJ589843:FBJ589874 FLF589843:FLF589874 FVB589843:FVB589874 GEX589843:GEX589874 GOT589843:GOT589874 GYP589843:GYP589874 HIL589843:HIL589874 HSH589843:HSH589874 ICD589843:ICD589874 ILZ589843:ILZ589874 IVV589843:IVV589874 JFR589843:JFR589874 JPN589843:JPN589874 JZJ589843:JZJ589874 KJF589843:KJF589874 KTB589843:KTB589874 LCX589843:LCX589874 LMT589843:LMT589874 LWP589843:LWP589874 MGL589843:MGL589874 MQH589843:MQH589874 NAD589843:NAD589874 NJZ589843:NJZ589874 NTV589843:NTV589874 ODR589843:ODR589874 ONN589843:ONN589874 OXJ589843:OXJ589874 PHF589843:PHF589874 PRB589843:PRB589874 QAX589843:QAX589874 QKT589843:QKT589874 QUP589843:QUP589874 REL589843:REL589874 ROH589843:ROH589874 RYD589843:RYD589874 SHZ589843:SHZ589874 SRV589843:SRV589874 TBR589843:TBR589874 TLN589843:TLN589874 TVJ589843:TVJ589874 UFF589843:UFF589874 UPB589843:UPB589874 UYX589843:UYX589874 VIT589843:VIT589874 VSP589843:VSP589874 WCL589843:WCL589874 WMH589843:WMH589874 WWD589843:WWD589874 V655379:V655410 JR655379:JR655410 TN655379:TN655410 ADJ655379:ADJ655410 ANF655379:ANF655410 AXB655379:AXB655410 BGX655379:BGX655410 BQT655379:BQT655410 CAP655379:CAP655410 CKL655379:CKL655410 CUH655379:CUH655410 DED655379:DED655410 DNZ655379:DNZ655410 DXV655379:DXV655410 EHR655379:EHR655410 ERN655379:ERN655410 FBJ655379:FBJ655410 FLF655379:FLF655410 FVB655379:FVB655410 GEX655379:GEX655410 GOT655379:GOT655410 GYP655379:GYP655410 HIL655379:HIL655410 HSH655379:HSH655410 ICD655379:ICD655410 ILZ655379:ILZ655410 IVV655379:IVV655410 JFR655379:JFR655410 JPN655379:JPN655410 JZJ655379:JZJ655410 KJF655379:KJF655410 KTB655379:KTB655410 LCX655379:LCX655410 LMT655379:LMT655410 LWP655379:LWP655410 MGL655379:MGL655410 MQH655379:MQH655410 NAD655379:NAD655410 NJZ655379:NJZ655410 NTV655379:NTV655410 ODR655379:ODR655410 ONN655379:ONN655410 OXJ655379:OXJ655410 PHF655379:PHF655410 PRB655379:PRB655410 QAX655379:QAX655410 QKT655379:QKT655410 QUP655379:QUP655410 REL655379:REL655410 ROH655379:ROH655410 RYD655379:RYD655410 SHZ655379:SHZ655410 SRV655379:SRV655410 TBR655379:TBR655410 TLN655379:TLN655410 TVJ655379:TVJ655410 UFF655379:UFF655410 UPB655379:UPB655410 UYX655379:UYX655410 VIT655379:VIT655410 VSP655379:VSP655410 WCL655379:WCL655410 WMH655379:WMH655410 WWD655379:WWD655410 V720915:V720946 JR720915:JR720946 TN720915:TN720946 ADJ720915:ADJ720946 ANF720915:ANF720946 AXB720915:AXB720946 BGX720915:BGX720946 BQT720915:BQT720946 CAP720915:CAP720946 CKL720915:CKL720946 CUH720915:CUH720946 DED720915:DED720946 DNZ720915:DNZ720946 DXV720915:DXV720946 EHR720915:EHR720946 ERN720915:ERN720946 FBJ720915:FBJ720946 FLF720915:FLF720946 FVB720915:FVB720946 GEX720915:GEX720946 GOT720915:GOT720946 GYP720915:GYP720946 HIL720915:HIL720946 HSH720915:HSH720946 ICD720915:ICD720946 ILZ720915:ILZ720946 IVV720915:IVV720946 JFR720915:JFR720946 JPN720915:JPN720946 JZJ720915:JZJ720946 KJF720915:KJF720946 KTB720915:KTB720946 LCX720915:LCX720946 LMT720915:LMT720946 LWP720915:LWP720946 MGL720915:MGL720946 MQH720915:MQH720946 NAD720915:NAD720946 NJZ720915:NJZ720946 NTV720915:NTV720946 ODR720915:ODR720946 ONN720915:ONN720946 OXJ720915:OXJ720946 PHF720915:PHF720946 PRB720915:PRB720946 QAX720915:QAX720946 QKT720915:QKT720946 QUP720915:QUP720946 REL720915:REL720946 ROH720915:ROH720946 RYD720915:RYD720946 SHZ720915:SHZ720946 SRV720915:SRV720946 TBR720915:TBR720946 TLN720915:TLN720946 TVJ720915:TVJ720946 UFF720915:UFF720946 UPB720915:UPB720946 UYX720915:UYX720946 VIT720915:VIT720946 VSP720915:VSP720946 WCL720915:WCL720946 WMH720915:WMH720946 WWD720915:WWD720946 V786451:V786482 JR786451:JR786482 TN786451:TN786482 ADJ786451:ADJ786482 ANF786451:ANF786482 AXB786451:AXB786482 BGX786451:BGX786482 BQT786451:BQT786482 CAP786451:CAP786482 CKL786451:CKL786482 CUH786451:CUH786482 DED786451:DED786482 DNZ786451:DNZ786482 DXV786451:DXV786482 EHR786451:EHR786482 ERN786451:ERN786482 FBJ786451:FBJ786482 FLF786451:FLF786482 FVB786451:FVB786482 GEX786451:GEX786482 GOT786451:GOT786482 GYP786451:GYP786482 HIL786451:HIL786482 HSH786451:HSH786482 ICD786451:ICD786482 ILZ786451:ILZ786482 IVV786451:IVV786482 JFR786451:JFR786482 JPN786451:JPN786482 JZJ786451:JZJ786482 KJF786451:KJF786482 KTB786451:KTB786482 LCX786451:LCX786482 LMT786451:LMT786482 LWP786451:LWP786482 MGL786451:MGL786482 MQH786451:MQH786482 NAD786451:NAD786482 NJZ786451:NJZ786482 NTV786451:NTV786482 ODR786451:ODR786482 ONN786451:ONN786482 OXJ786451:OXJ786482 PHF786451:PHF786482 PRB786451:PRB786482 QAX786451:QAX786482 QKT786451:QKT786482 QUP786451:QUP786482 REL786451:REL786482 ROH786451:ROH786482 RYD786451:RYD786482 SHZ786451:SHZ786482 SRV786451:SRV786482 TBR786451:TBR786482 TLN786451:TLN786482 TVJ786451:TVJ786482 UFF786451:UFF786482 UPB786451:UPB786482 UYX786451:UYX786482 VIT786451:VIT786482 VSP786451:VSP786482 WCL786451:WCL786482 WMH786451:WMH786482 WWD786451:WWD786482 V851987:V852018 JR851987:JR852018 TN851987:TN852018 ADJ851987:ADJ852018 ANF851987:ANF852018 AXB851987:AXB852018 BGX851987:BGX852018 BQT851987:BQT852018 CAP851987:CAP852018 CKL851987:CKL852018 CUH851987:CUH852018 DED851987:DED852018 DNZ851987:DNZ852018 DXV851987:DXV852018 EHR851987:EHR852018 ERN851987:ERN852018 FBJ851987:FBJ852018 FLF851987:FLF852018 FVB851987:FVB852018 GEX851987:GEX852018 GOT851987:GOT852018 GYP851987:GYP852018 HIL851987:HIL852018 HSH851987:HSH852018 ICD851987:ICD852018 ILZ851987:ILZ852018 IVV851987:IVV852018 JFR851987:JFR852018 JPN851987:JPN852018 JZJ851987:JZJ852018 KJF851987:KJF852018 KTB851987:KTB852018 LCX851987:LCX852018 LMT851987:LMT852018 LWP851987:LWP852018 MGL851987:MGL852018 MQH851987:MQH852018 NAD851987:NAD852018 NJZ851987:NJZ852018 NTV851987:NTV852018 ODR851987:ODR852018 ONN851987:ONN852018 OXJ851987:OXJ852018 PHF851987:PHF852018 PRB851987:PRB852018 QAX851987:QAX852018 QKT851987:QKT852018 QUP851987:QUP852018 REL851987:REL852018 ROH851987:ROH852018 RYD851987:RYD852018 SHZ851987:SHZ852018 SRV851987:SRV852018 TBR851987:TBR852018 TLN851987:TLN852018 TVJ851987:TVJ852018 UFF851987:UFF852018 UPB851987:UPB852018 UYX851987:UYX852018 VIT851987:VIT852018 VSP851987:VSP852018 WCL851987:WCL852018 WMH851987:WMH852018 WWD851987:WWD852018 V917523:V917554 JR917523:JR917554 TN917523:TN917554 ADJ917523:ADJ917554 ANF917523:ANF917554 AXB917523:AXB917554 BGX917523:BGX917554 BQT917523:BQT917554 CAP917523:CAP917554 CKL917523:CKL917554 CUH917523:CUH917554 DED917523:DED917554 DNZ917523:DNZ917554 DXV917523:DXV917554 EHR917523:EHR917554 ERN917523:ERN917554 FBJ917523:FBJ917554 FLF917523:FLF917554 FVB917523:FVB917554 GEX917523:GEX917554 GOT917523:GOT917554 GYP917523:GYP917554 HIL917523:HIL917554 HSH917523:HSH917554 ICD917523:ICD917554 ILZ917523:ILZ917554 IVV917523:IVV917554 JFR917523:JFR917554 JPN917523:JPN917554 JZJ917523:JZJ917554 KJF917523:KJF917554 KTB917523:KTB917554 LCX917523:LCX917554 LMT917523:LMT917554 LWP917523:LWP917554 MGL917523:MGL917554 MQH917523:MQH917554 NAD917523:NAD917554 NJZ917523:NJZ917554 NTV917523:NTV917554 ODR917523:ODR917554 ONN917523:ONN917554 OXJ917523:OXJ917554 PHF917523:PHF917554 PRB917523:PRB917554 QAX917523:QAX917554 QKT917523:QKT917554 QUP917523:QUP917554 REL917523:REL917554 ROH917523:ROH917554 RYD917523:RYD917554 SHZ917523:SHZ917554 SRV917523:SRV917554 TBR917523:TBR917554 TLN917523:TLN917554 TVJ917523:TVJ917554 UFF917523:UFF917554 UPB917523:UPB917554 UYX917523:UYX917554 VIT917523:VIT917554 VSP917523:VSP917554 WCL917523:WCL917554 WMH917523:WMH917554 WWD917523:WWD917554 V983059:V983090 JR983059:JR983090 TN983059:TN983090 ADJ983059:ADJ983090 ANF983059:ANF983090 AXB983059:AXB983090 BGX983059:BGX983090 BQT983059:BQT983090 CAP983059:CAP983090 CKL983059:CKL983090 CUH983059:CUH983090 DED983059:DED983090 DNZ983059:DNZ983090 DXV983059:DXV983090 EHR983059:EHR983090 ERN983059:ERN983090 FBJ983059:FBJ983090 FLF983059:FLF983090 FVB983059:FVB983090 GEX983059:GEX983090 GOT983059:GOT983090 GYP983059:GYP983090 HIL983059:HIL983090 HSH983059:HSH983090 ICD983059:ICD983090 ILZ983059:ILZ983090 IVV983059:IVV983090 JFR983059:JFR983090 JPN983059:JPN983090 JZJ983059:JZJ983090 KJF983059:KJF983090 KTB983059:KTB983090 LCX983059:LCX983090 LMT983059:LMT983090 LWP983059:LWP983090 MGL983059:MGL983090 MQH983059:MQH983090 NAD983059:NAD983090 NJZ983059:NJZ983090 NTV983059:NTV983090 ODR983059:ODR983090 ONN983059:ONN983090 OXJ983059:OXJ983090 PHF983059:PHF983090 PRB983059:PRB983090 QAX983059:QAX983090 QKT983059:QKT983090 QUP983059:QUP983090 REL983059:REL983090 ROH983059:ROH983090 RYD983059:RYD983090 SHZ983059:SHZ983090 SRV983059:SRV983090 TBR983059:TBR983090 TLN983059:TLN983090 TVJ983059:TVJ983090 UFF983059:UFF983090 UPB983059:UPB983090 UYX983059:UYX983090 VIT983059:VIT983090 VSP983059:VSP983090 WCL983059:WCL983090 WMH983059:WMH983090 WWD983059:WWD983090">
      <formula1>$J$2:$J$4</formula1>
    </dataValidation>
    <dataValidation type="list" allowBlank="1" showInputMessage="1" showErrorMessage="1" sqref="W65555:W65586 JS65555:JS65586 TO65555:TO65586 ADK65555:ADK65586 ANG65555:ANG65586 AXC65555:AXC65586 BGY65555:BGY65586 BQU65555:BQU65586 CAQ65555:CAQ65586 CKM65555:CKM65586 CUI65555:CUI65586 DEE65555:DEE65586 DOA65555:DOA65586 DXW65555:DXW65586 EHS65555:EHS65586 ERO65555:ERO65586 FBK65555:FBK65586 FLG65555:FLG65586 FVC65555:FVC65586 GEY65555:GEY65586 GOU65555:GOU65586 GYQ65555:GYQ65586 HIM65555:HIM65586 HSI65555:HSI65586 ICE65555:ICE65586 IMA65555:IMA65586 IVW65555:IVW65586 JFS65555:JFS65586 JPO65555:JPO65586 JZK65555:JZK65586 KJG65555:KJG65586 KTC65555:KTC65586 LCY65555:LCY65586 LMU65555:LMU65586 LWQ65555:LWQ65586 MGM65555:MGM65586 MQI65555:MQI65586 NAE65555:NAE65586 NKA65555:NKA65586 NTW65555:NTW65586 ODS65555:ODS65586 ONO65555:ONO65586 OXK65555:OXK65586 PHG65555:PHG65586 PRC65555:PRC65586 QAY65555:QAY65586 QKU65555:QKU65586 QUQ65555:QUQ65586 REM65555:REM65586 ROI65555:ROI65586 RYE65555:RYE65586 SIA65555:SIA65586 SRW65555:SRW65586 TBS65555:TBS65586 TLO65555:TLO65586 TVK65555:TVK65586 UFG65555:UFG65586 UPC65555:UPC65586 UYY65555:UYY65586 VIU65555:VIU65586 VSQ65555:VSQ65586 WCM65555:WCM65586 WMI65555:WMI65586 WWE65555:WWE65586 W131091:W131122 JS131091:JS131122 TO131091:TO131122 ADK131091:ADK131122 ANG131091:ANG131122 AXC131091:AXC131122 BGY131091:BGY131122 BQU131091:BQU131122 CAQ131091:CAQ131122 CKM131091:CKM131122 CUI131091:CUI131122 DEE131091:DEE131122 DOA131091:DOA131122 DXW131091:DXW131122 EHS131091:EHS131122 ERO131091:ERO131122 FBK131091:FBK131122 FLG131091:FLG131122 FVC131091:FVC131122 GEY131091:GEY131122 GOU131091:GOU131122 GYQ131091:GYQ131122 HIM131091:HIM131122 HSI131091:HSI131122 ICE131091:ICE131122 IMA131091:IMA131122 IVW131091:IVW131122 JFS131091:JFS131122 JPO131091:JPO131122 JZK131091:JZK131122 KJG131091:KJG131122 KTC131091:KTC131122 LCY131091:LCY131122 LMU131091:LMU131122 LWQ131091:LWQ131122 MGM131091:MGM131122 MQI131091:MQI131122 NAE131091:NAE131122 NKA131091:NKA131122 NTW131091:NTW131122 ODS131091:ODS131122 ONO131091:ONO131122 OXK131091:OXK131122 PHG131091:PHG131122 PRC131091:PRC131122 QAY131091:QAY131122 QKU131091:QKU131122 QUQ131091:QUQ131122 REM131091:REM131122 ROI131091:ROI131122 RYE131091:RYE131122 SIA131091:SIA131122 SRW131091:SRW131122 TBS131091:TBS131122 TLO131091:TLO131122 TVK131091:TVK131122 UFG131091:UFG131122 UPC131091:UPC131122 UYY131091:UYY131122 VIU131091:VIU131122 VSQ131091:VSQ131122 WCM131091:WCM131122 WMI131091:WMI131122 WWE131091:WWE131122 W196627:W196658 JS196627:JS196658 TO196627:TO196658 ADK196627:ADK196658 ANG196627:ANG196658 AXC196627:AXC196658 BGY196627:BGY196658 BQU196627:BQU196658 CAQ196627:CAQ196658 CKM196627:CKM196658 CUI196627:CUI196658 DEE196627:DEE196658 DOA196627:DOA196658 DXW196627:DXW196658 EHS196627:EHS196658 ERO196627:ERO196658 FBK196627:FBK196658 FLG196627:FLG196658 FVC196627:FVC196658 GEY196627:GEY196658 GOU196627:GOU196658 GYQ196627:GYQ196658 HIM196627:HIM196658 HSI196627:HSI196658 ICE196627:ICE196658 IMA196627:IMA196658 IVW196627:IVW196658 JFS196627:JFS196658 JPO196627:JPO196658 JZK196627:JZK196658 KJG196627:KJG196658 KTC196627:KTC196658 LCY196627:LCY196658 LMU196627:LMU196658 LWQ196627:LWQ196658 MGM196627:MGM196658 MQI196627:MQI196658 NAE196627:NAE196658 NKA196627:NKA196658 NTW196627:NTW196658 ODS196627:ODS196658 ONO196627:ONO196658 OXK196627:OXK196658 PHG196627:PHG196658 PRC196627:PRC196658 QAY196627:QAY196658 QKU196627:QKU196658 QUQ196627:QUQ196658 REM196627:REM196658 ROI196627:ROI196658 RYE196627:RYE196658 SIA196627:SIA196658 SRW196627:SRW196658 TBS196627:TBS196658 TLO196627:TLO196658 TVK196627:TVK196658 UFG196627:UFG196658 UPC196627:UPC196658 UYY196627:UYY196658 VIU196627:VIU196658 VSQ196627:VSQ196658 WCM196627:WCM196658 WMI196627:WMI196658 WWE196627:WWE196658 W262163:W262194 JS262163:JS262194 TO262163:TO262194 ADK262163:ADK262194 ANG262163:ANG262194 AXC262163:AXC262194 BGY262163:BGY262194 BQU262163:BQU262194 CAQ262163:CAQ262194 CKM262163:CKM262194 CUI262163:CUI262194 DEE262163:DEE262194 DOA262163:DOA262194 DXW262163:DXW262194 EHS262163:EHS262194 ERO262163:ERO262194 FBK262163:FBK262194 FLG262163:FLG262194 FVC262163:FVC262194 GEY262163:GEY262194 GOU262163:GOU262194 GYQ262163:GYQ262194 HIM262163:HIM262194 HSI262163:HSI262194 ICE262163:ICE262194 IMA262163:IMA262194 IVW262163:IVW262194 JFS262163:JFS262194 JPO262163:JPO262194 JZK262163:JZK262194 KJG262163:KJG262194 KTC262163:KTC262194 LCY262163:LCY262194 LMU262163:LMU262194 LWQ262163:LWQ262194 MGM262163:MGM262194 MQI262163:MQI262194 NAE262163:NAE262194 NKA262163:NKA262194 NTW262163:NTW262194 ODS262163:ODS262194 ONO262163:ONO262194 OXK262163:OXK262194 PHG262163:PHG262194 PRC262163:PRC262194 QAY262163:QAY262194 QKU262163:QKU262194 QUQ262163:QUQ262194 REM262163:REM262194 ROI262163:ROI262194 RYE262163:RYE262194 SIA262163:SIA262194 SRW262163:SRW262194 TBS262163:TBS262194 TLO262163:TLO262194 TVK262163:TVK262194 UFG262163:UFG262194 UPC262163:UPC262194 UYY262163:UYY262194 VIU262163:VIU262194 VSQ262163:VSQ262194 WCM262163:WCM262194 WMI262163:WMI262194 WWE262163:WWE262194 W327699:W327730 JS327699:JS327730 TO327699:TO327730 ADK327699:ADK327730 ANG327699:ANG327730 AXC327699:AXC327730 BGY327699:BGY327730 BQU327699:BQU327730 CAQ327699:CAQ327730 CKM327699:CKM327730 CUI327699:CUI327730 DEE327699:DEE327730 DOA327699:DOA327730 DXW327699:DXW327730 EHS327699:EHS327730 ERO327699:ERO327730 FBK327699:FBK327730 FLG327699:FLG327730 FVC327699:FVC327730 GEY327699:GEY327730 GOU327699:GOU327730 GYQ327699:GYQ327730 HIM327699:HIM327730 HSI327699:HSI327730 ICE327699:ICE327730 IMA327699:IMA327730 IVW327699:IVW327730 JFS327699:JFS327730 JPO327699:JPO327730 JZK327699:JZK327730 KJG327699:KJG327730 KTC327699:KTC327730 LCY327699:LCY327730 LMU327699:LMU327730 LWQ327699:LWQ327730 MGM327699:MGM327730 MQI327699:MQI327730 NAE327699:NAE327730 NKA327699:NKA327730 NTW327699:NTW327730 ODS327699:ODS327730 ONO327699:ONO327730 OXK327699:OXK327730 PHG327699:PHG327730 PRC327699:PRC327730 QAY327699:QAY327730 QKU327699:QKU327730 QUQ327699:QUQ327730 REM327699:REM327730 ROI327699:ROI327730 RYE327699:RYE327730 SIA327699:SIA327730 SRW327699:SRW327730 TBS327699:TBS327730 TLO327699:TLO327730 TVK327699:TVK327730 UFG327699:UFG327730 UPC327699:UPC327730 UYY327699:UYY327730 VIU327699:VIU327730 VSQ327699:VSQ327730 WCM327699:WCM327730 WMI327699:WMI327730 WWE327699:WWE327730 W393235:W393266 JS393235:JS393266 TO393235:TO393266 ADK393235:ADK393266 ANG393235:ANG393266 AXC393235:AXC393266 BGY393235:BGY393266 BQU393235:BQU393266 CAQ393235:CAQ393266 CKM393235:CKM393266 CUI393235:CUI393266 DEE393235:DEE393266 DOA393235:DOA393266 DXW393235:DXW393266 EHS393235:EHS393266 ERO393235:ERO393266 FBK393235:FBK393266 FLG393235:FLG393266 FVC393235:FVC393266 GEY393235:GEY393266 GOU393235:GOU393266 GYQ393235:GYQ393266 HIM393235:HIM393266 HSI393235:HSI393266 ICE393235:ICE393266 IMA393235:IMA393266 IVW393235:IVW393266 JFS393235:JFS393266 JPO393235:JPO393266 JZK393235:JZK393266 KJG393235:KJG393266 KTC393235:KTC393266 LCY393235:LCY393266 LMU393235:LMU393266 LWQ393235:LWQ393266 MGM393235:MGM393266 MQI393235:MQI393266 NAE393235:NAE393266 NKA393235:NKA393266 NTW393235:NTW393266 ODS393235:ODS393266 ONO393235:ONO393266 OXK393235:OXK393266 PHG393235:PHG393266 PRC393235:PRC393266 QAY393235:QAY393266 QKU393235:QKU393266 QUQ393235:QUQ393266 REM393235:REM393266 ROI393235:ROI393266 RYE393235:RYE393266 SIA393235:SIA393266 SRW393235:SRW393266 TBS393235:TBS393266 TLO393235:TLO393266 TVK393235:TVK393266 UFG393235:UFG393266 UPC393235:UPC393266 UYY393235:UYY393266 VIU393235:VIU393266 VSQ393235:VSQ393266 WCM393235:WCM393266 WMI393235:WMI393266 WWE393235:WWE393266 W458771:W458802 JS458771:JS458802 TO458771:TO458802 ADK458771:ADK458802 ANG458771:ANG458802 AXC458771:AXC458802 BGY458771:BGY458802 BQU458771:BQU458802 CAQ458771:CAQ458802 CKM458771:CKM458802 CUI458771:CUI458802 DEE458771:DEE458802 DOA458771:DOA458802 DXW458771:DXW458802 EHS458771:EHS458802 ERO458771:ERO458802 FBK458771:FBK458802 FLG458771:FLG458802 FVC458771:FVC458802 GEY458771:GEY458802 GOU458771:GOU458802 GYQ458771:GYQ458802 HIM458771:HIM458802 HSI458771:HSI458802 ICE458771:ICE458802 IMA458771:IMA458802 IVW458771:IVW458802 JFS458771:JFS458802 JPO458771:JPO458802 JZK458771:JZK458802 KJG458771:KJG458802 KTC458771:KTC458802 LCY458771:LCY458802 LMU458771:LMU458802 LWQ458771:LWQ458802 MGM458771:MGM458802 MQI458771:MQI458802 NAE458771:NAE458802 NKA458771:NKA458802 NTW458771:NTW458802 ODS458771:ODS458802 ONO458771:ONO458802 OXK458771:OXK458802 PHG458771:PHG458802 PRC458771:PRC458802 QAY458771:QAY458802 QKU458771:QKU458802 QUQ458771:QUQ458802 REM458771:REM458802 ROI458771:ROI458802 RYE458771:RYE458802 SIA458771:SIA458802 SRW458771:SRW458802 TBS458771:TBS458802 TLO458771:TLO458802 TVK458771:TVK458802 UFG458771:UFG458802 UPC458771:UPC458802 UYY458771:UYY458802 VIU458771:VIU458802 VSQ458771:VSQ458802 WCM458771:WCM458802 WMI458771:WMI458802 WWE458771:WWE458802 W524307:W524338 JS524307:JS524338 TO524307:TO524338 ADK524307:ADK524338 ANG524307:ANG524338 AXC524307:AXC524338 BGY524307:BGY524338 BQU524307:BQU524338 CAQ524307:CAQ524338 CKM524307:CKM524338 CUI524307:CUI524338 DEE524307:DEE524338 DOA524307:DOA524338 DXW524307:DXW524338 EHS524307:EHS524338 ERO524307:ERO524338 FBK524307:FBK524338 FLG524307:FLG524338 FVC524307:FVC524338 GEY524307:GEY524338 GOU524307:GOU524338 GYQ524307:GYQ524338 HIM524307:HIM524338 HSI524307:HSI524338 ICE524307:ICE524338 IMA524307:IMA524338 IVW524307:IVW524338 JFS524307:JFS524338 JPO524307:JPO524338 JZK524307:JZK524338 KJG524307:KJG524338 KTC524307:KTC524338 LCY524307:LCY524338 LMU524307:LMU524338 LWQ524307:LWQ524338 MGM524307:MGM524338 MQI524307:MQI524338 NAE524307:NAE524338 NKA524307:NKA524338 NTW524307:NTW524338 ODS524307:ODS524338 ONO524307:ONO524338 OXK524307:OXK524338 PHG524307:PHG524338 PRC524307:PRC524338 QAY524307:QAY524338 QKU524307:QKU524338 QUQ524307:QUQ524338 REM524307:REM524338 ROI524307:ROI524338 RYE524307:RYE524338 SIA524307:SIA524338 SRW524307:SRW524338 TBS524307:TBS524338 TLO524307:TLO524338 TVK524307:TVK524338 UFG524307:UFG524338 UPC524307:UPC524338 UYY524307:UYY524338 VIU524307:VIU524338 VSQ524307:VSQ524338 WCM524307:WCM524338 WMI524307:WMI524338 WWE524307:WWE524338 W589843:W589874 JS589843:JS589874 TO589843:TO589874 ADK589843:ADK589874 ANG589843:ANG589874 AXC589843:AXC589874 BGY589843:BGY589874 BQU589843:BQU589874 CAQ589843:CAQ589874 CKM589843:CKM589874 CUI589843:CUI589874 DEE589843:DEE589874 DOA589843:DOA589874 DXW589843:DXW589874 EHS589843:EHS589874 ERO589843:ERO589874 FBK589843:FBK589874 FLG589843:FLG589874 FVC589843:FVC589874 GEY589843:GEY589874 GOU589843:GOU589874 GYQ589843:GYQ589874 HIM589843:HIM589874 HSI589843:HSI589874 ICE589843:ICE589874 IMA589843:IMA589874 IVW589843:IVW589874 JFS589843:JFS589874 JPO589843:JPO589874 JZK589843:JZK589874 KJG589843:KJG589874 KTC589843:KTC589874 LCY589843:LCY589874 LMU589843:LMU589874 LWQ589843:LWQ589874 MGM589843:MGM589874 MQI589843:MQI589874 NAE589843:NAE589874 NKA589843:NKA589874 NTW589843:NTW589874 ODS589843:ODS589874 ONO589843:ONO589874 OXK589843:OXK589874 PHG589843:PHG589874 PRC589843:PRC589874 QAY589843:QAY589874 QKU589843:QKU589874 QUQ589843:QUQ589874 REM589843:REM589874 ROI589843:ROI589874 RYE589843:RYE589874 SIA589843:SIA589874 SRW589843:SRW589874 TBS589843:TBS589874 TLO589843:TLO589874 TVK589843:TVK589874 UFG589843:UFG589874 UPC589843:UPC589874 UYY589843:UYY589874 VIU589843:VIU589874 VSQ589843:VSQ589874 WCM589843:WCM589874 WMI589843:WMI589874 WWE589843:WWE589874 W655379:W655410 JS655379:JS655410 TO655379:TO655410 ADK655379:ADK655410 ANG655379:ANG655410 AXC655379:AXC655410 BGY655379:BGY655410 BQU655379:BQU655410 CAQ655379:CAQ655410 CKM655379:CKM655410 CUI655379:CUI655410 DEE655379:DEE655410 DOA655379:DOA655410 DXW655379:DXW655410 EHS655379:EHS655410 ERO655379:ERO655410 FBK655379:FBK655410 FLG655379:FLG655410 FVC655379:FVC655410 GEY655379:GEY655410 GOU655379:GOU655410 GYQ655379:GYQ655410 HIM655379:HIM655410 HSI655379:HSI655410 ICE655379:ICE655410 IMA655379:IMA655410 IVW655379:IVW655410 JFS655379:JFS655410 JPO655379:JPO655410 JZK655379:JZK655410 KJG655379:KJG655410 KTC655379:KTC655410 LCY655379:LCY655410 LMU655379:LMU655410 LWQ655379:LWQ655410 MGM655379:MGM655410 MQI655379:MQI655410 NAE655379:NAE655410 NKA655379:NKA655410 NTW655379:NTW655410 ODS655379:ODS655410 ONO655379:ONO655410 OXK655379:OXK655410 PHG655379:PHG655410 PRC655379:PRC655410 QAY655379:QAY655410 QKU655379:QKU655410 QUQ655379:QUQ655410 REM655379:REM655410 ROI655379:ROI655410 RYE655379:RYE655410 SIA655379:SIA655410 SRW655379:SRW655410 TBS655379:TBS655410 TLO655379:TLO655410 TVK655379:TVK655410 UFG655379:UFG655410 UPC655379:UPC655410 UYY655379:UYY655410 VIU655379:VIU655410 VSQ655379:VSQ655410 WCM655379:WCM655410 WMI655379:WMI655410 WWE655379:WWE655410 W720915:W720946 JS720915:JS720946 TO720915:TO720946 ADK720915:ADK720946 ANG720915:ANG720946 AXC720915:AXC720946 BGY720915:BGY720946 BQU720915:BQU720946 CAQ720915:CAQ720946 CKM720915:CKM720946 CUI720915:CUI720946 DEE720915:DEE720946 DOA720915:DOA720946 DXW720915:DXW720946 EHS720915:EHS720946 ERO720915:ERO720946 FBK720915:FBK720946 FLG720915:FLG720946 FVC720915:FVC720946 GEY720915:GEY720946 GOU720915:GOU720946 GYQ720915:GYQ720946 HIM720915:HIM720946 HSI720915:HSI720946 ICE720915:ICE720946 IMA720915:IMA720946 IVW720915:IVW720946 JFS720915:JFS720946 JPO720915:JPO720946 JZK720915:JZK720946 KJG720915:KJG720946 KTC720915:KTC720946 LCY720915:LCY720946 LMU720915:LMU720946 LWQ720915:LWQ720946 MGM720915:MGM720946 MQI720915:MQI720946 NAE720915:NAE720946 NKA720915:NKA720946 NTW720915:NTW720946 ODS720915:ODS720946 ONO720915:ONO720946 OXK720915:OXK720946 PHG720915:PHG720946 PRC720915:PRC720946 QAY720915:QAY720946 QKU720915:QKU720946 QUQ720915:QUQ720946 REM720915:REM720946 ROI720915:ROI720946 RYE720915:RYE720946 SIA720915:SIA720946 SRW720915:SRW720946 TBS720915:TBS720946 TLO720915:TLO720946 TVK720915:TVK720946 UFG720915:UFG720946 UPC720915:UPC720946 UYY720915:UYY720946 VIU720915:VIU720946 VSQ720915:VSQ720946 WCM720915:WCM720946 WMI720915:WMI720946 WWE720915:WWE720946 W786451:W786482 JS786451:JS786482 TO786451:TO786482 ADK786451:ADK786482 ANG786451:ANG786482 AXC786451:AXC786482 BGY786451:BGY786482 BQU786451:BQU786482 CAQ786451:CAQ786482 CKM786451:CKM786482 CUI786451:CUI786482 DEE786451:DEE786482 DOA786451:DOA786482 DXW786451:DXW786482 EHS786451:EHS786482 ERO786451:ERO786482 FBK786451:FBK786482 FLG786451:FLG786482 FVC786451:FVC786482 GEY786451:GEY786482 GOU786451:GOU786482 GYQ786451:GYQ786482 HIM786451:HIM786482 HSI786451:HSI786482 ICE786451:ICE786482 IMA786451:IMA786482 IVW786451:IVW786482 JFS786451:JFS786482 JPO786451:JPO786482 JZK786451:JZK786482 KJG786451:KJG786482 KTC786451:KTC786482 LCY786451:LCY786482 LMU786451:LMU786482 LWQ786451:LWQ786482 MGM786451:MGM786482 MQI786451:MQI786482 NAE786451:NAE786482 NKA786451:NKA786482 NTW786451:NTW786482 ODS786451:ODS786482 ONO786451:ONO786482 OXK786451:OXK786482 PHG786451:PHG786482 PRC786451:PRC786482 QAY786451:QAY786482 QKU786451:QKU786482 QUQ786451:QUQ786482 REM786451:REM786482 ROI786451:ROI786482 RYE786451:RYE786482 SIA786451:SIA786482 SRW786451:SRW786482 TBS786451:TBS786482 TLO786451:TLO786482 TVK786451:TVK786482 UFG786451:UFG786482 UPC786451:UPC786482 UYY786451:UYY786482 VIU786451:VIU786482 VSQ786451:VSQ786482 WCM786451:WCM786482 WMI786451:WMI786482 WWE786451:WWE786482 W851987:W852018 JS851987:JS852018 TO851987:TO852018 ADK851987:ADK852018 ANG851987:ANG852018 AXC851987:AXC852018 BGY851987:BGY852018 BQU851987:BQU852018 CAQ851987:CAQ852018 CKM851987:CKM852018 CUI851987:CUI852018 DEE851987:DEE852018 DOA851987:DOA852018 DXW851987:DXW852018 EHS851987:EHS852018 ERO851987:ERO852018 FBK851987:FBK852018 FLG851987:FLG852018 FVC851987:FVC852018 GEY851987:GEY852018 GOU851987:GOU852018 GYQ851987:GYQ852018 HIM851987:HIM852018 HSI851987:HSI852018 ICE851987:ICE852018 IMA851987:IMA852018 IVW851987:IVW852018 JFS851987:JFS852018 JPO851987:JPO852018 JZK851987:JZK852018 KJG851987:KJG852018 KTC851987:KTC852018 LCY851987:LCY852018 LMU851987:LMU852018 LWQ851987:LWQ852018 MGM851987:MGM852018 MQI851987:MQI852018 NAE851987:NAE852018 NKA851987:NKA852018 NTW851987:NTW852018 ODS851987:ODS852018 ONO851987:ONO852018 OXK851987:OXK852018 PHG851987:PHG852018 PRC851987:PRC852018 QAY851987:QAY852018 QKU851987:QKU852018 QUQ851987:QUQ852018 REM851987:REM852018 ROI851987:ROI852018 RYE851987:RYE852018 SIA851987:SIA852018 SRW851987:SRW852018 TBS851987:TBS852018 TLO851987:TLO852018 TVK851987:TVK852018 UFG851987:UFG852018 UPC851987:UPC852018 UYY851987:UYY852018 VIU851987:VIU852018 VSQ851987:VSQ852018 WCM851987:WCM852018 WMI851987:WMI852018 WWE851987:WWE852018 W917523:W917554 JS917523:JS917554 TO917523:TO917554 ADK917523:ADK917554 ANG917523:ANG917554 AXC917523:AXC917554 BGY917523:BGY917554 BQU917523:BQU917554 CAQ917523:CAQ917554 CKM917523:CKM917554 CUI917523:CUI917554 DEE917523:DEE917554 DOA917523:DOA917554 DXW917523:DXW917554 EHS917523:EHS917554 ERO917523:ERO917554 FBK917523:FBK917554 FLG917523:FLG917554 FVC917523:FVC917554 GEY917523:GEY917554 GOU917523:GOU917554 GYQ917523:GYQ917554 HIM917523:HIM917554 HSI917523:HSI917554 ICE917523:ICE917554 IMA917523:IMA917554 IVW917523:IVW917554 JFS917523:JFS917554 JPO917523:JPO917554 JZK917523:JZK917554 KJG917523:KJG917554 KTC917523:KTC917554 LCY917523:LCY917554 LMU917523:LMU917554 LWQ917523:LWQ917554 MGM917523:MGM917554 MQI917523:MQI917554 NAE917523:NAE917554 NKA917523:NKA917554 NTW917523:NTW917554 ODS917523:ODS917554 ONO917523:ONO917554 OXK917523:OXK917554 PHG917523:PHG917554 PRC917523:PRC917554 QAY917523:QAY917554 QKU917523:QKU917554 QUQ917523:QUQ917554 REM917523:REM917554 ROI917523:ROI917554 RYE917523:RYE917554 SIA917523:SIA917554 SRW917523:SRW917554 TBS917523:TBS917554 TLO917523:TLO917554 TVK917523:TVK917554 UFG917523:UFG917554 UPC917523:UPC917554 UYY917523:UYY917554 VIU917523:VIU917554 VSQ917523:VSQ917554 WCM917523:WCM917554 WMI917523:WMI917554 WWE917523:WWE917554 W983059:W983090 JS983059:JS983090 TO983059:TO983090 ADK983059:ADK983090 ANG983059:ANG983090 AXC983059:AXC983090 BGY983059:BGY983090 BQU983059:BQU983090 CAQ983059:CAQ983090 CKM983059:CKM983090 CUI983059:CUI983090 DEE983059:DEE983090 DOA983059:DOA983090 DXW983059:DXW983090 EHS983059:EHS983090 ERO983059:ERO983090 FBK983059:FBK983090 FLG983059:FLG983090 FVC983059:FVC983090 GEY983059:GEY983090 GOU983059:GOU983090 GYQ983059:GYQ983090 HIM983059:HIM983090 HSI983059:HSI983090 ICE983059:ICE983090 IMA983059:IMA983090 IVW983059:IVW983090 JFS983059:JFS983090 JPO983059:JPO983090 JZK983059:JZK983090 KJG983059:KJG983090 KTC983059:KTC983090 LCY983059:LCY983090 LMU983059:LMU983090 LWQ983059:LWQ983090 MGM983059:MGM983090 MQI983059:MQI983090 NAE983059:NAE983090 NKA983059:NKA983090 NTW983059:NTW983090 ODS983059:ODS983090 ONO983059:ONO983090 OXK983059:OXK983090 PHG983059:PHG983090 PRC983059:PRC983090 QAY983059:QAY983090 QKU983059:QKU983090 QUQ983059:QUQ983090 REM983059:REM983090 ROI983059:ROI983090 RYE983059:RYE983090 SIA983059:SIA983090 SRW983059:SRW983090 TBS983059:TBS983090 TLO983059:TLO983090 TVK983059:TVK983090 UFG983059:UFG983090 UPC983059:UPC983090 UYY983059:UYY983090 VIU983059:VIU983090 VSQ983059:VSQ983090 WCM983059:WCM983090 WMI983059:WMI983090 WWE983059:WWE983090 W31:W45">
      <formula1>$I$2:$I$4</formula1>
    </dataValidation>
  </dataValidations>
  <hyperlinks>
    <hyperlink ref="E45" r:id="rId1" display="http://www.idep.edu.co/sites/default/files/IN-MIC-03-04_Instr_Admon_riesgo_V4.pdf"/>
  </hyperlinks>
  <pageMargins left="0.7" right="0.7" top="0.75" bottom="0.75" header="0.3" footer="0.3"/>
  <pageSetup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919"/>
  <sheetViews>
    <sheetView showGridLines="0" topLeftCell="A25" zoomScale="80" zoomScaleNormal="80" workbookViewId="0">
      <selection activeCell="G32" sqref="G32"/>
    </sheetView>
  </sheetViews>
  <sheetFormatPr baseColWidth="10" defaultColWidth="14.42578125" defaultRowHeight="15" customHeight="1" x14ac:dyDescent="0.25"/>
  <cols>
    <col min="1" max="1" width="6.5703125" style="165" customWidth="1"/>
    <col min="2" max="2" width="10.7109375" style="165" customWidth="1"/>
    <col min="3" max="3" width="17.5703125" style="165" customWidth="1"/>
    <col min="4" max="4" width="21.5703125" style="165" customWidth="1"/>
    <col min="5" max="5" width="52.28515625" style="165" customWidth="1"/>
    <col min="6" max="6" width="24.140625" style="165" customWidth="1"/>
    <col min="7" max="7" width="26.5703125" style="165" customWidth="1"/>
    <col min="8" max="8" width="25.85546875" style="165" customWidth="1"/>
    <col min="9" max="9" width="14" style="165" customWidth="1"/>
    <col min="10" max="10" width="18" style="165" customWidth="1"/>
    <col min="11" max="11" width="18.5703125" style="165" customWidth="1"/>
    <col min="12" max="12" width="20" style="165" customWidth="1"/>
    <col min="13" max="13" width="18.28515625" style="165" customWidth="1"/>
    <col min="14" max="15" width="18" style="165" customWidth="1"/>
    <col min="16" max="16" width="26.28515625" style="165" customWidth="1"/>
    <col min="17" max="17" width="24.85546875" style="165" customWidth="1"/>
    <col min="18" max="18" width="19.42578125" style="165" customWidth="1"/>
    <col min="19" max="19" width="28.140625" style="165" customWidth="1"/>
    <col min="20" max="20" width="57.28515625" style="165" customWidth="1"/>
    <col min="21" max="21" width="40.140625" style="165" customWidth="1"/>
    <col min="22" max="22" width="18.42578125" style="165" customWidth="1"/>
    <col min="23" max="23" width="19.42578125" style="165" customWidth="1"/>
    <col min="24" max="24" width="80.28515625" style="165" customWidth="1"/>
    <col min="25" max="25" width="31.140625" style="165" customWidth="1"/>
    <col min="26" max="26" width="14.42578125" style="165" customWidth="1"/>
    <col min="27" max="28" width="11" style="165" customWidth="1"/>
    <col min="29" max="16384" width="14.42578125" style="165"/>
  </cols>
  <sheetData>
    <row r="1" spans="1:26" ht="44.25" hidden="1" customHeight="1" x14ac:dyDescent="0.35">
      <c r="A1" s="2"/>
      <c r="B1" s="81"/>
      <c r="C1" s="82" t="s">
        <v>1</v>
      </c>
      <c r="D1" s="82" t="s">
        <v>2</v>
      </c>
      <c r="E1" s="5"/>
      <c r="F1" s="6" t="s">
        <v>3</v>
      </c>
      <c r="G1" s="6" t="s">
        <v>141</v>
      </c>
      <c r="H1" s="6" t="s">
        <v>5</v>
      </c>
      <c r="I1" s="6" t="s">
        <v>7</v>
      </c>
      <c r="J1" s="6" t="s">
        <v>162</v>
      </c>
      <c r="K1" s="1"/>
      <c r="L1" s="8"/>
      <c r="M1" s="7"/>
      <c r="N1" s="7"/>
      <c r="O1" s="7"/>
      <c r="P1" s="7"/>
      <c r="Q1" s="7"/>
      <c r="R1" s="7"/>
      <c r="S1" s="1"/>
      <c r="T1" s="1"/>
      <c r="U1" s="1"/>
      <c r="V1" s="1"/>
      <c r="W1" s="1"/>
      <c r="X1" s="1"/>
      <c r="Y1" s="1"/>
    </row>
    <row r="2" spans="1:26" s="72" customFormat="1" ht="26.25" hidden="1" thickBot="1" x14ac:dyDescent="0.25">
      <c r="A2" s="68"/>
      <c r="B2" s="80"/>
      <c r="C2" s="83" t="s">
        <v>8</v>
      </c>
      <c r="D2" s="84" t="s">
        <v>9</v>
      </c>
      <c r="E2" s="75"/>
      <c r="F2" s="87" t="s">
        <v>10</v>
      </c>
      <c r="G2" s="88" t="s">
        <v>158</v>
      </c>
      <c r="H2" s="87" t="s">
        <v>24</v>
      </c>
      <c r="I2" s="152" t="s">
        <v>146</v>
      </c>
      <c r="J2" s="73" t="s">
        <v>160</v>
      </c>
      <c r="K2" s="68"/>
      <c r="L2" s="69"/>
      <c r="M2" s="71"/>
      <c r="N2" s="71"/>
      <c r="O2" s="71"/>
      <c r="P2" s="71"/>
      <c r="Q2" s="71"/>
      <c r="R2" s="71"/>
      <c r="S2" s="68"/>
      <c r="T2" s="68"/>
      <c r="U2" s="68"/>
      <c r="V2" s="68"/>
      <c r="W2" s="68"/>
      <c r="X2" s="68"/>
      <c r="Y2" s="68"/>
    </row>
    <row r="3" spans="1:26" s="72" customFormat="1" ht="26.25" hidden="1" thickBot="1" x14ac:dyDescent="0.25">
      <c r="A3" s="68"/>
      <c r="B3" s="80"/>
      <c r="C3" s="83" t="s">
        <v>14</v>
      </c>
      <c r="D3" s="84" t="s">
        <v>15</v>
      </c>
      <c r="E3" s="75"/>
      <c r="F3" s="87" t="s">
        <v>132</v>
      </c>
      <c r="G3" s="88" t="s">
        <v>11</v>
      </c>
      <c r="H3" s="88" t="s">
        <v>144</v>
      </c>
      <c r="I3" s="154" t="s">
        <v>147</v>
      </c>
      <c r="J3" s="73" t="s">
        <v>163</v>
      </c>
      <c r="K3" s="68"/>
      <c r="L3" s="69"/>
      <c r="M3" s="71"/>
      <c r="N3" s="71"/>
      <c r="O3" s="71"/>
      <c r="P3" s="71"/>
      <c r="Q3" s="71"/>
      <c r="R3" s="71"/>
      <c r="S3" s="68"/>
      <c r="T3" s="68"/>
      <c r="U3" s="68"/>
      <c r="V3" s="68"/>
      <c r="W3" s="68"/>
      <c r="X3" s="68"/>
      <c r="Y3" s="68"/>
    </row>
    <row r="4" spans="1:26" s="72" customFormat="1" ht="26.25" hidden="1" thickBot="1" x14ac:dyDescent="0.25">
      <c r="A4" s="68"/>
      <c r="B4" s="80"/>
      <c r="C4" s="83" t="s">
        <v>123</v>
      </c>
      <c r="D4" s="84" t="s">
        <v>127</v>
      </c>
      <c r="E4" s="75"/>
      <c r="F4" s="87" t="s">
        <v>133</v>
      </c>
      <c r="G4" s="88" t="s">
        <v>142</v>
      </c>
      <c r="H4" s="76"/>
      <c r="I4" s="153" t="s">
        <v>30</v>
      </c>
      <c r="J4" s="73" t="s">
        <v>161</v>
      </c>
      <c r="K4" s="68"/>
      <c r="L4" s="69"/>
      <c r="M4" s="71"/>
      <c r="N4" s="71"/>
      <c r="O4" s="71"/>
      <c r="P4" s="71"/>
      <c r="Q4" s="71"/>
      <c r="R4" s="71"/>
      <c r="S4" s="68"/>
      <c r="T4" s="68"/>
      <c r="U4" s="68"/>
      <c r="V4" s="68"/>
      <c r="W4" s="68"/>
      <c r="X4" s="68"/>
      <c r="Y4" s="68"/>
    </row>
    <row r="5" spans="1:26" s="72" customFormat="1" ht="39" hidden="1" thickBot="1" x14ac:dyDescent="0.25">
      <c r="A5" s="68"/>
      <c r="B5" s="80"/>
      <c r="C5" s="84" t="s">
        <v>121</v>
      </c>
      <c r="D5" s="84" t="s">
        <v>129</v>
      </c>
      <c r="E5" s="75"/>
      <c r="F5" s="88" t="s">
        <v>134</v>
      </c>
      <c r="G5" s="88" t="s">
        <v>17</v>
      </c>
      <c r="H5" s="74"/>
      <c r="I5" s="73"/>
      <c r="J5" s="73"/>
      <c r="K5" s="68"/>
      <c r="L5" s="69"/>
      <c r="M5" s="71"/>
      <c r="N5" s="71"/>
      <c r="O5" s="71"/>
      <c r="P5" s="71"/>
      <c r="Q5" s="71"/>
      <c r="R5" s="71"/>
      <c r="S5" s="68"/>
      <c r="T5" s="68"/>
      <c r="U5" s="68"/>
      <c r="V5" s="68"/>
      <c r="W5" s="68"/>
      <c r="X5" s="68"/>
      <c r="Y5" s="68"/>
    </row>
    <row r="6" spans="1:26" s="72" customFormat="1" ht="26.25" hidden="1" thickBot="1" x14ac:dyDescent="0.25">
      <c r="A6" s="68"/>
      <c r="B6" s="80"/>
      <c r="C6" s="83" t="s">
        <v>38</v>
      </c>
      <c r="D6" s="84" t="s">
        <v>128</v>
      </c>
      <c r="F6" s="88" t="s">
        <v>135</v>
      </c>
      <c r="G6" s="74"/>
      <c r="H6" s="74"/>
      <c r="I6" s="73"/>
      <c r="J6" s="73"/>
      <c r="K6" s="68"/>
      <c r="L6" s="69"/>
      <c r="M6" s="71"/>
      <c r="N6" s="71"/>
      <c r="O6" s="71"/>
      <c r="P6" s="71"/>
      <c r="Q6" s="71"/>
      <c r="R6" s="71"/>
      <c r="S6" s="68"/>
      <c r="T6" s="68"/>
      <c r="U6" s="68"/>
      <c r="V6" s="68"/>
      <c r="W6" s="68"/>
      <c r="X6" s="68"/>
      <c r="Y6" s="68"/>
    </row>
    <row r="7" spans="1:26" s="72" customFormat="1" ht="26.25" hidden="1" thickBot="1" x14ac:dyDescent="0.25">
      <c r="A7" s="68"/>
      <c r="B7" s="80"/>
      <c r="C7" s="83" t="s">
        <v>42</v>
      </c>
      <c r="D7" s="84" t="s">
        <v>130</v>
      </c>
      <c r="E7" s="75"/>
      <c r="F7" s="76"/>
      <c r="G7" s="74"/>
      <c r="H7" s="74"/>
      <c r="I7" s="77"/>
      <c r="J7" s="77"/>
      <c r="K7" s="68"/>
      <c r="L7" s="69"/>
      <c r="M7" s="71"/>
      <c r="N7" s="71"/>
      <c r="O7" s="71"/>
      <c r="P7" s="71"/>
      <c r="Q7" s="71"/>
      <c r="R7" s="71"/>
      <c r="S7" s="68"/>
      <c r="T7" s="68"/>
      <c r="U7" s="68"/>
      <c r="V7" s="68"/>
      <c r="W7" s="68"/>
      <c r="X7" s="68"/>
      <c r="Y7" s="68"/>
    </row>
    <row r="8" spans="1:26" s="72" customFormat="1" ht="26.25" hidden="1" thickBot="1" x14ac:dyDescent="0.25">
      <c r="A8" s="68"/>
      <c r="B8" s="80"/>
      <c r="C8" s="83" t="s">
        <v>45</v>
      </c>
      <c r="D8" s="84" t="s">
        <v>35</v>
      </c>
      <c r="E8" s="75"/>
      <c r="F8" s="76"/>
      <c r="G8" s="74"/>
      <c r="H8" s="74"/>
      <c r="I8" s="73"/>
      <c r="J8" s="73"/>
      <c r="K8" s="68"/>
      <c r="L8" s="69"/>
      <c r="M8" s="71"/>
      <c r="N8" s="71"/>
      <c r="O8" s="71"/>
      <c r="P8" s="71"/>
      <c r="Q8" s="71"/>
      <c r="R8" s="71"/>
      <c r="S8" s="68"/>
      <c r="T8" s="68"/>
      <c r="U8" s="68"/>
      <c r="V8" s="68"/>
      <c r="W8" s="68"/>
      <c r="X8" s="68"/>
      <c r="Y8" s="68"/>
    </row>
    <row r="9" spans="1:26" s="72" customFormat="1" ht="51.75" hidden="1" thickBot="1" x14ac:dyDescent="0.25">
      <c r="A9" s="68"/>
      <c r="B9" s="80"/>
      <c r="C9" s="83" t="s">
        <v>124</v>
      </c>
      <c r="D9" s="84" t="s">
        <v>39</v>
      </c>
      <c r="E9" s="75"/>
      <c r="F9" s="74"/>
      <c r="G9" s="74"/>
      <c r="H9" s="74"/>
      <c r="I9" s="73"/>
      <c r="J9" s="73"/>
      <c r="K9" s="68"/>
      <c r="L9" s="69"/>
      <c r="M9" s="71"/>
      <c r="N9" s="71"/>
      <c r="O9" s="71"/>
      <c r="P9" s="71"/>
      <c r="Q9" s="71"/>
      <c r="R9" s="71"/>
      <c r="S9" s="68"/>
      <c r="T9" s="68"/>
      <c r="U9" s="68"/>
      <c r="V9" s="68"/>
      <c r="W9" s="68"/>
      <c r="X9" s="68"/>
      <c r="Y9" s="68"/>
    </row>
    <row r="10" spans="1:26" s="72" customFormat="1" ht="26.25" hidden="1" thickBot="1" x14ac:dyDescent="0.25">
      <c r="A10" s="68"/>
      <c r="B10" s="80"/>
      <c r="C10" s="83" t="s">
        <v>50</v>
      </c>
      <c r="D10" s="84" t="s">
        <v>43</v>
      </c>
      <c r="E10" s="75"/>
      <c r="F10" s="74"/>
      <c r="G10" s="74"/>
      <c r="H10" s="74"/>
      <c r="I10" s="73"/>
      <c r="J10" s="73"/>
      <c r="K10" s="68"/>
      <c r="L10" s="69"/>
      <c r="M10" s="71"/>
      <c r="N10" s="71"/>
      <c r="O10" s="71"/>
      <c r="P10" s="71"/>
      <c r="Q10" s="71"/>
      <c r="R10" s="71"/>
      <c r="S10" s="68"/>
      <c r="T10" s="68"/>
      <c r="U10" s="68"/>
      <c r="V10" s="68"/>
      <c r="W10" s="68"/>
      <c r="X10" s="68"/>
      <c r="Y10" s="68"/>
    </row>
    <row r="11" spans="1:26" s="72" customFormat="1" ht="39" hidden="1" thickBot="1" x14ac:dyDescent="0.25">
      <c r="A11" s="68"/>
      <c r="B11" s="80"/>
      <c r="C11" s="83" t="s">
        <v>52</v>
      </c>
      <c r="D11" s="84" t="s">
        <v>136</v>
      </c>
      <c r="E11" s="75"/>
      <c r="F11" s="74"/>
      <c r="G11" s="74"/>
      <c r="H11" s="74"/>
      <c r="I11" s="73"/>
      <c r="J11" s="73"/>
      <c r="K11" s="68"/>
      <c r="L11" s="69"/>
      <c r="M11" s="71"/>
      <c r="N11" s="71"/>
      <c r="O11" s="71"/>
      <c r="P11" s="71"/>
      <c r="Q11" s="71"/>
      <c r="R11" s="71"/>
      <c r="S11" s="68"/>
      <c r="T11" s="68"/>
      <c r="U11" s="68"/>
      <c r="V11" s="68"/>
      <c r="W11" s="68"/>
      <c r="X11" s="68"/>
      <c r="Y11" s="68"/>
    </row>
    <row r="12" spans="1:26" s="72" customFormat="1" ht="26.25" hidden="1" thickBot="1" x14ac:dyDescent="0.25">
      <c r="A12" s="68"/>
      <c r="B12" s="80"/>
      <c r="C12" s="83" t="s">
        <v>54</v>
      </c>
      <c r="D12" s="84" t="s">
        <v>131</v>
      </c>
      <c r="E12" s="75"/>
      <c r="F12" s="78"/>
      <c r="G12" s="78"/>
      <c r="H12" s="78"/>
      <c r="I12" s="79"/>
      <c r="J12" s="71"/>
      <c r="K12" s="71"/>
      <c r="L12" s="68"/>
      <c r="M12" s="69"/>
      <c r="N12" s="71"/>
      <c r="O12" s="71"/>
      <c r="P12" s="71"/>
      <c r="Q12" s="71"/>
      <c r="R12" s="71"/>
      <c r="S12" s="71"/>
      <c r="T12" s="68"/>
      <c r="U12" s="68"/>
      <c r="V12" s="68"/>
      <c r="W12" s="68"/>
      <c r="X12" s="68"/>
      <c r="Y12" s="68"/>
      <c r="Z12" s="68"/>
    </row>
    <row r="13" spans="1:26" s="72" customFormat="1" ht="39" hidden="1" thickBot="1" x14ac:dyDescent="0.25">
      <c r="A13" s="68"/>
      <c r="B13" s="80"/>
      <c r="C13" s="83" t="s">
        <v>55</v>
      </c>
      <c r="D13" s="84" t="s">
        <v>53</v>
      </c>
      <c r="E13" s="75"/>
      <c r="F13" s="78"/>
      <c r="G13" s="78"/>
      <c r="H13" s="78"/>
      <c r="I13" s="79"/>
      <c r="J13" s="71"/>
      <c r="K13" s="71"/>
      <c r="L13" s="68"/>
      <c r="M13" s="69"/>
      <c r="N13" s="71"/>
      <c r="O13" s="71"/>
      <c r="P13" s="71"/>
      <c r="Q13" s="71"/>
      <c r="R13" s="71"/>
      <c r="S13" s="71"/>
      <c r="T13" s="68"/>
      <c r="U13" s="68"/>
      <c r="V13" s="68"/>
      <c r="W13" s="68"/>
      <c r="X13" s="68"/>
      <c r="Y13" s="68"/>
      <c r="Z13" s="68"/>
    </row>
    <row r="14" spans="1:26" s="72" customFormat="1" ht="26.25" hidden="1" thickBot="1" x14ac:dyDescent="0.25">
      <c r="A14" s="68"/>
      <c r="B14" s="80"/>
      <c r="C14" s="84" t="s">
        <v>125</v>
      </c>
      <c r="D14" s="85"/>
      <c r="E14" s="75"/>
      <c r="F14" s="78"/>
      <c r="G14" s="78"/>
      <c r="H14" s="78"/>
      <c r="I14" s="79"/>
      <c r="J14" s="71"/>
      <c r="K14" s="71"/>
      <c r="L14" s="68"/>
      <c r="M14" s="69"/>
      <c r="N14" s="71"/>
      <c r="O14" s="71"/>
      <c r="P14" s="71"/>
      <c r="Q14" s="71"/>
      <c r="R14" s="71"/>
      <c r="S14" s="71"/>
      <c r="T14" s="68"/>
      <c r="U14" s="68"/>
      <c r="V14" s="68"/>
      <c r="W14" s="68"/>
      <c r="X14" s="68"/>
      <c r="Y14" s="68"/>
      <c r="Z14" s="68"/>
    </row>
    <row r="15" spans="1:26" s="72" customFormat="1" ht="39" hidden="1" thickBot="1" x14ac:dyDescent="0.25">
      <c r="A15" s="68"/>
      <c r="B15" s="80"/>
      <c r="C15" s="86" t="s">
        <v>21</v>
      </c>
      <c r="D15" s="84"/>
      <c r="E15" s="75"/>
      <c r="F15" s="78"/>
      <c r="G15" s="78"/>
      <c r="H15" s="78"/>
      <c r="I15" s="79"/>
      <c r="J15" s="71"/>
      <c r="K15" s="71"/>
      <c r="L15" s="68"/>
      <c r="M15" s="69"/>
      <c r="N15" s="71"/>
      <c r="O15" s="71"/>
      <c r="P15" s="71"/>
      <c r="Q15" s="71"/>
      <c r="R15" s="71"/>
      <c r="S15" s="71"/>
      <c r="T15" s="68"/>
      <c r="U15" s="68"/>
      <c r="V15" s="68"/>
      <c r="W15" s="68"/>
      <c r="X15" s="68"/>
      <c r="Y15" s="68"/>
      <c r="Z15" s="68"/>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843"/>
      <c r="B17" s="773"/>
      <c r="C17" s="774"/>
      <c r="D17" s="847" t="s">
        <v>56</v>
      </c>
      <c r="E17" s="848"/>
      <c r="F17" s="848"/>
      <c r="G17" s="848"/>
      <c r="H17" s="848"/>
      <c r="I17" s="848"/>
      <c r="J17" s="848"/>
      <c r="K17" s="848"/>
      <c r="L17" s="848"/>
      <c r="M17" s="848"/>
      <c r="N17" s="848"/>
      <c r="O17" s="848"/>
      <c r="P17" s="848"/>
      <c r="Q17" s="848"/>
      <c r="R17" s="848"/>
      <c r="S17" s="848"/>
      <c r="T17" s="848"/>
      <c r="U17" s="848"/>
      <c r="V17" s="848"/>
      <c r="W17" s="849"/>
      <c r="X17" s="114" t="s">
        <v>57</v>
      </c>
      <c r="Z17" s="1"/>
    </row>
    <row r="18" spans="1:27" ht="27.75" customHeight="1" x14ac:dyDescent="0.25">
      <c r="A18" s="844"/>
      <c r="B18" s="845"/>
      <c r="C18" s="743"/>
      <c r="D18" s="850"/>
      <c r="E18" s="851"/>
      <c r="F18" s="851"/>
      <c r="G18" s="851"/>
      <c r="H18" s="851"/>
      <c r="I18" s="851"/>
      <c r="J18" s="851"/>
      <c r="K18" s="851"/>
      <c r="L18" s="851"/>
      <c r="M18" s="851"/>
      <c r="N18" s="851"/>
      <c r="O18" s="851"/>
      <c r="P18" s="851"/>
      <c r="Q18" s="851"/>
      <c r="R18" s="851"/>
      <c r="S18" s="851"/>
      <c r="T18" s="851"/>
      <c r="U18" s="851"/>
      <c r="V18" s="851"/>
      <c r="W18" s="852"/>
      <c r="X18" s="168" t="s">
        <v>164</v>
      </c>
      <c r="Z18" s="1"/>
    </row>
    <row r="19" spans="1:27" ht="27.75" customHeight="1" x14ac:dyDescent="0.25">
      <c r="A19" s="844"/>
      <c r="B19" s="845"/>
      <c r="C19" s="743"/>
      <c r="D19" s="850"/>
      <c r="E19" s="851"/>
      <c r="F19" s="851"/>
      <c r="G19" s="851"/>
      <c r="H19" s="851"/>
      <c r="I19" s="851"/>
      <c r="J19" s="851"/>
      <c r="K19" s="851"/>
      <c r="L19" s="851"/>
      <c r="M19" s="851"/>
      <c r="N19" s="851"/>
      <c r="O19" s="851"/>
      <c r="P19" s="851"/>
      <c r="Q19" s="851"/>
      <c r="R19" s="851"/>
      <c r="S19" s="851"/>
      <c r="T19" s="851"/>
      <c r="U19" s="851"/>
      <c r="V19" s="851"/>
      <c r="W19" s="852"/>
      <c r="X19" s="169" t="s">
        <v>165</v>
      </c>
      <c r="Z19" s="1"/>
    </row>
    <row r="20" spans="1:27" ht="27.75" customHeight="1" thickBot="1" x14ac:dyDescent="0.3">
      <c r="A20" s="846"/>
      <c r="B20" s="732"/>
      <c r="C20" s="733"/>
      <c r="D20" s="853"/>
      <c r="E20" s="854"/>
      <c r="F20" s="854"/>
      <c r="G20" s="854"/>
      <c r="H20" s="854"/>
      <c r="I20" s="854"/>
      <c r="J20" s="854"/>
      <c r="K20" s="854"/>
      <c r="L20" s="854"/>
      <c r="M20" s="854"/>
      <c r="N20" s="854"/>
      <c r="O20" s="854"/>
      <c r="P20" s="854"/>
      <c r="Q20" s="854"/>
      <c r="R20" s="854"/>
      <c r="S20" s="854"/>
      <c r="T20" s="854"/>
      <c r="U20" s="854"/>
      <c r="V20" s="854"/>
      <c r="W20" s="855"/>
      <c r="X20" s="115"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931" t="s">
        <v>59</v>
      </c>
      <c r="B22" s="932"/>
      <c r="C22" s="933"/>
      <c r="D22" s="23"/>
      <c r="E22" s="929" t="str">
        <f>CONCATENATE("INFORME DE SEGUIMIENTO DEL PROCESO ",A23)</f>
        <v>INFORME DE SEGUIMIENTO DEL PROCESO CONTROL INTERNO DISCIPLINARIO</v>
      </c>
      <c r="F22" s="930"/>
      <c r="G22" s="21"/>
      <c r="H22" s="938" t="s">
        <v>60</v>
      </c>
      <c r="I22" s="939"/>
      <c r="J22" s="940"/>
      <c r="K22" s="100"/>
      <c r="L22" s="100"/>
      <c r="M22" s="946" t="s">
        <v>61</v>
      </c>
      <c r="N22" s="947"/>
      <c r="O22" s="948"/>
      <c r="P22" s="104"/>
      <c r="Q22" s="104"/>
      <c r="R22" s="104"/>
      <c r="S22" s="104"/>
      <c r="T22" s="104"/>
      <c r="U22" s="104"/>
      <c r="V22" s="104"/>
      <c r="W22" s="104"/>
      <c r="X22" s="103"/>
    </row>
    <row r="23" spans="1:27" ht="53.25" customHeight="1" thickBot="1" x14ac:dyDescent="0.3">
      <c r="A23" s="950" t="s">
        <v>55</v>
      </c>
      <c r="B23" s="951"/>
      <c r="C23" s="952"/>
      <c r="D23" s="23"/>
      <c r="E23" s="118" t="s">
        <v>148</v>
      </c>
      <c r="F23" s="119">
        <f>COUNTA(E31:E40)</f>
        <v>0</v>
      </c>
      <c r="G23" s="21"/>
      <c r="H23" s="941" t="s">
        <v>69</v>
      </c>
      <c r="I23" s="942"/>
      <c r="J23" s="119">
        <f>COUNTIF(I31:I40,"Acción correctiva")</f>
        <v>0</v>
      </c>
      <c r="K23" s="105"/>
      <c r="L23" s="101"/>
      <c r="M23" s="106" t="s">
        <v>65</v>
      </c>
      <c r="N23" s="117" t="s">
        <v>66</v>
      </c>
      <c r="O23" s="148" t="s">
        <v>67</v>
      </c>
      <c r="P23" s="104"/>
      <c r="Q23" s="104"/>
      <c r="R23" s="104"/>
      <c r="S23" s="104"/>
      <c r="T23" s="104"/>
      <c r="U23" s="103"/>
      <c r="V23" s="103"/>
      <c r="W23" s="23"/>
      <c r="X23" s="103"/>
    </row>
    <row r="24" spans="1:27" ht="48.75" customHeight="1" thickBot="1" x14ac:dyDescent="0.4">
      <c r="A24" s="27"/>
      <c r="B24" s="23"/>
      <c r="C24" s="23"/>
      <c r="D24" s="28"/>
      <c r="E24" s="120" t="s">
        <v>62</v>
      </c>
      <c r="F24" s="121">
        <f>COUNTA(H31:H40)</f>
        <v>0</v>
      </c>
      <c r="G24" s="24"/>
      <c r="H24" s="943" t="s">
        <v>153</v>
      </c>
      <c r="I24" s="944"/>
      <c r="J24" s="124">
        <f>COUNTIF(I31:I40,"Acción Preventiva y/o de mejora")</f>
        <v>0</v>
      </c>
      <c r="K24" s="105"/>
      <c r="L24" s="101"/>
      <c r="M24" s="107">
        <v>2016</v>
      </c>
      <c r="N24" s="37"/>
      <c r="O24" s="108">
        <v>3</v>
      </c>
      <c r="P24" s="104"/>
      <c r="Q24" s="104"/>
      <c r="R24" s="105"/>
      <c r="S24" s="105"/>
      <c r="T24" s="105"/>
      <c r="U24" s="103"/>
      <c r="V24" s="103"/>
      <c r="W24" s="23"/>
      <c r="X24" s="103"/>
    </row>
    <row r="25" spans="1:27" ht="53.25" customHeight="1" x14ac:dyDescent="0.35">
      <c r="A25" s="27"/>
      <c r="B25" s="23"/>
      <c r="C25" s="23"/>
      <c r="D25" s="33"/>
      <c r="E25" s="122" t="s">
        <v>149</v>
      </c>
      <c r="F25" s="121">
        <f>COUNTIF(W31:W40, "Vencida")</f>
        <v>0</v>
      </c>
      <c r="G25" s="24"/>
      <c r="H25" s="945"/>
      <c r="I25" s="945"/>
      <c r="J25" s="111"/>
      <c r="K25" s="105"/>
      <c r="L25" s="101"/>
      <c r="M25" s="109">
        <v>2017</v>
      </c>
      <c r="N25" s="46"/>
      <c r="O25" s="110"/>
      <c r="P25" s="104"/>
      <c r="Q25" s="104"/>
      <c r="R25" s="105"/>
      <c r="S25" s="105"/>
      <c r="T25" s="105"/>
      <c r="U25" s="103"/>
      <c r="V25" s="103"/>
      <c r="W25" s="23"/>
      <c r="X25" s="58"/>
    </row>
    <row r="26" spans="1:27" ht="48.75" customHeight="1" x14ac:dyDescent="0.35">
      <c r="A26" s="27"/>
      <c r="B26" s="23"/>
      <c r="C26" s="23"/>
      <c r="D26" s="28"/>
      <c r="E26" s="122" t="s">
        <v>150</v>
      </c>
      <c r="F26" s="299">
        <f>COUNTIF(W31:W40, "En ejecución")</f>
        <v>0</v>
      </c>
      <c r="G26" s="24"/>
      <c r="H26" s="945"/>
      <c r="I26" s="945"/>
      <c r="J26" s="166"/>
      <c r="K26" s="111"/>
      <c r="L26" s="101"/>
      <c r="M26" s="109">
        <v>2018</v>
      </c>
      <c r="N26" s="46"/>
      <c r="O26" s="110"/>
      <c r="P26" s="104"/>
      <c r="Q26" s="104"/>
      <c r="R26" s="105"/>
      <c r="S26" s="105"/>
      <c r="T26" s="105"/>
      <c r="U26" s="103"/>
      <c r="V26" s="103"/>
      <c r="W26" s="23"/>
      <c r="X26" s="58"/>
    </row>
    <row r="27" spans="1:27" ht="51" customHeight="1" thickBot="1" x14ac:dyDescent="0.4">
      <c r="A27" s="27"/>
      <c r="B27" s="23"/>
      <c r="C27" s="23"/>
      <c r="D27" s="33"/>
      <c r="E27" s="123" t="s">
        <v>152</v>
      </c>
      <c r="F27" s="124">
        <f>COUNTIF(W31:W40, "Cerrada")</f>
        <v>0</v>
      </c>
      <c r="G27" s="24"/>
      <c r="H27" s="25"/>
      <c r="I27" s="102"/>
      <c r="J27" s="101"/>
      <c r="K27" s="101"/>
      <c r="L27" s="101"/>
      <c r="M27" s="112" t="s">
        <v>74</v>
      </c>
      <c r="N27" s="113">
        <f>SUM(N24:N26)</f>
        <v>0</v>
      </c>
      <c r="O27" s="149">
        <f>SUM(O24:O26)</f>
        <v>3</v>
      </c>
      <c r="P27" s="104"/>
      <c r="Q27" s="104"/>
      <c r="R27" s="105"/>
      <c r="S27" s="105"/>
      <c r="T27" s="105"/>
      <c r="U27" s="103"/>
      <c r="V27" s="103"/>
      <c r="W27" s="23"/>
      <c r="X27" s="58"/>
    </row>
    <row r="28" spans="1:27" ht="41.25" customHeight="1" thickBot="1" x14ac:dyDescent="0.4">
      <c r="A28" s="27"/>
      <c r="B28" s="23"/>
      <c r="C28" s="23"/>
      <c r="D28" s="23"/>
      <c r="E28" s="96"/>
      <c r="F28" s="97"/>
      <c r="G28" s="24"/>
      <c r="H28" s="25"/>
      <c r="I28" s="98"/>
      <c r="J28" s="99"/>
      <c r="K28" s="98"/>
      <c r="L28" s="99"/>
      <c r="M28" s="116"/>
      <c r="N28" s="26"/>
      <c r="O28" s="26"/>
      <c r="P28" s="26"/>
      <c r="Q28" s="26"/>
      <c r="R28" s="20"/>
      <c r="S28" s="20"/>
      <c r="T28" s="20"/>
      <c r="U28" s="20"/>
      <c r="V28" s="20"/>
      <c r="W28" s="20"/>
      <c r="X28" s="20"/>
    </row>
    <row r="29" spans="1:27" s="90" customFormat="1" ht="45" customHeight="1" thickBot="1" x14ac:dyDescent="0.25">
      <c r="A29" s="837" t="s">
        <v>77</v>
      </c>
      <c r="B29" s="838"/>
      <c r="C29" s="838"/>
      <c r="D29" s="838"/>
      <c r="E29" s="838"/>
      <c r="F29" s="838"/>
      <c r="G29" s="839"/>
      <c r="H29" s="840" t="s">
        <v>78</v>
      </c>
      <c r="I29" s="841"/>
      <c r="J29" s="841"/>
      <c r="K29" s="841"/>
      <c r="L29" s="841"/>
      <c r="M29" s="841"/>
      <c r="N29" s="842"/>
      <c r="O29" s="856" t="s">
        <v>79</v>
      </c>
      <c r="P29" s="937"/>
      <c r="Q29" s="937"/>
      <c r="R29" s="937"/>
      <c r="S29" s="857"/>
      <c r="T29" s="858" t="s">
        <v>145</v>
      </c>
      <c r="U29" s="859"/>
      <c r="V29" s="859"/>
      <c r="W29" s="859"/>
      <c r="X29" s="860"/>
      <c r="Y29" s="92"/>
      <c r="Z29" s="93"/>
      <c r="AA29" s="94"/>
    </row>
    <row r="30" spans="1:27" ht="63" customHeight="1" thickBot="1" x14ac:dyDescent="0.3">
      <c r="A30" s="180" t="s">
        <v>151</v>
      </c>
      <c r="B30" s="181" t="s">
        <v>3</v>
      </c>
      <c r="C30" s="181" t="s">
        <v>81</v>
      </c>
      <c r="D30" s="181" t="s">
        <v>137</v>
      </c>
      <c r="E30" s="181" t="s">
        <v>138</v>
      </c>
      <c r="F30" s="181" t="s">
        <v>139</v>
      </c>
      <c r="G30" s="182" t="s">
        <v>140</v>
      </c>
      <c r="H30" s="183" t="s">
        <v>143</v>
      </c>
      <c r="I30" s="181" t="s">
        <v>5</v>
      </c>
      <c r="J30" s="181" t="s">
        <v>82</v>
      </c>
      <c r="K30" s="184" t="s">
        <v>83</v>
      </c>
      <c r="L30" s="184" t="s">
        <v>85</v>
      </c>
      <c r="M30" s="184" t="s">
        <v>86</v>
      </c>
      <c r="N30" s="185" t="s">
        <v>87</v>
      </c>
      <c r="O30" s="901" t="s">
        <v>88</v>
      </c>
      <c r="P30" s="902"/>
      <c r="Q30" s="902"/>
      <c r="R30" s="903"/>
      <c r="S30" s="185" t="s">
        <v>89</v>
      </c>
      <c r="T30" s="186" t="s">
        <v>88</v>
      </c>
      <c r="U30" s="184" t="s">
        <v>89</v>
      </c>
      <c r="V30" s="184" t="s">
        <v>162</v>
      </c>
      <c r="W30" s="184" t="s">
        <v>90</v>
      </c>
      <c r="X30" s="185" t="s">
        <v>159</v>
      </c>
      <c r="Y30" s="91"/>
      <c r="Z30" s="95"/>
      <c r="AA30" s="95"/>
    </row>
    <row r="31" spans="1:27" ht="37.5" customHeight="1" x14ac:dyDescent="0.25">
      <c r="A31" s="171"/>
      <c r="B31" s="171"/>
      <c r="C31" s="171"/>
      <c r="D31" s="171"/>
      <c r="E31" s="172"/>
      <c r="F31" s="171"/>
      <c r="G31" s="187"/>
      <c r="H31" s="187"/>
      <c r="I31" s="172"/>
      <c r="J31" s="172"/>
      <c r="K31" s="172"/>
      <c r="L31" s="172"/>
      <c r="M31" s="176"/>
      <c r="N31" s="172"/>
      <c r="O31" s="977"/>
      <c r="P31" s="978"/>
      <c r="Q31" s="978"/>
      <c r="R31" s="979"/>
      <c r="S31" s="172"/>
      <c r="T31" s="174"/>
      <c r="U31" s="174"/>
      <c r="V31" s="174"/>
      <c r="W31" s="170"/>
      <c r="X31" s="188"/>
      <c r="Y31" s="70"/>
      <c r="Z31" s="1"/>
    </row>
    <row r="32" spans="1:27" ht="37.5" customHeight="1" x14ac:dyDescent="0.25">
      <c r="A32" s="158"/>
      <c r="B32" s="155"/>
      <c r="C32" s="155"/>
      <c r="D32" s="158"/>
      <c r="E32" s="159"/>
      <c r="F32" s="155"/>
      <c r="G32" s="160"/>
      <c r="H32" s="160"/>
      <c r="I32" s="156"/>
      <c r="J32" s="159"/>
      <c r="K32" s="159"/>
      <c r="L32" s="159"/>
      <c r="M32" s="161"/>
      <c r="N32" s="159"/>
      <c r="O32" s="980"/>
      <c r="P32" s="981"/>
      <c r="Q32" s="981"/>
      <c r="R32" s="982"/>
      <c r="S32" s="159"/>
      <c r="T32" s="162"/>
      <c r="U32" s="162"/>
      <c r="V32" s="157"/>
      <c r="W32" s="164"/>
      <c r="X32" s="163"/>
      <c r="Y32" s="16"/>
      <c r="Z32" s="1"/>
    </row>
    <row r="33" spans="1:26" ht="37.5" customHeight="1" x14ac:dyDescent="0.25">
      <c r="A33" s="158"/>
      <c r="B33" s="155"/>
      <c r="C33" s="155"/>
      <c r="D33" s="158"/>
      <c r="E33" s="159"/>
      <c r="F33" s="155"/>
      <c r="G33" s="160"/>
      <c r="H33" s="160"/>
      <c r="I33" s="156"/>
      <c r="J33" s="158"/>
      <c r="K33" s="158"/>
      <c r="L33" s="159"/>
      <c r="M33" s="158"/>
      <c r="N33" s="158"/>
      <c r="O33" s="983"/>
      <c r="P33" s="984"/>
      <c r="Q33" s="984"/>
      <c r="R33" s="985"/>
      <c r="S33" s="158"/>
      <c r="T33" s="162"/>
      <c r="U33" s="162"/>
      <c r="V33" s="157"/>
      <c r="W33" s="164"/>
      <c r="X33" s="163"/>
      <c r="Y33" s="16"/>
      <c r="Z33" s="1"/>
    </row>
    <row r="34" spans="1:26" x14ac:dyDescent="0.25">
      <c r="A34" s="1"/>
      <c r="B34" s="1"/>
      <c r="C34" s="1"/>
      <c r="D34" s="1"/>
      <c r="E34" s="16"/>
      <c r="F34" s="1"/>
      <c r="G34" s="16"/>
      <c r="H34" s="16"/>
      <c r="I34" s="1"/>
      <c r="J34" s="1"/>
      <c r="K34" s="1"/>
      <c r="L34" s="1"/>
      <c r="M34" s="1"/>
      <c r="N34" s="1"/>
      <c r="O34" s="1"/>
      <c r="P34" s="1"/>
      <c r="Q34" s="1"/>
      <c r="R34" s="1"/>
      <c r="S34" s="1"/>
      <c r="T34" s="15"/>
      <c r="U34" s="15"/>
      <c r="V34" s="15"/>
      <c r="W34" s="13"/>
      <c r="X34" s="16"/>
      <c r="Y34" s="1"/>
      <c r="Z34" s="1"/>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6"/>
      <c r="F92" s="1"/>
      <c r="G92" s="16"/>
      <c r="H92" s="16"/>
      <c r="I92" s="1"/>
      <c r="J92" s="1"/>
      <c r="K92" s="1"/>
      <c r="L92" s="1"/>
      <c r="M92" s="1"/>
      <c r="N92" s="1"/>
      <c r="O92" s="1"/>
      <c r="P92" s="1"/>
      <c r="Q92" s="1"/>
      <c r="R92" s="1"/>
      <c r="S92" s="1"/>
      <c r="T92" s="15"/>
      <c r="U92" s="15"/>
      <c r="V92" s="15"/>
      <c r="W92" s="13"/>
      <c r="X92" s="16"/>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3"/>
      <c r="X93" s="1"/>
      <c r="Y93" s="1"/>
      <c r="Z93" s="1"/>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row r="919" spans="23:23" x14ac:dyDescent="0.25">
      <c r="W919" s="13"/>
    </row>
  </sheetData>
  <mergeCells count="19">
    <mergeCell ref="A17:C20"/>
    <mergeCell ref="D17:W20"/>
    <mergeCell ref="A22:C22"/>
    <mergeCell ref="E22:F22"/>
    <mergeCell ref="H22:J22"/>
    <mergeCell ref="M22:O22"/>
    <mergeCell ref="T29:X29"/>
    <mergeCell ref="O30:R30"/>
    <mergeCell ref="A23:C23"/>
    <mergeCell ref="H23:I23"/>
    <mergeCell ref="H24:I24"/>
    <mergeCell ref="H25:I25"/>
    <mergeCell ref="H26:I26"/>
    <mergeCell ref="O31:R31"/>
    <mergeCell ref="O32:R32"/>
    <mergeCell ref="O33:R33"/>
    <mergeCell ref="A29:G29"/>
    <mergeCell ref="H29:N29"/>
    <mergeCell ref="O29:S29"/>
  </mergeCells>
  <conditionalFormatting sqref="W31:W33">
    <cfRule type="containsText" dxfId="5" priority="1" stopIfTrue="1" operator="containsText" text="Cerrada">
      <formula>NOT(ISERROR(SEARCH("Cerrada",W31)))</formula>
    </cfRule>
    <cfRule type="containsText" dxfId="4" priority="2" stopIfTrue="1" operator="containsText" text="En ejecución">
      <formula>NOT(ISERROR(SEARCH("En ejecución",W31)))</formula>
    </cfRule>
    <cfRule type="containsText" dxfId="3" priority="3" stopIfTrue="1" operator="containsText" text="Vencida">
      <formula>NOT(ISERROR(SEARCH("Vencida",W31)))</formula>
    </cfRule>
  </conditionalFormatting>
  <dataValidations count="7">
    <dataValidation type="list" allowBlank="1" showInputMessage="1" showErrorMessage="1" sqref="W31:W33">
      <formula1>$I$2:$I$4</formula1>
    </dataValidation>
    <dataValidation type="list" allowBlank="1" showInputMessage="1" showErrorMessage="1" sqref="V31:V33">
      <formula1>$J$2:$J$4</formula1>
    </dataValidation>
    <dataValidation type="list" allowBlank="1" showInputMessage="1" showErrorMessage="1" sqref="I31:I33">
      <formula1>$H$2:$H$3</formula1>
    </dataValidation>
    <dataValidation type="list" allowBlank="1" showInputMessage="1" showErrorMessage="1" sqref="F31:F33">
      <formula1>$G$2:$G$5</formula1>
    </dataValidation>
    <dataValidation type="list" allowBlank="1" showInputMessage="1" showErrorMessage="1" sqref="C31:C33">
      <formula1>$D$2:$D$13</formula1>
    </dataValidation>
    <dataValidation type="list" allowBlank="1" showInputMessage="1" showErrorMessage="1" sqref="B31:B33">
      <formula1>$F$2:$F$6</formula1>
    </dataValidation>
    <dataValidation type="list" allowBlank="1" showErrorMessage="1" sqref="A23">
      <formula1>PROCESOS</formula1>
    </dataValidation>
  </dataValidation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919"/>
  <sheetViews>
    <sheetView showGridLines="0" topLeftCell="E24" zoomScale="80" zoomScaleNormal="80" workbookViewId="0">
      <selection activeCell="H31" sqref="H31"/>
    </sheetView>
  </sheetViews>
  <sheetFormatPr baseColWidth="10" defaultColWidth="14.42578125" defaultRowHeight="15" customHeight="1" x14ac:dyDescent="0.25"/>
  <cols>
    <col min="1" max="1" width="6.5703125" style="165" customWidth="1"/>
    <col min="2" max="2" width="10.7109375" style="165" customWidth="1"/>
    <col min="3" max="3" width="17.5703125" style="165" customWidth="1"/>
    <col min="4" max="4" width="21.5703125" style="165" customWidth="1"/>
    <col min="5" max="5" width="52.28515625" style="165" customWidth="1"/>
    <col min="6" max="6" width="24.140625" style="165" customWidth="1"/>
    <col min="7" max="7" width="26.5703125" style="165" customWidth="1"/>
    <col min="8" max="8" width="25.85546875" style="165" customWidth="1"/>
    <col min="9" max="9" width="14" style="165" customWidth="1"/>
    <col min="10" max="10" width="18" style="165" customWidth="1"/>
    <col min="11" max="11" width="18.5703125" style="165" customWidth="1"/>
    <col min="12" max="12" width="20" style="165" customWidth="1"/>
    <col min="13" max="13" width="18.28515625" style="165" customWidth="1"/>
    <col min="14" max="15" width="18" style="165" customWidth="1"/>
    <col min="16" max="16" width="26.28515625" style="165" customWidth="1"/>
    <col min="17" max="17" width="24.85546875" style="165" customWidth="1"/>
    <col min="18" max="18" width="19.42578125" style="165" customWidth="1"/>
    <col min="19" max="19" width="28.140625" style="165" customWidth="1"/>
    <col min="20" max="20" width="57.28515625" style="165" customWidth="1"/>
    <col min="21" max="21" width="40.140625" style="165" customWidth="1"/>
    <col min="22" max="22" width="18.42578125" style="165" customWidth="1"/>
    <col min="23" max="23" width="19.42578125" style="165" customWidth="1"/>
    <col min="24" max="24" width="80.28515625" style="165" customWidth="1"/>
    <col min="25" max="25" width="31.140625" style="165" customWidth="1"/>
    <col min="26" max="26" width="14.42578125" style="165" customWidth="1"/>
    <col min="27" max="28" width="11" style="165" customWidth="1"/>
    <col min="29" max="16384" width="14.42578125" style="165"/>
  </cols>
  <sheetData>
    <row r="1" spans="1:26" ht="44.25" hidden="1" customHeight="1" x14ac:dyDescent="0.35">
      <c r="A1" s="2"/>
      <c r="B1" s="81"/>
      <c r="C1" s="82" t="s">
        <v>1</v>
      </c>
      <c r="D1" s="82" t="s">
        <v>2</v>
      </c>
      <c r="E1" s="5"/>
      <c r="F1" s="6" t="s">
        <v>3</v>
      </c>
      <c r="G1" s="6" t="s">
        <v>141</v>
      </c>
      <c r="H1" s="6" t="s">
        <v>5</v>
      </c>
      <c r="I1" s="6" t="s">
        <v>7</v>
      </c>
      <c r="J1" s="6" t="s">
        <v>162</v>
      </c>
      <c r="K1" s="1"/>
      <c r="L1" s="8"/>
      <c r="M1" s="7"/>
      <c r="N1" s="7"/>
      <c r="O1" s="7"/>
      <c r="P1" s="7"/>
      <c r="Q1" s="7"/>
      <c r="R1" s="7"/>
      <c r="S1" s="1"/>
      <c r="T1" s="1"/>
      <c r="U1" s="1"/>
      <c r="V1" s="1"/>
      <c r="W1" s="1"/>
      <c r="X1" s="1"/>
      <c r="Y1" s="1"/>
    </row>
    <row r="2" spans="1:26" s="72" customFormat="1" ht="26.25" hidden="1" thickBot="1" x14ac:dyDescent="0.25">
      <c r="A2" s="68"/>
      <c r="B2" s="80"/>
      <c r="C2" s="83" t="s">
        <v>8</v>
      </c>
      <c r="D2" s="84" t="s">
        <v>9</v>
      </c>
      <c r="E2" s="75"/>
      <c r="F2" s="87" t="s">
        <v>10</v>
      </c>
      <c r="G2" s="88" t="s">
        <v>158</v>
      </c>
      <c r="H2" s="87" t="s">
        <v>24</v>
      </c>
      <c r="I2" s="152" t="s">
        <v>146</v>
      </c>
      <c r="J2" s="73" t="s">
        <v>160</v>
      </c>
      <c r="K2" s="68"/>
      <c r="L2" s="69"/>
      <c r="M2" s="71"/>
      <c r="N2" s="71"/>
      <c r="O2" s="71"/>
      <c r="P2" s="71"/>
      <c r="Q2" s="71"/>
      <c r="R2" s="71"/>
      <c r="S2" s="68"/>
      <c r="T2" s="68"/>
      <c r="U2" s="68"/>
      <c r="V2" s="68"/>
      <c r="W2" s="68"/>
      <c r="X2" s="68"/>
      <c r="Y2" s="68"/>
    </row>
    <row r="3" spans="1:26" s="72" customFormat="1" ht="26.25" hidden="1" thickBot="1" x14ac:dyDescent="0.25">
      <c r="A3" s="68"/>
      <c r="B3" s="80"/>
      <c r="C3" s="83" t="s">
        <v>14</v>
      </c>
      <c r="D3" s="84" t="s">
        <v>15</v>
      </c>
      <c r="E3" s="75"/>
      <c r="F3" s="87" t="s">
        <v>132</v>
      </c>
      <c r="G3" s="88" t="s">
        <v>11</v>
      </c>
      <c r="H3" s="88" t="s">
        <v>144</v>
      </c>
      <c r="I3" s="154" t="s">
        <v>147</v>
      </c>
      <c r="J3" s="73" t="s">
        <v>163</v>
      </c>
      <c r="K3" s="68"/>
      <c r="L3" s="69"/>
      <c r="M3" s="71"/>
      <c r="N3" s="71"/>
      <c r="O3" s="71"/>
      <c r="P3" s="71"/>
      <c r="Q3" s="71"/>
      <c r="R3" s="71"/>
      <c r="S3" s="68"/>
      <c r="T3" s="68"/>
      <c r="U3" s="68"/>
      <c r="V3" s="68"/>
      <c r="W3" s="68"/>
      <c r="X3" s="68"/>
      <c r="Y3" s="68"/>
    </row>
    <row r="4" spans="1:26" s="72" customFormat="1" ht="26.25" hidden="1" thickBot="1" x14ac:dyDescent="0.25">
      <c r="A4" s="68"/>
      <c r="B4" s="80"/>
      <c r="C4" s="83" t="s">
        <v>123</v>
      </c>
      <c r="D4" s="84" t="s">
        <v>127</v>
      </c>
      <c r="E4" s="75"/>
      <c r="F4" s="87" t="s">
        <v>133</v>
      </c>
      <c r="G4" s="88" t="s">
        <v>142</v>
      </c>
      <c r="H4" s="76"/>
      <c r="I4" s="153" t="s">
        <v>30</v>
      </c>
      <c r="J4" s="73" t="s">
        <v>161</v>
      </c>
      <c r="K4" s="68"/>
      <c r="L4" s="69"/>
      <c r="M4" s="71"/>
      <c r="N4" s="71"/>
      <c r="O4" s="71"/>
      <c r="P4" s="71"/>
      <c r="Q4" s="71"/>
      <c r="R4" s="71"/>
      <c r="S4" s="68"/>
      <c r="T4" s="68"/>
      <c r="U4" s="68"/>
      <c r="V4" s="68"/>
      <c r="W4" s="68"/>
      <c r="X4" s="68"/>
      <c r="Y4" s="68"/>
    </row>
    <row r="5" spans="1:26" s="72" customFormat="1" ht="39" hidden="1" thickBot="1" x14ac:dyDescent="0.25">
      <c r="A5" s="68"/>
      <c r="B5" s="80"/>
      <c r="C5" s="84" t="s">
        <v>121</v>
      </c>
      <c r="D5" s="84" t="s">
        <v>129</v>
      </c>
      <c r="E5" s="75"/>
      <c r="F5" s="88" t="s">
        <v>134</v>
      </c>
      <c r="G5" s="88" t="s">
        <v>17</v>
      </c>
      <c r="H5" s="74"/>
      <c r="I5" s="73"/>
      <c r="J5" s="73"/>
      <c r="K5" s="68"/>
      <c r="L5" s="69"/>
      <c r="M5" s="71"/>
      <c r="N5" s="71"/>
      <c r="O5" s="71"/>
      <c r="P5" s="71"/>
      <c r="Q5" s="71"/>
      <c r="R5" s="71"/>
      <c r="S5" s="68"/>
      <c r="T5" s="68"/>
      <c r="U5" s="68"/>
      <c r="V5" s="68"/>
      <c r="W5" s="68"/>
      <c r="X5" s="68"/>
      <c r="Y5" s="68"/>
    </row>
    <row r="6" spans="1:26" s="72" customFormat="1" ht="26.25" hidden="1" thickBot="1" x14ac:dyDescent="0.25">
      <c r="A6" s="68"/>
      <c r="B6" s="80"/>
      <c r="C6" s="83" t="s">
        <v>38</v>
      </c>
      <c r="D6" s="84" t="s">
        <v>128</v>
      </c>
      <c r="F6" s="88" t="s">
        <v>135</v>
      </c>
      <c r="G6" s="74"/>
      <c r="H6" s="74"/>
      <c r="I6" s="73"/>
      <c r="J6" s="73"/>
      <c r="K6" s="68"/>
      <c r="L6" s="69"/>
      <c r="M6" s="71"/>
      <c r="N6" s="71"/>
      <c r="O6" s="71"/>
      <c r="P6" s="71"/>
      <c r="Q6" s="71"/>
      <c r="R6" s="71"/>
      <c r="S6" s="68"/>
      <c r="T6" s="68"/>
      <c r="U6" s="68"/>
      <c r="V6" s="68"/>
      <c r="W6" s="68"/>
      <c r="X6" s="68"/>
      <c r="Y6" s="68"/>
    </row>
    <row r="7" spans="1:26" s="72" customFormat="1" ht="26.25" hidden="1" thickBot="1" x14ac:dyDescent="0.25">
      <c r="A7" s="68"/>
      <c r="B7" s="80"/>
      <c r="C7" s="83" t="s">
        <v>42</v>
      </c>
      <c r="D7" s="84" t="s">
        <v>130</v>
      </c>
      <c r="E7" s="75"/>
      <c r="F7" s="76"/>
      <c r="G7" s="74"/>
      <c r="H7" s="74"/>
      <c r="I7" s="77"/>
      <c r="J7" s="77"/>
      <c r="K7" s="68"/>
      <c r="L7" s="69"/>
      <c r="M7" s="71"/>
      <c r="N7" s="71"/>
      <c r="O7" s="71"/>
      <c r="P7" s="71"/>
      <c r="Q7" s="71"/>
      <c r="R7" s="71"/>
      <c r="S7" s="68"/>
      <c r="T7" s="68"/>
      <c r="U7" s="68"/>
      <c r="V7" s="68"/>
      <c r="W7" s="68"/>
      <c r="X7" s="68"/>
      <c r="Y7" s="68"/>
    </row>
    <row r="8" spans="1:26" s="72" customFormat="1" ht="26.25" hidden="1" thickBot="1" x14ac:dyDescent="0.25">
      <c r="A8" s="68"/>
      <c r="B8" s="80"/>
      <c r="C8" s="83" t="s">
        <v>45</v>
      </c>
      <c r="D8" s="84" t="s">
        <v>35</v>
      </c>
      <c r="E8" s="75"/>
      <c r="F8" s="76"/>
      <c r="G8" s="74"/>
      <c r="H8" s="74"/>
      <c r="I8" s="73"/>
      <c r="J8" s="73"/>
      <c r="K8" s="68"/>
      <c r="L8" s="69"/>
      <c r="M8" s="71"/>
      <c r="N8" s="71"/>
      <c r="O8" s="71"/>
      <c r="P8" s="71"/>
      <c r="Q8" s="71"/>
      <c r="R8" s="71"/>
      <c r="S8" s="68"/>
      <c r="T8" s="68"/>
      <c r="U8" s="68"/>
      <c r="V8" s="68"/>
      <c r="W8" s="68"/>
      <c r="X8" s="68"/>
      <c r="Y8" s="68"/>
    </row>
    <row r="9" spans="1:26" s="72" customFormat="1" ht="51.75" hidden="1" thickBot="1" x14ac:dyDescent="0.25">
      <c r="A9" s="68"/>
      <c r="B9" s="80"/>
      <c r="C9" s="83" t="s">
        <v>124</v>
      </c>
      <c r="D9" s="84" t="s">
        <v>39</v>
      </c>
      <c r="E9" s="75"/>
      <c r="F9" s="74"/>
      <c r="G9" s="74"/>
      <c r="H9" s="74"/>
      <c r="I9" s="73"/>
      <c r="J9" s="73"/>
      <c r="K9" s="68"/>
      <c r="L9" s="69"/>
      <c r="M9" s="71"/>
      <c r="N9" s="71"/>
      <c r="O9" s="71"/>
      <c r="P9" s="71"/>
      <c r="Q9" s="71"/>
      <c r="R9" s="71"/>
      <c r="S9" s="68"/>
      <c r="T9" s="68"/>
      <c r="U9" s="68"/>
      <c r="V9" s="68"/>
      <c r="W9" s="68"/>
      <c r="X9" s="68"/>
      <c r="Y9" s="68"/>
    </row>
    <row r="10" spans="1:26" s="72" customFormat="1" ht="26.25" hidden="1" thickBot="1" x14ac:dyDescent="0.25">
      <c r="A10" s="68"/>
      <c r="B10" s="80"/>
      <c r="C10" s="83" t="s">
        <v>50</v>
      </c>
      <c r="D10" s="84" t="s">
        <v>43</v>
      </c>
      <c r="E10" s="75"/>
      <c r="F10" s="74"/>
      <c r="G10" s="74"/>
      <c r="H10" s="74"/>
      <c r="I10" s="73"/>
      <c r="J10" s="73"/>
      <c r="K10" s="68"/>
      <c r="L10" s="69"/>
      <c r="M10" s="71"/>
      <c r="N10" s="71"/>
      <c r="O10" s="71"/>
      <c r="P10" s="71"/>
      <c r="Q10" s="71"/>
      <c r="R10" s="71"/>
      <c r="S10" s="68"/>
      <c r="T10" s="68"/>
      <c r="U10" s="68"/>
      <c r="V10" s="68"/>
      <c r="W10" s="68"/>
      <c r="X10" s="68"/>
      <c r="Y10" s="68"/>
    </row>
    <row r="11" spans="1:26" s="72" customFormat="1" ht="39" hidden="1" thickBot="1" x14ac:dyDescent="0.25">
      <c r="A11" s="68"/>
      <c r="B11" s="80"/>
      <c r="C11" s="83" t="s">
        <v>52</v>
      </c>
      <c r="D11" s="84" t="s">
        <v>136</v>
      </c>
      <c r="E11" s="75"/>
      <c r="F11" s="74"/>
      <c r="G11" s="74"/>
      <c r="H11" s="74"/>
      <c r="I11" s="73"/>
      <c r="J11" s="73"/>
      <c r="K11" s="68"/>
      <c r="L11" s="69"/>
      <c r="M11" s="71"/>
      <c r="N11" s="71"/>
      <c r="O11" s="71"/>
      <c r="P11" s="71"/>
      <c r="Q11" s="71"/>
      <c r="R11" s="71"/>
      <c r="S11" s="68"/>
      <c r="T11" s="68"/>
      <c r="U11" s="68"/>
      <c r="V11" s="68"/>
      <c r="W11" s="68"/>
      <c r="X11" s="68"/>
      <c r="Y11" s="68"/>
    </row>
    <row r="12" spans="1:26" s="72" customFormat="1" ht="26.25" hidden="1" thickBot="1" x14ac:dyDescent="0.25">
      <c r="A12" s="68"/>
      <c r="B12" s="80"/>
      <c r="C12" s="83" t="s">
        <v>54</v>
      </c>
      <c r="D12" s="84" t="s">
        <v>131</v>
      </c>
      <c r="E12" s="75"/>
      <c r="F12" s="78"/>
      <c r="G12" s="78"/>
      <c r="H12" s="78"/>
      <c r="I12" s="79"/>
      <c r="J12" s="71"/>
      <c r="K12" s="71"/>
      <c r="L12" s="68"/>
      <c r="M12" s="69"/>
      <c r="N12" s="71"/>
      <c r="O12" s="71"/>
      <c r="P12" s="71"/>
      <c r="Q12" s="71"/>
      <c r="R12" s="71"/>
      <c r="S12" s="71"/>
      <c r="T12" s="68"/>
      <c r="U12" s="68"/>
      <c r="V12" s="68"/>
      <c r="W12" s="68"/>
      <c r="X12" s="68"/>
      <c r="Y12" s="68"/>
      <c r="Z12" s="68"/>
    </row>
    <row r="13" spans="1:26" s="72" customFormat="1" ht="39" hidden="1" thickBot="1" x14ac:dyDescent="0.25">
      <c r="A13" s="68"/>
      <c r="B13" s="80"/>
      <c r="C13" s="83" t="s">
        <v>55</v>
      </c>
      <c r="D13" s="84" t="s">
        <v>53</v>
      </c>
      <c r="E13" s="75"/>
      <c r="F13" s="78"/>
      <c r="G13" s="78"/>
      <c r="H13" s="78"/>
      <c r="I13" s="79"/>
      <c r="J13" s="71"/>
      <c r="K13" s="71"/>
      <c r="L13" s="68"/>
      <c r="M13" s="69"/>
      <c r="N13" s="71"/>
      <c r="O13" s="71"/>
      <c r="P13" s="71"/>
      <c r="Q13" s="71"/>
      <c r="R13" s="71"/>
      <c r="S13" s="71"/>
      <c r="T13" s="68"/>
      <c r="U13" s="68"/>
      <c r="V13" s="68"/>
      <c r="W13" s="68"/>
      <c r="X13" s="68"/>
      <c r="Y13" s="68"/>
      <c r="Z13" s="68"/>
    </row>
    <row r="14" spans="1:26" s="72" customFormat="1" ht="26.25" hidden="1" thickBot="1" x14ac:dyDescent="0.25">
      <c r="A14" s="68"/>
      <c r="B14" s="80"/>
      <c r="C14" s="84" t="s">
        <v>125</v>
      </c>
      <c r="D14" s="85"/>
      <c r="E14" s="75"/>
      <c r="F14" s="78"/>
      <c r="G14" s="78"/>
      <c r="H14" s="78"/>
      <c r="I14" s="79"/>
      <c r="J14" s="71"/>
      <c r="K14" s="71"/>
      <c r="L14" s="68"/>
      <c r="M14" s="69"/>
      <c r="N14" s="71"/>
      <c r="O14" s="71"/>
      <c r="P14" s="71"/>
      <c r="Q14" s="71"/>
      <c r="R14" s="71"/>
      <c r="S14" s="71"/>
      <c r="T14" s="68"/>
      <c r="U14" s="68"/>
      <c r="V14" s="68"/>
      <c r="W14" s="68"/>
      <c r="X14" s="68"/>
      <c r="Y14" s="68"/>
      <c r="Z14" s="68"/>
    </row>
    <row r="15" spans="1:26" s="72" customFormat="1" ht="39" hidden="1" thickBot="1" x14ac:dyDescent="0.25">
      <c r="A15" s="68"/>
      <c r="B15" s="80"/>
      <c r="C15" s="86" t="s">
        <v>21</v>
      </c>
      <c r="D15" s="84"/>
      <c r="E15" s="75"/>
      <c r="F15" s="78"/>
      <c r="G15" s="78"/>
      <c r="H15" s="78"/>
      <c r="I15" s="79"/>
      <c r="J15" s="71"/>
      <c r="K15" s="71"/>
      <c r="L15" s="68"/>
      <c r="M15" s="69"/>
      <c r="N15" s="71"/>
      <c r="O15" s="71"/>
      <c r="P15" s="71"/>
      <c r="Q15" s="71"/>
      <c r="R15" s="71"/>
      <c r="S15" s="71"/>
      <c r="T15" s="68"/>
      <c r="U15" s="68"/>
      <c r="V15" s="68"/>
      <c r="W15" s="68"/>
      <c r="X15" s="68"/>
      <c r="Y15" s="68"/>
      <c r="Z15" s="68"/>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843"/>
      <c r="B17" s="773"/>
      <c r="C17" s="774"/>
      <c r="D17" s="847" t="s">
        <v>56</v>
      </c>
      <c r="E17" s="848"/>
      <c r="F17" s="848"/>
      <c r="G17" s="848"/>
      <c r="H17" s="848"/>
      <c r="I17" s="848"/>
      <c r="J17" s="848"/>
      <c r="K17" s="848"/>
      <c r="L17" s="848"/>
      <c r="M17" s="848"/>
      <c r="N17" s="848"/>
      <c r="O17" s="848"/>
      <c r="P17" s="848"/>
      <c r="Q17" s="848"/>
      <c r="R17" s="848"/>
      <c r="S17" s="848"/>
      <c r="T17" s="848"/>
      <c r="U17" s="848"/>
      <c r="V17" s="848"/>
      <c r="W17" s="849"/>
      <c r="X17" s="114" t="s">
        <v>57</v>
      </c>
      <c r="Z17" s="1"/>
    </row>
    <row r="18" spans="1:27" ht="27.75" customHeight="1" x14ac:dyDescent="0.25">
      <c r="A18" s="844"/>
      <c r="B18" s="845"/>
      <c r="C18" s="743"/>
      <c r="D18" s="850"/>
      <c r="E18" s="851"/>
      <c r="F18" s="851"/>
      <c r="G18" s="851"/>
      <c r="H18" s="851"/>
      <c r="I18" s="851"/>
      <c r="J18" s="851"/>
      <c r="K18" s="851"/>
      <c r="L18" s="851"/>
      <c r="M18" s="851"/>
      <c r="N18" s="851"/>
      <c r="O18" s="851"/>
      <c r="P18" s="851"/>
      <c r="Q18" s="851"/>
      <c r="R18" s="851"/>
      <c r="S18" s="851"/>
      <c r="T18" s="851"/>
      <c r="U18" s="851"/>
      <c r="V18" s="851"/>
      <c r="W18" s="852"/>
      <c r="X18" s="168" t="s">
        <v>164</v>
      </c>
      <c r="Z18" s="1"/>
    </row>
    <row r="19" spans="1:27" ht="27.75" customHeight="1" x14ac:dyDescent="0.25">
      <c r="A19" s="844"/>
      <c r="B19" s="845"/>
      <c r="C19" s="743"/>
      <c r="D19" s="850"/>
      <c r="E19" s="851"/>
      <c r="F19" s="851"/>
      <c r="G19" s="851"/>
      <c r="H19" s="851"/>
      <c r="I19" s="851"/>
      <c r="J19" s="851"/>
      <c r="K19" s="851"/>
      <c r="L19" s="851"/>
      <c r="M19" s="851"/>
      <c r="N19" s="851"/>
      <c r="O19" s="851"/>
      <c r="P19" s="851"/>
      <c r="Q19" s="851"/>
      <c r="R19" s="851"/>
      <c r="S19" s="851"/>
      <c r="T19" s="851"/>
      <c r="U19" s="851"/>
      <c r="V19" s="851"/>
      <c r="W19" s="852"/>
      <c r="X19" s="169" t="s">
        <v>165</v>
      </c>
      <c r="Z19" s="1"/>
    </row>
    <row r="20" spans="1:27" ht="27.75" customHeight="1" thickBot="1" x14ac:dyDescent="0.3">
      <c r="A20" s="846"/>
      <c r="B20" s="732"/>
      <c r="C20" s="733"/>
      <c r="D20" s="853"/>
      <c r="E20" s="854"/>
      <c r="F20" s="854"/>
      <c r="G20" s="854"/>
      <c r="H20" s="854"/>
      <c r="I20" s="854"/>
      <c r="J20" s="854"/>
      <c r="K20" s="854"/>
      <c r="L20" s="854"/>
      <c r="M20" s="854"/>
      <c r="N20" s="854"/>
      <c r="O20" s="854"/>
      <c r="P20" s="854"/>
      <c r="Q20" s="854"/>
      <c r="R20" s="854"/>
      <c r="S20" s="854"/>
      <c r="T20" s="854"/>
      <c r="U20" s="854"/>
      <c r="V20" s="854"/>
      <c r="W20" s="855"/>
      <c r="X20" s="115"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931" t="s">
        <v>59</v>
      </c>
      <c r="B22" s="932"/>
      <c r="C22" s="933"/>
      <c r="D22" s="23"/>
      <c r="E22" s="929" t="str">
        <f>CONCATENATE("INFORME DE SEGUIMIENTO DEL PROCESO ",A23)</f>
        <v>INFORME DE SEGUIMIENTO DEL PROCESO EVALUACIÓN Y CONTROL</v>
      </c>
      <c r="F22" s="930"/>
      <c r="G22" s="21"/>
      <c r="H22" s="938" t="s">
        <v>60</v>
      </c>
      <c r="I22" s="939"/>
      <c r="J22" s="940"/>
      <c r="K22" s="100"/>
      <c r="L22" s="100"/>
      <c r="M22" s="946" t="s">
        <v>61</v>
      </c>
      <c r="N22" s="947"/>
      <c r="O22" s="948"/>
      <c r="P22" s="104"/>
      <c r="Q22" s="104"/>
      <c r="R22" s="104"/>
      <c r="S22" s="104"/>
      <c r="T22" s="104"/>
      <c r="U22" s="104"/>
      <c r="V22" s="104"/>
      <c r="W22" s="104"/>
      <c r="X22" s="103"/>
    </row>
    <row r="23" spans="1:27" ht="53.25" customHeight="1" thickBot="1" x14ac:dyDescent="0.3">
      <c r="A23" s="950" t="s">
        <v>125</v>
      </c>
      <c r="B23" s="951"/>
      <c r="C23" s="952"/>
      <c r="D23" s="23"/>
      <c r="E23" s="118" t="s">
        <v>148</v>
      </c>
      <c r="F23" s="119">
        <f>COUNTA(E31:E40)</f>
        <v>0</v>
      </c>
      <c r="G23" s="21"/>
      <c r="H23" s="941" t="s">
        <v>69</v>
      </c>
      <c r="I23" s="942"/>
      <c r="J23" s="119">
        <f>COUNTIF(I31:I40,"Acción correctiva")</f>
        <v>0</v>
      </c>
      <c r="K23" s="105"/>
      <c r="L23" s="101"/>
      <c r="M23" s="106" t="s">
        <v>65</v>
      </c>
      <c r="N23" s="117" t="s">
        <v>66</v>
      </c>
      <c r="O23" s="148" t="s">
        <v>67</v>
      </c>
      <c r="P23" s="104"/>
      <c r="Q23" s="104"/>
      <c r="R23" s="104"/>
      <c r="S23" s="104"/>
      <c r="T23" s="104"/>
      <c r="U23" s="103"/>
      <c r="V23" s="103"/>
      <c r="W23" s="23"/>
      <c r="X23" s="103"/>
    </row>
    <row r="24" spans="1:27" ht="48.75" customHeight="1" thickBot="1" x14ac:dyDescent="0.4">
      <c r="A24" s="27"/>
      <c r="B24" s="23"/>
      <c r="C24" s="23"/>
      <c r="D24" s="28"/>
      <c r="E24" s="120" t="s">
        <v>62</v>
      </c>
      <c r="F24" s="121">
        <f>COUNTA(H31:H40)</f>
        <v>0</v>
      </c>
      <c r="G24" s="24"/>
      <c r="H24" s="943" t="s">
        <v>153</v>
      </c>
      <c r="I24" s="944"/>
      <c r="J24" s="124">
        <f>COUNTIF(I31:I40,"Acción Preventiva y/o de mejora")</f>
        <v>0</v>
      </c>
      <c r="K24" s="105"/>
      <c r="L24" s="101"/>
      <c r="M24" s="107">
        <v>2016</v>
      </c>
      <c r="N24" s="37"/>
      <c r="O24" s="108">
        <v>5</v>
      </c>
      <c r="P24" s="104"/>
      <c r="Q24" s="104"/>
      <c r="R24" s="105"/>
      <c r="S24" s="105"/>
      <c r="T24" s="105"/>
      <c r="U24" s="103"/>
      <c r="V24" s="103"/>
      <c r="W24" s="23"/>
      <c r="X24" s="103"/>
    </row>
    <row r="25" spans="1:27" ht="53.25" customHeight="1" x14ac:dyDescent="0.35">
      <c r="A25" s="27"/>
      <c r="B25" s="23"/>
      <c r="C25" s="23"/>
      <c r="D25" s="33"/>
      <c r="E25" s="122" t="s">
        <v>149</v>
      </c>
      <c r="F25" s="121">
        <f>COUNTIF(W31:W40, "Vencida")</f>
        <v>0</v>
      </c>
      <c r="G25" s="24"/>
      <c r="H25" s="945"/>
      <c r="I25" s="945"/>
      <c r="J25" s="111"/>
      <c r="K25" s="105"/>
      <c r="L25" s="101"/>
      <c r="M25" s="109">
        <v>2017</v>
      </c>
      <c r="N25" s="46"/>
      <c r="O25" s="110"/>
      <c r="P25" s="104"/>
      <c r="Q25" s="104"/>
      <c r="R25" s="105"/>
      <c r="S25" s="105"/>
      <c r="T25" s="105"/>
      <c r="U25" s="103"/>
      <c r="V25" s="103"/>
      <c r="W25" s="23"/>
      <c r="X25" s="58"/>
    </row>
    <row r="26" spans="1:27" ht="48.75" customHeight="1" x14ac:dyDescent="0.35">
      <c r="A26" s="27"/>
      <c r="B26" s="23"/>
      <c r="C26" s="23"/>
      <c r="D26" s="28"/>
      <c r="E26" s="122" t="s">
        <v>150</v>
      </c>
      <c r="F26" s="299">
        <f>COUNTIF(W31:W40, "En ejecución")</f>
        <v>0</v>
      </c>
      <c r="G26" s="24"/>
      <c r="H26" s="945"/>
      <c r="I26" s="945"/>
      <c r="J26" s="166"/>
      <c r="K26" s="111"/>
      <c r="L26" s="101"/>
      <c r="M26" s="109">
        <v>2018</v>
      </c>
      <c r="N26" s="46"/>
      <c r="O26" s="110"/>
      <c r="P26" s="104"/>
      <c r="Q26" s="104"/>
      <c r="R26" s="105"/>
      <c r="S26" s="105"/>
      <c r="T26" s="105"/>
      <c r="U26" s="103"/>
      <c r="V26" s="103"/>
      <c r="W26" s="23"/>
      <c r="X26" s="58"/>
    </row>
    <row r="27" spans="1:27" ht="51" customHeight="1" thickBot="1" x14ac:dyDescent="0.4">
      <c r="A27" s="27"/>
      <c r="B27" s="23"/>
      <c r="C27" s="23"/>
      <c r="D27" s="33"/>
      <c r="E27" s="123" t="s">
        <v>152</v>
      </c>
      <c r="F27" s="124">
        <f>COUNTIF(W31:W40, "Cerrada")</f>
        <v>0</v>
      </c>
      <c r="G27" s="24"/>
      <c r="H27" s="25"/>
      <c r="I27" s="102"/>
      <c r="J27" s="101"/>
      <c r="K27" s="101"/>
      <c r="L27" s="101"/>
      <c r="M27" s="112" t="s">
        <v>74</v>
      </c>
      <c r="N27" s="113">
        <f>SUM(N24:N26)</f>
        <v>0</v>
      </c>
      <c r="O27" s="149">
        <f>SUM(O24:O26)</f>
        <v>5</v>
      </c>
      <c r="P27" s="104"/>
      <c r="Q27" s="104"/>
      <c r="R27" s="105"/>
      <c r="S27" s="105"/>
      <c r="T27" s="105"/>
      <c r="U27" s="103"/>
      <c r="V27" s="103"/>
      <c r="W27" s="23"/>
      <c r="X27" s="58"/>
    </row>
    <row r="28" spans="1:27" ht="41.25" customHeight="1" thickBot="1" x14ac:dyDescent="0.4">
      <c r="A28" s="27"/>
      <c r="B28" s="23"/>
      <c r="C28" s="23"/>
      <c r="D28" s="23"/>
      <c r="E28" s="96"/>
      <c r="F28" s="97"/>
      <c r="G28" s="24"/>
      <c r="H28" s="25"/>
      <c r="I28" s="98"/>
      <c r="J28" s="99"/>
      <c r="K28" s="98"/>
      <c r="L28" s="99"/>
      <c r="M28" s="116"/>
      <c r="N28" s="26"/>
      <c r="O28" s="26"/>
      <c r="P28" s="26"/>
      <c r="Q28" s="26"/>
      <c r="R28" s="20"/>
      <c r="S28" s="20"/>
      <c r="T28" s="20"/>
      <c r="U28" s="20"/>
      <c r="V28" s="20"/>
      <c r="W28" s="20"/>
      <c r="X28" s="20"/>
    </row>
    <row r="29" spans="1:27" s="90" customFormat="1" ht="45" customHeight="1" thickBot="1" x14ac:dyDescent="0.25">
      <c r="A29" s="837" t="s">
        <v>77</v>
      </c>
      <c r="B29" s="838"/>
      <c r="C29" s="838"/>
      <c r="D29" s="838"/>
      <c r="E29" s="838"/>
      <c r="F29" s="838"/>
      <c r="G29" s="839"/>
      <c r="H29" s="840" t="s">
        <v>78</v>
      </c>
      <c r="I29" s="841"/>
      <c r="J29" s="841"/>
      <c r="K29" s="841"/>
      <c r="L29" s="841"/>
      <c r="M29" s="841"/>
      <c r="N29" s="842"/>
      <c r="O29" s="856" t="s">
        <v>79</v>
      </c>
      <c r="P29" s="937"/>
      <c r="Q29" s="937"/>
      <c r="R29" s="937"/>
      <c r="S29" s="857"/>
      <c r="T29" s="858" t="s">
        <v>145</v>
      </c>
      <c r="U29" s="859"/>
      <c r="V29" s="859"/>
      <c r="W29" s="859"/>
      <c r="X29" s="860"/>
      <c r="Y29" s="92"/>
      <c r="Z29" s="93"/>
      <c r="AA29" s="94"/>
    </row>
    <row r="30" spans="1:27" ht="63" customHeight="1" thickBot="1" x14ac:dyDescent="0.3">
      <c r="A30" s="180" t="s">
        <v>151</v>
      </c>
      <c r="B30" s="181" t="s">
        <v>3</v>
      </c>
      <c r="C30" s="181" t="s">
        <v>81</v>
      </c>
      <c r="D30" s="181" t="s">
        <v>137</v>
      </c>
      <c r="E30" s="181" t="s">
        <v>138</v>
      </c>
      <c r="F30" s="181" t="s">
        <v>139</v>
      </c>
      <c r="G30" s="182" t="s">
        <v>140</v>
      </c>
      <c r="H30" s="183" t="s">
        <v>143</v>
      </c>
      <c r="I30" s="181" t="s">
        <v>5</v>
      </c>
      <c r="J30" s="181" t="s">
        <v>82</v>
      </c>
      <c r="K30" s="184" t="s">
        <v>83</v>
      </c>
      <c r="L30" s="184" t="s">
        <v>85</v>
      </c>
      <c r="M30" s="184" t="s">
        <v>86</v>
      </c>
      <c r="N30" s="185" t="s">
        <v>87</v>
      </c>
      <c r="O30" s="901" t="s">
        <v>88</v>
      </c>
      <c r="P30" s="902"/>
      <c r="Q30" s="902"/>
      <c r="R30" s="903"/>
      <c r="S30" s="185" t="s">
        <v>89</v>
      </c>
      <c r="T30" s="186" t="s">
        <v>88</v>
      </c>
      <c r="U30" s="184" t="s">
        <v>89</v>
      </c>
      <c r="V30" s="184" t="s">
        <v>162</v>
      </c>
      <c r="W30" s="184" t="s">
        <v>90</v>
      </c>
      <c r="X30" s="185" t="s">
        <v>159</v>
      </c>
      <c r="Y30" s="91"/>
      <c r="Z30" s="95"/>
      <c r="AA30" s="95"/>
    </row>
    <row r="31" spans="1:27" ht="37.5" customHeight="1" x14ac:dyDescent="0.25">
      <c r="A31" s="171"/>
      <c r="B31" s="171"/>
      <c r="C31" s="171"/>
      <c r="D31" s="171"/>
      <c r="E31" s="172"/>
      <c r="F31" s="171"/>
      <c r="G31" s="187"/>
      <c r="H31" s="187"/>
      <c r="I31" s="172"/>
      <c r="J31" s="172"/>
      <c r="K31" s="172"/>
      <c r="L31" s="172"/>
      <c r="M31" s="176"/>
      <c r="N31" s="172"/>
      <c r="O31" s="977"/>
      <c r="P31" s="978"/>
      <c r="Q31" s="978"/>
      <c r="R31" s="979"/>
      <c r="S31" s="172"/>
      <c r="T31" s="174"/>
      <c r="U31" s="174"/>
      <c r="V31" s="174"/>
      <c r="W31" s="170"/>
      <c r="X31" s="188"/>
      <c r="Y31" s="70"/>
      <c r="Z31" s="1"/>
    </row>
    <row r="32" spans="1:27" ht="37.5" customHeight="1" x14ac:dyDescent="0.25">
      <c r="A32" s="158"/>
      <c r="B32" s="155"/>
      <c r="C32" s="155"/>
      <c r="D32" s="158"/>
      <c r="E32" s="159"/>
      <c r="F32" s="155"/>
      <c r="G32" s="160"/>
      <c r="H32" s="160"/>
      <c r="I32" s="156"/>
      <c r="J32" s="159"/>
      <c r="K32" s="159"/>
      <c r="L32" s="159"/>
      <c r="M32" s="161"/>
      <c r="N32" s="159"/>
      <c r="O32" s="980"/>
      <c r="P32" s="981"/>
      <c r="Q32" s="981"/>
      <c r="R32" s="982"/>
      <c r="S32" s="159"/>
      <c r="T32" s="162"/>
      <c r="U32" s="162"/>
      <c r="V32" s="157"/>
      <c r="W32" s="164"/>
      <c r="X32" s="163"/>
      <c r="Y32" s="16"/>
      <c r="Z32" s="1"/>
    </row>
    <row r="33" spans="1:26" ht="37.5" customHeight="1" x14ac:dyDescent="0.25">
      <c r="A33" s="158"/>
      <c r="B33" s="155"/>
      <c r="C33" s="155"/>
      <c r="D33" s="158"/>
      <c r="E33" s="159"/>
      <c r="F33" s="155"/>
      <c r="G33" s="160"/>
      <c r="H33" s="160"/>
      <c r="I33" s="156"/>
      <c r="J33" s="158"/>
      <c r="K33" s="158"/>
      <c r="L33" s="159"/>
      <c r="M33" s="158"/>
      <c r="N33" s="158"/>
      <c r="O33" s="983"/>
      <c r="P33" s="984"/>
      <c r="Q33" s="984"/>
      <c r="R33" s="985"/>
      <c r="S33" s="158"/>
      <c r="T33" s="162"/>
      <c r="U33" s="162"/>
      <c r="V33" s="157"/>
      <c r="W33" s="164"/>
      <c r="X33" s="163"/>
      <c r="Y33" s="16"/>
      <c r="Z33" s="1"/>
    </row>
    <row r="34" spans="1:26" x14ac:dyDescent="0.25">
      <c r="A34" s="1"/>
      <c r="B34" s="1"/>
      <c r="C34" s="1"/>
      <c r="D34" s="1"/>
      <c r="E34" s="16"/>
      <c r="F34" s="1"/>
      <c r="G34" s="16"/>
      <c r="H34" s="16"/>
      <c r="I34" s="1"/>
      <c r="J34" s="1"/>
      <c r="K34" s="1"/>
      <c r="L34" s="1"/>
      <c r="M34" s="1"/>
      <c r="N34" s="1"/>
      <c r="O34" s="1"/>
      <c r="P34" s="1"/>
      <c r="Q34" s="1"/>
      <c r="R34" s="1"/>
      <c r="S34" s="1"/>
      <c r="T34" s="15"/>
      <c r="U34" s="15"/>
      <c r="V34" s="15"/>
      <c r="W34" s="13"/>
      <c r="X34" s="16"/>
      <c r="Y34" s="1"/>
      <c r="Z34" s="1"/>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6"/>
      <c r="F92" s="1"/>
      <c r="G92" s="16"/>
      <c r="H92" s="16"/>
      <c r="I92" s="1"/>
      <c r="J92" s="1"/>
      <c r="K92" s="1"/>
      <c r="L92" s="1"/>
      <c r="M92" s="1"/>
      <c r="N92" s="1"/>
      <c r="O92" s="1"/>
      <c r="P92" s="1"/>
      <c r="Q92" s="1"/>
      <c r="R92" s="1"/>
      <c r="S92" s="1"/>
      <c r="T92" s="15"/>
      <c r="U92" s="15"/>
      <c r="V92" s="15"/>
      <c r="W92" s="13"/>
      <c r="X92" s="16"/>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3"/>
      <c r="X93" s="1"/>
      <c r="Y93" s="1"/>
      <c r="Z93" s="1"/>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row r="919" spans="23:23" x14ac:dyDescent="0.25">
      <c r="W919" s="13"/>
    </row>
  </sheetData>
  <mergeCells count="19">
    <mergeCell ref="A17:C20"/>
    <mergeCell ref="D17:W20"/>
    <mergeCell ref="A22:C22"/>
    <mergeCell ref="E22:F22"/>
    <mergeCell ref="H22:J22"/>
    <mergeCell ref="M22:O22"/>
    <mergeCell ref="T29:X29"/>
    <mergeCell ref="O30:R30"/>
    <mergeCell ref="A23:C23"/>
    <mergeCell ref="H23:I23"/>
    <mergeCell ref="H24:I24"/>
    <mergeCell ref="H25:I25"/>
    <mergeCell ref="H26:I26"/>
    <mergeCell ref="O31:R31"/>
    <mergeCell ref="O32:R32"/>
    <mergeCell ref="O33:R33"/>
    <mergeCell ref="A29:G29"/>
    <mergeCell ref="H29:N29"/>
    <mergeCell ref="O29:S29"/>
  </mergeCells>
  <conditionalFormatting sqref="W31:W33">
    <cfRule type="containsText" dxfId="2" priority="1" stopIfTrue="1" operator="containsText" text="Cerrada">
      <formula>NOT(ISERROR(SEARCH("Cerrada",W31)))</formula>
    </cfRule>
    <cfRule type="containsText" dxfId="1" priority="2" stopIfTrue="1" operator="containsText" text="En ejecución">
      <formula>NOT(ISERROR(SEARCH("En ejecución",W31)))</formula>
    </cfRule>
    <cfRule type="containsText" dxfId="0" priority="3" stopIfTrue="1" operator="containsText" text="Vencida">
      <formula>NOT(ISERROR(SEARCH("Vencida",W31)))</formula>
    </cfRule>
  </conditionalFormatting>
  <dataValidations count="7">
    <dataValidation type="list" allowBlank="1" showErrorMessage="1" sqref="A23">
      <formula1>PROCESOS</formula1>
    </dataValidation>
    <dataValidation type="list" allowBlank="1" showInputMessage="1" showErrorMessage="1" sqref="B31:B33">
      <formula1>$F$2:$F$6</formula1>
    </dataValidation>
    <dataValidation type="list" allowBlank="1" showInputMessage="1" showErrorMessage="1" sqref="C31:C33">
      <formula1>$D$2:$D$13</formula1>
    </dataValidation>
    <dataValidation type="list" allowBlank="1" showInputMessage="1" showErrorMessage="1" sqref="F31:F33">
      <formula1>$G$2:$G$5</formula1>
    </dataValidation>
    <dataValidation type="list" allowBlank="1" showInputMessage="1" showErrorMessage="1" sqref="I31:I33">
      <formula1>$H$2:$H$3</formula1>
    </dataValidation>
    <dataValidation type="list" allowBlank="1" showInputMessage="1" showErrorMessage="1" sqref="V31:V33">
      <formula1>$J$2:$J$4</formula1>
    </dataValidation>
    <dataValidation type="list" allowBlank="1" showInputMessage="1" showErrorMessage="1" sqref="W31:W33">
      <formula1>$I$2:$I$4</formula1>
    </dataValidation>
  </dataValidation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918"/>
  <sheetViews>
    <sheetView showGridLines="0" topLeftCell="A26" zoomScale="80" zoomScaleNormal="80" workbookViewId="0">
      <selection activeCell="G27" sqref="G27"/>
    </sheetView>
  </sheetViews>
  <sheetFormatPr baseColWidth="10" defaultColWidth="14.42578125" defaultRowHeight="15" customHeight="1" x14ac:dyDescent="0.25"/>
  <cols>
    <col min="1" max="1" width="6.5703125" style="165" customWidth="1"/>
    <col min="2" max="2" width="15.5703125" style="165" customWidth="1"/>
    <col min="3" max="3" width="17.5703125" style="165" customWidth="1"/>
    <col min="4" max="4" width="21.5703125" style="165" customWidth="1"/>
    <col min="5" max="5" width="52.28515625" style="165" customWidth="1"/>
    <col min="6" max="6" width="24.140625" style="165" customWidth="1"/>
    <col min="7" max="7" width="26.5703125" style="165" customWidth="1"/>
    <col min="8" max="8" width="25.85546875" style="165" customWidth="1"/>
    <col min="9" max="9" width="14" style="165" customWidth="1"/>
    <col min="10" max="10" width="18" style="165" customWidth="1"/>
    <col min="11" max="11" width="18.5703125" style="165" customWidth="1"/>
    <col min="12" max="12" width="20" style="165" customWidth="1"/>
    <col min="13" max="13" width="18.28515625" style="165" customWidth="1"/>
    <col min="14" max="15" width="18" style="165" customWidth="1"/>
    <col min="16" max="16" width="26.28515625" style="165" customWidth="1"/>
    <col min="17" max="17" width="24.85546875" style="165" customWidth="1"/>
    <col min="18" max="18" width="19.42578125" style="165" customWidth="1"/>
    <col min="19" max="19" width="36.42578125" style="165" customWidth="1"/>
    <col min="20" max="20" width="57.28515625" style="165" customWidth="1"/>
    <col min="21" max="21" width="40.140625" style="165" customWidth="1"/>
    <col min="22" max="22" width="18.42578125" style="165" customWidth="1"/>
    <col min="23" max="23" width="19.42578125" style="165" customWidth="1"/>
    <col min="24" max="24" width="80.28515625" style="165" customWidth="1"/>
    <col min="25" max="25" width="31.140625" style="165" customWidth="1"/>
    <col min="26" max="26" width="14.42578125" style="165" customWidth="1"/>
    <col min="27" max="28" width="11" style="165" customWidth="1"/>
    <col min="29" max="16384" width="14.42578125" style="165"/>
  </cols>
  <sheetData>
    <row r="1" spans="1:26" ht="44.25" hidden="1" customHeight="1" x14ac:dyDescent="0.35">
      <c r="A1" s="2"/>
      <c r="B1" s="81"/>
      <c r="C1" s="82" t="s">
        <v>1</v>
      </c>
      <c r="D1" s="82" t="s">
        <v>2</v>
      </c>
      <c r="E1" s="5"/>
      <c r="F1" s="6" t="s">
        <v>3</v>
      </c>
      <c r="G1" s="6" t="s">
        <v>141</v>
      </c>
      <c r="H1" s="6" t="s">
        <v>5</v>
      </c>
      <c r="I1" s="6" t="s">
        <v>7</v>
      </c>
      <c r="J1" s="6" t="s">
        <v>162</v>
      </c>
      <c r="K1" s="1"/>
      <c r="L1" s="8"/>
      <c r="M1" s="7"/>
      <c r="N1" s="7"/>
      <c r="O1" s="7"/>
      <c r="P1" s="7"/>
      <c r="Q1" s="7"/>
      <c r="R1" s="7"/>
      <c r="S1" s="1"/>
      <c r="T1" s="1"/>
      <c r="U1" s="1"/>
      <c r="V1" s="1"/>
      <c r="W1" s="1"/>
      <c r="X1" s="1"/>
      <c r="Y1" s="1"/>
    </row>
    <row r="2" spans="1:26" s="72" customFormat="1" ht="26.25" hidden="1" thickBot="1" x14ac:dyDescent="0.25">
      <c r="A2" s="68"/>
      <c r="B2" s="80"/>
      <c r="C2" s="83" t="s">
        <v>8</v>
      </c>
      <c r="D2" s="84" t="s">
        <v>9</v>
      </c>
      <c r="E2" s="75"/>
      <c r="F2" s="87" t="s">
        <v>10</v>
      </c>
      <c r="G2" s="88" t="s">
        <v>158</v>
      </c>
      <c r="H2" s="87" t="s">
        <v>24</v>
      </c>
      <c r="I2" s="152" t="s">
        <v>146</v>
      </c>
      <c r="J2" s="73" t="s">
        <v>160</v>
      </c>
      <c r="K2" s="68"/>
      <c r="L2" s="69"/>
      <c r="M2" s="71"/>
      <c r="N2" s="71"/>
      <c r="O2" s="71"/>
      <c r="P2" s="71"/>
      <c r="Q2" s="71"/>
      <c r="R2" s="71"/>
      <c r="S2" s="68"/>
      <c r="T2" s="68"/>
      <c r="U2" s="68"/>
      <c r="V2" s="68"/>
      <c r="W2" s="68"/>
      <c r="X2" s="68"/>
      <c r="Y2" s="68"/>
    </row>
    <row r="3" spans="1:26" s="72" customFormat="1" ht="26.25" hidden="1" thickBot="1" x14ac:dyDescent="0.25">
      <c r="A3" s="68"/>
      <c r="B3" s="80"/>
      <c r="C3" s="83" t="s">
        <v>14</v>
      </c>
      <c r="D3" s="84" t="s">
        <v>15</v>
      </c>
      <c r="E3" s="75"/>
      <c r="F3" s="87" t="s">
        <v>132</v>
      </c>
      <c r="G3" s="88" t="s">
        <v>11</v>
      </c>
      <c r="H3" s="88" t="s">
        <v>144</v>
      </c>
      <c r="I3" s="154" t="s">
        <v>147</v>
      </c>
      <c r="J3" s="73" t="s">
        <v>163</v>
      </c>
      <c r="K3" s="68"/>
      <c r="L3" s="69"/>
      <c r="M3" s="71"/>
      <c r="N3" s="71"/>
      <c r="O3" s="71"/>
      <c r="P3" s="71"/>
      <c r="Q3" s="71"/>
      <c r="R3" s="71"/>
      <c r="S3" s="68"/>
      <c r="T3" s="68"/>
      <c r="U3" s="68"/>
      <c r="V3" s="68"/>
      <c r="W3" s="68"/>
      <c r="X3" s="68"/>
      <c r="Y3" s="68"/>
    </row>
    <row r="4" spans="1:26" s="72" customFormat="1" ht="26.25" hidden="1" thickBot="1" x14ac:dyDescent="0.25">
      <c r="A4" s="68"/>
      <c r="B4" s="80"/>
      <c r="C4" s="83" t="s">
        <v>123</v>
      </c>
      <c r="D4" s="84" t="s">
        <v>127</v>
      </c>
      <c r="E4" s="75"/>
      <c r="F4" s="87" t="s">
        <v>133</v>
      </c>
      <c r="G4" s="88" t="s">
        <v>142</v>
      </c>
      <c r="H4" s="76"/>
      <c r="I4" s="153" t="s">
        <v>30</v>
      </c>
      <c r="J4" s="73" t="s">
        <v>161</v>
      </c>
      <c r="K4" s="68"/>
      <c r="L4" s="69"/>
      <c r="M4" s="71"/>
      <c r="N4" s="71"/>
      <c r="O4" s="71"/>
      <c r="P4" s="71"/>
      <c r="Q4" s="71"/>
      <c r="R4" s="71"/>
      <c r="S4" s="68"/>
      <c r="T4" s="68"/>
      <c r="U4" s="68"/>
      <c r="V4" s="68"/>
      <c r="W4" s="68"/>
      <c r="X4" s="68"/>
      <c r="Y4" s="68"/>
    </row>
    <row r="5" spans="1:26" s="72" customFormat="1" ht="39" hidden="1" thickBot="1" x14ac:dyDescent="0.25">
      <c r="A5" s="68"/>
      <c r="B5" s="80"/>
      <c r="C5" s="84" t="s">
        <v>121</v>
      </c>
      <c r="D5" s="84" t="s">
        <v>129</v>
      </c>
      <c r="E5" s="75"/>
      <c r="F5" s="88" t="s">
        <v>134</v>
      </c>
      <c r="G5" s="88" t="s">
        <v>17</v>
      </c>
      <c r="H5" s="74"/>
      <c r="I5" s="73"/>
      <c r="J5" s="73"/>
      <c r="K5" s="68"/>
      <c r="L5" s="69"/>
      <c r="M5" s="71"/>
      <c r="N5" s="71"/>
      <c r="O5" s="71"/>
      <c r="P5" s="71"/>
      <c r="Q5" s="71"/>
      <c r="R5" s="71"/>
      <c r="S5" s="68"/>
      <c r="T5" s="68"/>
      <c r="U5" s="68"/>
      <c r="V5" s="68"/>
      <c r="W5" s="68"/>
      <c r="X5" s="68"/>
      <c r="Y5" s="68"/>
    </row>
    <row r="6" spans="1:26" s="72" customFormat="1" ht="26.25" hidden="1" thickBot="1" x14ac:dyDescent="0.25">
      <c r="A6" s="68"/>
      <c r="B6" s="80"/>
      <c r="C6" s="83" t="s">
        <v>38</v>
      </c>
      <c r="D6" s="84" t="s">
        <v>128</v>
      </c>
      <c r="F6" s="88" t="s">
        <v>135</v>
      </c>
      <c r="G6" s="74"/>
      <c r="H6" s="74"/>
      <c r="I6" s="73"/>
      <c r="J6" s="73"/>
      <c r="K6" s="68"/>
      <c r="L6" s="69"/>
      <c r="M6" s="71"/>
      <c r="N6" s="71"/>
      <c r="O6" s="71"/>
      <c r="P6" s="71"/>
      <c r="Q6" s="71"/>
      <c r="R6" s="71"/>
      <c r="S6" s="68"/>
      <c r="T6" s="68"/>
      <c r="U6" s="68"/>
      <c r="V6" s="68"/>
      <c r="W6" s="68"/>
      <c r="X6" s="68"/>
      <c r="Y6" s="68"/>
    </row>
    <row r="7" spans="1:26" s="72" customFormat="1" ht="26.25" hidden="1" thickBot="1" x14ac:dyDescent="0.25">
      <c r="A7" s="68"/>
      <c r="B7" s="80"/>
      <c r="C7" s="83" t="s">
        <v>42</v>
      </c>
      <c r="D7" s="84" t="s">
        <v>130</v>
      </c>
      <c r="E7" s="75"/>
      <c r="F7" s="76"/>
      <c r="G7" s="74"/>
      <c r="H7" s="74"/>
      <c r="I7" s="77"/>
      <c r="J7" s="77"/>
      <c r="K7" s="68"/>
      <c r="L7" s="69"/>
      <c r="M7" s="71"/>
      <c r="N7" s="71"/>
      <c r="O7" s="71"/>
      <c r="P7" s="71"/>
      <c r="Q7" s="71"/>
      <c r="R7" s="71"/>
      <c r="S7" s="68"/>
      <c r="T7" s="68"/>
      <c r="U7" s="68"/>
      <c r="V7" s="68"/>
      <c r="W7" s="68"/>
      <c r="X7" s="68"/>
      <c r="Y7" s="68"/>
    </row>
    <row r="8" spans="1:26" s="72" customFormat="1" ht="26.25" hidden="1" thickBot="1" x14ac:dyDescent="0.25">
      <c r="A8" s="68"/>
      <c r="B8" s="80"/>
      <c r="C8" s="83" t="s">
        <v>45</v>
      </c>
      <c r="D8" s="84" t="s">
        <v>35</v>
      </c>
      <c r="E8" s="75"/>
      <c r="F8" s="76"/>
      <c r="G8" s="74"/>
      <c r="H8" s="74"/>
      <c r="I8" s="73"/>
      <c r="J8" s="73"/>
      <c r="K8" s="68"/>
      <c r="L8" s="69"/>
      <c r="M8" s="71"/>
      <c r="N8" s="71"/>
      <c r="O8" s="71"/>
      <c r="P8" s="71"/>
      <c r="Q8" s="71"/>
      <c r="R8" s="71"/>
      <c r="S8" s="68"/>
      <c r="T8" s="68"/>
      <c r="U8" s="68"/>
      <c r="V8" s="68"/>
      <c r="W8" s="68"/>
      <c r="X8" s="68"/>
      <c r="Y8" s="68"/>
    </row>
    <row r="9" spans="1:26" s="72" customFormat="1" ht="51.75" hidden="1" thickBot="1" x14ac:dyDescent="0.25">
      <c r="A9" s="68"/>
      <c r="B9" s="80"/>
      <c r="C9" s="83" t="s">
        <v>124</v>
      </c>
      <c r="D9" s="84" t="s">
        <v>39</v>
      </c>
      <c r="E9" s="75"/>
      <c r="F9" s="74"/>
      <c r="G9" s="74"/>
      <c r="H9" s="74"/>
      <c r="I9" s="73"/>
      <c r="J9" s="73"/>
      <c r="K9" s="68"/>
      <c r="L9" s="69"/>
      <c r="M9" s="71"/>
      <c r="N9" s="71"/>
      <c r="O9" s="71"/>
      <c r="P9" s="71"/>
      <c r="Q9" s="71"/>
      <c r="R9" s="71"/>
      <c r="S9" s="68"/>
      <c r="T9" s="68"/>
      <c r="U9" s="68"/>
      <c r="V9" s="68"/>
      <c r="W9" s="68"/>
      <c r="X9" s="68"/>
      <c r="Y9" s="68"/>
    </row>
    <row r="10" spans="1:26" s="72" customFormat="1" ht="26.25" hidden="1" thickBot="1" x14ac:dyDescent="0.25">
      <c r="A10" s="68"/>
      <c r="B10" s="80"/>
      <c r="C10" s="83" t="s">
        <v>50</v>
      </c>
      <c r="D10" s="84" t="s">
        <v>43</v>
      </c>
      <c r="E10" s="75"/>
      <c r="F10" s="74"/>
      <c r="G10" s="74"/>
      <c r="H10" s="74"/>
      <c r="I10" s="73"/>
      <c r="J10" s="73"/>
      <c r="K10" s="68"/>
      <c r="L10" s="69"/>
      <c r="M10" s="71"/>
      <c r="N10" s="71"/>
      <c r="O10" s="71"/>
      <c r="P10" s="71"/>
      <c r="Q10" s="71"/>
      <c r="R10" s="71"/>
      <c r="S10" s="68"/>
      <c r="T10" s="68"/>
      <c r="U10" s="68"/>
      <c r="V10" s="68"/>
      <c r="W10" s="68"/>
      <c r="X10" s="68"/>
      <c r="Y10" s="68"/>
    </row>
    <row r="11" spans="1:26" s="72" customFormat="1" ht="39" hidden="1" thickBot="1" x14ac:dyDescent="0.25">
      <c r="A11" s="68"/>
      <c r="B11" s="80"/>
      <c r="C11" s="83" t="s">
        <v>52</v>
      </c>
      <c r="D11" s="84" t="s">
        <v>136</v>
      </c>
      <c r="E11" s="75"/>
      <c r="F11" s="74"/>
      <c r="G11" s="74"/>
      <c r="H11" s="74"/>
      <c r="I11" s="73"/>
      <c r="J11" s="73"/>
      <c r="K11" s="68"/>
      <c r="L11" s="69"/>
      <c r="M11" s="71"/>
      <c r="N11" s="71"/>
      <c r="O11" s="71"/>
      <c r="P11" s="71"/>
      <c r="Q11" s="71"/>
      <c r="R11" s="71"/>
      <c r="S11" s="68"/>
      <c r="T11" s="68"/>
      <c r="U11" s="68"/>
      <c r="V11" s="68"/>
      <c r="W11" s="68"/>
      <c r="X11" s="68"/>
      <c r="Y11" s="68"/>
    </row>
    <row r="12" spans="1:26" s="72" customFormat="1" ht="26.25" hidden="1" thickBot="1" x14ac:dyDescent="0.25">
      <c r="A12" s="68"/>
      <c r="B12" s="80"/>
      <c r="C12" s="83" t="s">
        <v>54</v>
      </c>
      <c r="D12" s="84" t="s">
        <v>131</v>
      </c>
      <c r="E12" s="75"/>
      <c r="F12" s="78"/>
      <c r="G12" s="78"/>
      <c r="H12" s="78"/>
      <c r="I12" s="79"/>
      <c r="J12" s="71"/>
      <c r="K12" s="71"/>
      <c r="L12" s="68"/>
      <c r="M12" s="69"/>
      <c r="N12" s="71"/>
      <c r="O12" s="71"/>
      <c r="P12" s="71"/>
      <c r="Q12" s="71"/>
      <c r="R12" s="71"/>
      <c r="S12" s="71"/>
      <c r="T12" s="68"/>
      <c r="U12" s="68"/>
      <c r="V12" s="68"/>
      <c r="W12" s="68"/>
      <c r="X12" s="68"/>
      <c r="Y12" s="68"/>
      <c r="Z12" s="68"/>
    </row>
    <row r="13" spans="1:26" s="72" customFormat="1" ht="39" hidden="1" thickBot="1" x14ac:dyDescent="0.25">
      <c r="A13" s="68"/>
      <c r="B13" s="80"/>
      <c r="C13" s="83" t="s">
        <v>55</v>
      </c>
      <c r="D13" s="84" t="s">
        <v>53</v>
      </c>
      <c r="E13" s="75"/>
      <c r="F13" s="78"/>
      <c r="G13" s="78"/>
      <c r="H13" s="78"/>
      <c r="I13" s="79"/>
      <c r="J13" s="71"/>
      <c r="K13" s="71"/>
      <c r="L13" s="68"/>
      <c r="M13" s="69"/>
      <c r="N13" s="71"/>
      <c r="O13" s="71"/>
      <c r="P13" s="71"/>
      <c r="Q13" s="71"/>
      <c r="R13" s="71"/>
      <c r="S13" s="71"/>
      <c r="T13" s="68"/>
      <c r="U13" s="68"/>
      <c r="V13" s="68"/>
      <c r="W13" s="68"/>
      <c r="X13" s="68"/>
      <c r="Y13" s="68"/>
      <c r="Z13" s="68"/>
    </row>
    <row r="14" spans="1:26" s="72" customFormat="1" ht="26.25" hidden="1" thickBot="1" x14ac:dyDescent="0.25">
      <c r="A14" s="68"/>
      <c r="B14" s="80"/>
      <c r="C14" s="84" t="s">
        <v>125</v>
      </c>
      <c r="D14" s="85"/>
      <c r="E14" s="75"/>
      <c r="F14" s="78"/>
      <c r="G14" s="78"/>
      <c r="H14" s="78"/>
      <c r="I14" s="79"/>
      <c r="J14" s="71"/>
      <c r="K14" s="71"/>
      <c r="L14" s="68"/>
      <c r="M14" s="69"/>
      <c r="N14" s="71"/>
      <c r="O14" s="71"/>
      <c r="P14" s="71"/>
      <c r="Q14" s="71"/>
      <c r="R14" s="71"/>
      <c r="S14" s="71"/>
      <c r="T14" s="68"/>
      <c r="U14" s="68"/>
      <c r="V14" s="68"/>
      <c r="W14" s="68"/>
      <c r="X14" s="68"/>
      <c r="Y14" s="68"/>
      <c r="Z14" s="68"/>
    </row>
    <row r="15" spans="1:26" s="72" customFormat="1" ht="39" hidden="1" thickBot="1" x14ac:dyDescent="0.25">
      <c r="A15" s="68"/>
      <c r="B15" s="80"/>
      <c r="C15" s="86" t="s">
        <v>21</v>
      </c>
      <c r="D15" s="84"/>
      <c r="E15" s="75"/>
      <c r="F15" s="78"/>
      <c r="G15" s="78"/>
      <c r="H15" s="78"/>
      <c r="I15" s="79"/>
      <c r="J15" s="71"/>
      <c r="K15" s="71"/>
      <c r="L15" s="68"/>
      <c r="M15" s="69"/>
      <c r="N15" s="71"/>
      <c r="O15" s="71"/>
      <c r="P15" s="71"/>
      <c r="Q15" s="71"/>
      <c r="R15" s="71"/>
      <c r="S15" s="71"/>
      <c r="T15" s="68"/>
      <c r="U15" s="68"/>
      <c r="V15" s="68"/>
      <c r="W15" s="68"/>
      <c r="X15" s="68"/>
      <c r="Y15" s="68"/>
      <c r="Z15" s="68"/>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843"/>
      <c r="B17" s="773"/>
      <c r="C17" s="774"/>
      <c r="D17" s="847" t="s">
        <v>56</v>
      </c>
      <c r="E17" s="848"/>
      <c r="F17" s="848"/>
      <c r="G17" s="848"/>
      <c r="H17" s="848"/>
      <c r="I17" s="848"/>
      <c r="J17" s="848"/>
      <c r="K17" s="848"/>
      <c r="L17" s="848"/>
      <c r="M17" s="848"/>
      <c r="N17" s="848"/>
      <c r="O17" s="848"/>
      <c r="P17" s="848"/>
      <c r="Q17" s="848"/>
      <c r="R17" s="848"/>
      <c r="S17" s="848"/>
      <c r="T17" s="848"/>
      <c r="U17" s="848"/>
      <c r="V17" s="848"/>
      <c r="W17" s="849"/>
      <c r="X17" s="114" t="s">
        <v>57</v>
      </c>
      <c r="Z17" s="1"/>
    </row>
    <row r="18" spans="1:27" ht="27.75" customHeight="1" x14ac:dyDescent="0.25">
      <c r="A18" s="844"/>
      <c r="B18" s="845"/>
      <c r="C18" s="743"/>
      <c r="D18" s="850"/>
      <c r="E18" s="851"/>
      <c r="F18" s="851"/>
      <c r="G18" s="851"/>
      <c r="H18" s="851"/>
      <c r="I18" s="851"/>
      <c r="J18" s="851"/>
      <c r="K18" s="851"/>
      <c r="L18" s="851"/>
      <c r="M18" s="851"/>
      <c r="N18" s="851"/>
      <c r="O18" s="851"/>
      <c r="P18" s="851"/>
      <c r="Q18" s="851"/>
      <c r="R18" s="851"/>
      <c r="S18" s="851"/>
      <c r="T18" s="851"/>
      <c r="U18" s="851"/>
      <c r="V18" s="851"/>
      <c r="W18" s="852"/>
      <c r="X18" s="168" t="s">
        <v>164</v>
      </c>
      <c r="Z18" s="1"/>
    </row>
    <row r="19" spans="1:27" ht="27.75" customHeight="1" x14ac:dyDescent="0.25">
      <c r="A19" s="844"/>
      <c r="B19" s="845"/>
      <c r="C19" s="743"/>
      <c r="D19" s="850"/>
      <c r="E19" s="851"/>
      <c r="F19" s="851"/>
      <c r="G19" s="851"/>
      <c r="H19" s="851"/>
      <c r="I19" s="851"/>
      <c r="J19" s="851"/>
      <c r="K19" s="851"/>
      <c r="L19" s="851"/>
      <c r="M19" s="851"/>
      <c r="N19" s="851"/>
      <c r="O19" s="851"/>
      <c r="P19" s="851"/>
      <c r="Q19" s="851"/>
      <c r="R19" s="851"/>
      <c r="S19" s="851"/>
      <c r="T19" s="851"/>
      <c r="U19" s="851"/>
      <c r="V19" s="851"/>
      <c r="W19" s="852"/>
      <c r="X19" s="169" t="s">
        <v>165</v>
      </c>
      <c r="Z19" s="1"/>
    </row>
    <row r="20" spans="1:27" ht="27.75" customHeight="1" thickBot="1" x14ac:dyDescent="0.3">
      <c r="A20" s="846"/>
      <c r="B20" s="732"/>
      <c r="C20" s="733"/>
      <c r="D20" s="853"/>
      <c r="E20" s="854"/>
      <c r="F20" s="854"/>
      <c r="G20" s="854"/>
      <c r="H20" s="854"/>
      <c r="I20" s="854"/>
      <c r="J20" s="854"/>
      <c r="K20" s="854"/>
      <c r="L20" s="854"/>
      <c r="M20" s="854"/>
      <c r="N20" s="854"/>
      <c r="O20" s="854"/>
      <c r="P20" s="854"/>
      <c r="Q20" s="854"/>
      <c r="R20" s="854"/>
      <c r="S20" s="854"/>
      <c r="T20" s="854"/>
      <c r="U20" s="854"/>
      <c r="V20" s="854"/>
      <c r="W20" s="855"/>
      <c r="X20" s="115"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931" t="s">
        <v>59</v>
      </c>
      <c r="B22" s="932"/>
      <c r="C22" s="933"/>
      <c r="D22" s="23"/>
      <c r="E22" s="929" t="str">
        <f>CONCATENATE("INFORME DE SEGUIMIENTO DEL PROCESO ",A23)</f>
        <v>INFORME DE SEGUIMIENTO DEL PROCESO MEJORAMIENTO INTEGRAL Y CONTINUO</v>
      </c>
      <c r="F22" s="930"/>
      <c r="G22" s="21"/>
      <c r="H22" s="938" t="s">
        <v>60</v>
      </c>
      <c r="I22" s="939"/>
      <c r="J22" s="940"/>
      <c r="K22" s="100"/>
      <c r="L22" s="100"/>
      <c r="M22" s="946" t="s">
        <v>61</v>
      </c>
      <c r="N22" s="947"/>
      <c r="O22" s="948"/>
      <c r="P22" s="104"/>
      <c r="Q22" s="104"/>
      <c r="R22" s="104"/>
      <c r="S22" s="104"/>
      <c r="T22" s="104"/>
      <c r="U22" s="104"/>
      <c r="V22" s="104"/>
      <c r="W22" s="104"/>
      <c r="X22" s="103"/>
    </row>
    <row r="23" spans="1:27" ht="53.25" customHeight="1" thickBot="1" x14ac:dyDescent="0.3">
      <c r="A23" s="950" t="s">
        <v>21</v>
      </c>
      <c r="B23" s="951"/>
      <c r="C23" s="952"/>
      <c r="D23" s="23"/>
      <c r="E23" s="118" t="s">
        <v>148</v>
      </c>
      <c r="F23" s="119">
        <f>COUNTA(E31:E40)</f>
        <v>0</v>
      </c>
      <c r="G23" s="21"/>
      <c r="H23" s="941" t="s">
        <v>69</v>
      </c>
      <c r="I23" s="942"/>
      <c r="J23" s="119">
        <f>COUNTIF(I32:I39,"Acción correctiva")</f>
        <v>0</v>
      </c>
      <c r="K23" s="105"/>
      <c r="L23" s="101"/>
      <c r="M23" s="106" t="s">
        <v>65</v>
      </c>
      <c r="N23" s="117" t="s">
        <v>66</v>
      </c>
      <c r="O23" s="148" t="s">
        <v>67</v>
      </c>
      <c r="P23" s="104"/>
      <c r="Q23" s="104"/>
      <c r="R23" s="104"/>
      <c r="S23" s="104"/>
      <c r="T23" s="104"/>
      <c r="U23" s="103"/>
      <c r="V23" s="103"/>
      <c r="W23" s="23"/>
      <c r="X23" s="103"/>
    </row>
    <row r="24" spans="1:27" ht="48.75" customHeight="1" thickBot="1" x14ac:dyDescent="0.4">
      <c r="A24" s="27"/>
      <c r="B24" s="23"/>
      <c r="C24" s="23"/>
      <c r="D24" s="28"/>
      <c r="E24" s="120" t="s">
        <v>62</v>
      </c>
      <c r="F24" s="121">
        <f>COUNTA(H31:H40)</f>
        <v>0</v>
      </c>
      <c r="G24" s="24"/>
      <c r="H24" s="943" t="s">
        <v>153</v>
      </c>
      <c r="I24" s="944"/>
      <c r="J24" s="124">
        <f>COUNTIF(I32:I39,"Acción Preventiva y/o de mejora")</f>
        <v>0</v>
      </c>
      <c r="K24" s="105"/>
      <c r="L24" s="101"/>
      <c r="M24" s="107">
        <v>2016</v>
      </c>
      <c r="N24" s="37">
        <v>1</v>
      </c>
      <c r="O24" s="108">
        <v>9</v>
      </c>
      <c r="P24" s="104"/>
      <c r="Q24" s="104"/>
      <c r="R24" s="105"/>
      <c r="S24" s="105"/>
      <c r="T24" s="105"/>
      <c r="U24" s="103"/>
      <c r="V24" s="103"/>
      <c r="W24" s="23"/>
      <c r="X24" s="103"/>
    </row>
    <row r="25" spans="1:27" ht="53.25" customHeight="1" x14ac:dyDescent="0.35">
      <c r="A25" s="27"/>
      <c r="B25" s="23"/>
      <c r="C25" s="23"/>
      <c r="D25" s="33"/>
      <c r="E25" s="122" t="s">
        <v>149</v>
      </c>
      <c r="F25" s="121">
        <f>COUNTIF(W31:W40, "Vencida")</f>
        <v>0</v>
      </c>
      <c r="G25" s="24"/>
      <c r="H25" s="945"/>
      <c r="I25" s="945"/>
      <c r="J25" s="111"/>
      <c r="K25" s="105"/>
      <c r="L25" s="101"/>
      <c r="M25" s="109">
        <v>2017</v>
      </c>
      <c r="N25" s="46"/>
      <c r="O25" s="110"/>
      <c r="P25" s="104"/>
      <c r="Q25" s="104"/>
      <c r="R25" s="105"/>
      <c r="S25" s="105"/>
      <c r="T25" s="105"/>
      <c r="U25" s="103"/>
      <c r="V25" s="103"/>
      <c r="W25" s="23"/>
      <c r="X25" s="58"/>
    </row>
    <row r="26" spans="1:27" ht="48.75" customHeight="1" x14ac:dyDescent="0.35">
      <c r="A26" s="27"/>
      <c r="B26" s="23"/>
      <c r="C26" s="23"/>
      <c r="D26" s="28"/>
      <c r="E26" s="122" t="s">
        <v>150</v>
      </c>
      <c r="F26" s="299">
        <f>COUNTIF(W31:W40, "En ejecución")</f>
        <v>0</v>
      </c>
      <c r="G26" s="24"/>
      <c r="H26" s="945"/>
      <c r="I26" s="945"/>
      <c r="J26" s="166"/>
      <c r="K26" s="111"/>
      <c r="L26" s="101"/>
      <c r="M26" s="109">
        <v>2018</v>
      </c>
      <c r="N26" s="46"/>
      <c r="O26" s="110"/>
      <c r="P26" s="104"/>
      <c r="Q26" s="104"/>
      <c r="R26" s="105"/>
      <c r="S26" s="105"/>
      <c r="T26" s="105"/>
      <c r="U26" s="103"/>
      <c r="V26" s="103"/>
      <c r="W26" s="23"/>
      <c r="X26" s="58"/>
    </row>
    <row r="27" spans="1:27" ht="51" customHeight="1" thickBot="1" x14ac:dyDescent="0.4">
      <c r="A27" s="27"/>
      <c r="B27" s="23"/>
      <c r="C27" s="23"/>
      <c r="D27" s="33"/>
      <c r="E27" s="123" t="s">
        <v>152</v>
      </c>
      <c r="F27" s="124">
        <f>COUNTIF(W31:W40, "Cerrada")</f>
        <v>0</v>
      </c>
      <c r="G27" s="24"/>
      <c r="H27" s="25"/>
      <c r="I27" s="102"/>
      <c r="J27" s="101"/>
      <c r="K27" s="101"/>
      <c r="L27" s="101"/>
      <c r="M27" s="112" t="s">
        <v>74</v>
      </c>
      <c r="N27" s="113">
        <f>SUM(N24:N26)</f>
        <v>1</v>
      </c>
      <c r="O27" s="149">
        <f>SUM(O24:O26)</f>
        <v>9</v>
      </c>
      <c r="P27" s="104"/>
      <c r="Q27" s="104"/>
      <c r="R27" s="105"/>
      <c r="S27" s="105"/>
      <c r="T27" s="105"/>
      <c r="U27" s="103"/>
      <c r="V27" s="103"/>
      <c r="W27" s="23"/>
      <c r="X27" s="58"/>
    </row>
    <row r="28" spans="1:27" ht="41.25" customHeight="1" thickBot="1" x14ac:dyDescent="0.4">
      <c r="A28" s="27"/>
      <c r="B28" s="23"/>
      <c r="C28" s="23"/>
      <c r="D28" s="23"/>
      <c r="E28" s="96"/>
      <c r="F28" s="97"/>
      <c r="G28" s="24"/>
      <c r="H28" s="25"/>
      <c r="I28" s="98"/>
      <c r="J28" s="99"/>
      <c r="K28" s="98"/>
      <c r="L28" s="99"/>
      <c r="M28" s="116"/>
      <c r="N28" s="26"/>
      <c r="O28" s="26"/>
      <c r="P28" s="26"/>
      <c r="Q28" s="26"/>
      <c r="R28" s="20"/>
      <c r="S28" s="20"/>
      <c r="T28" s="20"/>
      <c r="U28" s="20"/>
      <c r="V28" s="20"/>
      <c r="W28" s="20"/>
      <c r="X28" s="20"/>
    </row>
    <row r="29" spans="1:27" s="90" customFormat="1" ht="45" customHeight="1" thickBot="1" x14ac:dyDescent="0.25">
      <c r="A29" s="837" t="s">
        <v>77</v>
      </c>
      <c r="B29" s="838"/>
      <c r="C29" s="838"/>
      <c r="D29" s="838"/>
      <c r="E29" s="838"/>
      <c r="F29" s="838"/>
      <c r="G29" s="839"/>
      <c r="H29" s="840" t="s">
        <v>78</v>
      </c>
      <c r="I29" s="841"/>
      <c r="J29" s="841"/>
      <c r="K29" s="841"/>
      <c r="L29" s="841"/>
      <c r="M29" s="841"/>
      <c r="N29" s="842"/>
      <c r="O29" s="856" t="s">
        <v>79</v>
      </c>
      <c r="P29" s="937"/>
      <c r="Q29" s="937"/>
      <c r="R29" s="937"/>
      <c r="S29" s="857"/>
      <c r="T29" s="858" t="s">
        <v>145</v>
      </c>
      <c r="U29" s="859"/>
      <c r="V29" s="859"/>
      <c r="W29" s="859"/>
      <c r="X29" s="860"/>
      <c r="Y29" s="92"/>
      <c r="Z29" s="93"/>
      <c r="AA29" s="94"/>
    </row>
    <row r="30" spans="1:27" ht="63" customHeight="1" thickBot="1" x14ac:dyDescent="0.3">
      <c r="A30" s="180" t="s">
        <v>151</v>
      </c>
      <c r="B30" s="181" t="s">
        <v>3</v>
      </c>
      <c r="C30" s="181" t="s">
        <v>81</v>
      </c>
      <c r="D30" s="181" t="s">
        <v>137</v>
      </c>
      <c r="E30" s="181" t="s">
        <v>138</v>
      </c>
      <c r="F30" s="181" t="s">
        <v>139</v>
      </c>
      <c r="G30" s="182" t="s">
        <v>140</v>
      </c>
      <c r="H30" s="183" t="s">
        <v>143</v>
      </c>
      <c r="I30" s="181" t="s">
        <v>5</v>
      </c>
      <c r="J30" s="181" t="s">
        <v>82</v>
      </c>
      <c r="K30" s="184" t="s">
        <v>83</v>
      </c>
      <c r="L30" s="184" t="s">
        <v>85</v>
      </c>
      <c r="M30" s="184" t="s">
        <v>86</v>
      </c>
      <c r="N30" s="185" t="s">
        <v>87</v>
      </c>
      <c r="O30" s="901" t="s">
        <v>88</v>
      </c>
      <c r="P30" s="902"/>
      <c r="Q30" s="902"/>
      <c r="R30" s="903"/>
      <c r="S30" s="185" t="s">
        <v>89</v>
      </c>
      <c r="T30" s="186" t="s">
        <v>88</v>
      </c>
      <c r="U30" s="184" t="s">
        <v>89</v>
      </c>
      <c r="V30" s="184" t="s">
        <v>162</v>
      </c>
      <c r="W30" s="184" t="s">
        <v>90</v>
      </c>
      <c r="X30" s="185" t="s">
        <v>159</v>
      </c>
      <c r="Y30" s="91"/>
      <c r="Z30" s="95"/>
      <c r="AA30" s="95"/>
    </row>
    <row r="33" spans="1:26" x14ac:dyDescent="0.25">
      <c r="A33" s="68"/>
      <c r="B33" s="68"/>
      <c r="C33" s="68"/>
      <c r="D33" s="68"/>
      <c r="E33" s="70"/>
      <c r="F33" s="68"/>
      <c r="G33" s="70"/>
      <c r="H33" s="70"/>
      <c r="I33" s="68"/>
      <c r="J33" s="68"/>
      <c r="K33" s="68"/>
      <c r="L33" s="68"/>
      <c r="M33" s="68"/>
      <c r="N33" s="68"/>
      <c r="O33" s="68"/>
      <c r="P33" s="68"/>
      <c r="Q33" s="68"/>
      <c r="R33" s="68"/>
      <c r="S33" s="68"/>
      <c r="T33" s="305"/>
      <c r="U33" s="305"/>
      <c r="V33" s="15"/>
      <c r="W33" s="13"/>
      <c r="X33" s="16"/>
      <c r="Y33" s="1"/>
      <c r="Z33" s="1"/>
    </row>
    <row r="34" spans="1:26" x14ac:dyDescent="0.25">
      <c r="A34" s="68"/>
      <c r="B34" s="68"/>
      <c r="C34" s="68"/>
      <c r="D34" s="68"/>
      <c r="E34" s="70"/>
      <c r="F34" s="68"/>
      <c r="G34" s="70"/>
      <c r="H34" s="70"/>
      <c r="I34" s="68"/>
      <c r="J34" s="68"/>
      <c r="K34" s="68"/>
      <c r="L34" s="68"/>
      <c r="M34" s="68"/>
      <c r="N34" s="68"/>
      <c r="O34" s="68"/>
      <c r="P34" s="68"/>
      <c r="Q34" s="68"/>
      <c r="R34" s="68"/>
      <c r="S34" s="68"/>
      <c r="T34" s="305"/>
      <c r="U34" s="305"/>
      <c r="V34" s="15"/>
      <c r="W34" s="13"/>
      <c r="X34" s="16"/>
      <c r="Y34" s="1"/>
      <c r="Z34" s="1"/>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
      <c r="F92" s="1"/>
      <c r="G92" s="1"/>
      <c r="H92" s="1"/>
      <c r="I92" s="1"/>
      <c r="J92" s="1"/>
      <c r="K92" s="1"/>
      <c r="L92" s="1"/>
      <c r="M92" s="1"/>
      <c r="N92" s="1"/>
      <c r="O92" s="1"/>
      <c r="P92" s="1"/>
      <c r="Q92" s="1"/>
      <c r="R92" s="1"/>
      <c r="S92" s="1"/>
      <c r="T92" s="1"/>
      <c r="U92" s="1"/>
      <c r="V92" s="1"/>
      <c r="W92" s="13"/>
      <c r="X92" s="1"/>
      <c r="Y92" s="1"/>
      <c r="Z92" s="1"/>
    </row>
    <row r="93" spans="1:26" x14ac:dyDescent="0.25">
      <c r="W93" s="13"/>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sheetData>
  <mergeCells count="16">
    <mergeCell ref="A17:C20"/>
    <mergeCell ref="D17:W20"/>
    <mergeCell ref="A22:C22"/>
    <mergeCell ref="E22:F22"/>
    <mergeCell ref="H22:J22"/>
    <mergeCell ref="M22:O22"/>
    <mergeCell ref="A23:C23"/>
    <mergeCell ref="H23:I23"/>
    <mergeCell ref="H24:I24"/>
    <mergeCell ref="H25:I25"/>
    <mergeCell ref="H26:I26"/>
    <mergeCell ref="A29:G29"/>
    <mergeCell ref="H29:N29"/>
    <mergeCell ref="O29:S29"/>
    <mergeCell ref="T29:X29"/>
    <mergeCell ref="O30:R30"/>
  </mergeCells>
  <dataValidations count="1">
    <dataValidation type="list" allowBlank="1" showErrorMessage="1" sqref="A23">
      <formula1>PROCESOS</formula1>
    </dataValidation>
  </dataValidation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showGridLines="0" workbookViewId="0"/>
  </sheetViews>
  <sheetFormatPr baseColWidth="10" defaultColWidth="14.42578125" defaultRowHeight="15" customHeight="1" x14ac:dyDescent="0.25"/>
  <cols>
    <col min="1" max="1" width="11.42578125" customWidth="1"/>
    <col min="2" max="2" width="45.140625" customWidth="1"/>
    <col min="3" max="3" width="33" customWidth="1"/>
    <col min="4" max="4" width="24.5703125" customWidth="1"/>
    <col min="5" max="5" width="13.85546875" customWidth="1"/>
    <col min="6" max="6" width="10" customWidth="1"/>
    <col min="7" max="7" width="22.42578125" customWidth="1"/>
    <col min="8" max="8" width="49.28515625" customWidth="1"/>
    <col min="9" max="18" width="9.42578125" customWidth="1"/>
    <col min="19" max="26" width="12.5703125" customWidth="1"/>
  </cols>
  <sheetData>
    <row r="1" spans="1:8" x14ac:dyDescent="0.25">
      <c r="A1" s="3" t="s">
        <v>0</v>
      </c>
      <c r="B1" s="4" t="s">
        <v>1</v>
      </c>
      <c r="C1" s="4" t="s">
        <v>2</v>
      </c>
      <c r="D1" s="6" t="s">
        <v>7</v>
      </c>
      <c r="E1" s="6" t="s">
        <v>4</v>
      </c>
      <c r="F1" s="6" t="s">
        <v>6</v>
      </c>
      <c r="G1" s="6" t="s">
        <v>5</v>
      </c>
      <c r="H1" s="6" t="s">
        <v>3</v>
      </c>
    </row>
    <row r="2" spans="1:8" x14ac:dyDescent="0.25">
      <c r="A2" s="9" t="s">
        <v>91</v>
      </c>
      <c r="B2" s="10" t="s">
        <v>8</v>
      </c>
      <c r="C2" s="10" t="s">
        <v>9</v>
      </c>
      <c r="D2" s="10" t="s">
        <v>20</v>
      </c>
      <c r="E2" s="10" t="s">
        <v>11</v>
      </c>
      <c r="F2" s="9" t="s">
        <v>13</v>
      </c>
      <c r="G2" s="10" t="s">
        <v>12</v>
      </c>
      <c r="H2" s="10" t="s">
        <v>10</v>
      </c>
    </row>
    <row r="3" spans="1:8" x14ac:dyDescent="0.25">
      <c r="A3" s="9" t="s">
        <v>93</v>
      </c>
      <c r="B3" s="10" t="s">
        <v>14</v>
      </c>
      <c r="C3" s="10" t="s">
        <v>15</v>
      </c>
      <c r="D3" s="10" t="s">
        <v>26</v>
      </c>
      <c r="E3" s="10" t="s">
        <v>17</v>
      </c>
      <c r="F3" s="9" t="s">
        <v>19</v>
      </c>
      <c r="G3" s="10" t="s">
        <v>18</v>
      </c>
      <c r="H3" s="10" t="s">
        <v>16</v>
      </c>
    </row>
    <row r="4" spans="1:8" x14ac:dyDescent="0.25">
      <c r="A4" s="9" t="s">
        <v>95</v>
      </c>
      <c r="B4" s="10" t="s">
        <v>123</v>
      </c>
      <c r="C4" s="10" t="s">
        <v>22</v>
      </c>
      <c r="D4" s="10" t="s">
        <v>30</v>
      </c>
      <c r="E4" s="10"/>
      <c r="F4" s="9" t="s">
        <v>25</v>
      </c>
      <c r="G4" s="10" t="s">
        <v>24</v>
      </c>
      <c r="H4" s="10" t="s">
        <v>23</v>
      </c>
    </row>
    <row r="5" spans="1:8" x14ac:dyDescent="0.25">
      <c r="A5" s="9" t="s">
        <v>97</v>
      </c>
      <c r="B5" s="10" t="s">
        <v>121</v>
      </c>
      <c r="C5" s="10" t="s">
        <v>27</v>
      </c>
      <c r="D5" s="10" t="s">
        <v>34</v>
      </c>
      <c r="E5" s="10"/>
      <c r="F5" s="9" t="s">
        <v>76</v>
      </c>
      <c r="G5" s="10" t="s">
        <v>29</v>
      </c>
      <c r="H5" s="10" t="s">
        <v>28</v>
      </c>
    </row>
    <row r="6" spans="1:8" x14ac:dyDescent="0.25">
      <c r="A6" s="9" t="s">
        <v>99</v>
      </c>
      <c r="B6" s="10" t="s">
        <v>38</v>
      </c>
      <c r="C6" s="10" t="s">
        <v>31</v>
      </c>
      <c r="D6" s="10"/>
      <c r="E6" s="10"/>
      <c r="F6" s="9" t="s">
        <v>33</v>
      </c>
      <c r="H6" s="10" t="s">
        <v>32</v>
      </c>
    </row>
    <row r="7" spans="1:8" x14ac:dyDescent="0.25">
      <c r="A7" s="9" t="s">
        <v>101</v>
      </c>
      <c r="B7" s="10" t="s">
        <v>42</v>
      </c>
      <c r="C7" s="10" t="s">
        <v>35</v>
      </c>
      <c r="D7" s="10"/>
      <c r="E7" s="10"/>
      <c r="F7" s="9" t="s">
        <v>37</v>
      </c>
      <c r="H7" s="10" t="s">
        <v>36</v>
      </c>
    </row>
    <row r="8" spans="1:8" x14ac:dyDescent="0.25">
      <c r="A8" s="9" t="s">
        <v>103</v>
      </c>
      <c r="B8" s="10" t="s">
        <v>45</v>
      </c>
      <c r="C8" s="10" t="s">
        <v>39</v>
      </c>
      <c r="D8" s="10"/>
      <c r="E8" s="10"/>
      <c r="F8" s="9" t="s">
        <v>41</v>
      </c>
      <c r="H8" s="10" t="s">
        <v>40</v>
      </c>
    </row>
    <row r="9" spans="1:8" x14ac:dyDescent="0.25">
      <c r="A9" s="9" t="s">
        <v>105</v>
      </c>
      <c r="B9" s="10" t="s">
        <v>124</v>
      </c>
      <c r="C9" s="10" t="s">
        <v>43</v>
      </c>
      <c r="D9" s="10"/>
      <c r="E9" s="10"/>
      <c r="F9" s="9"/>
      <c r="H9" s="10" t="s">
        <v>44</v>
      </c>
    </row>
    <row r="10" spans="1:8" x14ac:dyDescent="0.25">
      <c r="A10" s="9" t="s">
        <v>107</v>
      </c>
      <c r="B10" s="10" t="s">
        <v>50</v>
      </c>
      <c r="C10" s="10" t="s">
        <v>46</v>
      </c>
      <c r="D10" s="10"/>
      <c r="E10" s="10"/>
      <c r="F10" s="9"/>
      <c r="H10" s="10" t="s">
        <v>126</v>
      </c>
    </row>
    <row r="11" spans="1:8" x14ac:dyDescent="0.25">
      <c r="A11" s="9" t="s">
        <v>109</v>
      </c>
      <c r="B11" s="10" t="s">
        <v>52</v>
      </c>
      <c r="C11" s="10" t="s">
        <v>48</v>
      </c>
      <c r="D11" s="11"/>
      <c r="E11" s="11"/>
      <c r="F11" s="12"/>
      <c r="H11" s="10" t="s">
        <v>47</v>
      </c>
    </row>
    <row r="12" spans="1:8" x14ac:dyDescent="0.25">
      <c r="A12" s="9" t="s">
        <v>111</v>
      </c>
      <c r="B12" s="10" t="s">
        <v>54</v>
      </c>
      <c r="C12" s="10" t="s">
        <v>122</v>
      </c>
      <c r="D12" s="11"/>
      <c r="E12" s="11"/>
      <c r="F12" s="12"/>
    </row>
    <row r="13" spans="1:8" x14ac:dyDescent="0.25">
      <c r="A13" s="9" t="s">
        <v>113</v>
      </c>
      <c r="B13" s="10" t="s">
        <v>55</v>
      </c>
      <c r="C13" s="10" t="s">
        <v>49</v>
      </c>
      <c r="D13" s="11"/>
      <c r="E13" s="11"/>
      <c r="F13" s="12"/>
    </row>
    <row r="14" spans="1:8" x14ac:dyDescent="0.25">
      <c r="A14" s="9" t="s">
        <v>115</v>
      </c>
      <c r="B14" s="10" t="s">
        <v>125</v>
      </c>
      <c r="C14" s="10" t="s">
        <v>51</v>
      </c>
      <c r="D14" s="11"/>
      <c r="E14" s="11"/>
      <c r="F14" s="12"/>
    </row>
    <row r="15" spans="1:8" x14ac:dyDescent="0.25">
      <c r="A15" s="9" t="s">
        <v>117</v>
      </c>
      <c r="B15" s="10" t="s">
        <v>21</v>
      </c>
      <c r="C15" s="10" t="s">
        <v>53</v>
      </c>
      <c r="D15" s="1"/>
      <c r="E15" s="11"/>
      <c r="F15" s="12"/>
    </row>
    <row r="16" spans="1:8" x14ac:dyDescent="0.25">
      <c r="A16" s="1"/>
      <c r="B16" s="1"/>
      <c r="C16" s="1"/>
      <c r="D16" s="1"/>
      <c r="E16" s="11"/>
      <c r="F16" s="12"/>
    </row>
    <row r="17" spans="1:6" x14ac:dyDescent="0.25">
      <c r="A17" s="1"/>
      <c r="B17" s="1"/>
      <c r="C17" s="1"/>
      <c r="D17" s="1"/>
      <c r="E17" s="11"/>
      <c r="F17" s="12"/>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1"/>
      <c r="B51" s="1"/>
      <c r="C51" s="1"/>
      <c r="D51" s="1"/>
      <c r="E51" s="1"/>
      <c r="F51" s="1"/>
    </row>
    <row r="52" spans="1:6" x14ac:dyDescent="0.25">
      <c r="A52" s="1"/>
      <c r="B52" s="1"/>
      <c r="C52" s="1"/>
      <c r="D52" s="1"/>
      <c r="E52" s="1"/>
      <c r="F52" s="1"/>
    </row>
    <row r="53" spans="1:6" x14ac:dyDescent="0.25">
      <c r="A53" s="1"/>
      <c r="B53" s="1"/>
      <c r="C53" s="1"/>
      <c r="D53" s="1"/>
      <c r="E53" s="1"/>
      <c r="F53" s="1"/>
    </row>
    <row r="54" spans="1:6" x14ac:dyDescent="0.25">
      <c r="A54" s="1"/>
      <c r="B54" s="1"/>
      <c r="C54" s="1"/>
      <c r="D54" s="1"/>
      <c r="E54" s="1"/>
      <c r="F54" s="1"/>
    </row>
    <row r="55" spans="1:6" x14ac:dyDescent="0.25">
      <c r="A55" s="1"/>
      <c r="B55" s="1"/>
      <c r="C55" s="1"/>
      <c r="D55" s="1"/>
      <c r="E55" s="1"/>
      <c r="F55" s="1"/>
    </row>
    <row r="56" spans="1:6" x14ac:dyDescent="0.25">
      <c r="A56" s="1"/>
      <c r="B56" s="1"/>
      <c r="C56" s="1"/>
      <c r="D56" s="1"/>
      <c r="E56" s="1"/>
      <c r="F56" s="1"/>
    </row>
    <row r="57" spans="1:6" x14ac:dyDescent="0.25">
      <c r="A57" s="1"/>
      <c r="B57" s="1"/>
      <c r="C57" s="1"/>
      <c r="D57" s="1"/>
      <c r="E57" s="1"/>
      <c r="F57" s="1"/>
    </row>
    <row r="58" spans="1:6" x14ac:dyDescent="0.25">
      <c r="A58" s="1"/>
      <c r="B58" s="1"/>
      <c r="C58" s="1"/>
      <c r="D58" s="1"/>
      <c r="E58" s="1"/>
      <c r="F58" s="1"/>
    </row>
    <row r="59" spans="1:6" x14ac:dyDescent="0.25">
      <c r="A59" s="1"/>
      <c r="B59" s="1"/>
      <c r="C59" s="1"/>
      <c r="D59" s="1"/>
      <c r="E59" s="1"/>
      <c r="F59" s="1"/>
    </row>
    <row r="60" spans="1:6" x14ac:dyDescent="0.25">
      <c r="A60" s="1"/>
      <c r="B60" s="1"/>
      <c r="C60" s="1"/>
      <c r="D60" s="1"/>
      <c r="E60" s="1"/>
      <c r="F60" s="1"/>
    </row>
    <row r="61" spans="1:6" x14ac:dyDescent="0.25">
      <c r="A61" s="1"/>
      <c r="B61" s="1"/>
      <c r="C61" s="1"/>
      <c r="D61" s="1"/>
      <c r="E61" s="1"/>
      <c r="F61" s="1"/>
    </row>
    <row r="62" spans="1:6" x14ac:dyDescent="0.25">
      <c r="A62" s="1"/>
      <c r="B62" s="1"/>
      <c r="C62" s="1"/>
      <c r="D62" s="1"/>
      <c r="E62" s="1"/>
      <c r="F62" s="1"/>
    </row>
    <row r="63" spans="1:6" x14ac:dyDescent="0.25">
      <c r="A63" s="1"/>
      <c r="B63" s="1"/>
      <c r="C63" s="1"/>
      <c r="D63" s="1"/>
      <c r="E63" s="1"/>
      <c r="F63" s="1"/>
    </row>
    <row r="64" spans="1:6" x14ac:dyDescent="0.25">
      <c r="A64" s="1"/>
      <c r="B64" s="1"/>
      <c r="C64" s="1"/>
      <c r="D64" s="1"/>
      <c r="E64" s="1"/>
      <c r="F64" s="1"/>
    </row>
    <row r="65" spans="1:6" x14ac:dyDescent="0.25">
      <c r="A65" s="1"/>
      <c r="B65" s="1"/>
      <c r="C65" s="1"/>
      <c r="D65" s="1"/>
      <c r="E65" s="1"/>
      <c r="F65" s="1"/>
    </row>
    <row r="66" spans="1:6" x14ac:dyDescent="0.25">
      <c r="A66" s="1"/>
      <c r="B66" s="1"/>
      <c r="C66" s="1"/>
      <c r="D66" s="1"/>
      <c r="E66" s="1"/>
      <c r="F66" s="1"/>
    </row>
    <row r="67" spans="1:6" x14ac:dyDescent="0.25">
      <c r="A67" s="1"/>
      <c r="B67" s="1"/>
      <c r="C67" s="1"/>
      <c r="D67" s="1"/>
      <c r="E67" s="1"/>
      <c r="F67" s="1"/>
    </row>
    <row r="68" spans="1:6" x14ac:dyDescent="0.25">
      <c r="A68" s="1"/>
      <c r="B68" s="1"/>
      <c r="C68" s="1"/>
      <c r="D68" s="1"/>
      <c r="E68" s="1"/>
      <c r="F68" s="1"/>
    </row>
    <row r="69" spans="1:6" x14ac:dyDescent="0.25">
      <c r="A69" s="1"/>
      <c r="B69" s="1"/>
      <c r="C69" s="1"/>
      <c r="D69" s="1"/>
      <c r="E69" s="1"/>
      <c r="F69" s="1"/>
    </row>
    <row r="70" spans="1:6" x14ac:dyDescent="0.25">
      <c r="A70" s="1"/>
      <c r="B70" s="1"/>
      <c r="C70" s="1"/>
      <c r="D70" s="1"/>
      <c r="E70" s="1"/>
      <c r="F70" s="1"/>
    </row>
    <row r="71" spans="1:6" x14ac:dyDescent="0.25">
      <c r="A71" s="1"/>
      <c r="B71" s="1"/>
      <c r="C71" s="1"/>
      <c r="D71" s="1"/>
      <c r="E71" s="1"/>
      <c r="F71" s="1"/>
    </row>
    <row r="72" spans="1:6" x14ac:dyDescent="0.25">
      <c r="A72" s="1"/>
      <c r="B72" s="1"/>
      <c r="C72" s="1"/>
      <c r="D72" s="1"/>
      <c r="E72" s="1"/>
      <c r="F72" s="1"/>
    </row>
    <row r="73" spans="1:6" x14ac:dyDescent="0.25">
      <c r="A73" s="1"/>
      <c r="B73" s="1"/>
      <c r="C73" s="1"/>
      <c r="D73" s="1"/>
      <c r="E73" s="1"/>
      <c r="F73" s="1"/>
    </row>
    <row r="74" spans="1:6" x14ac:dyDescent="0.25">
      <c r="A74" s="1"/>
      <c r="B74" s="1"/>
      <c r="C74" s="1"/>
      <c r="D74" s="1"/>
      <c r="E74" s="1"/>
      <c r="F74" s="1"/>
    </row>
    <row r="75" spans="1:6" x14ac:dyDescent="0.25">
      <c r="A75" s="1"/>
      <c r="B75" s="1"/>
      <c r="C75" s="1"/>
      <c r="D75" s="1"/>
      <c r="E75" s="1"/>
      <c r="F75" s="1"/>
    </row>
    <row r="76" spans="1:6" x14ac:dyDescent="0.25">
      <c r="A76" s="1"/>
      <c r="B76" s="1"/>
      <c r="C76" s="1"/>
      <c r="D76" s="1"/>
      <c r="E76" s="1"/>
      <c r="F76" s="1"/>
    </row>
    <row r="77" spans="1:6" x14ac:dyDescent="0.25">
      <c r="A77" s="1"/>
      <c r="B77" s="1"/>
      <c r="C77" s="1"/>
      <c r="D77" s="1"/>
      <c r="E77" s="1"/>
      <c r="F77" s="1"/>
    </row>
    <row r="78" spans="1:6" x14ac:dyDescent="0.25">
      <c r="A78" s="1"/>
      <c r="B78" s="1"/>
      <c r="C78" s="1"/>
      <c r="D78" s="1"/>
      <c r="E78" s="1"/>
      <c r="F78" s="1"/>
    </row>
    <row r="79" spans="1:6" x14ac:dyDescent="0.25">
      <c r="A79" s="1"/>
      <c r="B79" s="1"/>
      <c r="C79" s="1"/>
      <c r="D79" s="1"/>
      <c r="E79" s="1"/>
      <c r="F79" s="1"/>
    </row>
    <row r="80" spans="1:6" x14ac:dyDescent="0.25">
      <c r="A80" s="1"/>
      <c r="B80" s="1"/>
      <c r="C80" s="1"/>
      <c r="D80" s="1"/>
      <c r="E80" s="1"/>
      <c r="F80" s="1"/>
    </row>
    <row r="81" spans="1:6" x14ac:dyDescent="0.25">
      <c r="A81" s="1"/>
      <c r="B81" s="1"/>
      <c r="C81" s="1"/>
      <c r="D81" s="1"/>
      <c r="E81" s="1"/>
      <c r="F81" s="1"/>
    </row>
    <row r="82" spans="1:6" x14ac:dyDescent="0.25">
      <c r="A82" s="1"/>
      <c r="B82" s="1"/>
      <c r="C82" s="1"/>
      <c r="D82" s="1"/>
      <c r="E82" s="1"/>
      <c r="F82" s="1"/>
    </row>
    <row r="83" spans="1:6" x14ac:dyDescent="0.25">
      <c r="A83" s="1"/>
      <c r="B83" s="1"/>
      <c r="C83" s="1"/>
      <c r="D83" s="1"/>
      <c r="E83" s="1"/>
      <c r="F83" s="1"/>
    </row>
    <row r="84" spans="1:6" x14ac:dyDescent="0.25">
      <c r="A84" s="1"/>
      <c r="B84" s="1"/>
      <c r="C84" s="1"/>
      <c r="D84" s="1"/>
      <c r="E84" s="1"/>
      <c r="F84" s="1"/>
    </row>
    <row r="85" spans="1:6" x14ac:dyDescent="0.25">
      <c r="A85" s="1"/>
      <c r="B85" s="1"/>
      <c r="C85" s="1"/>
      <c r="D85" s="1"/>
      <c r="E85" s="1"/>
      <c r="F85" s="1"/>
    </row>
    <row r="86" spans="1:6" x14ac:dyDescent="0.25">
      <c r="A86" s="1"/>
      <c r="B86" s="1"/>
      <c r="C86" s="1"/>
      <c r="D86" s="1"/>
      <c r="E86" s="1"/>
      <c r="F86" s="1"/>
    </row>
    <row r="87" spans="1:6" x14ac:dyDescent="0.25">
      <c r="A87" s="1"/>
      <c r="B87" s="1"/>
      <c r="C87" s="1"/>
      <c r="D87" s="1"/>
      <c r="E87" s="1"/>
      <c r="F87" s="1"/>
    </row>
    <row r="88" spans="1:6" x14ac:dyDescent="0.25">
      <c r="A88" s="1"/>
      <c r="B88" s="1"/>
      <c r="C88" s="1"/>
      <c r="D88" s="1"/>
      <c r="E88" s="1"/>
      <c r="F88" s="1"/>
    </row>
    <row r="89" spans="1:6" x14ac:dyDescent="0.25">
      <c r="A89" s="1"/>
      <c r="B89" s="1"/>
      <c r="C89" s="1"/>
      <c r="D89" s="1"/>
      <c r="E89" s="1"/>
      <c r="F89" s="1"/>
    </row>
    <row r="90" spans="1:6" x14ac:dyDescent="0.25">
      <c r="A90" s="1"/>
      <c r="B90" s="1"/>
      <c r="C90" s="1"/>
      <c r="D90" s="1"/>
      <c r="E90" s="1"/>
      <c r="F90" s="1"/>
    </row>
    <row r="91" spans="1:6" x14ac:dyDescent="0.25">
      <c r="A91" s="1"/>
      <c r="B91" s="1"/>
      <c r="C91" s="1"/>
      <c r="D91" s="1"/>
      <c r="E91" s="1"/>
      <c r="F91" s="1"/>
    </row>
    <row r="92" spans="1:6" x14ac:dyDescent="0.25">
      <c r="A92" s="1"/>
      <c r="B92" s="1"/>
      <c r="C92" s="1"/>
      <c r="D92" s="1"/>
      <c r="E92" s="1"/>
      <c r="F92" s="1"/>
    </row>
    <row r="93" spans="1:6" x14ac:dyDescent="0.25">
      <c r="A93" s="1"/>
      <c r="B93" s="1"/>
      <c r="C93" s="1"/>
      <c r="D93" s="1"/>
      <c r="E93" s="1"/>
      <c r="F93" s="1"/>
    </row>
    <row r="94" spans="1:6" x14ac:dyDescent="0.25">
      <c r="A94" s="1"/>
      <c r="B94" s="1"/>
      <c r="C94" s="1"/>
      <c r="D94" s="1"/>
      <c r="E94" s="1"/>
      <c r="F94" s="1"/>
    </row>
    <row r="95" spans="1:6" x14ac:dyDescent="0.25">
      <c r="A95" s="1"/>
      <c r="B95" s="1"/>
      <c r="C95" s="1"/>
      <c r="D95" s="1"/>
      <c r="E95" s="1"/>
      <c r="F95" s="1"/>
    </row>
    <row r="96" spans="1:6" x14ac:dyDescent="0.25">
      <c r="A96" s="1"/>
      <c r="B96" s="1"/>
      <c r="C96" s="1"/>
      <c r="D96" s="1"/>
      <c r="E96" s="1"/>
      <c r="F96" s="1"/>
    </row>
    <row r="97" spans="1:6" x14ac:dyDescent="0.25">
      <c r="A97" s="1"/>
      <c r="B97" s="1"/>
      <c r="C97" s="1"/>
      <c r="D97" s="1"/>
      <c r="E97" s="1"/>
      <c r="F97" s="1"/>
    </row>
    <row r="98" spans="1:6" x14ac:dyDescent="0.25">
      <c r="A98" s="1"/>
      <c r="B98" s="1"/>
      <c r="C98" s="1"/>
      <c r="D98" s="1"/>
      <c r="E98" s="1"/>
      <c r="F98" s="1"/>
    </row>
    <row r="99" spans="1:6" x14ac:dyDescent="0.25">
      <c r="A99" s="1"/>
      <c r="B99" s="1"/>
      <c r="C99" s="1"/>
      <c r="D99" s="1"/>
      <c r="E99" s="1"/>
      <c r="F99" s="1"/>
    </row>
    <row r="100" spans="1:6" x14ac:dyDescent="0.25">
      <c r="A100" s="1"/>
      <c r="B100" s="1"/>
      <c r="C100" s="1"/>
      <c r="D100" s="1"/>
      <c r="E100" s="1"/>
      <c r="F100" s="1"/>
    </row>
    <row r="101" spans="1:6" x14ac:dyDescent="0.25">
      <c r="A101" s="1"/>
      <c r="B101" s="1"/>
      <c r="C101" s="1"/>
      <c r="D101" s="1"/>
      <c r="E101" s="1"/>
      <c r="F101" s="1"/>
    </row>
    <row r="102" spans="1:6" x14ac:dyDescent="0.25">
      <c r="A102" s="1"/>
      <c r="B102" s="1"/>
      <c r="C102" s="1"/>
      <c r="D102" s="1"/>
      <c r="E102" s="1"/>
      <c r="F102" s="1"/>
    </row>
    <row r="103" spans="1:6" x14ac:dyDescent="0.25">
      <c r="A103" s="1"/>
      <c r="B103" s="1"/>
      <c r="C103" s="1"/>
      <c r="D103" s="1"/>
      <c r="E103" s="1"/>
      <c r="F103" s="1"/>
    </row>
    <row r="104" spans="1:6" x14ac:dyDescent="0.25">
      <c r="A104" s="1"/>
      <c r="B104" s="1"/>
      <c r="C104" s="1"/>
      <c r="D104" s="1"/>
      <c r="E104" s="1"/>
      <c r="F104" s="1"/>
    </row>
    <row r="105" spans="1:6" x14ac:dyDescent="0.25">
      <c r="A105" s="1"/>
      <c r="B105" s="1"/>
      <c r="C105" s="1"/>
      <c r="D105" s="1"/>
      <c r="E105" s="1"/>
      <c r="F105" s="1"/>
    </row>
    <row r="106" spans="1:6" x14ac:dyDescent="0.25">
      <c r="A106" s="1"/>
      <c r="B106" s="1"/>
      <c r="C106" s="1"/>
      <c r="D106" s="1"/>
      <c r="E106" s="1"/>
      <c r="F106" s="1"/>
    </row>
    <row r="107" spans="1:6" x14ac:dyDescent="0.25">
      <c r="A107" s="1"/>
      <c r="B107" s="1"/>
      <c r="C107" s="1"/>
      <c r="D107" s="1"/>
      <c r="E107" s="1"/>
      <c r="F107" s="1"/>
    </row>
    <row r="108" spans="1:6" x14ac:dyDescent="0.25">
      <c r="A108" s="1"/>
      <c r="B108" s="1"/>
      <c r="C108" s="1"/>
      <c r="D108" s="1"/>
      <c r="E108" s="1"/>
      <c r="F108" s="1"/>
    </row>
    <row r="109" spans="1:6" x14ac:dyDescent="0.25">
      <c r="A109" s="1"/>
      <c r="B109" s="1"/>
      <c r="C109" s="1"/>
      <c r="D109" s="1"/>
      <c r="E109" s="1"/>
      <c r="F109" s="1"/>
    </row>
    <row r="110" spans="1:6" x14ac:dyDescent="0.25">
      <c r="A110" s="1"/>
      <c r="B110" s="1"/>
      <c r="C110" s="1"/>
      <c r="D110" s="1"/>
      <c r="E110" s="1"/>
      <c r="F110" s="1"/>
    </row>
    <row r="111" spans="1:6" x14ac:dyDescent="0.25">
      <c r="A111" s="1"/>
      <c r="B111" s="1"/>
      <c r="C111" s="1"/>
      <c r="D111" s="1"/>
      <c r="E111" s="1"/>
      <c r="F111" s="1"/>
    </row>
    <row r="112" spans="1:6" x14ac:dyDescent="0.25">
      <c r="A112" s="1"/>
      <c r="B112" s="1"/>
      <c r="C112" s="1"/>
      <c r="D112" s="1"/>
      <c r="E112" s="1"/>
      <c r="F112" s="1"/>
    </row>
    <row r="113" spans="1:6" x14ac:dyDescent="0.25">
      <c r="A113" s="1"/>
      <c r="B113" s="1"/>
      <c r="C113" s="1"/>
      <c r="D113" s="1"/>
      <c r="E113" s="1"/>
      <c r="F113" s="1"/>
    </row>
    <row r="114" spans="1:6" x14ac:dyDescent="0.25">
      <c r="A114" s="1"/>
      <c r="B114" s="1"/>
      <c r="C114" s="1"/>
      <c r="D114" s="1"/>
      <c r="E114" s="1"/>
      <c r="F114" s="1"/>
    </row>
    <row r="115" spans="1:6" x14ac:dyDescent="0.25">
      <c r="A115" s="1"/>
      <c r="B115" s="1"/>
      <c r="C115" s="1"/>
      <c r="D115" s="1"/>
      <c r="E115" s="1"/>
      <c r="F115" s="1"/>
    </row>
    <row r="116" spans="1:6" x14ac:dyDescent="0.25">
      <c r="A116" s="1"/>
      <c r="B116" s="1"/>
      <c r="C116" s="1"/>
      <c r="D116" s="1"/>
      <c r="E116" s="1"/>
      <c r="F116" s="1"/>
    </row>
    <row r="117" spans="1:6" x14ac:dyDescent="0.25">
      <c r="A117" s="1"/>
      <c r="B117" s="1"/>
      <c r="C117" s="1"/>
      <c r="D117" s="1"/>
      <c r="E117" s="1"/>
      <c r="F117" s="1"/>
    </row>
    <row r="118" spans="1:6" x14ac:dyDescent="0.25">
      <c r="A118" s="1"/>
      <c r="B118" s="1"/>
      <c r="C118" s="1"/>
      <c r="D118" s="1"/>
      <c r="E118" s="1"/>
      <c r="F118" s="1"/>
    </row>
    <row r="119" spans="1:6" x14ac:dyDescent="0.25">
      <c r="A119" s="1"/>
      <c r="B119" s="1"/>
      <c r="C119" s="1"/>
      <c r="D119" s="1"/>
      <c r="E119" s="1"/>
      <c r="F119" s="1"/>
    </row>
    <row r="120" spans="1:6" x14ac:dyDescent="0.25">
      <c r="A120" s="1"/>
      <c r="B120" s="1"/>
      <c r="C120" s="1"/>
      <c r="D120" s="1"/>
      <c r="E120" s="1"/>
      <c r="F120" s="1"/>
    </row>
    <row r="121" spans="1:6" x14ac:dyDescent="0.25">
      <c r="D121" s="1"/>
    </row>
    <row r="122" spans="1:6" x14ac:dyDescent="0.25">
      <c r="D122" s="1"/>
    </row>
    <row r="123" spans="1:6" x14ac:dyDescent="0.25">
      <c r="D123" s="1"/>
    </row>
    <row r="124" spans="1:6" x14ac:dyDescent="0.25">
      <c r="D124" s="1"/>
    </row>
    <row r="125" spans="1:6" x14ac:dyDescent="0.25">
      <c r="D125" s="1"/>
    </row>
    <row r="126" spans="1:6" x14ac:dyDescent="0.25">
      <c r="D126" s="1"/>
    </row>
    <row r="127" spans="1:6" x14ac:dyDescent="0.25">
      <c r="D127" s="1"/>
    </row>
    <row r="128" spans="1:6" x14ac:dyDescent="0.25">
      <c r="D128" s="1"/>
    </row>
    <row r="129" spans="4:4" x14ac:dyDescent="0.25">
      <c r="D129" s="1"/>
    </row>
    <row r="130" spans="4:4" x14ac:dyDescent="0.25">
      <c r="D130" s="1"/>
    </row>
    <row r="131" spans="4:4" x14ac:dyDescent="0.25">
      <c r="D131" s="1"/>
    </row>
    <row r="132" spans="4:4" x14ac:dyDescent="0.25">
      <c r="D132" s="1"/>
    </row>
    <row r="133" spans="4:4" x14ac:dyDescent="0.25">
      <c r="D133" s="1"/>
    </row>
    <row r="134" spans="4:4" x14ac:dyDescent="0.25">
      <c r="D134" s="1"/>
    </row>
    <row r="135" spans="4:4" x14ac:dyDescent="0.25">
      <c r="D135" s="1"/>
    </row>
    <row r="136" spans="4:4" x14ac:dyDescent="0.25">
      <c r="D136" s="1"/>
    </row>
    <row r="137" spans="4:4" x14ac:dyDescent="0.25">
      <c r="D137" s="1"/>
    </row>
    <row r="138" spans="4:4" x14ac:dyDescent="0.25">
      <c r="D138" s="1"/>
    </row>
    <row r="139" spans="4:4" x14ac:dyDescent="0.25">
      <c r="D139" s="1"/>
    </row>
    <row r="140" spans="4:4" x14ac:dyDescent="0.25">
      <c r="D140" s="1"/>
    </row>
    <row r="141" spans="4:4" x14ac:dyDescent="0.25">
      <c r="D141" s="1"/>
    </row>
    <row r="142" spans="4:4" x14ac:dyDescent="0.25">
      <c r="D142" s="1"/>
    </row>
    <row r="143" spans="4:4" x14ac:dyDescent="0.25">
      <c r="D143" s="1"/>
    </row>
    <row r="144" spans="4:4" x14ac:dyDescent="0.25">
      <c r="D144" s="1"/>
    </row>
    <row r="145" spans="4:4" x14ac:dyDescent="0.25">
      <c r="D145" s="1"/>
    </row>
    <row r="146" spans="4:4" x14ac:dyDescent="0.25">
      <c r="D146" s="1"/>
    </row>
    <row r="147" spans="4:4" x14ac:dyDescent="0.25">
      <c r="D147" s="1"/>
    </row>
    <row r="148" spans="4:4" x14ac:dyDescent="0.25">
      <c r="D148" s="1"/>
    </row>
    <row r="149" spans="4:4" x14ac:dyDescent="0.25">
      <c r="D149" s="1"/>
    </row>
    <row r="150" spans="4:4" x14ac:dyDescent="0.25">
      <c r="D150" s="1"/>
    </row>
    <row r="151" spans="4:4" x14ac:dyDescent="0.25">
      <c r="D151" s="1"/>
    </row>
    <row r="152" spans="4:4" x14ac:dyDescent="0.25">
      <c r="D152" s="1"/>
    </row>
    <row r="153" spans="4:4" x14ac:dyDescent="0.25">
      <c r="D153" s="1"/>
    </row>
    <row r="154" spans="4:4" x14ac:dyDescent="0.25">
      <c r="D154" s="1"/>
    </row>
    <row r="155" spans="4:4" x14ac:dyDescent="0.25">
      <c r="D155" s="1"/>
    </row>
    <row r="156" spans="4:4" x14ac:dyDescent="0.25">
      <c r="D156" s="1"/>
    </row>
    <row r="157" spans="4:4" x14ac:dyDescent="0.25">
      <c r="D157" s="1"/>
    </row>
    <row r="158" spans="4:4" x14ac:dyDescent="0.25">
      <c r="D158" s="1"/>
    </row>
    <row r="159" spans="4:4" x14ac:dyDescent="0.25">
      <c r="D159" s="1"/>
    </row>
    <row r="160" spans="4:4" x14ac:dyDescent="0.25">
      <c r="D160" s="1"/>
    </row>
    <row r="161" spans="4:4" x14ac:dyDescent="0.25">
      <c r="D161" s="1"/>
    </row>
    <row r="162" spans="4:4" x14ac:dyDescent="0.25">
      <c r="D162" s="1"/>
    </row>
    <row r="163" spans="4:4" x14ac:dyDescent="0.25">
      <c r="D163" s="1"/>
    </row>
    <row r="164" spans="4:4" x14ac:dyDescent="0.25">
      <c r="D164" s="1"/>
    </row>
    <row r="165" spans="4:4" x14ac:dyDescent="0.25">
      <c r="D165" s="1"/>
    </row>
    <row r="166" spans="4:4" x14ac:dyDescent="0.25">
      <c r="D166" s="1"/>
    </row>
    <row r="167" spans="4:4" x14ac:dyDescent="0.25">
      <c r="D167" s="1"/>
    </row>
    <row r="168" spans="4:4" x14ac:dyDescent="0.25">
      <c r="D168" s="1"/>
    </row>
    <row r="169" spans="4:4" x14ac:dyDescent="0.25">
      <c r="D169" s="1"/>
    </row>
    <row r="170" spans="4:4" x14ac:dyDescent="0.25">
      <c r="D170" s="1"/>
    </row>
    <row r="171" spans="4:4" x14ac:dyDescent="0.25">
      <c r="D171" s="1"/>
    </row>
    <row r="172" spans="4:4" x14ac:dyDescent="0.25">
      <c r="D172" s="1"/>
    </row>
    <row r="173" spans="4:4" x14ac:dyDescent="0.25">
      <c r="D173" s="1"/>
    </row>
    <row r="174" spans="4:4" x14ac:dyDescent="0.25">
      <c r="D174" s="1"/>
    </row>
    <row r="175" spans="4:4" x14ac:dyDescent="0.25">
      <c r="D175" s="1"/>
    </row>
    <row r="176" spans="4:4" x14ac:dyDescent="0.25">
      <c r="D176" s="1"/>
    </row>
    <row r="177" spans="4:4" x14ac:dyDescent="0.25">
      <c r="D177" s="1"/>
    </row>
    <row r="178" spans="4:4" x14ac:dyDescent="0.25">
      <c r="D178" s="1"/>
    </row>
    <row r="179" spans="4:4" x14ac:dyDescent="0.25">
      <c r="D179" s="1"/>
    </row>
    <row r="180" spans="4:4" x14ac:dyDescent="0.25">
      <c r="D180" s="1"/>
    </row>
    <row r="181" spans="4:4" x14ac:dyDescent="0.25">
      <c r="D181" s="1"/>
    </row>
    <row r="182" spans="4:4" x14ac:dyDescent="0.25">
      <c r="D182" s="1"/>
    </row>
    <row r="183" spans="4:4" x14ac:dyDescent="0.25">
      <c r="D183" s="1"/>
    </row>
    <row r="184" spans="4:4" x14ac:dyDescent="0.25">
      <c r="D184" s="1"/>
    </row>
    <row r="185" spans="4:4" x14ac:dyDescent="0.25">
      <c r="D185" s="1"/>
    </row>
    <row r="186" spans="4:4" x14ac:dyDescent="0.25">
      <c r="D186" s="1"/>
    </row>
    <row r="187" spans="4:4" x14ac:dyDescent="0.25">
      <c r="D187" s="1"/>
    </row>
    <row r="188" spans="4:4" x14ac:dyDescent="0.25">
      <c r="D188" s="1"/>
    </row>
    <row r="189" spans="4:4" x14ac:dyDescent="0.25">
      <c r="D189" s="1"/>
    </row>
    <row r="190" spans="4:4" x14ac:dyDescent="0.25">
      <c r="D190" s="1"/>
    </row>
    <row r="191" spans="4:4" x14ac:dyDescent="0.25">
      <c r="D191" s="1"/>
    </row>
    <row r="192" spans="4:4" x14ac:dyDescent="0.25">
      <c r="D192" s="1"/>
    </row>
    <row r="193" spans="4:4" x14ac:dyDescent="0.25">
      <c r="D193" s="1"/>
    </row>
    <row r="194" spans="4:4" x14ac:dyDescent="0.25">
      <c r="D194" s="1"/>
    </row>
    <row r="195" spans="4:4" x14ac:dyDescent="0.25">
      <c r="D195" s="1"/>
    </row>
    <row r="196" spans="4:4" x14ac:dyDescent="0.25">
      <c r="D196" s="1"/>
    </row>
    <row r="197" spans="4:4" x14ac:dyDescent="0.25">
      <c r="D197" s="1"/>
    </row>
    <row r="198" spans="4:4" x14ac:dyDescent="0.25">
      <c r="D198" s="1"/>
    </row>
    <row r="199" spans="4:4" x14ac:dyDescent="0.25">
      <c r="D199" s="1"/>
    </row>
    <row r="200" spans="4:4" x14ac:dyDescent="0.25">
      <c r="D200" s="1"/>
    </row>
    <row r="201" spans="4:4" x14ac:dyDescent="0.25">
      <c r="D201" s="1"/>
    </row>
    <row r="202" spans="4:4" x14ac:dyDescent="0.25">
      <c r="D202" s="1"/>
    </row>
    <row r="203" spans="4:4" x14ac:dyDescent="0.25">
      <c r="D203" s="1"/>
    </row>
    <row r="204" spans="4:4" x14ac:dyDescent="0.25">
      <c r="D204" s="1"/>
    </row>
    <row r="205" spans="4:4" x14ac:dyDescent="0.25">
      <c r="D205" s="1"/>
    </row>
    <row r="206" spans="4:4" x14ac:dyDescent="0.25">
      <c r="D206" s="1"/>
    </row>
    <row r="207" spans="4:4" x14ac:dyDescent="0.25">
      <c r="D207" s="1"/>
    </row>
    <row r="208" spans="4:4" x14ac:dyDescent="0.25">
      <c r="D208" s="1"/>
    </row>
    <row r="209" spans="4:4" x14ac:dyDescent="0.25">
      <c r="D209" s="1"/>
    </row>
    <row r="210" spans="4:4" x14ac:dyDescent="0.25">
      <c r="D210" s="1"/>
    </row>
    <row r="211" spans="4:4" x14ac:dyDescent="0.25">
      <c r="D211" s="1"/>
    </row>
    <row r="212" spans="4:4" x14ac:dyDescent="0.25">
      <c r="D212" s="1"/>
    </row>
    <row r="213" spans="4:4" x14ac:dyDescent="0.25">
      <c r="D213" s="1"/>
    </row>
    <row r="214" spans="4:4" x14ac:dyDescent="0.25">
      <c r="D214" s="1"/>
    </row>
    <row r="215" spans="4:4" x14ac:dyDescent="0.25">
      <c r="D215" s="1"/>
    </row>
    <row r="216" spans="4:4" x14ac:dyDescent="0.25">
      <c r="D216" s="1"/>
    </row>
    <row r="217" spans="4:4" x14ac:dyDescent="0.25">
      <c r="D217" s="1"/>
    </row>
    <row r="218" spans="4:4" x14ac:dyDescent="0.25">
      <c r="D218" s="1"/>
    </row>
    <row r="219" spans="4:4" x14ac:dyDescent="0.25">
      <c r="D219" s="1"/>
    </row>
    <row r="220" spans="4:4" x14ac:dyDescent="0.25">
      <c r="D220" s="1"/>
    </row>
    <row r="221" spans="4:4" x14ac:dyDescent="0.25">
      <c r="D221" s="1"/>
    </row>
    <row r="222" spans="4:4" x14ac:dyDescent="0.25">
      <c r="D222" s="1"/>
    </row>
    <row r="223" spans="4:4" x14ac:dyDescent="0.25">
      <c r="D223" s="1"/>
    </row>
    <row r="224" spans="4:4" x14ac:dyDescent="0.25">
      <c r="D224" s="1"/>
    </row>
    <row r="225" spans="4:4" x14ac:dyDescent="0.25">
      <c r="D225" s="1"/>
    </row>
    <row r="226" spans="4:4" x14ac:dyDescent="0.25">
      <c r="D226" s="1"/>
    </row>
    <row r="227" spans="4:4" x14ac:dyDescent="0.25">
      <c r="D227" s="1"/>
    </row>
    <row r="228" spans="4:4" x14ac:dyDescent="0.25">
      <c r="D228" s="1"/>
    </row>
    <row r="229" spans="4:4" x14ac:dyDescent="0.25">
      <c r="D229" s="1"/>
    </row>
    <row r="230" spans="4:4" x14ac:dyDescent="0.25">
      <c r="D230" s="1"/>
    </row>
    <row r="231" spans="4:4" x14ac:dyDescent="0.25">
      <c r="D231" s="1"/>
    </row>
    <row r="232" spans="4:4" x14ac:dyDescent="0.25">
      <c r="D232" s="1"/>
    </row>
    <row r="233" spans="4:4" x14ac:dyDescent="0.25">
      <c r="D233" s="1"/>
    </row>
    <row r="234" spans="4:4" x14ac:dyDescent="0.25">
      <c r="D234" s="1"/>
    </row>
    <row r="235" spans="4:4" x14ac:dyDescent="0.25">
      <c r="D235" s="1"/>
    </row>
    <row r="236" spans="4:4" x14ac:dyDescent="0.25">
      <c r="D236" s="1"/>
    </row>
    <row r="237" spans="4:4" x14ac:dyDescent="0.25">
      <c r="D237" s="1"/>
    </row>
    <row r="238" spans="4:4" x14ac:dyDescent="0.25">
      <c r="D238" s="1"/>
    </row>
    <row r="239" spans="4:4" x14ac:dyDescent="0.25">
      <c r="D239" s="1"/>
    </row>
    <row r="240" spans="4:4" x14ac:dyDescent="0.25">
      <c r="D240" s="1"/>
    </row>
    <row r="241" spans="4:4" x14ac:dyDescent="0.25">
      <c r="D241" s="1"/>
    </row>
    <row r="242" spans="4:4" x14ac:dyDescent="0.25">
      <c r="D242" s="1"/>
    </row>
    <row r="243" spans="4:4" x14ac:dyDescent="0.25">
      <c r="D243" s="1"/>
    </row>
    <row r="244" spans="4:4" x14ac:dyDescent="0.25">
      <c r="D244" s="1"/>
    </row>
    <row r="245" spans="4:4" x14ac:dyDescent="0.25">
      <c r="D245" s="1"/>
    </row>
    <row r="246" spans="4:4" x14ac:dyDescent="0.25">
      <c r="D246" s="1"/>
    </row>
    <row r="247" spans="4:4" x14ac:dyDescent="0.25">
      <c r="D247" s="1"/>
    </row>
    <row r="248" spans="4:4" x14ac:dyDescent="0.25">
      <c r="D248" s="1"/>
    </row>
    <row r="249" spans="4:4" x14ac:dyDescent="0.25">
      <c r="D249" s="1"/>
    </row>
    <row r="250" spans="4:4" x14ac:dyDescent="0.25">
      <c r="D250" s="1"/>
    </row>
    <row r="251" spans="4:4" x14ac:dyDescent="0.25">
      <c r="D251" s="1"/>
    </row>
    <row r="252" spans="4:4" x14ac:dyDescent="0.25">
      <c r="D252" s="1"/>
    </row>
    <row r="253" spans="4:4" x14ac:dyDescent="0.25">
      <c r="D253" s="1"/>
    </row>
    <row r="254" spans="4:4" x14ac:dyDescent="0.25">
      <c r="D254" s="1"/>
    </row>
    <row r="255" spans="4:4" x14ac:dyDescent="0.25">
      <c r="D255" s="1"/>
    </row>
    <row r="256" spans="4:4" x14ac:dyDescent="0.25">
      <c r="D256" s="1"/>
    </row>
    <row r="257" spans="4:4" x14ac:dyDescent="0.25">
      <c r="D257" s="1"/>
    </row>
    <row r="258" spans="4:4" x14ac:dyDescent="0.25">
      <c r="D258" s="1"/>
    </row>
    <row r="259" spans="4:4" x14ac:dyDescent="0.25">
      <c r="D259" s="1"/>
    </row>
    <row r="260" spans="4:4" x14ac:dyDescent="0.25">
      <c r="D260" s="1"/>
    </row>
    <row r="261" spans="4:4" x14ac:dyDescent="0.25">
      <c r="D261" s="1"/>
    </row>
    <row r="262" spans="4:4" x14ac:dyDescent="0.25">
      <c r="D262" s="1"/>
    </row>
    <row r="263" spans="4:4" x14ac:dyDescent="0.25">
      <c r="D263" s="1"/>
    </row>
    <row r="264" spans="4:4" x14ac:dyDescent="0.25">
      <c r="D264" s="1"/>
    </row>
    <row r="265" spans="4:4" x14ac:dyDescent="0.25">
      <c r="D265" s="1"/>
    </row>
    <row r="266" spans="4:4" x14ac:dyDescent="0.25">
      <c r="D266" s="1"/>
    </row>
    <row r="267" spans="4:4" x14ac:dyDescent="0.25">
      <c r="D267" s="1"/>
    </row>
    <row r="268" spans="4:4" x14ac:dyDescent="0.25">
      <c r="D268" s="1"/>
    </row>
    <row r="269" spans="4:4" x14ac:dyDescent="0.25">
      <c r="D269" s="1"/>
    </row>
    <row r="270" spans="4:4" x14ac:dyDescent="0.25">
      <c r="D270" s="1"/>
    </row>
    <row r="271" spans="4:4" x14ac:dyDescent="0.25">
      <c r="D271" s="1"/>
    </row>
    <row r="272" spans="4:4" x14ac:dyDescent="0.25">
      <c r="D272" s="1"/>
    </row>
    <row r="273" spans="4:4" x14ac:dyDescent="0.25">
      <c r="D273" s="1"/>
    </row>
    <row r="274" spans="4:4" x14ac:dyDescent="0.25">
      <c r="D274" s="1"/>
    </row>
    <row r="275" spans="4:4" x14ac:dyDescent="0.25">
      <c r="D275" s="1"/>
    </row>
    <row r="276" spans="4:4" x14ac:dyDescent="0.25">
      <c r="D276" s="1"/>
    </row>
    <row r="277" spans="4:4" x14ac:dyDescent="0.25">
      <c r="D277" s="1"/>
    </row>
    <row r="278" spans="4:4" x14ac:dyDescent="0.25">
      <c r="D278" s="1"/>
    </row>
    <row r="279" spans="4:4" x14ac:dyDescent="0.25">
      <c r="D279" s="1"/>
    </row>
    <row r="280" spans="4:4" x14ac:dyDescent="0.25">
      <c r="D280" s="1"/>
    </row>
    <row r="281" spans="4:4" x14ac:dyDescent="0.25">
      <c r="D281" s="1"/>
    </row>
    <row r="282" spans="4:4" x14ac:dyDescent="0.25">
      <c r="D282" s="1"/>
    </row>
    <row r="283" spans="4:4" x14ac:dyDescent="0.25">
      <c r="D283" s="1"/>
    </row>
    <row r="284" spans="4:4" x14ac:dyDescent="0.25">
      <c r="D284" s="1"/>
    </row>
    <row r="285" spans="4:4" x14ac:dyDescent="0.25">
      <c r="D285" s="1"/>
    </row>
    <row r="286" spans="4:4" x14ac:dyDescent="0.25">
      <c r="D286" s="1"/>
    </row>
    <row r="287" spans="4:4" x14ac:dyDescent="0.25">
      <c r="D287" s="1"/>
    </row>
    <row r="288" spans="4:4" x14ac:dyDescent="0.25">
      <c r="D288" s="1"/>
    </row>
    <row r="289" spans="4:4" x14ac:dyDescent="0.25">
      <c r="D289" s="1"/>
    </row>
    <row r="290" spans="4:4" x14ac:dyDescent="0.25">
      <c r="D290" s="1"/>
    </row>
    <row r="291" spans="4:4" x14ac:dyDescent="0.25">
      <c r="D291" s="1"/>
    </row>
    <row r="292" spans="4:4" x14ac:dyDescent="0.25">
      <c r="D292" s="1"/>
    </row>
    <row r="293" spans="4:4" x14ac:dyDescent="0.25">
      <c r="D293" s="1"/>
    </row>
    <row r="294" spans="4:4" x14ac:dyDescent="0.25">
      <c r="D294" s="1"/>
    </row>
    <row r="295" spans="4:4" x14ac:dyDescent="0.25">
      <c r="D295" s="1"/>
    </row>
    <row r="296" spans="4:4" x14ac:dyDescent="0.25">
      <c r="D296" s="1"/>
    </row>
    <row r="297" spans="4:4" x14ac:dyDescent="0.25">
      <c r="D297" s="1"/>
    </row>
    <row r="298" spans="4:4" x14ac:dyDescent="0.25">
      <c r="D298" s="1"/>
    </row>
    <row r="299" spans="4:4" x14ac:dyDescent="0.25">
      <c r="D299" s="1"/>
    </row>
    <row r="300" spans="4:4" x14ac:dyDescent="0.25">
      <c r="D300" s="1"/>
    </row>
    <row r="301" spans="4:4" x14ac:dyDescent="0.25">
      <c r="D301" s="1"/>
    </row>
    <row r="302" spans="4:4" x14ac:dyDescent="0.25">
      <c r="D302" s="1"/>
    </row>
    <row r="303" spans="4:4" x14ac:dyDescent="0.25">
      <c r="D303" s="1"/>
    </row>
    <row r="304" spans="4:4" x14ac:dyDescent="0.25">
      <c r="D304" s="1"/>
    </row>
    <row r="305" spans="4:4" x14ac:dyDescent="0.25">
      <c r="D305" s="1"/>
    </row>
    <row r="306" spans="4:4" x14ac:dyDescent="0.25">
      <c r="D306" s="1"/>
    </row>
    <row r="307" spans="4:4" x14ac:dyDescent="0.25">
      <c r="D307" s="1"/>
    </row>
    <row r="308" spans="4:4" x14ac:dyDescent="0.25">
      <c r="D308" s="1"/>
    </row>
    <row r="309" spans="4:4" x14ac:dyDescent="0.25">
      <c r="D309" s="1"/>
    </row>
    <row r="310" spans="4:4" x14ac:dyDescent="0.25">
      <c r="D310" s="1"/>
    </row>
    <row r="311" spans="4:4" x14ac:dyDescent="0.25">
      <c r="D311" s="1"/>
    </row>
    <row r="312" spans="4:4" x14ac:dyDescent="0.25">
      <c r="D312" s="1"/>
    </row>
    <row r="313" spans="4:4" x14ac:dyDescent="0.25">
      <c r="D313" s="1"/>
    </row>
    <row r="314" spans="4:4" x14ac:dyDescent="0.25">
      <c r="D314" s="1"/>
    </row>
    <row r="315" spans="4:4" x14ac:dyDescent="0.25">
      <c r="D315" s="1"/>
    </row>
    <row r="316" spans="4:4" x14ac:dyDescent="0.25">
      <c r="D316" s="1"/>
    </row>
    <row r="317" spans="4:4" x14ac:dyDescent="0.25">
      <c r="D317" s="1"/>
    </row>
    <row r="318" spans="4:4" x14ac:dyDescent="0.25">
      <c r="D318" s="1"/>
    </row>
    <row r="319" spans="4:4" x14ac:dyDescent="0.25">
      <c r="D319" s="1"/>
    </row>
    <row r="320" spans="4:4" x14ac:dyDescent="0.25">
      <c r="D320" s="1"/>
    </row>
    <row r="321" spans="4:4" x14ac:dyDescent="0.25">
      <c r="D321" s="1"/>
    </row>
    <row r="322" spans="4:4" x14ac:dyDescent="0.25">
      <c r="D322" s="1"/>
    </row>
    <row r="323" spans="4:4" x14ac:dyDescent="0.25">
      <c r="D323" s="1"/>
    </row>
    <row r="324" spans="4:4" x14ac:dyDescent="0.25">
      <c r="D324" s="1"/>
    </row>
    <row r="325" spans="4:4" x14ac:dyDescent="0.25">
      <c r="D325" s="1"/>
    </row>
    <row r="326" spans="4:4" x14ac:dyDescent="0.25">
      <c r="D326" s="1"/>
    </row>
    <row r="327" spans="4:4" x14ac:dyDescent="0.25">
      <c r="D327" s="1"/>
    </row>
    <row r="328" spans="4:4" x14ac:dyDescent="0.25">
      <c r="D328" s="1"/>
    </row>
    <row r="329" spans="4:4" x14ac:dyDescent="0.25">
      <c r="D329" s="1"/>
    </row>
    <row r="330" spans="4:4" x14ac:dyDescent="0.25">
      <c r="D330" s="1"/>
    </row>
    <row r="331" spans="4:4" x14ac:dyDescent="0.25">
      <c r="D331" s="1"/>
    </row>
    <row r="332" spans="4:4" x14ac:dyDescent="0.25">
      <c r="D332" s="1"/>
    </row>
    <row r="333" spans="4:4" x14ac:dyDescent="0.25">
      <c r="D333" s="1"/>
    </row>
    <row r="334" spans="4:4" x14ac:dyDescent="0.25">
      <c r="D334" s="1"/>
    </row>
    <row r="335" spans="4:4" x14ac:dyDescent="0.25">
      <c r="D335" s="1"/>
    </row>
    <row r="336" spans="4:4" x14ac:dyDescent="0.25">
      <c r="D336" s="1"/>
    </row>
    <row r="337" spans="4:4" x14ac:dyDescent="0.25">
      <c r="D337" s="1"/>
    </row>
    <row r="338" spans="4:4" x14ac:dyDescent="0.25">
      <c r="D338" s="1"/>
    </row>
    <row r="339" spans="4:4" x14ac:dyDescent="0.25">
      <c r="D339" s="1"/>
    </row>
    <row r="340" spans="4:4" x14ac:dyDescent="0.25">
      <c r="D340" s="1"/>
    </row>
    <row r="341" spans="4:4" x14ac:dyDescent="0.25">
      <c r="D341" s="1"/>
    </row>
    <row r="342" spans="4:4" x14ac:dyDescent="0.25">
      <c r="D342" s="1"/>
    </row>
    <row r="343" spans="4:4" x14ac:dyDescent="0.25">
      <c r="D343" s="1"/>
    </row>
    <row r="344" spans="4:4" x14ac:dyDescent="0.25">
      <c r="D344" s="1"/>
    </row>
    <row r="345" spans="4:4" x14ac:dyDescent="0.25">
      <c r="D345" s="1"/>
    </row>
    <row r="346" spans="4:4" x14ac:dyDescent="0.25">
      <c r="D346" s="1"/>
    </row>
    <row r="347" spans="4:4" x14ac:dyDescent="0.25">
      <c r="D347" s="1"/>
    </row>
    <row r="348" spans="4:4" x14ac:dyDescent="0.25">
      <c r="D348" s="1"/>
    </row>
    <row r="349" spans="4:4" x14ac:dyDescent="0.25">
      <c r="D349" s="1"/>
    </row>
    <row r="350" spans="4:4" x14ac:dyDescent="0.25">
      <c r="D350" s="1"/>
    </row>
    <row r="351" spans="4:4" x14ac:dyDescent="0.25">
      <c r="D351" s="1"/>
    </row>
    <row r="352" spans="4:4" x14ac:dyDescent="0.25">
      <c r="D352" s="1"/>
    </row>
    <row r="353" spans="4:4" x14ac:dyDescent="0.25">
      <c r="D353" s="1"/>
    </row>
    <row r="354" spans="4:4" x14ac:dyDescent="0.25">
      <c r="D354" s="1"/>
    </row>
    <row r="355" spans="4:4" x14ac:dyDescent="0.25">
      <c r="D355" s="1"/>
    </row>
    <row r="356" spans="4:4" x14ac:dyDescent="0.25">
      <c r="D356" s="1"/>
    </row>
    <row r="357" spans="4:4" x14ac:dyDescent="0.25">
      <c r="D357" s="1"/>
    </row>
    <row r="358" spans="4:4" x14ac:dyDescent="0.25">
      <c r="D358" s="1"/>
    </row>
    <row r="359" spans="4:4" x14ac:dyDescent="0.25">
      <c r="D359" s="1"/>
    </row>
    <row r="360" spans="4:4" x14ac:dyDescent="0.25">
      <c r="D360" s="1"/>
    </row>
    <row r="361" spans="4:4" x14ac:dyDescent="0.25">
      <c r="D361" s="1"/>
    </row>
    <row r="362" spans="4:4" x14ac:dyDescent="0.25">
      <c r="D362" s="1"/>
    </row>
    <row r="363" spans="4:4" x14ac:dyDescent="0.25">
      <c r="D363" s="1"/>
    </row>
    <row r="364" spans="4:4" x14ac:dyDescent="0.25">
      <c r="D364" s="1"/>
    </row>
    <row r="365" spans="4:4" x14ac:dyDescent="0.25">
      <c r="D365" s="1"/>
    </row>
    <row r="366" spans="4:4" x14ac:dyDescent="0.25">
      <c r="D366" s="1"/>
    </row>
    <row r="367" spans="4:4" x14ac:dyDescent="0.25">
      <c r="D367" s="1"/>
    </row>
    <row r="368" spans="4:4" x14ac:dyDescent="0.25">
      <c r="D368" s="1"/>
    </row>
    <row r="369" spans="4:4" x14ac:dyDescent="0.25">
      <c r="D369" s="1"/>
    </row>
    <row r="370" spans="4:4" x14ac:dyDescent="0.25">
      <c r="D370" s="1"/>
    </row>
    <row r="371" spans="4:4" x14ac:dyDescent="0.25">
      <c r="D371" s="1"/>
    </row>
    <row r="372" spans="4:4" x14ac:dyDescent="0.25">
      <c r="D372" s="1"/>
    </row>
    <row r="373" spans="4:4" x14ac:dyDescent="0.25">
      <c r="D373" s="1"/>
    </row>
    <row r="374" spans="4:4" x14ac:dyDescent="0.25">
      <c r="D374" s="1"/>
    </row>
    <row r="375" spans="4:4" x14ac:dyDescent="0.25">
      <c r="D375" s="1"/>
    </row>
    <row r="376" spans="4:4" x14ac:dyDescent="0.25">
      <c r="D376" s="1"/>
    </row>
    <row r="377" spans="4:4" x14ac:dyDescent="0.25">
      <c r="D377" s="1"/>
    </row>
    <row r="378" spans="4:4" x14ac:dyDescent="0.25">
      <c r="D378" s="1"/>
    </row>
    <row r="379" spans="4:4" x14ac:dyDescent="0.25">
      <c r="D379" s="1"/>
    </row>
    <row r="380" spans="4:4" x14ac:dyDescent="0.25">
      <c r="D380" s="1"/>
    </row>
    <row r="381" spans="4:4" x14ac:dyDescent="0.25">
      <c r="D381" s="1"/>
    </row>
    <row r="382" spans="4:4" x14ac:dyDescent="0.25">
      <c r="D382" s="1"/>
    </row>
    <row r="383" spans="4:4" x14ac:dyDescent="0.25">
      <c r="D383" s="1"/>
    </row>
    <row r="384" spans="4:4" x14ac:dyDescent="0.25">
      <c r="D384" s="1"/>
    </row>
    <row r="385" spans="4:4" x14ac:dyDescent="0.25">
      <c r="D385" s="1"/>
    </row>
    <row r="386" spans="4:4" x14ac:dyDescent="0.25">
      <c r="D386" s="1"/>
    </row>
    <row r="387" spans="4:4" x14ac:dyDescent="0.25">
      <c r="D387" s="1"/>
    </row>
    <row r="388" spans="4:4" x14ac:dyDescent="0.25">
      <c r="D388" s="1"/>
    </row>
    <row r="389" spans="4:4" x14ac:dyDescent="0.25">
      <c r="D389" s="1"/>
    </row>
    <row r="390" spans="4:4" x14ac:dyDescent="0.25">
      <c r="D390" s="1"/>
    </row>
    <row r="391" spans="4:4" x14ac:dyDescent="0.25">
      <c r="D391" s="1"/>
    </row>
    <row r="392" spans="4:4" x14ac:dyDescent="0.25">
      <c r="D392" s="1"/>
    </row>
    <row r="393" spans="4:4" x14ac:dyDescent="0.25">
      <c r="D393" s="1"/>
    </row>
    <row r="394" spans="4:4" x14ac:dyDescent="0.25">
      <c r="D394" s="1"/>
    </row>
    <row r="395" spans="4:4" x14ac:dyDescent="0.25">
      <c r="D395" s="1"/>
    </row>
    <row r="396" spans="4:4" x14ac:dyDescent="0.25">
      <c r="D396" s="1"/>
    </row>
    <row r="397" spans="4:4" x14ac:dyDescent="0.25">
      <c r="D397" s="1"/>
    </row>
    <row r="398" spans="4:4" x14ac:dyDescent="0.25">
      <c r="D398" s="1"/>
    </row>
    <row r="399" spans="4:4" x14ac:dyDescent="0.25">
      <c r="D399" s="1"/>
    </row>
    <row r="400" spans="4:4" x14ac:dyDescent="0.25">
      <c r="D400" s="1"/>
    </row>
    <row r="401" spans="4:4" x14ac:dyDescent="0.25">
      <c r="D401" s="1"/>
    </row>
    <row r="402" spans="4:4" x14ac:dyDescent="0.25">
      <c r="D402" s="1"/>
    </row>
    <row r="403" spans="4:4" x14ac:dyDescent="0.25">
      <c r="D403" s="1"/>
    </row>
    <row r="404" spans="4:4" x14ac:dyDescent="0.25">
      <c r="D404" s="1"/>
    </row>
    <row r="405" spans="4:4" x14ac:dyDescent="0.25">
      <c r="D405" s="1"/>
    </row>
    <row r="406" spans="4:4" x14ac:dyDescent="0.25">
      <c r="D406" s="1"/>
    </row>
    <row r="407" spans="4:4" x14ac:dyDescent="0.25">
      <c r="D407" s="1"/>
    </row>
    <row r="408" spans="4:4" x14ac:dyDescent="0.25">
      <c r="D408" s="1"/>
    </row>
    <row r="409" spans="4:4" x14ac:dyDescent="0.25">
      <c r="D409" s="1"/>
    </row>
    <row r="410" spans="4:4" x14ac:dyDescent="0.25">
      <c r="D410" s="1"/>
    </row>
    <row r="411" spans="4:4" x14ac:dyDescent="0.25">
      <c r="D411" s="1"/>
    </row>
    <row r="412" spans="4:4" x14ac:dyDescent="0.25">
      <c r="D412" s="1"/>
    </row>
    <row r="413" spans="4:4" x14ac:dyDescent="0.25">
      <c r="D413" s="1"/>
    </row>
    <row r="414" spans="4:4" x14ac:dyDescent="0.25">
      <c r="D414" s="1"/>
    </row>
    <row r="415" spans="4:4" x14ac:dyDescent="0.25">
      <c r="D415" s="1"/>
    </row>
    <row r="416" spans="4:4" x14ac:dyDescent="0.25">
      <c r="D416" s="1"/>
    </row>
    <row r="417" spans="4:4" x14ac:dyDescent="0.25">
      <c r="D417" s="1"/>
    </row>
    <row r="418" spans="4:4" x14ac:dyDescent="0.25">
      <c r="D418" s="1"/>
    </row>
    <row r="419" spans="4:4" x14ac:dyDescent="0.25">
      <c r="D419" s="1"/>
    </row>
    <row r="420" spans="4:4" x14ac:dyDescent="0.25">
      <c r="D420" s="1"/>
    </row>
    <row r="421" spans="4:4" x14ac:dyDescent="0.25">
      <c r="D421" s="1"/>
    </row>
    <row r="422" spans="4:4" x14ac:dyDescent="0.25">
      <c r="D422" s="1"/>
    </row>
    <row r="423" spans="4:4" x14ac:dyDescent="0.25">
      <c r="D423" s="1"/>
    </row>
    <row r="424" spans="4:4" x14ac:dyDescent="0.25">
      <c r="D424" s="1"/>
    </row>
    <row r="425" spans="4:4" x14ac:dyDescent="0.25">
      <c r="D425" s="1"/>
    </row>
    <row r="426" spans="4:4" x14ac:dyDescent="0.25">
      <c r="D426" s="1"/>
    </row>
    <row r="427" spans="4:4" x14ac:dyDescent="0.25">
      <c r="D427" s="1"/>
    </row>
    <row r="428" spans="4:4" x14ac:dyDescent="0.25">
      <c r="D428" s="1"/>
    </row>
    <row r="429" spans="4:4" x14ac:dyDescent="0.25">
      <c r="D429" s="1"/>
    </row>
    <row r="430" spans="4:4" x14ac:dyDescent="0.25">
      <c r="D430" s="1"/>
    </row>
    <row r="431" spans="4:4" x14ac:dyDescent="0.25">
      <c r="D431" s="1"/>
    </row>
    <row r="432" spans="4:4" x14ac:dyDescent="0.25">
      <c r="D432" s="1"/>
    </row>
    <row r="433" spans="4:4" x14ac:dyDescent="0.25">
      <c r="D433" s="1"/>
    </row>
    <row r="434" spans="4:4" x14ac:dyDescent="0.25">
      <c r="D434" s="1"/>
    </row>
    <row r="435" spans="4:4" x14ac:dyDescent="0.25">
      <c r="D435" s="1"/>
    </row>
    <row r="436" spans="4:4" x14ac:dyDescent="0.25">
      <c r="D436" s="1"/>
    </row>
    <row r="437" spans="4:4" x14ac:dyDescent="0.25">
      <c r="D437" s="1"/>
    </row>
    <row r="438" spans="4:4" x14ac:dyDescent="0.25">
      <c r="D438" s="1"/>
    </row>
    <row r="439" spans="4:4" x14ac:dyDescent="0.25">
      <c r="D439" s="1"/>
    </row>
    <row r="440" spans="4:4" x14ac:dyDescent="0.25">
      <c r="D440" s="1"/>
    </row>
    <row r="441" spans="4:4" x14ac:dyDescent="0.25">
      <c r="D441" s="1"/>
    </row>
    <row r="442" spans="4:4" x14ac:dyDescent="0.25">
      <c r="D442" s="1"/>
    </row>
    <row r="443" spans="4:4" x14ac:dyDescent="0.25">
      <c r="D443" s="1"/>
    </row>
    <row r="444" spans="4:4" x14ac:dyDescent="0.25">
      <c r="D444" s="1"/>
    </row>
    <row r="445" spans="4:4" x14ac:dyDescent="0.25">
      <c r="D445" s="1"/>
    </row>
    <row r="446" spans="4:4" x14ac:dyDescent="0.25">
      <c r="D446" s="1"/>
    </row>
    <row r="447" spans="4:4" x14ac:dyDescent="0.25">
      <c r="D447" s="1"/>
    </row>
    <row r="448" spans="4:4" x14ac:dyDescent="0.25">
      <c r="D448" s="1"/>
    </row>
    <row r="449" spans="4:4" x14ac:dyDescent="0.25">
      <c r="D449" s="1"/>
    </row>
    <row r="450" spans="4:4" x14ac:dyDescent="0.25">
      <c r="D450" s="1"/>
    </row>
    <row r="451" spans="4:4" x14ac:dyDescent="0.25">
      <c r="D451" s="1"/>
    </row>
    <row r="452" spans="4:4" x14ac:dyDescent="0.25">
      <c r="D452" s="1"/>
    </row>
    <row r="453" spans="4:4" x14ac:dyDescent="0.25">
      <c r="D453" s="1"/>
    </row>
    <row r="454" spans="4:4" x14ac:dyDescent="0.25">
      <c r="D454" s="1"/>
    </row>
    <row r="455" spans="4:4" x14ac:dyDescent="0.25">
      <c r="D455" s="1"/>
    </row>
    <row r="456" spans="4:4" x14ac:dyDescent="0.25">
      <c r="D456" s="1"/>
    </row>
    <row r="457" spans="4:4" x14ac:dyDescent="0.25">
      <c r="D457" s="1"/>
    </row>
    <row r="458" spans="4:4" x14ac:dyDescent="0.25">
      <c r="D458" s="1"/>
    </row>
    <row r="459" spans="4:4" x14ac:dyDescent="0.25">
      <c r="D459" s="1"/>
    </row>
    <row r="460" spans="4:4" x14ac:dyDescent="0.25">
      <c r="D460" s="1"/>
    </row>
    <row r="461" spans="4:4" x14ac:dyDescent="0.25">
      <c r="D461" s="1"/>
    </row>
    <row r="462" spans="4:4" x14ac:dyDescent="0.25">
      <c r="D462" s="1"/>
    </row>
    <row r="463" spans="4:4" x14ac:dyDescent="0.25">
      <c r="D463" s="1"/>
    </row>
    <row r="464" spans="4:4" x14ac:dyDescent="0.25">
      <c r="D464" s="1"/>
    </row>
    <row r="465" spans="4:4" x14ac:dyDescent="0.25">
      <c r="D465" s="1"/>
    </row>
    <row r="466" spans="4:4" x14ac:dyDescent="0.25">
      <c r="D466" s="1"/>
    </row>
    <row r="467" spans="4:4" x14ac:dyDescent="0.25">
      <c r="D467" s="1"/>
    </row>
    <row r="468" spans="4:4" x14ac:dyDescent="0.25">
      <c r="D468" s="1"/>
    </row>
    <row r="469" spans="4:4" x14ac:dyDescent="0.25">
      <c r="D469" s="1"/>
    </row>
    <row r="470" spans="4:4" x14ac:dyDescent="0.25">
      <c r="D470" s="1"/>
    </row>
    <row r="471" spans="4:4" x14ac:dyDescent="0.25">
      <c r="D471" s="1"/>
    </row>
    <row r="472" spans="4:4" x14ac:dyDescent="0.25">
      <c r="D472" s="1"/>
    </row>
    <row r="473" spans="4:4" x14ac:dyDescent="0.25">
      <c r="D473" s="1"/>
    </row>
    <row r="474" spans="4:4" x14ac:dyDescent="0.25">
      <c r="D474" s="1"/>
    </row>
    <row r="475" spans="4:4" x14ac:dyDescent="0.25">
      <c r="D475" s="1"/>
    </row>
    <row r="476" spans="4:4" x14ac:dyDescent="0.25">
      <c r="D476" s="1"/>
    </row>
    <row r="477" spans="4:4" x14ac:dyDescent="0.25">
      <c r="D477" s="1"/>
    </row>
    <row r="478" spans="4:4" x14ac:dyDescent="0.25">
      <c r="D478" s="1"/>
    </row>
    <row r="479" spans="4:4" x14ac:dyDescent="0.25">
      <c r="D479" s="1"/>
    </row>
    <row r="480" spans="4:4" x14ac:dyDescent="0.25">
      <c r="D480" s="1"/>
    </row>
    <row r="481" spans="4:4" x14ac:dyDescent="0.25">
      <c r="D481" s="1"/>
    </row>
    <row r="482" spans="4:4" x14ac:dyDescent="0.25">
      <c r="D482" s="1"/>
    </row>
    <row r="483" spans="4:4" x14ac:dyDescent="0.25">
      <c r="D483" s="1"/>
    </row>
    <row r="484" spans="4:4" x14ac:dyDescent="0.25">
      <c r="D484" s="1"/>
    </row>
    <row r="485" spans="4:4" x14ac:dyDescent="0.25">
      <c r="D485" s="1"/>
    </row>
    <row r="486" spans="4:4" x14ac:dyDescent="0.25">
      <c r="D486" s="1"/>
    </row>
    <row r="487" spans="4:4" x14ac:dyDescent="0.25">
      <c r="D487" s="1"/>
    </row>
    <row r="488" spans="4:4" x14ac:dyDescent="0.25">
      <c r="D488" s="1"/>
    </row>
    <row r="489" spans="4:4" x14ac:dyDescent="0.25">
      <c r="D489" s="1"/>
    </row>
    <row r="490" spans="4:4" x14ac:dyDescent="0.25">
      <c r="D490" s="1"/>
    </row>
    <row r="491" spans="4:4" x14ac:dyDescent="0.25">
      <c r="D491" s="1"/>
    </row>
    <row r="492" spans="4:4" x14ac:dyDescent="0.25">
      <c r="D492" s="1"/>
    </row>
    <row r="493" spans="4:4" x14ac:dyDescent="0.25">
      <c r="D493" s="1"/>
    </row>
    <row r="494" spans="4:4" x14ac:dyDescent="0.25">
      <c r="D494" s="1"/>
    </row>
    <row r="495" spans="4:4" x14ac:dyDescent="0.25">
      <c r="D495" s="1"/>
    </row>
    <row r="496" spans="4:4" x14ac:dyDescent="0.25">
      <c r="D496" s="1"/>
    </row>
    <row r="497" spans="4:4" x14ac:dyDescent="0.25">
      <c r="D497" s="1"/>
    </row>
    <row r="498" spans="4:4" x14ac:dyDescent="0.25">
      <c r="D498" s="1"/>
    </row>
    <row r="499" spans="4:4" x14ac:dyDescent="0.25">
      <c r="D499" s="1"/>
    </row>
    <row r="500" spans="4:4" x14ac:dyDescent="0.25">
      <c r="D500" s="1"/>
    </row>
    <row r="501" spans="4:4" x14ac:dyDescent="0.25">
      <c r="D501" s="1"/>
    </row>
    <row r="502" spans="4:4" x14ac:dyDescent="0.25">
      <c r="D502" s="1"/>
    </row>
    <row r="503" spans="4:4" x14ac:dyDescent="0.25">
      <c r="D503" s="1"/>
    </row>
    <row r="504" spans="4:4" x14ac:dyDescent="0.25">
      <c r="D504" s="1"/>
    </row>
    <row r="505" spans="4:4" x14ac:dyDescent="0.25">
      <c r="D505" s="1"/>
    </row>
    <row r="506" spans="4:4" x14ac:dyDescent="0.25">
      <c r="D506" s="1"/>
    </row>
    <row r="507" spans="4:4" x14ac:dyDescent="0.25">
      <c r="D507" s="1"/>
    </row>
    <row r="508" spans="4:4" x14ac:dyDescent="0.25">
      <c r="D508" s="1"/>
    </row>
    <row r="509" spans="4:4" x14ac:dyDescent="0.25">
      <c r="D509" s="1"/>
    </row>
    <row r="510" spans="4:4" x14ac:dyDescent="0.25">
      <c r="D510" s="1"/>
    </row>
    <row r="511" spans="4:4" x14ac:dyDescent="0.25">
      <c r="D511" s="1"/>
    </row>
    <row r="512" spans="4:4" x14ac:dyDescent="0.25">
      <c r="D512" s="1"/>
    </row>
    <row r="513" spans="4:4" x14ac:dyDescent="0.25">
      <c r="D513" s="1"/>
    </row>
    <row r="514" spans="4:4" x14ac:dyDescent="0.25">
      <c r="D514" s="1"/>
    </row>
    <row r="515" spans="4:4" x14ac:dyDescent="0.25">
      <c r="D515" s="1"/>
    </row>
    <row r="516" spans="4:4" x14ac:dyDescent="0.25">
      <c r="D516" s="1"/>
    </row>
    <row r="517" spans="4:4" x14ac:dyDescent="0.25">
      <c r="D517" s="1"/>
    </row>
    <row r="518" spans="4:4" x14ac:dyDescent="0.25">
      <c r="D518" s="1"/>
    </row>
    <row r="519" spans="4:4" x14ac:dyDescent="0.25">
      <c r="D519" s="1"/>
    </row>
    <row r="520" spans="4:4" x14ac:dyDescent="0.25">
      <c r="D520" s="1"/>
    </row>
    <row r="521" spans="4:4" x14ac:dyDescent="0.25">
      <c r="D521" s="1"/>
    </row>
    <row r="522" spans="4:4" x14ac:dyDescent="0.25">
      <c r="D522" s="1"/>
    </row>
    <row r="523" spans="4:4" x14ac:dyDescent="0.25">
      <c r="D523" s="1"/>
    </row>
    <row r="524" spans="4:4" x14ac:dyDescent="0.25">
      <c r="D524" s="1"/>
    </row>
    <row r="525" spans="4:4" x14ac:dyDescent="0.25">
      <c r="D525" s="1"/>
    </row>
    <row r="526" spans="4:4" x14ac:dyDescent="0.25">
      <c r="D526" s="1"/>
    </row>
    <row r="527" spans="4:4" x14ac:dyDescent="0.25">
      <c r="D527" s="1"/>
    </row>
    <row r="528" spans="4:4" x14ac:dyDescent="0.25">
      <c r="D528" s="1"/>
    </row>
    <row r="529" spans="4:4" x14ac:dyDescent="0.25">
      <c r="D529" s="1"/>
    </row>
    <row r="530" spans="4:4" x14ac:dyDescent="0.25">
      <c r="D530" s="1"/>
    </row>
    <row r="531" spans="4:4" x14ac:dyDescent="0.25">
      <c r="D531" s="1"/>
    </row>
    <row r="532" spans="4:4" x14ac:dyDescent="0.25">
      <c r="D532" s="1"/>
    </row>
    <row r="533" spans="4:4" x14ac:dyDescent="0.25">
      <c r="D533" s="1"/>
    </row>
    <row r="534" spans="4:4" x14ac:dyDescent="0.25">
      <c r="D534" s="1"/>
    </row>
    <row r="535" spans="4:4" x14ac:dyDescent="0.25">
      <c r="D535" s="1"/>
    </row>
    <row r="536" spans="4:4" x14ac:dyDescent="0.25">
      <c r="D536" s="1"/>
    </row>
    <row r="537" spans="4:4" x14ac:dyDescent="0.25">
      <c r="D537" s="1"/>
    </row>
    <row r="538" spans="4:4" x14ac:dyDescent="0.25">
      <c r="D538" s="1"/>
    </row>
    <row r="539" spans="4:4" x14ac:dyDescent="0.25">
      <c r="D539" s="1"/>
    </row>
    <row r="540" spans="4:4" x14ac:dyDescent="0.25">
      <c r="D540" s="1"/>
    </row>
    <row r="541" spans="4:4" x14ac:dyDescent="0.25">
      <c r="D541" s="1"/>
    </row>
    <row r="542" spans="4:4" x14ac:dyDescent="0.25">
      <c r="D542" s="1"/>
    </row>
    <row r="543" spans="4:4" x14ac:dyDescent="0.25">
      <c r="D543" s="1"/>
    </row>
    <row r="544" spans="4:4" x14ac:dyDescent="0.25">
      <c r="D544" s="1"/>
    </row>
    <row r="545" spans="4:4" x14ac:dyDescent="0.25">
      <c r="D545" s="1"/>
    </row>
    <row r="546" spans="4:4" x14ac:dyDescent="0.25">
      <c r="D546" s="1"/>
    </row>
    <row r="547" spans="4:4" x14ac:dyDescent="0.25">
      <c r="D547" s="1"/>
    </row>
    <row r="548" spans="4:4" x14ac:dyDescent="0.25">
      <c r="D548" s="1"/>
    </row>
    <row r="549" spans="4:4" x14ac:dyDescent="0.25">
      <c r="D549" s="1"/>
    </row>
    <row r="550" spans="4:4" x14ac:dyDescent="0.25">
      <c r="D550" s="1"/>
    </row>
    <row r="551" spans="4:4" x14ac:dyDescent="0.25">
      <c r="D551" s="1"/>
    </row>
    <row r="552" spans="4:4" x14ac:dyDescent="0.25">
      <c r="D552" s="1"/>
    </row>
    <row r="553" spans="4:4" x14ac:dyDescent="0.25">
      <c r="D553" s="1"/>
    </row>
    <row r="554" spans="4:4" x14ac:dyDescent="0.25">
      <c r="D554" s="1"/>
    </row>
    <row r="555" spans="4:4" x14ac:dyDescent="0.25">
      <c r="D555" s="1"/>
    </row>
    <row r="556" spans="4:4" x14ac:dyDescent="0.25">
      <c r="D556" s="1"/>
    </row>
    <row r="557" spans="4:4" x14ac:dyDescent="0.25">
      <c r="D557" s="1"/>
    </row>
    <row r="558" spans="4:4" x14ac:dyDescent="0.25">
      <c r="D558" s="1"/>
    </row>
    <row r="559" spans="4:4" x14ac:dyDescent="0.25">
      <c r="D559" s="1"/>
    </row>
    <row r="560" spans="4:4" x14ac:dyDescent="0.25">
      <c r="D560" s="1"/>
    </row>
    <row r="561" spans="4:4" x14ac:dyDescent="0.25">
      <c r="D561" s="1"/>
    </row>
    <row r="562" spans="4:4" x14ac:dyDescent="0.25">
      <c r="D562" s="1"/>
    </row>
    <row r="563" spans="4:4" x14ac:dyDescent="0.25">
      <c r="D563" s="1"/>
    </row>
    <row r="564" spans="4:4" x14ac:dyDescent="0.25">
      <c r="D564" s="1"/>
    </row>
    <row r="565" spans="4:4" x14ac:dyDescent="0.25">
      <c r="D565" s="1"/>
    </row>
    <row r="566" spans="4:4" x14ac:dyDescent="0.25">
      <c r="D566" s="1"/>
    </row>
    <row r="567" spans="4:4" x14ac:dyDescent="0.25">
      <c r="D567" s="1"/>
    </row>
    <row r="568" spans="4:4" x14ac:dyDescent="0.25">
      <c r="D568" s="1"/>
    </row>
    <row r="569" spans="4:4" x14ac:dyDescent="0.25">
      <c r="D569" s="1"/>
    </row>
    <row r="570" spans="4:4" x14ac:dyDescent="0.25">
      <c r="D570" s="1"/>
    </row>
    <row r="571" spans="4:4" x14ac:dyDescent="0.25">
      <c r="D571" s="1"/>
    </row>
    <row r="572" spans="4:4" x14ac:dyDescent="0.25">
      <c r="D572" s="1"/>
    </row>
    <row r="573" spans="4:4" x14ac:dyDescent="0.25">
      <c r="D573" s="1"/>
    </row>
    <row r="574" spans="4:4" x14ac:dyDescent="0.25">
      <c r="D574" s="1"/>
    </row>
    <row r="575" spans="4:4" x14ac:dyDescent="0.25">
      <c r="D575" s="1"/>
    </row>
    <row r="576" spans="4:4" x14ac:dyDescent="0.25">
      <c r="D576" s="1"/>
    </row>
    <row r="577" spans="4:4" x14ac:dyDescent="0.25">
      <c r="D577" s="1"/>
    </row>
    <row r="578" spans="4:4" x14ac:dyDescent="0.25">
      <c r="D578" s="1"/>
    </row>
    <row r="579" spans="4:4" x14ac:dyDescent="0.25">
      <c r="D579" s="1"/>
    </row>
    <row r="580" spans="4:4" x14ac:dyDescent="0.25">
      <c r="D580" s="1"/>
    </row>
    <row r="581" spans="4:4" x14ac:dyDescent="0.25">
      <c r="D581" s="1"/>
    </row>
    <row r="582" spans="4:4" x14ac:dyDescent="0.25">
      <c r="D582" s="1"/>
    </row>
    <row r="583" spans="4:4" x14ac:dyDescent="0.25">
      <c r="D583" s="1"/>
    </row>
    <row r="584" spans="4:4" x14ac:dyDescent="0.25">
      <c r="D584" s="1"/>
    </row>
    <row r="585" spans="4:4" x14ac:dyDescent="0.25">
      <c r="D585" s="1"/>
    </row>
    <row r="586" spans="4:4" x14ac:dyDescent="0.25">
      <c r="D586" s="1"/>
    </row>
    <row r="587" spans="4:4" x14ac:dyDescent="0.25">
      <c r="D587" s="1"/>
    </row>
    <row r="588" spans="4:4" x14ac:dyDescent="0.25">
      <c r="D588" s="1"/>
    </row>
    <row r="589" spans="4:4" x14ac:dyDescent="0.25">
      <c r="D589" s="1"/>
    </row>
    <row r="590" spans="4:4" x14ac:dyDescent="0.25">
      <c r="D590" s="1"/>
    </row>
    <row r="591" spans="4:4" x14ac:dyDescent="0.25">
      <c r="D591" s="1"/>
    </row>
    <row r="592" spans="4:4" x14ac:dyDescent="0.25">
      <c r="D592" s="1"/>
    </row>
    <row r="593" spans="4:4" x14ac:dyDescent="0.25">
      <c r="D593" s="1"/>
    </row>
    <row r="594" spans="4:4" x14ac:dyDescent="0.25">
      <c r="D594" s="1"/>
    </row>
    <row r="595" spans="4:4" x14ac:dyDescent="0.25">
      <c r="D595" s="1"/>
    </row>
    <row r="596" spans="4:4" x14ac:dyDescent="0.25">
      <c r="D596" s="1"/>
    </row>
    <row r="597" spans="4:4" x14ac:dyDescent="0.25">
      <c r="D597" s="1"/>
    </row>
    <row r="598" spans="4:4" x14ac:dyDescent="0.25">
      <c r="D598" s="1"/>
    </row>
    <row r="599" spans="4:4" x14ac:dyDescent="0.25">
      <c r="D599" s="1"/>
    </row>
    <row r="600" spans="4:4" x14ac:dyDescent="0.25">
      <c r="D600" s="1"/>
    </row>
    <row r="601" spans="4:4" x14ac:dyDescent="0.25">
      <c r="D601" s="1"/>
    </row>
    <row r="602" spans="4:4" x14ac:dyDescent="0.25">
      <c r="D602" s="1"/>
    </row>
    <row r="603" spans="4:4" x14ac:dyDescent="0.25">
      <c r="D603" s="1"/>
    </row>
    <row r="604" spans="4:4" x14ac:dyDescent="0.25">
      <c r="D604" s="1"/>
    </row>
    <row r="605" spans="4:4" x14ac:dyDescent="0.25">
      <c r="D605" s="1"/>
    </row>
    <row r="606" spans="4:4" x14ac:dyDescent="0.25">
      <c r="D606" s="1"/>
    </row>
    <row r="607" spans="4:4" x14ac:dyDescent="0.25">
      <c r="D607" s="1"/>
    </row>
    <row r="608" spans="4:4" x14ac:dyDescent="0.25">
      <c r="D608" s="1"/>
    </row>
    <row r="609" spans="4:4" x14ac:dyDescent="0.25">
      <c r="D609" s="1"/>
    </row>
    <row r="610" spans="4:4" x14ac:dyDescent="0.25">
      <c r="D610" s="1"/>
    </row>
    <row r="611" spans="4:4" x14ac:dyDescent="0.25">
      <c r="D611" s="1"/>
    </row>
    <row r="612" spans="4:4" x14ac:dyDescent="0.25">
      <c r="D612" s="1"/>
    </row>
    <row r="613" spans="4:4" x14ac:dyDescent="0.25">
      <c r="D613" s="1"/>
    </row>
    <row r="614" spans="4:4" x14ac:dyDescent="0.25">
      <c r="D614" s="1"/>
    </row>
    <row r="615" spans="4:4" x14ac:dyDescent="0.25">
      <c r="D615" s="1"/>
    </row>
    <row r="616" spans="4:4" x14ac:dyDescent="0.25">
      <c r="D616" s="1"/>
    </row>
    <row r="617" spans="4:4" x14ac:dyDescent="0.25">
      <c r="D617" s="1"/>
    </row>
    <row r="618" spans="4:4" x14ac:dyDescent="0.25">
      <c r="D618" s="1"/>
    </row>
    <row r="619" spans="4:4" x14ac:dyDescent="0.25">
      <c r="D619" s="1"/>
    </row>
    <row r="620" spans="4:4" x14ac:dyDescent="0.25">
      <c r="D620" s="1"/>
    </row>
    <row r="621" spans="4:4" x14ac:dyDescent="0.25">
      <c r="D621" s="1"/>
    </row>
    <row r="622" spans="4:4" x14ac:dyDescent="0.25">
      <c r="D622" s="1"/>
    </row>
    <row r="623" spans="4:4" x14ac:dyDescent="0.25">
      <c r="D623" s="1"/>
    </row>
    <row r="624" spans="4:4" x14ac:dyDescent="0.25">
      <c r="D624" s="1"/>
    </row>
    <row r="625" spans="4:4" x14ac:dyDescent="0.25">
      <c r="D625" s="1"/>
    </row>
    <row r="626" spans="4:4" x14ac:dyDescent="0.25">
      <c r="D626" s="1"/>
    </row>
    <row r="627" spans="4:4" x14ac:dyDescent="0.25">
      <c r="D627" s="1"/>
    </row>
    <row r="628" spans="4:4" x14ac:dyDescent="0.25">
      <c r="D628" s="1"/>
    </row>
    <row r="629" spans="4:4" x14ac:dyDescent="0.25">
      <c r="D629" s="1"/>
    </row>
    <row r="630" spans="4:4" x14ac:dyDescent="0.25">
      <c r="D630" s="1"/>
    </row>
    <row r="631" spans="4:4" x14ac:dyDescent="0.25">
      <c r="D631" s="1"/>
    </row>
    <row r="632" spans="4:4" x14ac:dyDescent="0.25">
      <c r="D632" s="1"/>
    </row>
    <row r="633" spans="4:4" x14ac:dyDescent="0.25">
      <c r="D633" s="1"/>
    </row>
    <row r="634" spans="4:4" x14ac:dyDescent="0.25">
      <c r="D634" s="1"/>
    </row>
    <row r="635" spans="4:4" x14ac:dyDescent="0.25">
      <c r="D635" s="1"/>
    </row>
    <row r="636" spans="4:4" x14ac:dyDescent="0.25">
      <c r="D636" s="1"/>
    </row>
    <row r="637" spans="4:4" x14ac:dyDescent="0.25">
      <c r="D637" s="1"/>
    </row>
    <row r="638" spans="4:4" x14ac:dyDescent="0.25">
      <c r="D638" s="1"/>
    </row>
    <row r="639" spans="4:4" x14ac:dyDescent="0.25">
      <c r="D639" s="1"/>
    </row>
    <row r="640" spans="4:4" x14ac:dyDescent="0.25">
      <c r="D640" s="1"/>
    </row>
    <row r="641" spans="4:4" x14ac:dyDescent="0.25">
      <c r="D641" s="1"/>
    </row>
    <row r="642" spans="4:4" x14ac:dyDescent="0.25">
      <c r="D642" s="1"/>
    </row>
    <row r="643" spans="4:4" x14ac:dyDescent="0.25">
      <c r="D643" s="1"/>
    </row>
    <row r="644" spans="4:4" x14ac:dyDescent="0.25">
      <c r="D644" s="1"/>
    </row>
    <row r="645" spans="4:4" x14ac:dyDescent="0.25">
      <c r="D645" s="1"/>
    </row>
    <row r="646" spans="4:4" x14ac:dyDescent="0.25">
      <c r="D646" s="1"/>
    </row>
    <row r="647" spans="4:4" x14ac:dyDescent="0.25">
      <c r="D647" s="1"/>
    </row>
    <row r="648" spans="4:4" x14ac:dyDescent="0.25">
      <c r="D648" s="1"/>
    </row>
    <row r="649" spans="4:4" x14ac:dyDescent="0.25">
      <c r="D649" s="1"/>
    </row>
    <row r="650" spans="4:4" x14ac:dyDescent="0.25">
      <c r="D650" s="1"/>
    </row>
    <row r="651" spans="4:4" x14ac:dyDescent="0.25">
      <c r="D651" s="1"/>
    </row>
    <row r="652" spans="4:4" x14ac:dyDescent="0.25">
      <c r="D652" s="1"/>
    </row>
    <row r="653" spans="4:4" x14ac:dyDescent="0.25">
      <c r="D653" s="1"/>
    </row>
    <row r="654" spans="4:4" x14ac:dyDescent="0.25">
      <c r="D654" s="1"/>
    </row>
    <row r="655" spans="4:4" x14ac:dyDescent="0.25">
      <c r="D655" s="1"/>
    </row>
    <row r="656" spans="4:4" x14ac:dyDescent="0.25">
      <c r="D656" s="1"/>
    </row>
    <row r="657" spans="4:4" x14ac:dyDescent="0.25">
      <c r="D657" s="1"/>
    </row>
    <row r="658" spans="4:4" x14ac:dyDescent="0.25">
      <c r="D658" s="1"/>
    </row>
    <row r="659" spans="4:4" x14ac:dyDescent="0.25">
      <c r="D659" s="1"/>
    </row>
    <row r="660" spans="4:4" x14ac:dyDescent="0.25">
      <c r="D660" s="1"/>
    </row>
    <row r="661" spans="4:4" x14ac:dyDescent="0.25">
      <c r="D661" s="1"/>
    </row>
    <row r="662" spans="4:4" x14ac:dyDescent="0.25">
      <c r="D662" s="1"/>
    </row>
    <row r="663" spans="4:4" x14ac:dyDescent="0.25">
      <c r="D663" s="1"/>
    </row>
    <row r="664" spans="4:4" x14ac:dyDescent="0.25">
      <c r="D664" s="1"/>
    </row>
    <row r="665" spans="4:4" x14ac:dyDescent="0.25">
      <c r="D665" s="1"/>
    </row>
    <row r="666" spans="4:4" x14ac:dyDescent="0.25">
      <c r="D666" s="1"/>
    </row>
    <row r="667" spans="4:4" x14ac:dyDescent="0.25">
      <c r="D667" s="1"/>
    </row>
    <row r="668" spans="4:4" x14ac:dyDescent="0.25">
      <c r="D668" s="1"/>
    </row>
    <row r="669" spans="4:4" x14ac:dyDescent="0.25">
      <c r="D669" s="1"/>
    </row>
    <row r="670" spans="4:4" x14ac:dyDescent="0.25">
      <c r="D670" s="1"/>
    </row>
    <row r="671" spans="4:4" x14ac:dyDescent="0.25">
      <c r="D671" s="1"/>
    </row>
    <row r="672" spans="4:4" x14ac:dyDescent="0.25">
      <c r="D672" s="1"/>
    </row>
    <row r="673" spans="4:4" x14ac:dyDescent="0.25">
      <c r="D673" s="1"/>
    </row>
    <row r="674" spans="4:4" x14ac:dyDescent="0.25">
      <c r="D674" s="1"/>
    </row>
    <row r="675" spans="4:4" x14ac:dyDescent="0.25">
      <c r="D675" s="1"/>
    </row>
    <row r="676" spans="4:4" x14ac:dyDescent="0.25">
      <c r="D676" s="1"/>
    </row>
    <row r="677" spans="4:4" x14ac:dyDescent="0.25">
      <c r="D677" s="1"/>
    </row>
    <row r="678" spans="4:4" x14ac:dyDescent="0.25">
      <c r="D678" s="1"/>
    </row>
    <row r="679" spans="4:4" x14ac:dyDescent="0.25">
      <c r="D679" s="1"/>
    </row>
    <row r="680" spans="4:4" x14ac:dyDescent="0.25">
      <c r="D680" s="1"/>
    </row>
    <row r="681" spans="4:4" x14ac:dyDescent="0.25">
      <c r="D681" s="1"/>
    </row>
    <row r="682" spans="4:4" x14ac:dyDescent="0.25">
      <c r="D682" s="1"/>
    </row>
    <row r="683" spans="4:4" x14ac:dyDescent="0.25">
      <c r="D683" s="1"/>
    </row>
    <row r="684" spans="4:4" x14ac:dyDescent="0.25">
      <c r="D684" s="1"/>
    </row>
    <row r="685" spans="4:4" x14ac:dyDescent="0.25">
      <c r="D685" s="1"/>
    </row>
    <row r="686" spans="4:4" x14ac:dyDescent="0.25">
      <c r="D686" s="1"/>
    </row>
    <row r="687" spans="4:4" x14ac:dyDescent="0.25">
      <c r="D687" s="1"/>
    </row>
    <row r="688" spans="4:4" x14ac:dyDescent="0.25">
      <c r="D688" s="1"/>
    </row>
    <row r="689" spans="4:4" x14ac:dyDescent="0.25">
      <c r="D689" s="1"/>
    </row>
    <row r="690" spans="4:4" x14ac:dyDescent="0.25">
      <c r="D690" s="1"/>
    </row>
    <row r="691" spans="4:4" x14ac:dyDescent="0.25">
      <c r="D691" s="1"/>
    </row>
    <row r="692" spans="4:4" x14ac:dyDescent="0.25">
      <c r="D692" s="1"/>
    </row>
    <row r="693" spans="4:4" x14ac:dyDescent="0.25">
      <c r="D693" s="1"/>
    </row>
    <row r="694" spans="4:4" x14ac:dyDescent="0.25">
      <c r="D694" s="1"/>
    </row>
    <row r="695" spans="4:4" x14ac:dyDescent="0.25">
      <c r="D695" s="1"/>
    </row>
    <row r="696" spans="4:4" x14ac:dyDescent="0.25">
      <c r="D696" s="1"/>
    </row>
    <row r="697" spans="4:4" x14ac:dyDescent="0.25">
      <c r="D697" s="1"/>
    </row>
    <row r="698" spans="4:4" x14ac:dyDescent="0.25">
      <c r="D698" s="1"/>
    </row>
    <row r="699" spans="4:4" x14ac:dyDescent="0.25">
      <c r="D699" s="1"/>
    </row>
    <row r="700" spans="4:4" x14ac:dyDescent="0.25">
      <c r="D700" s="1"/>
    </row>
    <row r="701" spans="4:4" x14ac:dyDescent="0.25">
      <c r="D701" s="1"/>
    </row>
    <row r="702" spans="4:4" x14ac:dyDescent="0.25">
      <c r="D702" s="1"/>
    </row>
    <row r="703" spans="4:4" x14ac:dyDescent="0.25">
      <c r="D703" s="1"/>
    </row>
    <row r="704" spans="4:4" x14ac:dyDescent="0.25">
      <c r="D704" s="1"/>
    </row>
    <row r="705" spans="4:4" x14ac:dyDescent="0.25">
      <c r="D705" s="1"/>
    </row>
    <row r="706" spans="4:4" x14ac:dyDescent="0.25">
      <c r="D706" s="1"/>
    </row>
    <row r="707" spans="4:4" x14ac:dyDescent="0.25">
      <c r="D707" s="1"/>
    </row>
    <row r="708" spans="4:4" x14ac:dyDescent="0.25">
      <c r="D708" s="1"/>
    </row>
    <row r="709" spans="4:4" x14ac:dyDescent="0.25">
      <c r="D709" s="1"/>
    </row>
    <row r="710" spans="4:4" x14ac:dyDescent="0.25">
      <c r="D710" s="1"/>
    </row>
    <row r="711" spans="4:4" x14ac:dyDescent="0.25">
      <c r="D711" s="1"/>
    </row>
    <row r="712" spans="4:4" x14ac:dyDescent="0.25">
      <c r="D712" s="1"/>
    </row>
    <row r="713" spans="4:4" x14ac:dyDescent="0.25">
      <c r="D713" s="1"/>
    </row>
    <row r="714" spans="4:4" x14ac:dyDescent="0.25">
      <c r="D714" s="1"/>
    </row>
    <row r="715" spans="4:4" x14ac:dyDescent="0.25">
      <c r="D715" s="1"/>
    </row>
    <row r="716" spans="4:4" x14ac:dyDescent="0.25">
      <c r="D716" s="1"/>
    </row>
    <row r="717" spans="4:4" x14ac:dyDescent="0.25">
      <c r="D717" s="1"/>
    </row>
    <row r="718" spans="4:4" x14ac:dyDescent="0.25">
      <c r="D718" s="1"/>
    </row>
    <row r="719" spans="4:4" x14ac:dyDescent="0.25">
      <c r="D719" s="1"/>
    </row>
    <row r="720" spans="4:4" x14ac:dyDescent="0.25">
      <c r="D720" s="1"/>
    </row>
    <row r="721" spans="4:4" x14ac:dyDescent="0.25">
      <c r="D721" s="1"/>
    </row>
    <row r="722" spans="4:4" x14ac:dyDescent="0.25">
      <c r="D722" s="1"/>
    </row>
    <row r="723" spans="4:4" x14ac:dyDescent="0.25">
      <c r="D723" s="1"/>
    </row>
    <row r="724" spans="4:4" x14ac:dyDescent="0.25">
      <c r="D724" s="1"/>
    </row>
    <row r="725" spans="4:4" x14ac:dyDescent="0.25">
      <c r="D725" s="1"/>
    </row>
    <row r="726" spans="4:4" x14ac:dyDescent="0.25">
      <c r="D726" s="1"/>
    </row>
    <row r="727" spans="4:4" x14ac:dyDescent="0.25">
      <c r="D727" s="1"/>
    </row>
    <row r="728" spans="4:4" x14ac:dyDescent="0.25">
      <c r="D728" s="1"/>
    </row>
    <row r="729" spans="4:4" x14ac:dyDescent="0.25">
      <c r="D729" s="1"/>
    </row>
    <row r="730" spans="4:4" x14ac:dyDescent="0.25">
      <c r="D730" s="1"/>
    </row>
    <row r="731" spans="4:4" x14ac:dyDescent="0.25">
      <c r="D731" s="1"/>
    </row>
    <row r="732" spans="4:4" x14ac:dyDescent="0.25">
      <c r="D732" s="1"/>
    </row>
    <row r="733" spans="4:4" x14ac:dyDescent="0.25">
      <c r="D733" s="1"/>
    </row>
    <row r="734" spans="4:4" x14ac:dyDescent="0.25">
      <c r="D734" s="1"/>
    </row>
    <row r="735" spans="4:4" x14ac:dyDescent="0.25">
      <c r="D735" s="1"/>
    </row>
    <row r="736" spans="4:4" x14ac:dyDescent="0.25">
      <c r="D736" s="1"/>
    </row>
    <row r="737" spans="4:4" x14ac:dyDescent="0.25">
      <c r="D737" s="1"/>
    </row>
    <row r="738" spans="4:4" x14ac:dyDescent="0.25">
      <c r="D738" s="1"/>
    </row>
    <row r="739" spans="4:4" x14ac:dyDescent="0.25">
      <c r="D739" s="1"/>
    </row>
    <row r="740" spans="4:4" x14ac:dyDescent="0.25">
      <c r="D740" s="1"/>
    </row>
    <row r="741" spans="4:4" x14ac:dyDescent="0.25">
      <c r="D741" s="1"/>
    </row>
    <row r="742" spans="4:4" x14ac:dyDescent="0.25">
      <c r="D742" s="1"/>
    </row>
    <row r="743" spans="4:4" x14ac:dyDescent="0.25">
      <c r="D743" s="1"/>
    </row>
    <row r="744" spans="4:4" x14ac:dyDescent="0.25">
      <c r="D744" s="1"/>
    </row>
    <row r="745" spans="4:4" x14ac:dyDescent="0.25">
      <c r="D745" s="1"/>
    </row>
    <row r="746" spans="4:4" x14ac:dyDescent="0.25">
      <c r="D746" s="1"/>
    </row>
    <row r="747" spans="4:4" x14ac:dyDescent="0.25">
      <c r="D747" s="1"/>
    </row>
    <row r="748" spans="4:4" x14ac:dyDescent="0.25">
      <c r="D748" s="1"/>
    </row>
    <row r="749" spans="4:4" x14ac:dyDescent="0.25">
      <c r="D749" s="1"/>
    </row>
    <row r="750" spans="4:4" x14ac:dyDescent="0.25">
      <c r="D750" s="1"/>
    </row>
    <row r="751" spans="4:4" x14ac:dyDescent="0.25">
      <c r="D751" s="1"/>
    </row>
    <row r="752" spans="4:4" x14ac:dyDescent="0.25">
      <c r="D752" s="1"/>
    </row>
    <row r="753" spans="4:4" x14ac:dyDescent="0.25">
      <c r="D753" s="1"/>
    </row>
    <row r="754" spans="4:4" x14ac:dyDescent="0.25">
      <c r="D754" s="1"/>
    </row>
    <row r="755" spans="4:4" x14ac:dyDescent="0.25">
      <c r="D755" s="1"/>
    </row>
    <row r="756" spans="4:4" x14ac:dyDescent="0.25">
      <c r="D756" s="1"/>
    </row>
    <row r="757" spans="4:4" x14ac:dyDescent="0.25">
      <c r="D757" s="1"/>
    </row>
    <row r="758" spans="4:4" x14ac:dyDescent="0.25">
      <c r="D758" s="1"/>
    </row>
    <row r="759" spans="4:4" x14ac:dyDescent="0.25">
      <c r="D759" s="1"/>
    </row>
    <row r="760" spans="4:4" x14ac:dyDescent="0.25">
      <c r="D760" s="1"/>
    </row>
    <row r="761" spans="4:4" x14ac:dyDescent="0.25">
      <c r="D761" s="1"/>
    </row>
    <row r="762" spans="4:4" x14ac:dyDescent="0.25">
      <c r="D762" s="1"/>
    </row>
    <row r="763" spans="4:4" x14ac:dyDescent="0.25">
      <c r="D763" s="1"/>
    </row>
    <row r="764" spans="4:4" x14ac:dyDescent="0.25">
      <c r="D764" s="1"/>
    </row>
    <row r="765" spans="4:4" x14ac:dyDescent="0.25">
      <c r="D765" s="1"/>
    </row>
    <row r="766" spans="4:4" x14ac:dyDescent="0.25">
      <c r="D766" s="1"/>
    </row>
    <row r="767" spans="4:4" x14ac:dyDescent="0.25">
      <c r="D767" s="1"/>
    </row>
    <row r="768" spans="4:4" x14ac:dyDescent="0.25">
      <c r="D768" s="1"/>
    </row>
    <row r="769" spans="4:4" x14ac:dyDescent="0.25">
      <c r="D769" s="1"/>
    </row>
    <row r="770" spans="4:4" x14ac:dyDescent="0.25">
      <c r="D770" s="1"/>
    </row>
    <row r="771" spans="4:4" x14ac:dyDescent="0.25">
      <c r="D771" s="1"/>
    </row>
    <row r="772" spans="4:4" x14ac:dyDescent="0.25">
      <c r="D772" s="1"/>
    </row>
    <row r="773" spans="4:4" x14ac:dyDescent="0.25">
      <c r="D773" s="1"/>
    </row>
    <row r="774" spans="4:4" x14ac:dyDescent="0.25">
      <c r="D774" s="1"/>
    </row>
    <row r="775" spans="4:4" x14ac:dyDescent="0.25">
      <c r="D775" s="1"/>
    </row>
    <row r="776" spans="4:4" x14ac:dyDescent="0.25">
      <c r="D776" s="1"/>
    </row>
    <row r="777" spans="4:4" x14ac:dyDescent="0.25">
      <c r="D777" s="1"/>
    </row>
    <row r="778" spans="4:4" x14ac:dyDescent="0.25">
      <c r="D778" s="1"/>
    </row>
    <row r="779" spans="4:4" x14ac:dyDescent="0.25">
      <c r="D779" s="1"/>
    </row>
    <row r="780" spans="4:4" x14ac:dyDescent="0.25">
      <c r="D780" s="1"/>
    </row>
    <row r="781" spans="4:4" x14ac:dyDescent="0.25">
      <c r="D781" s="1"/>
    </row>
    <row r="782" spans="4:4" x14ac:dyDescent="0.25">
      <c r="D782" s="1"/>
    </row>
    <row r="783" spans="4:4" x14ac:dyDescent="0.25">
      <c r="D783" s="1"/>
    </row>
    <row r="784" spans="4:4" x14ac:dyDescent="0.25">
      <c r="D784" s="1"/>
    </row>
    <row r="785" spans="4:4" x14ac:dyDescent="0.25">
      <c r="D785" s="1"/>
    </row>
    <row r="786" spans="4:4" x14ac:dyDescent="0.25">
      <c r="D786" s="1"/>
    </row>
    <row r="787" spans="4:4" x14ac:dyDescent="0.25">
      <c r="D787" s="1"/>
    </row>
    <row r="788" spans="4:4" x14ac:dyDescent="0.25">
      <c r="D788" s="1"/>
    </row>
    <row r="789" spans="4:4" x14ac:dyDescent="0.25">
      <c r="D789" s="1"/>
    </row>
    <row r="790" spans="4:4" x14ac:dyDescent="0.25">
      <c r="D790" s="1"/>
    </row>
    <row r="791" spans="4:4" x14ac:dyDescent="0.25">
      <c r="D791" s="1"/>
    </row>
    <row r="792" spans="4:4" x14ac:dyDescent="0.25">
      <c r="D792" s="1"/>
    </row>
    <row r="793" spans="4:4" x14ac:dyDescent="0.25">
      <c r="D793" s="1"/>
    </row>
    <row r="794" spans="4:4" x14ac:dyDescent="0.25">
      <c r="D794" s="1"/>
    </row>
    <row r="795" spans="4:4" x14ac:dyDescent="0.25">
      <c r="D795" s="1"/>
    </row>
    <row r="796" spans="4:4" x14ac:dyDescent="0.25">
      <c r="D796" s="1"/>
    </row>
    <row r="797" spans="4:4" x14ac:dyDescent="0.25">
      <c r="D797" s="1"/>
    </row>
    <row r="798" spans="4:4" x14ac:dyDescent="0.25">
      <c r="D798" s="1"/>
    </row>
    <row r="799" spans="4:4" x14ac:dyDescent="0.25">
      <c r="D799" s="1"/>
    </row>
    <row r="800" spans="4:4" x14ac:dyDescent="0.25">
      <c r="D800" s="1"/>
    </row>
    <row r="801" spans="4:4" x14ac:dyDescent="0.25">
      <c r="D801" s="1"/>
    </row>
    <row r="802" spans="4:4" x14ac:dyDescent="0.25">
      <c r="D802" s="1"/>
    </row>
    <row r="803" spans="4:4" x14ac:dyDescent="0.25">
      <c r="D803" s="1"/>
    </row>
    <row r="804" spans="4:4" x14ac:dyDescent="0.25">
      <c r="D804" s="1"/>
    </row>
    <row r="805" spans="4:4" x14ac:dyDescent="0.25">
      <c r="D805" s="1"/>
    </row>
    <row r="806" spans="4:4" x14ac:dyDescent="0.25">
      <c r="D806" s="1"/>
    </row>
    <row r="807" spans="4:4" x14ac:dyDescent="0.25">
      <c r="D807" s="1"/>
    </row>
    <row r="808" spans="4:4" x14ac:dyDescent="0.25">
      <c r="D808" s="1"/>
    </row>
    <row r="809" spans="4:4" x14ac:dyDescent="0.25">
      <c r="D809" s="1"/>
    </row>
    <row r="810" spans="4:4" x14ac:dyDescent="0.25">
      <c r="D810" s="1"/>
    </row>
    <row r="811" spans="4:4" x14ac:dyDescent="0.25">
      <c r="D811" s="1"/>
    </row>
    <row r="812" spans="4:4" x14ac:dyDescent="0.25">
      <c r="D812" s="1"/>
    </row>
    <row r="813" spans="4:4" x14ac:dyDescent="0.25">
      <c r="D813" s="1"/>
    </row>
    <row r="814" spans="4:4" x14ac:dyDescent="0.25">
      <c r="D814" s="1"/>
    </row>
    <row r="815" spans="4:4" x14ac:dyDescent="0.25">
      <c r="D815" s="1"/>
    </row>
    <row r="816" spans="4:4" x14ac:dyDescent="0.25">
      <c r="D816" s="1"/>
    </row>
    <row r="817" spans="4:4" x14ac:dyDescent="0.25">
      <c r="D817" s="1"/>
    </row>
    <row r="818" spans="4:4" x14ac:dyDescent="0.25">
      <c r="D818" s="1"/>
    </row>
    <row r="819" spans="4:4" x14ac:dyDescent="0.25">
      <c r="D819" s="1"/>
    </row>
    <row r="820" spans="4:4" x14ac:dyDescent="0.25">
      <c r="D820" s="1"/>
    </row>
    <row r="821" spans="4:4" x14ac:dyDescent="0.25">
      <c r="D821" s="1"/>
    </row>
    <row r="822" spans="4:4" x14ac:dyDescent="0.25">
      <c r="D822" s="1"/>
    </row>
    <row r="823" spans="4:4" x14ac:dyDescent="0.25">
      <c r="D823" s="1"/>
    </row>
    <row r="824" spans="4:4" x14ac:dyDescent="0.25">
      <c r="D824" s="1"/>
    </row>
    <row r="825" spans="4:4" x14ac:dyDescent="0.25">
      <c r="D825" s="1"/>
    </row>
    <row r="826" spans="4:4" x14ac:dyDescent="0.25">
      <c r="D826" s="1"/>
    </row>
    <row r="827" spans="4:4" x14ac:dyDescent="0.25">
      <c r="D827" s="1"/>
    </row>
    <row r="828" spans="4:4" x14ac:dyDescent="0.25">
      <c r="D828" s="1"/>
    </row>
    <row r="829" spans="4:4" x14ac:dyDescent="0.25">
      <c r="D829" s="1"/>
    </row>
    <row r="830" spans="4:4" x14ac:dyDescent="0.25">
      <c r="D830" s="1"/>
    </row>
    <row r="831" spans="4:4" x14ac:dyDescent="0.25">
      <c r="D831" s="1"/>
    </row>
    <row r="832" spans="4:4" x14ac:dyDescent="0.25">
      <c r="D832" s="1"/>
    </row>
    <row r="833" spans="4:4" x14ac:dyDescent="0.25">
      <c r="D833" s="1"/>
    </row>
    <row r="834" spans="4:4" x14ac:dyDescent="0.25">
      <c r="D834" s="1"/>
    </row>
    <row r="835" spans="4:4" x14ac:dyDescent="0.25">
      <c r="D835" s="1"/>
    </row>
    <row r="836" spans="4:4" x14ac:dyDescent="0.25">
      <c r="D836" s="1"/>
    </row>
    <row r="837" spans="4:4" x14ac:dyDescent="0.25">
      <c r="D837" s="1"/>
    </row>
    <row r="838" spans="4:4" x14ac:dyDescent="0.25">
      <c r="D838" s="1"/>
    </row>
    <row r="839" spans="4:4" x14ac:dyDescent="0.25">
      <c r="D839" s="1"/>
    </row>
    <row r="840" spans="4:4" x14ac:dyDescent="0.25">
      <c r="D840" s="1"/>
    </row>
    <row r="841" spans="4:4" x14ac:dyDescent="0.25">
      <c r="D841" s="1"/>
    </row>
    <row r="842" spans="4:4" x14ac:dyDescent="0.25">
      <c r="D842" s="1"/>
    </row>
    <row r="843" spans="4:4" x14ac:dyDescent="0.25">
      <c r="D843" s="1"/>
    </row>
    <row r="844" spans="4:4" x14ac:dyDescent="0.25">
      <c r="D844" s="1"/>
    </row>
    <row r="845" spans="4:4" x14ac:dyDescent="0.25">
      <c r="D845" s="1"/>
    </row>
    <row r="846" spans="4:4" x14ac:dyDescent="0.25">
      <c r="D846" s="1"/>
    </row>
    <row r="847" spans="4:4" x14ac:dyDescent="0.25">
      <c r="D847" s="1"/>
    </row>
    <row r="848" spans="4:4" x14ac:dyDescent="0.25">
      <c r="D848" s="1"/>
    </row>
    <row r="849" spans="4:4" x14ac:dyDescent="0.25">
      <c r="D849" s="1"/>
    </row>
    <row r="850" spans="4:4" x14ac:dyDescent="0.25">
      <c r="D850" s="1"/>
    </row>
    <row r="851" spans="4:4" x14ac:dyDescent="0.25">
      <c r="D851" s="1"/>
    </row>
    <row r="852" spans="4:4" x14ac:dyDescent="0.25">
      <c r="D852" s="1"/>
    </row>
    <row r="853" spans="4:4" x14ac:dyDescent="0.25">
      <c r="D853" s="1"/>
    </row>
    <row r="854" spans="4:4" x14ac:dyDescent="0.25">
      <c r="D854" s="1"/>
    </row>
    <row r="855" spans="4:4" x14ac:dyDescent="0.25">
      <c r="D855" s="1"/>
    </row>
    <row r="856" spans="4:4" x14ac:dyDescent="0.25">
      <c r="D856" s="1"/>
    </row>
    <row r="857" spans="4:4" x14ac:dyDescent="0.25">
      <c r="D857" s="1"/>
    </row>
    <row r="858" spans="4:4" x14ac:dyDescent="0.25">
      <c r="D858" s="1"/>
    </row>
    <row r="859" spans="4:4" x14ac:dyDescent="0.25">
      <c r="D859" s="1"/>
    </row>
    <row r="860" spans="4:4" x14ac:dyDescent="0.25">
      <c r="D860" s="1"/>
    </row>
    <row r="861" spans="4:4" x14ac:dyDescent="0.25">
      <c r="D861" s="1"/>
    </row>
    <row r="862" spans="4:4" x14ac:dyDescent="0.25">
      <c r="D862" s="1"/>
    </row>
    <row r="863" spans="4:4" x14ac:dyDescent="0.25">
      <c r="D863" s="1"/>
    </row>
    <row r="864" spans="4:4" x14ac:dyDescent="0.25">
      <c r="D864" s="1"/>
    </row>
    <row r="865" spans="4:4" x14ac:dyDescent="0.25">
      <c r="D865" s="1"/>
    </row>
    <row r="866" spans="4:4" x14ac:dyDescent="0.25">
      <c r="D866" s="1"/>
    </row>
    <row r="867" spans="4:4" x14ac:dyDescent="0.25">
      <c r="D867" s="1"/>
    </row>
    <row r="868" spans="4:4" x14ac:dyDescent="0.25">
      <c r="D868" s="1"/>
    </row>
    <row r="869" spans="4:4" x14ac:dyDescent="0.25">
      <c r="D869" s="1"/>
    </row>
    <row r="870" spans="4:4" x14ac:dyDescent="0.25">
      <c r="D870" s="1"/>
    </row>
    <row r="871" spans="4:4" x14ac:dyDescent="0.25">
      <c r="D871" s="1"/>
    </row>
    <row r="872" spans="4:4" x14ac:dyDescent="0.25">
      <c r="D872" s="1"/>
    </row>
    <row r="873" spans="4:4" x14ac:dyDescent="0.25">
      <c r="D873" s="1"/>
    </row>
    <row r="874" spans="4:4" x14ac:dyDescent="0.25">
      <c r="D874" s="1"/>
    </row>
    <row r="875" spans="4:4" x14ac:dyDescent="0.25">
      <c r="D875" s="1"/>
    </row>
    <row r="876" spans="4:4" x14ac:dyDescent="0.25">
      <c r="D876" s="1"/>
    </row>
    <row r="877" spans="4:4" x14ac:dyDescent="0.25">
      <c r="D877" s="1"/>
    </row>
    <row r="878" spans="4:4" x14ac:dyDescent="0.25">
      <c r="D878" s="1"/>
    </row>
    <row r="879" spans="4:4" x14ac:dyDescent="0.25">
      <c r="D879" s="1"/>
    </row>
    <row r="880" spans="4:4" x14ac:dyDescent="0.25">
      <c r="D880" s="1"/>
    </row>
    <row r="881" spans="4:4" x14ac:dyDescent="0.25">
      <c r="D881" s="1"/>
    </row>
    <row r="882" spans="4:4" x14ac:dyDescent="0.25">
      <c r="D882" s="1"/>
    </row>
    <row r="883" spans="4:4" x14ac:dyDescent="0.25">
      <c r="D883" s="1"/>
    </row>
    <row r="884" spans="4:4" x14ac:dyDescent="0.25">
      <c r="D884" s="1"/>
    </row>
    <row r="885" spans="4:4" x14ac:dyDescent="0.25">
      <c r="D885" s="1"/>
    </row>
    <row r="886" spans="4:4" x14ac:dyDescent="0.25">
      <c r="D886" s="1"/>
    </row>
    <row r="887" spans="4:4" x14ac:dyDescent="0.25">
      <c r="D887" s="1"/>
    </row>
    <row r="888" spans="4:4" x14ac:dyDescent="0.25">
      <c r="D888" s="1"/>
    </row>
    <row r="889" spans="4:4" x14ac:dyDescent="0.25">
      <c r="D889" s="1"/>
    </row>
    <row r="890" spans="4:4" x14ac:dyDescent="0.25">
      <c r="D890" s="1"/>
    </row>
    <row r="891" spans="4:4" x14ac:dyDescent="0.25">
      <c r="D891" s="1"/>
    </row>
    <row r="892" spans="4:4" x14ac:dyDescent="0.25">
      <c r="D892" s="1"/>
    </row>
    <row r="893" spans="4:4" x14ac:dyDescent="0.25">
      <c r="D893" s="1"/>
    </row>
    <row r="894" spans="4:4" x14ac:dyDescent="0.25">
      <c r="D894" s="1"/>
    </row>
    <row r="895" spans="4:4" x14ac:dyDescent="0.25">
      <c r="D895" s="1"/>
    </row>
    <row r="896" spans="4:4" x14ac:dyDescent="0.25">
      <c r="D896" s="1"/>
    </row>
    <row r="897" spans="4:4" x14ac:dyDescent="0.25">
      <c r="D897" s="1"/>
    </row>
    <row r="898" spans="4:4" x14ac:dyDescent="0.25">
      <c r="D898" s="1"/>
    </row>
    <row r="899" spans="4:4" x14ac:dyDescent="0.25">
      <c r="D899" s="1"/>
    </row>
    <row r="900" spans="4:4" x14ac:dyDescent="0.25">
      <c r="D900" s="1"/>
    </row>
    <row r="901" spans="4:4" x14ac:dyDescent="0.25">
      <c r="D901" s="1"/>
    </row>
    <row r="902" spans="4:4" x14ac:dyDescent="0.25">
      <c r="D902" s="1"/>
    </row>
    <row r="903" spans="4:4" x14ac:dyDescent="0.25">
      <c r="D903" s="1"/>
    </row>
    <row r="904" spans="4:4" x14ac:dyDescent="0.25">
      <c r="D904" s="1"/>
    </row>
    <row r="905" spans="4:4" x14ac:dyDescent="0.25">
      <c r="D905" s="1"/>
    </row>
    <row r="906" spans="4:4" x14ac:dyDescent="0.25">
      <c r="D906" s="1"/>
    </row>
    <row r="907" spans="4:4" x14ac:dyDescent="0.25">
      <c r="D907" s="1"/>
    </row>
    <row r="908" spans="4:4" x14ac:dyDescent="0.25">
      <c r="D908" s="1"/>
    </row>
    <row r="909" spans="4:4" x14ac:dyDescent="0.25">
      <c r="D909" s="1"/>
    </row>
    <row r="910" spans="4:4" x14ac:dyDescent="0.25">
      <c r="D910" s="1"/>
    </row>
    <row r="911" spans="4:4" x14ac:dyDescent="0.25">
      <c r="D911" s="1"/>
    </row>
    <row r="912" spans="4:4" x14ac:dyDescent="0.25">
      <c r="D912" s="1"/>
    </row>
    <row r="913" spans="4:4" x14ac:dyDescent="0.25">
      <c r="D913" s="1"/>
    </row>
    <row r="914" spans="4:4" x14ac:dyDescent="0.25">
      <c r="D914" s="1"/>
    </row>
    <row r="915" spans="4:4" x14ac:dyDescent="0.25">
      <c r="D915" s="1"/>
    </row>
    <row r="916" spans="4:4" x14ac:dyDescent="0.25">
      <c r="D916" s="1"/>
    </row>
    <row r="917" spans="4:4" x14ac:dyDescent="0.25">
      <c r="D917" s="1"/>
    </row>
    <row r="918" spans="4:4" x14ac:dyDescent="0.25">
      <c r="D918" s="1"/>
    </row>
    <row r="919" spans="4:4" x14ac:dyDescent="0.25">
      <c r="D919" s="1"/>
    </row>
    <row r="920" spans="4:4" x14ac:dyDescent="0.25">
      <c r="D920" s="1"/>
    </row>
    <row r="921" spans="4:4" x14ac:dyDescent="0.25">
      <c r="D921" s="1"/>
    </row>
    <row r="922" spans="4:4" x14ac:dyDescent="0.25">
      <c r="D922" s="1"/>
    </row>
    <row r="923" spans="4:4" x14ac:dyDescent="0.25">
      <c r="D923" s="1"/>
    </row>
    <row r="924" spans="4:4" x14ac:dyDescent="0.25">
      <c r="D924" s="1"/>
    </row>
    <row r="925" spans="4:4" x14ac:dyDescent="0.25">
      <c r="D925" s="1"/>
    </row>
    <row r="926" spans="4:4" x14ac:dyDescent="0.25">
      <c r="D926" s="1"/>
    </row>
    <row r="927" spans="4:4" x14ac:dyDescent="0.25">
      <c r="D927" s="1"/>
    </row>
    <row r="928" spans="4:4" x14ac:dyDescent="0.25">
      <c r="D928" s="1"/>
    </row>
    <row r="929" spans="4:4" x14ac:dyDescent="0.25">
      <c r="D929" s="1"/>
    </row>
    <row r="930" spans="4:4" x14ac:dyDescent="0.25">
      <c r="D930" s="1"/>
    </row>
    <row r="931" spans="4:4" x14ac:dyDescent="0.25">
      <c r="D931" s="1"/>
    </row>
    <row r="932" spans="4:4" x14ac:dyDescent="0.25">
      <c r="D932" s="1"/>
    </row>
    <row r="933" spans="4:4" x14ac:dyDescent="0.25">
      <c r="D933" s="1"/>
    </row>
    <row r="934" spans="4:4" x14ac:dyDescent="0.25">
      <c r="D934" s="1"/>
    </row>
    <row r="935" spans="4:4" x14ac:dyDescent="0.25">
      <c r="D935" s="1"/>
    </row>
    <row r="936" spans="4:4" x14ac:dyDescent="0.25">
      <c r="D936" s="1"/>
    </row>
    <row r="937" spans="4:4" x14ac:dyDescent="0.25">
      <c r="D937" s="1"/>
    </row>
    <row r="938" spans="4:4" x14ac:dyDescent="0.25">
      <c r="D938" s="1"/>
    </row>
    <row r="939" spans="4:4" x14ac:dyDescent="0.25">
      <c r="D939" s="1"/>
    </row>
    <row r="940" spans="4:4" x14ac:dyDescent="0.25">
      <c r="D940" s="1"/>
    </row>
    <row r="941" spans="4:4" x14ac:dyDescent="0.25">
      <c r="D941" s="1"/>
    </row>
    <row r="942" spans="4:4" x14ac:dyDescent="0.25">
      <c r="D942" s="1"/>
    </row>
    <row r="943" spans="4:4" x14ac:dyDescent="0.25">
      <c r="D943" s="1"/>
    </row>
    <row r="944" spans="4:4" x14ac:dyDescent="0.25">
      <c r="D944" s="1"/>
    </row>
    <row r="945" spans="4:4" x14ac:dyDescent="0.25">
      <c r="D945" s="1"/>
    </row>
    <row r="946" spans="4:4" x14ac:dyDescent="0.25">
      <c r="D946" s="1"/>
    </row>
    <row r="947" spans="4:4" x14ac:dyDescent="0.25">
      <c r="D947" s="1"/>
    </row>
    <row r="948" spans="4:4" x14ac:dyDescent="0.25">
      <c r="D948" s="1"/>
    </row>
    <row r="949" spans="4:4" x14ac:dyDescent="0.25">
      <c r="D949" s="1"/>
    </row>
    <row r="950" spans="4:4" x14ac:dyDescent="0.25">
      <c r="D950" s="1"/>
    </row>
    <row r="951" spans="4:4" x14ac:dyDescent="0.25">
      <c r="D951" s="1"/>
    </row>
    <row r="952" spans="4:4" x14ac:dyDescent="0.25">
      <c r="D952" s="1"/>
    </row>
    <row r="953" spans="4:4" x14ac:dyDescent="0.25">
      <c r="D953" s="1"/>
    </row>
    <row r="954" spans="4:4" x14ac:dyDescent="0.25">
      <c r="D954" s="1"/>
    </row>
    <row r="955" spans="4:4" x14ac:dyDescent="0.25">
      <c r="D955" s="1"/>
    </row>
    <row r="956" spans="4:4" x14ac:dyDescent="0.25">
      <c r="D956" s="1"/>
    </row>
    <row r="957" spans="4:4" x14ac:dyDescent="0.25">
      <c r="D957" s="1"/>
    </row>
    <row r="958" spans="4:4" x14ac:dyDescent="0.25">
      <c r="D958" s="1"/>
    </row>
    <row r="959" spans="4:4" x14ac:dyDescent="0.25">
      <c r="D959" s="1"/>
    </row>
    <row r="960" spans="4:4" x14ac:dyDescent="0.25">
      <c r="D960" s="1"/>
    </row>
    <row r="961" spans="4:4" x14ac:dyDescent="0.25">
      <c r="D961" s="1"/>
    </row>
    <row r="962" spans="4:4" x14ac:dyDescent="0.25">
      <c r="D962" s="1"/>
    </row>
    <row r="963" spans="4:4" x14ac:dyDescent="0.25">
      <c r="D963" s="1"/>
    </row>
    <row r="964" spans="4:4" x14ac:dyDescent="0.25">
      <c r="D964" s="1"/>
    </row>
    <row r="965" spans="4:4" x14ac:dyDescent="0.25">
      <c r="D965" s="1"/>
    </row>
    <row r="966" spans="4:4" x14ac:dyDescent="0.25">
      <c r="D966" s="1"/>
    </row>
    <row r="967" spans="4:4" x14ac:dyDescent="0.25">
      <c r="D967" s="1"/>
    </row>
    <row r="968" spans="4:4" x14ac:dyDescent="0.25">
      <c r="D968" s="1"/>
    </row>
    <row r="969" spans="4:4" x14ac:dyDescent="0.25">
      <c r="D969" s="1"/>
    </row>
    <row r="970" spans="4:4" x14ac:dyDescent="0.25">
      <c r="D970" s="1"/>
    </row>
    <row r="971" spans="4:4" x14ac:dyDescent="0.25">
      <c r="D971" s="1"/>
    </row>
    <row r="972" spans="4:4" x14ac:dyDescent="0.25">
      <c r="D972" s="1"/>
    </row>
    <row r="973" spans="4:4" x14ac:dyDescent="0.25">
      <c r="D973" s="1"/>
    </row>
    <row r="974" spans="4:4" x14ac:dyDescent="0.25">
      <c r="D974" s="1"/>
    </row>
    <row r="975" spans="4:4" x14ac:dyDescent="0.25">
      <c r="D975" s="1"/>
    </row>
    <row r="976" spans="4:4" x14ac:dyDescent="0.25">
      <c r="D976" s="1"/>
    </row>
    <row r="977" spans="4:4" x14ac:dyDescent="0.25">
      <c r="D977" s="1"/>
    </row>
    <row r="978" spans="4:4" x14ac:dyDescent="0.25">
      <c r="D978" s="1"/>
    </row>
    <row r="979" spans="4:4" x14ac:dyDescent="0.25">
      <c r="D979" s="1"/>
    </row>
    <row r="980" spans="4:4" x14ac:dyDescent="0.25">
      <c r="D980" s="1"/>
    </row>
    <row r="981" spans="4:4" x14ac:dyDescent="0.25">
      <c r="D981" s="1"/>
    </row>
    <row r="982" spans="4:4" x14ac:dyDescent="0.25">
      <c r="D982" s="1"/>
    </row>
    <row r="983" spans="4:4" x14ac:dyDescent="0.25">
      <c r="D983" s="1"/>
    </row>
    <row r="984" spans="4:4" x14ac:dyDescent="0.25">
      <c r="D984" s="1"/>
    </row>
    <row r="985" spans="4:4" x14ac:dyDescent="0.25">
      <c r="D985" s="1"/>
    </row>
    <row r="986" spans="4:4" x14ac:dyDescent="0.25">
      <c r="D986" s="1"/>
    </row>
    <row r="987" spans="4:4" x14ac:dyDescent="0.25">
      <c r="D987" s="1"/>
    </row>
    <row r="988" spans="4:4" x14ac:dyDescent="0.25">
      <c r="D988" s="1"/>
    </row>
    <row r="989" spans="4:4" x14ac:dyDescent="0.25">
      <c r="D989" s="1"/>
    </row>
    <row r="990" spans="4:4" x14ac:dyDescent="0.25">
      <c r="D990" s="1"/>
    </row>
    <row r="991" spans="4:4" x14ac:dyDescent="0.25">
      <c r="D991" s="1"/>
    </row>
    <row r="992" spans="4:4" x14ac:dyDescent="0.25">
      <c r="D992" s="1"/>
    </row>
    <row r="993" spans="4:4" x14ac:dyDescent="0.25">
      <c r="D993" s="1"/>
    </row>
    <row r="994" spans="4:4" x14ac:dyDescent="0.25">
      <c r="D994" s="1"/>
    </row>
    <row r="995" spans="4:4" x14ac:dyDescent="0.25">
      <c r="D995" s="1"/>
    </row>
    <row r="996" spans="4:4" x14ac:dyDescent="0.25">
      <c r="D996" s="1"/>
    </row>
    <row r="997" spans="4:4" x14ac:dyDescent="0.25">
      <c r="D997" s="1"/>
    </row>
    <row r="998" spans="4:4" x14ac:dyDescent="0.25">
      <c r="D998" s="1"/>
    </row>
    <row r="999" spans="4:4" x14ac:dyDescent="0.25">
      <c r="D999" s="1"/>
    </row>
    <row r="1000" spans="4:4" x14ac:dyDescent="0.25">
      <c r="D1000"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797"/>
  <sheetViews>
    <sheetView showGridLines="0" topLeftCell="A17" zoomScale="85" zoomScaleNormal="85" workbookViewId="0">
      <selection activeCell="A21" sqref="A21"/>
    </sheetView>
  </sheetViews>
  <sheetFormatPr baseColWidth="10" defaultColWidth="14.42578125" defaultRowHeight="15" customHeight="1" x14ac:dyDescent="0.25"/>
  <cols>
    <col min="1" max="1" width="6.5703125" style="508" customWidth="1"/>
    <col min="2" max="2" width="10.7109375" style="508" customWidth="1"/>
    <col min="3" max="3" width="17.5703125" style="508" customWidth="1"/>
    <col min="4" max="4" width="21.5703125" style="508" customWidth="1"/>
    <col min="5" max="5" width="52.28515625" style="508" customWidth="1"/>
    <col min="6" max="6" width="24.140625" style="508" customWidth="1"/>
    <col min="7" max="7" width="26.5703125" style="508" customWidth="1"/>
    <col min="8" max="8" width="25.85546875" style="508" customWidth="1"/>
    <col min="9" max="9" width="14" style="508" customWidth="1"/>
    <col min="10" max="10" width="18" style="508" customWidth="1"/>
    <col min="11" max="11" width="18.5703125" style="508" customWidth="1"/>
    <col min="12" max="12" width="20" style="508" customWidth="1"/>
    <col min="13" max="14" width="15.42578125" style="508" customWidth="1"/>
    <col min="15" max="15" width="55.7109375" style="508" customWidth="1"/>
    <col min="16" max="16" width="28.140625" style="508" customWidth="1"/>
    <col min="17" max="17" width="100.7109375" style="508" customWidth="1"/>
    <col min="18" max="18" width="40.140625" style="508" customWidth="1"/>
    <col min="19" max="19" width="18.42578125" style="508" customWidth="1"/>
    <col min="20" max="20" width="19.42578125" style="508" customWidth="1"/>
    <col min="21" max="21" width="80.28515625" style="508" customWidth="1"/>
    <col min="22" max="22" width="31.140625" style="508" customWidth="1"/>
    <col min="23" max="23" width="14.42578125" style="508" customWidth="1"/>
    <col min="24" max="25" width="11" style="508" customWidth="1"/>
    <col min="26" max="16384" width="14.42578125" style="508"/>
  </cols>
  <sheetData>
    <row r="1" spans="1:23" ht="44.25" hidden="1" customHeight="1" x14ac:dyDescent="0.35">
      <c r="A1" s="2"/>
      <c r="B1" s="81"/>
      <c r="C1" s="82" t="s">
        <v>1</v>
      </c>
      <c r="D1" s="82" t="s">
        <v>2</v>
      </c>
      <c r="E1" s="5"/>
      <c r="F1" s="6" t="s">
        <v>3</v>
      </c>
      <c r="G1" s="6" t="s">
        <v>141</v>
      </c>
      <c r="H1" s="6" t="s">
        <v>5</v>
      </c>
      <c r="I1" s="6" t="s">
        <v>7</v>
      </c>
      <c r="J1" s="6" t="s">
        <v>162</v>
      </c>
      <c r="K1" s="1"/>
      <c r="L1" s="8"/>
      <c r="M1" s="7"/>
      <c r="N1" s="7"/>
      <c r="O1" s="7"/>
      <c r="P1" s="1"/>
      <c r="Q1" s="1"/>
      <c r="R1" s="1"/>
      <c r="S1" s="1"/>
      <c r="T1" s="1"/>
      <c r="U1" s="1"/>
      <c r="V1" s="1"/>
    </row>
    <row r="2" spans="1:23" s="72" customFormat="1" ht="26.25" hidden="1" thickBot="1" x14ac:dyDescent="0.25">
      <c r="A2" s="68"/>
      <c r="B2" s="80"/>
      <c r="C2" s="83" t="s">
        <v>8</v>
      </c>
      <c r="D2" s="84" t="s">
        <v>9</v>
      </c>
      <c r="E2" s="75"/>
      <c r="F2" s="87" t="s">
        <v>10</v>
      </c>
      <c r="G2" s="88" t="s">
        <v>158</v>
      </c>
      <c r="H2" s="87" t="s">
        <v>24</v>
      </c>
      <c r="I2" s="152" t="s">
        <v>146</v>
      </c>
      <c r="J2" s="73" t="s">
        <v>160</v>
      </c>
      <c r="K2" s="68"/>
      <c r="L2" s="69"/>
      <c r="M2" s="71"/>
      <c r="N2" s="71"/>
      <c r="O2" s="71"/>
      <c r="P2" s="68"/>
      <c r="Q2" s="68"/>
      <c r="R2" s="68"/>
      <c r="S2" s="68"/>
      <c r="T2" s="68"/>
      <c r="U2" s="68"/>
      <c r="V2" s="68"/>
    </row>
    <row r="3" spans="1:23" s="72" customFormat="1" ht="26.25" hidden="1" thickBot="1" x14ac:dyDescent="0.25">
      <c r="A3" s="68"/>
      <c r="B3" s="80"/>
      <c r="C3" s="83" t="s">
        <v>14</v>
      </c>
      <c r="D3" s="84" t="s">
        <v>15</v>
      </c>
      <c r="E3" s="75"/>
      <c r="F3" s="87" t="s">
        <v>132</v>
      </c>
      <c r="G3" s="88" t="s">
        <v>11</v>
      </c>
      <c r="H3" s="88" t="s">
        <v>144</v>
      </c>
      <c r="I3" s="154" t="s">
        <v>147</v>
      </c>
      <c r="J3" s="73" t="s">
        <v>163</v>
      </c>
      <c r="K3" s="68"/>
      <c r="L3" s="69"/>
      <c r="M3" s="71"/>
      <c r="N3" s="71"/>
      <c r="O3" s="71"/>
      <c r="P3" s="68"/>
      <c r="Q3" s="68"/>
      <c r="R3" s="68"/>
      <c r="S3" s="68"/>
      <c r="T3" s="68"/>
      <c r="U3" s="68"/>
      <c r="V3" s="68"/>
    </row>
    <row r="4" spans="1:23" s="72" customFormat="1" ht="26.25" hidden="1" thickBot="1" x14ac:dyDescent="0.25">
      <c r="A4" s="68"/>
      <c r="B4" s="80"/>
      <c r="C4" s="83" t="s">
        <v>123</v>
      </c>
      <c r="D4" s="84" t="s">
        <v>127</v>
      </c>
      <c r="E4" s="75"/>
      <c r="F4" s="87" t="s">
        <v>133</v>
      </c>
      <c r="G4" s="88" t="s">
        <v>142</v>
      </c>
      <c r="H4" s="76"/>
      <c r="I4" s="153" t="s">
        <v>30</v>
      </c>
      <c r="J4" s="73" t="s">
        <v>161</v>
      </c>
      <c r="K4" s="68"/>
      <c r="L4" s="69"/>
      <c r="M4" s="71"/>
      <c r="N4" s="71"/>
      <c r="O4" s="71"/>
      <c r="P4" s="68"/>
      <c r="Q4" s="68"/>
      <c r="R4" s="68"/>
      <c r="S4" s="68"/>
      <c r="T4" s="68"/>
      <c r="U4" s="68"/>
      <c r="V4" s="68"/>
    </row>
    <row r="5" spans="1:23" s="72" customFormat="1" ht="39" hidden="1" thickBot="1" x14ac:dyDescent="0.25">
      <c r="A5" s="68"/>
      <c r="B5" s="80"/>
      <c r="C5" s="84" t="s">
        <v>121</v>
      </c>
      <c r="D5" s="84" t="s">
        <v>129</v>
      </c>
      <c r="E5" s="75"/>
      <c r="F5" s="88" t="s">
        <v>134</v>
      </c>
      <c r="G5" s="88" t="s">
        <v>17</v>
      </c>
      <c r="H5" s="74"/>
      <c r="I5" s="73"/>
      <c r="J5" s="73"/>
      <c r="K5" s="68"/>
      <c r="L5" s="69"/>
      <c r="M5" s="71"/>
      <c r="N5" s="71"/>
      <c r="O5" s="71"/>
      <c r="P5" s="68"/>
      <c r="Q5" s="68"/>
      <c r="R5" s="68"/>
      <c r="S5" s="68"/>
      <c r="T5" s="68"/>
      <c r="U5" s="68"/>
      <c r="V5" s="68"/>
    </row>
    <row r="6" spans="1:23" s="72" customFormat="1" ht="26.25" hidden="1" thickBot="1" x14ac:dyDescent="0.25">
      <c r="A6" s="68"/>
      <c r="B6" s="80"/>
      <c r="C6" s="83" t="s">
        <v>38</v>
      </c>
      <c r="D6" s="84" t="s">
        <v>128</v>
      </c>
      <c r="F6" s="88" t="s">
        <v>135</v>
      </c>
      <c r="G6" s="74"/>
      <c r="H6" s="74"/>
      <c r="I6" s="73"/>
      <c r="J6" s="73"/>
      <c r="K6" s="68"/>
      <c r="L6" s="69"/>
      <c r="M6" s="71"/>
      <c r="N6" s="71"/>
      <c r="O6" s="71"/>
      <c r="P6" s="68"/>
      <c r="Q6" s="68"/>
      <c r="R6" s="68"/>
      <c r="S6" s="68"/>
      <c r="T6" s="68"/>
      <c r="U6" s="68"/>
      <c r="V6" s="68"/>
    </row>
    <row r="7" spans="1:23" s="72" customFormat="1" ht="26.25" hidden="1" thickBot="1" x14ac:dyDescent="0.25">
      <c r="A7" s="68"/>
      <c r="B7" s="80"/>
      <c r="C7" s="83" t="s">
        <v>42</v>
      </c>
      <c r="D7" s="84" t="s">
        <v>130</v>
      </c>
      <c r="E7" s="75"/>
      <c r="F7" s="76"/>
      <c r="G7" s="74"/>
      <c r="H7" s="74"/>
      <c r="I7" s="77"/>
      <c r="J7" s="77"/>
      <c r="K7" s="68"/>
      <c r="L7" s="69"/>
      <c r="M7" s="71"/>
      <c r="N7" s="71"/>
      <c r="O7" s="71"/>
      <c r="P7" s="68"/>
      <c r="Q7" s="68"/>
      <c r="R7" s="68"/>
      <c r="S7" s="68"/>
      <c r="T7" s="68"/>
      <c r="U7" s="68"/>
      <c r="V7" s="68"/>
    </row>
    <row r="8" spans="1:23" s="72" customFormat="1" ht="26.25" hidden="1" thickBot="1" x14ac:dyDescent="0.25">
      <c r="A8" s="68"/>
      <c r="B8" s="80"/>
      <c r="C8" s="83" t="s">
        <v>45</v>
      </c>
      <c r="D8" s="84" t="s">
        <v>35</v>
      </c>
      <c r="E8" s="75"/>
      <c r="F8" s="76"/>
      <c r="G8" s="74"/>
      <c r="H8" s="74"/>
      <c r="I8" s="73"/>
      <c r="J8" s="73"/>
      <c r="K8" s="68"/>
      <c r="L8" s="69"/>
      <c r="M8" s="71"/>
      <c r="N8" s="71"/>
      <c r="O8" s="71"/>
      <c r="P8" s="68"/>
      <c r="Q8" s="68"/>
      <c r="R8" s="68"/>
      <c r="S8" s="68"/>
      <c r="T8" s="68"/>
      <c r="U8" s="68"/>
      <c r="V8" s="68"/>
    </row>
    <row r="9" spans="1:23" s="72" customFormat="1" ht="51.75" hidden="1" thickBot="1" x14ac:dyDescent="0.25">
      <c r="A9" s="68"/>
      <c r="B9" s="80"/>
      <c r="C9" s="83" t="s">
        <v>124</v>
      </c>
      <c r="D9" s="84" t="s">
        <v>39</v>
      </c>
      <c r="E9" s="75"/>
      <c r="F9" s="74"/>
      <c r="G9" s="74"/>
      <c r="H9" s="74"/>
      <c r="I9" s="73"/>
      <c r="J9" s="73"/>
      <c r="K9" s="68"/>
      <c r="L9" s="69"/>
      <c r="M9" s="71"/>
      <c r="N9" s="71"/>
      <c r="O9" s="71"/>
      <c r="P9" s="68"/>
      <c r="Q9" s="68"/>
      <c r="R9" s="68"/>
      <c r="S9" s="68"/>
      <c r="T9" s="68"/>
      <c r="U9" s="68"/>
      <c r="V9" s="68"/>
    </row>
    <row r="10" spans="1:23" s="72" customFormat="1" ht="26.25" hidden="1" thickBot="1" x14ac:dyDescent="0.25">
      <c r="A10" s="68"/>
      <c r="B10" s="80"/>
      <c r="C10" s="83" t="s">
        <v>50</v>
      </c>
      <c r="D10" s="84" t="s">
        <v>43</v>
      </c>
      <c r="E10" s="75"/>
      <c r="F10" s="74"/>
      <c r="G10" s="74"/>
      <c r="H10" s="74"/>
      <c r="I10" s="73"/>
      <c r="J10" s="73"/>
      <c r="K10" s="68"/>
      <c r="L10" s="69"/>
      <c r="M10" s="71"/>
      <c r="N10" s="71"/>
      <c r="O10" s="71"/>
      <c r="P10" s="68"/>
      <c r="Q10" s="68"/>
      <c r="R10" s="68"/>
      <c r="S10" s="68"/>
      <c r="T10" s="68"/>
      <c r="U10" s="68"/>
      <c r="V10" s="68"/>
    </row>
    <row r="11" spans="1:23" s="72" customFormat="1" ht="39" hidden="1" thickBot="1" x14ac:dyDescent="0.25">
      <c r="A11" s="68"/>
      <c r="B11" s="80"/>
      <c r="C11" s="83" t="s">
        <v>52</v>
      </c>
      <c r="D11" s="84" t="s">
        <v>136</v>
      </c>
      <c r="E11" s="75"/>
      <c r="F11" s="74"/>
      <c r="G11" s="74"/>
      <c r="H11" s="74"/>
      <c r="I11" s="73"/>
      <c r="J11" s="73"/>
      <c r="K11" s="68"/>
      <c r="L11" s="69"/>
      <c r="M11" s="71"/>
      <c r="N11" s="71"/>
      <c r="O11" s="71"/>
      <c r="P11" s="68"/>
      <c r="Q11" s="68"/>
      <c r="R11" s="68"/>
      <c r="S11" s="68"/>
      <c r="T11" s="68"/>
      <c r="U11" s="68"/>
      <c r="V11" s="68"/>
    </row>
    <row r="12" spans="1:23" s="72" customFormat="1" ht="26.25" hidden="1" thickBot="1" x14ac:dyDescent="0.25">
      <c r="A12" s="68"/>
      <c r="B12" s="80"/>
      <c r="C12" s="83" t="s">
        <v>54</v>
      </c>
      <c r="D12" s="84" t="s">
        <v>131</v>
      </c>
      <c r="E12" s="75"/>
      <c r="F12" s="78"/>
      <c r="G12" s="78"/>
      <c r="H12" s="78"/>
      <c r="I12" s="79"/>
      <c r="J12" s="71"/>
      <c r="K12" s="71"/>
      <c r="L12" s="68"/>
      <c r="M12" s="69"/>
      <c r="N12" s="71"/>
      <c r="O12" s="71"/>
      <c r="P12" s="71"/>
      <c r="Q12" s="68"/>
      <c r="R12" s="68"/>
      <c r="S12" s="68"/>
      <c r="T12" s="68"/>
      <c r="U12" s="68"/>
      <c r="V12" s="68"/>
      <c r="W12" s="68"/>
    </row>
    <row r="13" spans="1:23" s="72" customFormat="1" ht="39" hidden="1" thickBot="1" x14ac:dyDescent="0.25">
      <c r="A13" s="68"/>
      <c r="B13" s="80"/>
      <c r="C13" s="83" t="s">
        <v>55</v>
      </c>
      <c r="D13" s="84" t="s">
        <v>53</v>
      </c>
      <c r="E13" s="75"/>
      <c r="F13" s="78"/>
      <c r="G13" s="78"/>
      <c r="H13" s="78"/>
      <c r="I13" s="79"/>
      <c r="J13" s="71"/>
      <c r="K13" s="71"/>
      <c r="L13" s="68"/>
      <c r="M13" s="69"/>
      <c r="N13" s="71"/>
      <c r="O13" s="71"/>
      <c r="P13" s="71"/>
      <c r="Q13" s="68"/>
      <c r="R13" s="68"/>
      <c r="S13" s="68"/>
      <c r="T13" s="68"/>
      <c r="U13" s="68"/>
      <c r="V13" s="68"/>
      <c r="W13" s="68"/>
    </row>
    <row r="14" spans="1:23" s="72" customFormat="1" ht="26.25" hidden="1" thickBot="1" x14ac:dyDescent="0.25">
      <c r="A14" s="68"/>
      <c r="B14" s="80"/>
      <c r="C14" s="84" t="s">
        <v>125</v>
      </c>
      <c r="D14" s="85"/>
      <c r="E14" s="75"/>
      <c r="F14" s="78"/>
      <c r="G14" s="78"/>
      <c r="H14" s="78"/>
      <c r="I14" s="79"/>
      <c r="J14" s="71"/>
      <c r="K14" s="71"/>
      <c r="L14" s="68"/>
      <c r="M14" s="69"/>
      <c r="N14" s="71"/>
      <c r="O14" s="71"/>
      <c r="P14" s="71"/>
      <c r="Q14" s="68"/>
      <c r="R14" s="68"/>
      <c r="S14" s="68"/>
      <c r="T14" s="68"/>
      <c r="U14" s="68"/>
      <c r="V14" s="68"/>
      <c r="W14" s="68"/>
    </row>
    <row r="15" spans="1:23" s="72" customFormat="1" ht="39" hidden="1" thickBot="1" x14ac:dyDescent="0.25">
      <c r="A15" s="68"/>
      <c r="B15" s="80"/>
      <c r="C15" s="86" t="s">
        <v>21</v>
      </c>
      <c r="D15" s="84"/>
      <c r="E15" s="75"/>
      <c r="F15" s="78"/>
      <c r="G15" s="78"/>
      <c r="H15" s="78"/>
      <c r="I15" s="79"/>
      <c r="J15" s="71"/>
      <c r="K15" s="71"/>
      <c r="L15" s="68"/>
      <c r="M15" s="69"/>
      <c r="N15" s="71"/>
      <c r="O15" s="71"/>
      <c r="P15" s="71"/>
      <c r="Q15" s="68"/>
      <c r="R15" s="68"/>
      <c r="S15" s="68"/>
      <c r="T15" s="68"/>
      <c r="U15" s="68"/>
      <c r="V15" s="68"/>
      <c r="W15" s="68"/>
    </row>
    <row r="16" spans="1:23" ht="24" hidden="1" thickBot="1" x14ac:dyDescent="0.4">
      <c r="A16" s="2"/>
      <c r="B16" s="1"/>
      <c r="C16" s="1"/>
      <c r="D16" s="1"/>
      <c r="E16" s="14"/>
      <c r="F16" s="1"/>
      <c r="G16" s="14"/>
      <c r="H16" s="14"/>
      <c r="I16" s="7"/>
      <c r="J16" s="7"/>
      <c r="K16" s="7"/>
      <c r="L16" s="7"/>
      <c r="M16" s="8"/>
      <c r="N16" s="7"/>
      <c r="O16" s="7"/>
      <c r="P16" s="7"/>
      <c r="Q16" s="15"/>
      <c r="R16" s="15"/>
      <c r="S16" s="15"/>
      <c r="T16" s="1"/>
      <c r="U16" s="16"/>
      <c r="V16" s="16"/>
      <c r="W16" s="1"/>
    </row>
    <row r="17" spans="1:24" ht="27.75" customHeight="1" x14ac:dyDescent="0.25">
      <c r="A17" s="843"/>
      <c r="B17" s="773"/>
      <c r="C17" s="774"/>
      <c r="D17" s="847" t="s">
        <v>56</v>
      </c>
      <c r="E17" s="848"/>
      <c r="F17" s="848"/>
      <c r="G17" s="848"/>
      <c r="H17" s="848"/>
      <c r="I17" s="848"/>
      <c r="J17" s="848"/>
      <c r="K17" s="848"/>
      <c r="L17" s="848"/>
      <c r="M17" s="848"/>
      <c r="N17" s="848"/>
      <c r="O17" s="848"/>
      <c r="P17" s="848"/>
      <c r="Q17" s="848"/>
      <c r="R17" s="848"/>
      <c r="S17" s="848"/>
      <c r="T17" s="849"/>
      <c r="U17" s="114" t="s">
        <v>57</v>
      </c>
      <c r="W17" s="1"/>
    </row>
    <row r="18" spans="1:24" ht="27.75" customHeight="1" x14ac:dyDescent="0.25">
      <c r="A18" s="844"/>
      <c r="B18" s="845"/>
      <c r="C18" s="743"/>
      <c r="D18" s="850"/>
      <c r="E18" s="851"/>
      <c r="F18" s="851"/>
      <c r="G18" s="851"/>
      <c r="H18" s="851"/>
      <c r="I18" s="851"/>
      <c r="J18" s="851"/>
      <c r="K18" s="851"/>
      <c r="L18" s="851"/>
      <c r="M18" s="851"/>
      <c r="N18" s="851"/>
      <c r="O18" s="851"/>
      <c r="P18" s="851"/>
      <c r="Q18" s="851"/>
      <c r="R18" s="851"/>
      <c r="S18" s="851"/>
      <c r="T18" s="852"/>
      <c r="U18" s="168" t="s">
        <v>164</v>
      </c>
      <c r="W18" s="1"/>
    </row>
    <row r="19" spans="1:24" ht="27.75" customHeight="1" x14ac:dyDescent="0.25">
      <c r="A19" s="844"/>
      <c r="B19" s="845"/>
      <c r="C19" s="743"/>
      <c r="D19" s="850"/>
      <c r="E19" s="851"/>
      <c r="F19" s="851"/>
      <c r="G19" s="851"/>
      <c r="H19" s="851"/>
      <c r="I19" s="851"/>
      <c r="J19" s="851"/>
      <c r="K19" s="851"/>
      <c r="L19" s="851"/>
      <c r="M19" s="851"/>
      <c r="N19" s="851"/>
      <c r="O19" s="851"/>
      <c r="P19" s="851"/>
      <c r="Q19" s="851"/>
      <c r="R19" s="851"/>
      <c r="S19" s="851"/>
      <c r="T19" s="852"/>
      <c r="U19" s="169" t="s">
        <v>165</v>
      </c>
      <c r="W19" s="1"/>
    </row>
    <row r="20" spans="1:24" ht="27.75" customHeight="1" thickBot="1" x14ac:dyDescent="0.3">
      <c r="A20" s="846"/>
      <c r="B20" s="732"/>
      <c r="C20" s="733"/>
      <c r="D20" s="853"/>
      <c r="E20" s="854"/>
      <c r="F20" s="854"/>
      <c r="G20" s="854"/>
      <c r="H20" s="854"/>
      <c r="I20" s="854"/>
      <c r="J20" s="854"/>
      <c r="K20" s="854"/>
      <c r="L20" s="854"/>
      <c r="M20" s="854"/>
      <c r="N20" s="854"/>
      <c r="O20" s="854"/>
      <c r="P20" s="854"/>
      <c r="Q20" s="854"/>
      <c r="R20" s="854"/>
      <c r="S20" s="854"/>
      <c r="T20" s="855"/>
      <c r="U20" s="115" t="s">
        <v>58</v>
      </c>
      <c r="W20" s="1"/>
    </row>
    <row r="21" spans="1:24" s="593" customFormat="1" ht="45" customHeight="1" thickBot="1" x14ac:dyDescent="0.3">
      <c r="A21" s="603" t="s">
        <v>1038</v>
      </c>
      <c r="B21" s="596"/>
      <c r="C21" s="596"/>
      <c r="D21" s="594"/>
      <c r="E21" s="594"/>
      <c r="F21" s="594"/>
      <c r="G21" s="594"/>
      <c r="H21" s="594"/>
      <c r="I21" s="594"/>
      <c r="J21" s="594"/>
      <c r="K21" s="594"/>
      <c r="L21" s="594"/>
      <c r="M21" s="594"/>
      <c r="N21" s="594"/>
      <c r="O21" s="594"/>
      <c r="P21" s="594"/>
      <c r="Q21" s="594"/>
      <c r="R21" s="594"/>
      <c r="S21" s="594"/>
      <c r="T21" s="594"/>
      <c r="U21" s="602"/>
      <c r="W21" s="1"/>
    </row>
    <row r="22" spans="1:24" s="90" customFormat="1" ht="45" customHeight="1" thickBot="1" x14ac:dyDescent="0.25">
      <c r="A22" s="837" t="s">
        <v>77</v>
      </c>
      <c r="B22" s="838"/>
      <c r="C22" s="838"/>
      <c r="D22" s="838"/>
      <c r="E22" s="838"/>
      <c r="F22" s="838"/>
      <c r="G22" s="839"/>
      <c r="H22" s="840" t="s">
        <v>78</v>
      </c>
      <c r="I22" s="841"/>
      <c r="J22" s="841"/>
      <c r="K22" s="841"/>
      <c r="L22" s="841"/>
      <c r="M22" s="841"/>
      <c r="N22" s="842"/>
      <c r="O22" s="856" t="s">
        <v>79</v>
      </c>
      <c r="P22" s="857"/>
      <c r="Q22" s="858" t="s">
        <v>145</v>
      </c>
      <c r="R22" s="859"/>
      <c r="S22" s="859"/>
      <c r="T22" s="859"/>
      <c r="U22" s="860"/>
      <c r="V22" s="92"/>
      <c r="W22" s="93"/>
      <c r="X22" s="94"/>
    </row>
    <row r="23" spans="1:24" ht="63" customHeight="1" thickBot="1" x14ac:dyDescent="0.3">
      <c r="A23" s="180" t="s">
        <v>151</v>
      </c>
      <c r="B23" s="181" t="s">
        <v>3</v>
      </c>
      <c r="C23" s="181" t="s">
        <v>81</v>
      </c>
      <c r="D23" s="181" t="s">
        <v>137</v>
      </c>
      <c r="E23" s="181" t="s">
        <v>138</v>
      </c>
      <c r="F23" s="181" t="s">
        <v>139</v>
      </c>
      <c r="G23" s="182" t="s">
        <v>140</v>
      </c>
      <c r="H23" s="183" t="s">
        <v>143</v>
      </c>
      <c r="I23" s="181" t="s">
        <v>5</v>
      </c>
      <c r="J23" s="181" t="s">
        <v>82</v>
      </c>
      <c r="K23" s="184" t="s">
        <v>83</v>
      </c>
      <c r="L23" s="184" t="s">
        <v>85</v>
      </c>
      <c r="M23" s="184" t="s">
        <v>86</v>
      </c>
      <c r="N23" s="185" t="s">
        <v>87</v>
      </c>
      <c r="O23" s="514" t="s">
        <v>88</v>
      </c>
      <c r="P23" s="185" t="s">
        <v>89</v>
      </c>
      <c r="Q23" s="186" t="s">
        <v>88</v>
      </c>
      <c r="R23" s="184" t="s">
        <v>89</v>
      </c>
      <c r="S23" s="184" t="s">
        <v>162</v>
      </c>
      <c r="T23" s="184" t="s">
        <v>90</v>
      </c>
      <c r="U23" s="185" t="s">
        <v>159</v>
      </c>
      <c r="V23" s="91"/>
      <c r="W23" s="95"/>
      <c r="X23" s="95"/>
    </row>
    <row r="24" spans="1:24" ht="72" customHeight="1" x14ac:dyDescent="0.25">
      <c r="A24" s="320">
        <v>6</v>
      </c>
      <c r="B24" s="176" t="s">
        <v>10</v>
      </c>
      <c r="C24" s="176" t="s">
        <v>15</v>
      </c>
      <c r="D24" s="179">
        <v>42342</v>
      </c>
      <c r="E24" s="177" t="s">
        <v>166</v>
      </c>
      <c r="F24" s="176" t="s">
        <v>11</v>
      </c>
      <c r="G24" s="178" t="s">
        <v>167</v>
      </c>
      <c r="H24" s="178" t="s">
        <v>168</v>
      </c>
      <c r="I24" s="176" t="s">
        <v>144</v>
      </c>
      <c r="J24" s="176" t="s">
        <v>169</v>
      </c>
      <c r="K24" s="176" t="s">
        <v>170</v>
      </c>
      <c r="L24" s="179">
        <v>42349</v>
      </c>
      <c r="M24" s="179">
        <v>42371</v>
      </c>
      <c r="N24" s="179">
        <v>42460</v>
      </c>
      <c r="O24" s="563" t="s">
        <v>630</v>
      </c>
      <c r="P24" s="177" t="s">
        <v>386</v>
      </c>
      <c r="Q24" s="245" t="s">
        <v>652</v>
      </c>
      <c r="R24" s="246" t="s">
        <v>548</v>
      </c>
      <c r="S24" s="174"/>
      <c r="T24" s="509" t="s">
        <v>30</v>
      </c>
      <c r="U24" s="247" t="s">
        <v>653</v>
      </c>
      <c r="V24" s="70"/>
      <c r="W24" s="1"/>
    </row>
    <row r="25" spans="1:24" s="165" customFormat="1" ht="72" customHeight="1" x14ac:dyDescent="0.25">
      <c r="A25" s="835">
        <v>11</v>
      </c>
      <c r="B25" s="830" t="s">
        <v>10</v>
      </c>
      <c r="C25" s="830" t="s">
        <v>130</v>
      </c>
      <c r="D25" s="836">
        <v>42832</v>
      </c>
      <c r="E25" s="834" t="s">
        <v>171</v>
      </c>
      <c r="F25" s="830" t="s">
        <v>11</v>
      </c>
      <c r="G25" s="834" t="s">
        <v>172</v>
      </c>
      <c r="H25" s="334" t="s">
        <v>173</v>
      </c>
      <c r="I25" s="330" t="s">
        <v>144</v>
      </c>
      <c r="J25" s="330" t="s">
        <v>174</v>
      </c>
      <c r="K25" s="330" t="s">
        <v>175</v>
      </c>
      <c r="L25" s="331">
        <v>42857</v>
      </c>
      <c r="M25" s="331">
        <v>42767</v>
      </c>
      <c r="N25" s="331">
        <v>42931</v>
      </c>
      <c r="O25" s="564" t="s">
        <v>176</v>
      </c>
      <c r="P25" s="332" t="s">
        <v>177</v>
      </c>
      <c r="Q25" s="339" t="s">
        <v>631</v>
      </c>
      <c r="R25" s="334" t="s">
        <v>178</v>
      </c>
      <c r="S25" s="316" t="s">
        <v>160</v>
      </c>
      <c r="T25" s="535" t="s">
        <v>30</v>
      </c>
      <c r="U25" s="192" t="s">
        <v>249</v>
      </c>
      <c r="V25" s="70"/>
      <c r="W25" s="1"/>
    </row>
    <row r="26" spans="1:24" s="165" customFormat="1" ht="72" customHeight="1" x14ac:dyDescent="0.25">
      <c r="A26" s="823"/>
      <c r="B26" s="805"/>
      <c r="C26" s="805"/>
      <c r="D26" s="806"/>
      <c r="E26" s="807"/>
      <c r="F26" s="805"/>
      <c r="G26" s="807"/>
      <c r="H26" s="335" t="s">
        <v>179</v>
      </c>
      <c r="I26" s="328" t="s">
        <v>144</v>
      </c>
      <c r="J26" s="328" t="s">
        <v>180</v>
      </c>
      <c r="K26" s="328" t="s">
        <v>175</v>
      </c>
      <c r="L26" s="329">
        <v>42857</v>
      </c>
      <c r="M26" s="329">
        <v>42767</v>
      </c>
      <c r="N26" s="329">
        <v>42931</v>
      </c>
      <c r="O26" s="565" t="s">
        <v>181</v>
      </c>
      <c r="P26" s="327" t="s">
        <v>177</v>
      </c>
      <c r="Q26" s="205" t="s">
        <v>632</v>
      </c>
      <c r="R26" s="335" t="s">
        <v>182</v>
      </c>
      <c r="S26" s="298" t="s">
        <v>160</v>
      </c>
      <c r="T26" s="535" t="s">
        <v>30</v>
      </c>
      <c r="U26" s="244" t="s">
        <v>250</v>
      </c>
      <c r="V26" s="16"/>
      <c r="W26" s="1"/>
    </row>
    <row r="27" spans="1:24" s="165" customFormat="1" ht="72" customHeight="1" x14ac:dyDescent="0.25">
      <c r="A27" s="823"/>
      <c r="B27" s="805"/>
      <c r="C27" s="805"/>
      <c r="D27" s="806"/>
      <c r="E27" s="807"/>
      <c r="F27" s="805"/>
      <c r="G27" s="807"/>
      <c r="H27" s="335" t="s">
        <v>183</v>
      </c>
      <c r="I27" s="328" t="s">
        <v>144</v>
      </c>
      <c r="J27" s="328" t="s">
        <v>184</v>
      </c>
      <c r="K27" s="328" t="s">
        <v>175</v>
      </c>
      <c r="L27" s="329">
        <v>42857</v>
      </c>
      <c r="M27" s="329">
        <v>42767</v>
      </c>
      <c r="N27" s="329">
        <v>42933</v>
      </c>
      <c r="O27" s="565" t="s">
        <v>185</v>
      </c>
      <c r="P27" s="327"/>
      <c r="Q27" s="205" t="s">
        <v>351</v>
      </c>
      <c r="R27" s="335" t="s">
        <v>186</v>
      </c>
      <c r="S27" s="298" t="s">
        <v>160</v>
      </c>
      <c r="T27" s="535" t="s">
        <v>30</v>
      </c>
      <c r="U27" s="244" t="s">
        <v>251</v>
      </c>
      <c r="V27" s="16"/>
      <c r="W27" s="1"/>
    </row>
    <row r="28" spans="1:24" s="167" customFormat="1" ht="72" customHeight="1" x14ac:dyDescent="0.25">
      <c r="A28" s="823"/>
      <c r="B28" s="805"/>
      <c r="C28" s="805"/>
      <c r="D28" s="806"/>
      <c r="E28" s="807"/>
      <c r="F28" s="805"/>
      <c r="G28" s="807"/>
      <c r="H28" s="335" t="s">
        <v>187</v>
      </c>
      <c r="I28" s="328" t="s">
        <v>144</v>
      </c>
      <c r="J28" s="328" t="s">
        <v>188</v>
      </c>
      <c r="K28" s="328" t="s">
        <v>175</v>
      </c>
      <c r="L28" s="329">
        <v>42857</v>
      </c>
      <c r="M28" s="329">
        <v>42933</v>
      </c>
      <c r="N28" s="329">
        <v>42937</v>
      </c>
      <c r="O28" s="565" t="s">
        <v>189</v>
      </c>
      <c r="P28" s="327" t="s">
        <v>177</v>
      </c>
      <c r="Q28" s="205" t="s">
        <v>633</v>
      </c>
      <c r="R28" s="335" t="s">
        <v>352</v>
      </c>
      <c r="S28" s="298" t="s">
        <v>160</v>
      </c>
      <c r="T28" s="535" t="s">
        <v>30</v>
      </c>
      <c r="U28" s="244" t="s">
        <v>361</v>
      </c>
      <c r="V28" s="16"/>
      <c r="W28" s="1"/>
    </row>
    <row r="29" spans="1:24" s="167" customFormat="1" ht="72" customHeight="1" x14ac:dyDescent="0.25">
      <c r="A29" s="823"/>
      <c r="B29" s="805"/>
      <c r="C29" s="805"/>
      <c r="D29" s="806"/>
      <c r="E29" s="807"/>
      <c r="F29" s="805"/>
      <c r="G29" s="807"/>
      <c r="H29" s="335" t="s">
        <v>190</v>
      </c>
      <c r="I29" s="328" t="s">
        <v>144</v>
      </c>
      <c r="J29" s="328" t="s">
        <v>191</v>
      </c>
      <c r="K29" s="328" t="s">
        <v>175</v>
      </c>
      <c r="L29" s="329">
        <v>42857</v>
      </c>
      <c r="M29" s="329">
        <v>42940</v>
      </c>
      <c r="N29" s="329">
        <v>42947</v>
      </c>
      <c r="O29" s="565" t="s">
        <v>192</v>
      </c>
      <c r="P29" s="327"/>
      <c r="Q29" s="205" t="s">
        <v>634</v>
      </c>
      <c r="R29" s="335" t="s">
        <v>349</v>
      </c>
      <c r="S29" s="298" t="s">
        <v>160</v>
      </c>
      <c r="T29" s="535" t="s">
        <v>30</v>
      </c>
      <c r="U29" s="244" t="s">
        <v>635</v>
      </c>
      <c r="V29" s="16"/>
      <c r="W29" s="1"/>
    </row>
    <row r="30" spans="1:24" s="167" customFormat="1" ht="72" customHeight="1" x14ac:dyDescent="0.25">
      <c r="A30" s="823">
        <v>12</v>
      </c>
      <c r="B30" s="805" t="s">
        <v>10</v>
      </c>
      <c r="C30" s="805" t="s">
        <v>130</v>
      </c>
      <c r="D30" s="806">
        <v>42832</v>
      </c>
      <c r="E30" s="805" t="s">
        <v>193</v>
      </c>
      <c r="F30" s="805" t="s">
        <v>11</v>
      </c>
      <c r="G30" s="807" t="s">
        <v>194</v>
      </c>
      <c r="H30" s="335" t="s">
        <v>195</v>
      </c>
      <c r="I30" s="328" t="s">
        <v>144</v>
      </c>
      <c r="J30" s="328" t="s">
        <v>174</v>
      </c>
      <c r="K30" s="328" t="s">
        <v>175</v>
      </c>
      <c r="L30" s="329">
        <v>42857</v>
      </c>
      <c r="M30" s="329">
        <v>42962</v>
      </c>
      <c r="N30" s="329">
        <v>43069</v>
      </c>
      <c r="O30" s="565" t="s">
        <v>196</v>
      </c>
      <c r="P30" s="327" t="s">
        <v>197</v>
      </c>
      <c r="Q30" s="205" t="s">
        <v>636</v>
      </c>
      <c r="R30" s="335" t="s">
        <v>358</v>
      </c>
      <c r="S30" s="298" t="s">
        <v>160</v>
      </c>
      <c r="T30" s="535" t="s">
        <v>30</v>
      </c>
      <c r="U30" s="244" t="s">
        <v>362</v>
      </c>
      <c r="V30" s="16"/>
      <c r="W30" s="1"/>
    </row>
    <row r="31" spans="1:24" s="167" customFormat="1" ht="72" customHeight="1" x14ac:dyDescent="0.25">
      <c r="A31" s="823"/>
      <c r="B31" s="805"/>
      <c r="C31" s="805"/>
      <c r="D31" s="806"/>
      <c r="E31" s="805"/>
      <c r="F31" s="805"/>
      <c r="G31" s="807"/>
      <c r="H31" s="335" t="s">
        <v>198</v>
      </c>
      <c r="I31" s="328" t="s">
        <v>144</v>
      </c>
      <c r="J31" s="328" t="s">
        <v>184</v>
      </c>
      <c r="K31" s="328" t="s">
        <v>175</v>
      </c>
      <c r="L31" s="329">
        <v>42857</v>
      </c>
      <c r="M31" s="329">
        <v>42962</v>
      </c>
      <c r="N31" s="329">
        <v>43069</v>
      </c>
      <c r="O31" s="565" t="s">
        <v>199</v>
      </c>
      <c r="P31" s="327" t="s">
        <v>197</v>
      </c>
      <c r="Q31" s="205" t="s">
        <v>637</v>
      </c>
      <c r="R31" s="335" t="s">
        <v>357</v>
      </c>
      <c r="S31" s="298" t="s">
        <v>160</v>
      </c>
      <c r="T31" s="535" t="s">
        <v>30</v>
      </c>
      <c r="U31" s="244" t="s">
        <v>350</v>
      </c>
      <c r="V31" s="16"/>
      <c r="W31" s="1"/>
    </row>
    <row r="32" spans="1:24" s="167" customFormat="1" ht="72" customHeight="1" x14ac:dyDescent="0.25">
      <c r="A32" s="823"/>
      <c r="B32" s="805"/>
      <c r="C32" s="805"/>
      <c r="D32" s="806"/>
      <c r="E32" s="805"/>
      <c r="F32" s="805"/>
      <c r="G32" s="807"/>
      <c r="H32" s="335" t="s">
        <v>200</v>
      </c>
      <c r="I32" s="328" t="s">
        <v>144</v>
      </c>
      <c r="J32" s="328" t="s">
        <v>201</v>
      </c>
      <c r="K32" s="328" t="s">
        <v>175</v>
      </c>
      <c r="L32" s="329">
        <v>42857</v>
      </c>
      <c r="M32" s="329">
        <v>43073</v>
      </c>
      <c r="N32" s="329">
        <v>43077</v>
      </c>
      <c r="O32" s="565" t="s">
        <v>202</v>
      </c>
      <c r="P32" s="327"/>
      <c r="Q32" s="205" t="s">
        <v>638</v>
      </c>
      <c r="R32" s="335" t="s">
        <v>359</v>
      </c>
      <c r="S32" s="298" t="s">
        <v>160</v>
      </c>
      <c r="T32" s="535" t="s">
        <v>30</v>
      </c>
      <c r="U32" s="244" t="s">
        <v>363</v>
      </c>
      <c r="V32" s="16"/>
      <c r="W32" s="1"/>
    </row>
    <row r="33" spans="1:23" s="167" customFormat="1" ht="72" customHeight="1" x14ac:dyDescent="0.25">
      <c r="A33" s="823"/>
      <c r="B33" s="805"/>
      <c r="C33" s="805"/>
      <c r="D33" s="806"/>
      <c r="E33" s="805"/>
      <c r="F33" s="805"/>
      <c r="G33" s="807"/>
      <c r="H33" s="335" t="s">
        <v>203</v>
      </c>
      <c r="I33" s="328" t="s">
        <v>144</v>
      </c>
      <c r="J33" s="328" t="s">
        <v>204</v>
      </c>
      <c r="K33" s="328" t="s">
        <v>175</v>
      </c>
      <c r="L33" s="329">
        <v>42857</v>
      </c>
      <c r="M33" s="329">
        <v>43080</v>
      </c>
      <c r="N33" s="329">
        <v>43084</v>
      </c>
      <c r="O33" s="565" t="s">
        <v>205</v>
      </c>
      <c r="P33" s="327"/>
      <c r="Q33" s="205" t="s">
        <v>639</v>
      </c>
      <c r="R33" s="335" t="s">
        <v>360</v>
      </c>
      <c r="S33" s="298" t="s">
        <v>160</v>
      </c>
      <c r="T33" s="535" t="s">
        <v>30</v>
      </c>
      <c r="U33" s="244" t="s">
        <v>364</v>
      </c>
      <c r="V33" s="16"/>
      <c r="W33" s="1"/>
    </row>
    <row r="34" spans="1:23" s="167" customFormat="1" ht="72" customHeight="1" x14ac:dyDescent="0.25">
      <c r="A34" s="823"/>
      <c r="B34" s="805"/>
      <c r="C34" s="805"/>
      <c r="D34" s="806"/>
      <c r="E34" s="805"/>
      <c r="F34" s="805"/>
      <c r="G34" s="807"/>
      <c r="H34" s="335" t="s">
        <v>206</v>
      </c>
      <c r="I34" s="328" t="s">
        <v>144</v>
      </c>
      <c r="J34" s="328" t="s">
        <v>207</v>
      </c>
      <c r="K34" s="328" t="s">
        <v>175</v>
      </c>
      <c r="L34" s="329">
        <v>42857</v>
      </c>
      <c r="M34" s="329">
        <v>43467</v>
      </c>
      <c r="N34" s="329">
        <v>43830</v>
      </c>
      <c r="O34" s="565" t="s">
        <v>926</v>
      </c>
      <c r="P34" s="327" t="s">
        <v>927</v>
      </c>
      <c r="Q34" s="205" t="s">
        <v>1034</v>
      </c>
      <c r="R34" s="294" t="s">
        <v>945</v>
      </c>
      <c r="S34" s="281"/>
      <c r="T34" s="535" t="s">
        <v>30</v>
      </c>
      <c r="U34" s="244" t="s">
        <v>1035</v>
      </c>
      <c r="V34" s="16"/>
      <c r="W34" s="1"/>
    </row>
    <row r="35" spans="1:23" s="167" customFormat="1" ht="72" customHeight="1" x14ac:dyDescent="0.25">
      <c r="A35" s="340">
        <v>13</v>
      </c>
      <c r="B35" s="217" t="s">
        <v>10</v>
      </c>
      <c r="C35" s="217" t="s">
        <v>130</v>
      </c>
      <c r="D35" s="329">
        <v>42832</v>
      </c>
      <c r="E35" s="327" t="s">
        <v>208</v>
      </c>
      <c r="F35" s="328" t="s">
        <v>11</v>
      </c>
      <c r="G35" s="327" t="s">
        <v>194</v>
      </c>
      <c r="H35" s="335" t="s">
        <v>209</v>
      </c>
      <c r="I35" s="328" t="s">
        <v>144</v>
      </c>
      <c r="J35" s="328" t="s">
        <v>210</v>
      </c>
      <c r="K35" s="328" t="s">
        <v>175</v>
      </c>
      <c r="L35" s="329">
        <v>42857</v>
      </c>
      <c r="M35" s="329">
        <v>43132</v>
      </c>
      <c r="N35" s="329">
        <v>43465</v>
      </c>
      <c r="O35" s="565" t="s">
        <v>470</v>
      </c>
      <c r="P35" s="218" t="s">
        <v>471</v>
      </c>
      <c r="Q35" s="341" t="s">
        <v>640</v>
      </c>
      <c r="R35" s="294" t="s">
        <v>533</v>
      </c>
      <c r="S35" s="298" t="s">
        <v>160</v>
      </c>
      <c r="T35" s="535" t="s">
        <v>30</v>
      </c>
      <c r="U35" s="191" t="s">
        <v>529</v>
      </c>
      <c r="V35" s="16"/>
      <c r="W35" s="1"/>
    </row>
    <row r="36" spans="1:23" s="167" customFormat="1" ht="72" customHeight="1" x14ac:dyDescent="0.25">
      <c r="A36" s="340">
        <v>14</v>
      </c>
      <c r="B36" s="217" t="s">
        <v>10</v>
      </c>
      <c r="C36" s="217" t="s">
        <v>130</v>
      </c>
      <c r="D36" s="329">
        <v>42832</v>
      </c>
      <c r="E36" s="327" t="s">
        <v>211</v>
      </c>
      <c r="F36" s="328" t="s">
        <v>11</v>
      </c>
      <c r="G36" s="327" t="s">
        <v>194</v>
      </c>
      <c r="H36" s="335" t="s">
        <v>212</v>
      </c>
      <c r="I36" s="328" t="s">
        <v>144</v>
      </c>
      <c r="J36" s="328" t="s">
        <v>213</v>
      </c>
      <c r="K36" s="328" t="s">
        <v>175</v>
      </c>
      <c r="L36" s="329">
        <v>42857</v>
      </c>
      <c r="M36" s="329">
        <v>42842</v>
      </c>
      <c r="N36" s="329">
        <v>42867</v>
      </c>
      <c r="O36" s="565" t="s">
        <v>214</v>
      </c>
      <c r="P36" s="327"/>
      <c r="Q36" s="205" t="s">
        <v>641</v>
      </c>
      <c r="R36" s="335" t="s">
        <v>353</v>
      </c>
      <c r="S36" s="298" t="s">
        <v>160</v>
      </c>
      <c r="T36" s="535" t="s">
        <v>30</v>
      </c>
      <c r="U36" s="257" t="s">
        <v>365</v>
      </c>
      <c r="V36" s="16"/>
      <c r="W36" s="1"/>
    </row>
    <row r="37" spans="1:23" s="167" customFormat="1" ht="72" customHeight="1" x14ac:dyDescent="0.25">
      <c r="A37" s="823">
        <v>15</v>
      </c>
      <c r="B37" s="805" t="s">
        <v>10</v>
      </c>
      <c r="C37" s="805" t="s">
        <v>130</v>
      </c>
      <c r="D37" s="806">
        <v>43038</v>
      </c>
      <c r="E37" s="807" t="s">
        <v>215</v>
      </c>
      <c r="F37" s="805" t="s">
        <v>11</v>
      </c>
      <c r="G37" s="807" t="s">
        <v>216</v>
      </c>
      <c r="H37" s="335" t="s">
        <v>217</v>
      </c>
      <c r="I37" s="328" t="s">
        <v>144</v>
      </c>
      <c r="J37" s="328" t="s">
        <v>218</v>
      </c>
      <c r="K37" s="328" t="s">
        <v>219</v>
      </c>
      <c r="L37" s="329">
        <v>43040</v>
      </c>
      <c r="M37" s="329">
        <v>43102</v>
      </c>
      <c r="N37" s="329">
        <v>43190</v>
      </c>
      <c r="O37" s="566" t="s">
        <v>348</v>
      </c>
      <c r="P37" s="218" t="s">
        <v>354</v>
      </c>
      <c r="Q37" s="219" t="s">
        <v>355</v>
      </c>
      <c r="R37" s="220" t="s">
        <v>356</v>
      </c>
      <c r="S37" s="298" t="s">
        <v>160</v>
      </c>
      <c r="T37" s="535" t="s">
        <v>30</v>
      </c>
      <c r="U37" s="191" t="s">
        <v>366</v>
      </c>
      <c r="V37" s="16"/>
      <c r="W37" s="1"/>
    </row>
    <row r="38" spans="1:23" s="167" customFormat="1" ht="72" customHeight="1" x14ac:dyDescent="0.25">
      <c r="A38" s="823"/>
      <c r="B38" s="805"/>
      <c r="C38" s="805"/>
      <c r="D38" s="806"/>
      <c r="E38" s="807"/>
      <c r="F38" s="805"/>
      <c r="G38" s="807"/>
      <c r="H38" s="335" t="s">
        <v>220</v>
      </c>
      <c r="I38" s="328" t="s">
        <v>144</v>
      </c>
      <c r="J38" s="328" t="s">
        <v>221</v>
      </c>
      <c r="K38" s="328" t="s">
        <v>219</v>
      </c>
      <c r="L38" s="329">
        <v>43040</v>
      </c>
      <c r="M38" s="329">
        <v>43191</v>
      </c>
      <c r="N38" s="329">
        <v>43465</v>
      </c>
      <c r="O38" s="566" t="s">
        <v>472</v>
      </c>
      <c r="P38" s="218" t="s">
        <v>473</v>
      </c>
      <c r="Q38" s="205" t="s">
        <v>530</v>
      </c>
      <c r="R38" s="335" t="s">
        <v>531</v>
      </c>
      <c r="S38" s="298" t="s">
        <v>160</v>
      </c>
      <c r="T38" s="535" t="s">
        <v>30</v>
      </c>
      <c r="U38" s="191" t="s">
        <v>532</v>
      </c>
      <c r="V38" s="16"/>
      <c r="W38" s="1"/>
    </row>
    <row r="39" spans="1:23" s="167" customFormat="1" ht="72" customHeight="1" x14ac:dyDescent="0.25">
      <c r="A39" s="823">
        <v>16</v>
      </c>
      <c r="B39" s="805" t="s">
        <v>10</v>
      </c>
      <c r="C39" s="805" t="s">
        <v>130</v>
      </c>
      <c r="D39" s="806">
        <v>43084</v>
      </c>
      <c r="E39" s="807" t="s">
        <v>222</v>
      </c>
      <c r="F39" s="805" t="s">
        <v>11</v>
      </c>
      <c r="G39" s="807" t="s">
        <v>223</v>
      </c>
      <c r="H39" s="335" t="s">
        <v>224</v>
      </c>
      <c r="I39" s="328" t="s">
        <v>144</v>
      </c>
      <c r="J39" s="328" t="s">
        <v>225</v>
      </c>
      <c r="K39" s="328" t="s">
        <v>175</v>
      </c>
      <c r="L39" s="329">
        <v>43112</v>
      </c>
      <c r="M39" s="329">
        <v>43143</v>
      </c>
      <c r="N39" s="329">
        <v>43159</v>
      </c>
      <c r="O39" s="566" t="s">
        <v>226</v>
      </c>
      <c r="P39" s="327" t="s">
        <v>227</v>
      </c>
      <c r="Q39" s="205" t="s">
        <v>228</v>
      </c>
      <c r="R39" s="221" t="s">
        <v>229</v>
      </c>
      <c r="S39" s="298" t="s">
        <v>160</v>
      </c>
      <c r="T39" s="535" t="s">
        <v>30</v>
      </c>
      <c r="U39" s="189" t="s">
        <v>252</v>
      </c>
      <c r="V39" s="16"/>
      <c r="W39" s="1"/>
    </row>
    <row r="40" spans="1:23" s="167" customFormat="1" ht="72" customHeight="1" x14ac:dyDescent="0.25">
      <c r="A40" s="823"/>
      <c r="B40" s="805"/>
      <c r="C40" s="805"/>
      <c r="D40" s="806"/>
      <c r="E40" s="807"/>
      <c r="F40" s="805"/>
      <c r="G40" s="807"/>
      <c r="H40" s="335" t="s">
        <v>230</v>
      </c>
      <c r="I40" s="328" t="s">
        <v>144</v>
      </c>
      <c r="J40" s="328" t="s">
        <v>231</v>
      </c>
      <c r="K40" s="328" t="s">
        <v>175</v>
      </c>
      <c r="L40" s="329">
        <v>43112</v>
      </c>
      <c r="M40" s="329">
        <v>43122</v>
      </c>
      <c r="N40" s="329">
        <v>43159</v>
      </c>
      <c r="O40" s="566" t="s">
        <v>232</v>
      </c>
      <c r="P40" s="327" t="s">
        <v>233</v>
      </c>
      <c r="Q40" s="205" t="s">
        <v>234</v>
      </c>
      <c r="R40" s="335" t="s">
        <v>235</v>
      </c>
      <c r="S40" s="298" t="s">
        <v>160</v>
      </c>
      <c r="T40" s="535" t="s">
        <v>30</v>
      </c>
      <c r="U40" s="257" t="s">
        <v>253</v>
      </c>
      <c r="V40" s="16"/>
      <c r="W40" s="1"/>
    </row>
    <row r="41" spans="1:23" s="167" customFormat="1" ht="72" customHeight="1" x14ac:dyDescent="0.25">
      <c r="A41" s="823"/>
      <c r="B41" s="805"/>
      <c r="C41" s="805"/>
      <c r="D41" s="806"/>
      <c r="E41" s="807"/>
      <c r="F41" s="805"/>
      <c r="G41" s="807"/>
      <c r="H41" s="335" t="s">
        <v>236</v>
      </c>
      <c r="I41" s="328" t="s">
        <v>144</v>
      </c>
      <c r="J41" s="328" t="s">
        <v>237</v>
      </c>
      <c r="K41" s="328" t="s">
        <v>175</v>
      </c>
      <c r="L41" s="329">
        <v>43112</v>
      </c>
      <c r="M41" s="329">
        <v>43122</v>
      </c>
      <c r="N41" s="329">
        <v>43465</v>
      </c>
      <c r="O41" s="566" t="s">
        <v>474</v>
      </c>
      <c r="P41" s="218" t="s">
        <v>388</v>
      </c>
      <c r="Q41" s="333" t="s">
        <v>551</v>
      </c>
      <c r="R41" s="335" t="s">
        <v>552</v>
      </c>
      <c r="S41" s="298" t="s">
        <v>160</v>
      </c>
      <c r="T41" s="535" t="s">
        <v>30</v>
      </c>
      <c r="U41" s="191" t="s">
        <v>553</v>
      </c>
      <c r="V41" s="16"/>
      <c r="W41" s="1"/>
    </row>
    <row r="42" spans="1:23" s="167" customFormat="1" ht="72" customHeight="1" x14ac:dyDescent="0.25">
      <c r="A42" s="823">
        <v>17</v>
      </c>
      <c r="B42" s="805" t="s">
        <v>10</v>
      </c>
      <c r="C42" s="805" t="s">
        <v>238</v>
      </c>
      <c r="D42" s="806">
        <v>43084</v>
      </c>
      <c r="E42" s="807" t="s">
        <v>239</v>
      </c>
      <c r="F42" s="805" t="s">
        <v>11</v>
      </c>
      <c r="G42" s="807" t="s">
        <v>240</v>
      </c>
      <c r="H42" s="335" t="s">
        <v>241</v>
      </c>
      <c r="I42" s="328" t="s">
        <v>24</v>
      </c>
      <c r="J42" s="328" t="s">
        <v>225</v>
      </c>
      <c r="K42" s="328" t="s">
        <v>175</v>
      </c>
      <c r="L42" s="329">
        <v>43112</v>
      </c>
      <c r="M42" s="329">
        <v>43122</v>
      </c>
      <c r="N42" s="329">
        <v>43126</v>
      </c>
      <c r="O42" s="566" t="s">
        <v>613</v>
      </c>
      <c r="P42" s="327" t="s">
        <v>242</v>
      </c>
      <c r="Q42" s="205" t="s">
        <v>654</v>
      </c>
      <c r="R42" s="221" t="s">
        <v>243</v>
      </c>
      <c r="S42" s="281"/>
      <c r="T42" s="535" t="s">
        <v>30</v>
      </c>
      <c r="U42" s="191" t="s">
        <v>643</v>
      </c>
      <c r="V42" s="16"/>
      <c r="W42" s="1"/>
    </row>
    <row r="43" spans="1:23" s="167" customFormat="1" ht="72" customHeight="1" x14ac:dyDescent="0.25">
      <c r="A43" s="823"/>
      <c r="B43" s="805"/>
      <c r="C43" s="805"/>
      <c r="D43" s="806"/>
      <c r="E43" s="807"/>
      <c r="F43" s="805"/>
      <c r="G43" s="807"/>
      <c r="H43" s="335" t="s">
        <v>244</v>
      </c>
      <c r="I43" s="328" t="s">
        <v>24</v>
      </c>
      <c r="J43" s="328" t="s">
        <v>245</v>
      </c>
      <c r="K43" s="328" t="s">
        <v>175</v>
      </c>
      <c r="L43" s="329">
        <v>43112</v>
      </c>
      <c r="M43" s="329">
        <v>43132</v>
      </c>
      <c r="N43" s="329">
        <v>43159</v>
      </c>
      <c r="O43" s="566" t="s">
        <v>475</v>
      </c>
      <c r="P43" s="327"/>
      <c r="Q43" s="205" t="s">
        <v>560</v>
      </c>
      <c r="R43" s="335" t="s">
        <v>547</v>
      </c>
      <c r="S43" s="298" t="s">
        <v>160</v>
      </c>
      <c r="T43" s="535" t="s">
        <v>30</v>
      </c>
      <c r="U43" s="191" t="s">
        <v>395</v>
      </c>
      <c r="V43" s="16"/>
      <c r="W43" s="1"/>
    </row>
    <row r="44" spans="1:23" s="167" customFormat="1" ht="72" customHeight="1" x14ac:dyDescent="0.25">
      <c r="A44" s="823"/>
      <c r="B44" s="805"/>
      <c r="C44" s="805"/>
      <c r="D44" s="806"/>
      <c r="E44" s="807"/>
      <c r="F44" s="805"/>
      <c r="G44" s="807"/>
      <c r="H44" s="335" t="s">
        <v>246</v>
      </c>
      <c r="I44" s="328" t="s">
        <v>24</v>
      </c>
      <c r="J44" s="328" t="s">
        <v>247</v>
      </c>
      <c r="K44" s="328" t="s">
        <v>175</v>
      </c>
      <c r="L44" s="329">
        <v>43112</v>
      </c>
      <c r="M44" s="329">
        <v>43122</v>
      </c>
      <c r="N44" s="329">
        <v>43465</v>
      </c>
      <c r="O44" s="566" t="s">
        <v>387</v>
      </c>
      <c r="P44" s="327" t="s">
        <v>248</v>
      </c>
      <c r="Q44" s="205" t="s">
        <v>544</v>
      </c>
      <c r="R44" s="335" t="s">
        <v>545</v>
      </c>
      <c r="S44" s="298" t="s">
        <v>160</v>
      </c>
      <c r="T44" s="535" t="s">
        <v>30</v>
      </c>
      <c r="U44" s="191" t="s">
        <v>546</v>
      </c>
      <c r="V44" s="16"/>
      <c r="W44" s="1"/>
    </row>
    <row r="45" spans="1:23" s="227" customFormat="1" ht="72" customHeight="1" x14ac:dyDescent="0.25">
      <c r="A45" s="320">
        <v>19</v>
      </c>
      <c r="B45" s="176" t="s">
        <v>10</v>
      </c>
      <c r="C45" s="176" t="s">
        <v>131</v>
      </c>
      <c r="D45" s="179">
        <v>42551</v>
      </c>
      <c r="E45" s="177" t="s">
        <v>261</v>
      </c>
      <c r="F45" s="176" t="s">
        <v>11</v>
      </c>
      <c r="G45" s="177" t="s">
        <v>262</v>
      </c>
      <c r="H45" s="177" t="s">
        <v>254</v>
      </c>
      <c r="I45" s="176" t="s">
        <v>24</v>
      </c>
      <c r="J45" s="176" t="s">
        <v>255</v>
      </c>
      <c r="K45" s="176" t="s">
        <v>256</v>
      </c>
      <c r="L45" s="179">
        <v>42566</v>
      </c>
      <c r="M45" s="179">
        <v>42566</v>
      </c>
      <c r="N45" s="179">
        <v>42735</v>
      </c>
      <c r="O45" s="567" t="s">
        <v>519</v>
      </c>
      <c r="P45" s="176" t="s">
        <v>257</v>
      </c>
      <c r="Q45" s="248" t="s">
        <v>565</v>
      </c>
      <c r="R45" s="343" t="s">
        <v>646</v>
      </c>
      <c r="S45" s="203" t="s">
        <v>160</v>
      </c>
      <c r="T45" s="535" t="s">
        <v>30</v>
      </c>
      <c r="U45" s="247" t="s">
        <v>549</v>
      </c>
      <c r="V45" s="70"/>
      <c r="W45" s="1"/>
    </row>
    <row r="46" spans="1:23" s="227" customFormat="1" ht="72" customHeight="1" x14ac:dyDescent="0.25">
      <c r="A46" s="344">
        <v>26</v>
      </c>
      <c r="B46" s="255" t="s">
        <v>10</v>
      </c>
      <c r="C46" s="255" t="s">
        <v>131</v>
      </c>
      <c r="D46" s="256">
        <v>42951</v>
      </c>
      <c r="E46" s="257" t="s">
        <v>263</v>
      </c>
      <c r="F46" s="255" t="s">
        <v>11</v>
      </c>
      <c r="G46" s="257" t="s">
        <v>264</v>
      </c>
      <c r="H46" s="257" t="s">
        <v>258</v>
      </c>
      <c r="I46" s="255" t="s">
        <v>24</v>
      </c>
      <c r="J46" s="255" t="s">
        <v>259</v>
      </c>
      <c r="K46" s="255" t="s">
        <v>256</v>
      </c>
      <c r="L46" s="256">
        <v>42970</v>
      </c>
      <c r="M46" s="256">
        <v>42971</v>
      </c>
      <c r="N46" s="256">
        <v>43076</v>
      </c>
      <c r="O46" s="562" t="s">
        <v>605</v>
      </c>
      <c r="P46" s="255" t="s">
        <v>260</v>
      </c>
      <c r="Q46" s="250" t="s">
        <v>656</v>
      </c>
      <c r="R46" s="194" t="s">
        <v>590</v>
      </c>
      <c r="S46" s="204"/>
      <c r="T46" s="535" t="s">
        <v>30</v>
      </c>
      <c r="U46" s="195" t="s">
        <v>645</v>
      </c>
      <c r="V46" s="16"/>
      <c r="W46" s="1"/>
    </row>
    <row r="47" spans="1:23" s="227" customFormat="1" ht="72" customHeight="1" thickBot="1" x14ac:dyDescent="0.3">
      <c r="A47" s="344">
        <v>27</v>
      </c>
      <c r="B47" s="255" t="s">
        <v>10</v>
      </c>
      <c r="C47" s="255" t="s">
        <v>131</v>
      </c>
      <c r="D47" s="256">
        <v>42951</v>
      </c>
      <c r="E47" s="257" t="s">
        <v>265</v>
      </c>
      <c r="F47" s="255" t="s">
        <v>11</v>
      </c>
      <c r="G47" s="257" t="s">
        <v>264</v>
      </c>
      <c r="H47" s="257" t="s">
        <v>258</v>
      </c>
      <c r="I47" s="255" t="s">
        <v>24</v>
      </c>
      <c r="J47" s="255" t="s">
        <v>259</v>
      </c>
      <c r="K47" s="255" t="s">
        <v>256</v>
      </c>
      <c r="L47" s="256">
        <v>42970</v>
      </c>
      <c r="M47" s="256">
        <v>42971</v>
      </c>
      <c r="N47" s="256">
        <v>43076</v>
      </c>
      <c r="O47" s="562" t="s">
        <v>606</v>
      </c>
      <c r="P47" s="193" t="s">
        <v>260</v>
      </c>
      <c r="Q47" s="219" t="s">
        <v>655</v>
      </c>
      <c r="R47" s="194" t="s">
        <v>591</v>
      </c>
      <c r="S47" s="204"/>
      <c r="T47" s="535" t="s">
        <v>30</v>
      </c>
      <c r="U47" s="195" t="s">
        <v>644</v>
      </c>
      <c r="V47" s="16"/>
      <c r="W47" s="1"/>
    </row>
    <row r="48" spans="1:23" ht="72" customHeight="1" x14ac:dyDescent="0.25">
      <c r="A48" s="823">
        <v>30</v>
      </c>
      <c r="B48" s="805" t="s">
        <v>133</v>
      </c>
      <c r="C48" s="805" t="s">
        <v>127</v>
      </c>
      <c r="D48" s="824">
        <v>43370</v>
      </c>
      <c r="E48" s="825" t="s">
        <v>370</v>
      </c>
      <c r="F48" s="828" t="s">
        <v>142</v>
      </c>
      <c r="G48" s="831" t="s">
        <v>371</v>
      </c>
      <c r="H48" s="576" t="s">
        <v>372</v>
      </c>
      <c r="I48" s="577" t="s">
        <v>24</v>
      </c>
      <c r="J48" s="577" t="s">
        <v>385</v>
      </c>
      <c r="K48" s="578" t="s">
        <v>373</v>
      </c>
      <c r="L48" s="579">
        <v>43367</v>
      </c>
      <c r="M48" s="579">
        <v>43367</v>
      </c>
      <c r="N48" s="579">
        <v>43370</v>
      </c>
      <c r="O48" s="580" t="s">
        <v>520</v>
      </c>
      <c r="P48" s="581" t="s">
        <v>374</v>
      </c>
      <c r="Q48" s="582" t="s">
        <v>566</v>
      </c>
      <c r="R48" s="583" t="s">
        <v>393</v>
      </c>
      <c r="S48" s="584" t="s">
        <v>160</v>
      </c>
      <c r="T48" s="535" t="s">
        <v>30</v>
      </c>
      <c r="U48" s="249" t="s">
        <v>554</v>
      </c>
    </row>
    <row r="49" spans="1:26" ht="72" customHeight="1" x14ac:dyDescent="0.25">
      <c r="A49" s="823"/>
      <c r="B49" s="805"/>
      <c r="C49" s="805"/>
      <c r="D49" s="824"/>
      <c r="E49" s="826"/>
      <c r="F49" s="829"/>
      <c r="G49" s="832"/>
      <c r="H49" s="516" t="s">
        <v>842</v>
      </c>
      <c r="I49" s="518" t="s">
        <v>24</v>
      </c>
      <c r="J49" s="518" t="s">
        <v>375</v>
      </c>
      <c r="K49" s="469" t="s">
        <v>373</v>
      </c>
      <c r="L49" s="222">
        <v>43370</v>
      </c>
      <c r="M49" s="222">
        <v>43370</v>
      </c>
      <c r="N49" s="222">
        <v>43370</v>
      </c>
      <c r="O49" s="568" t="s">
        <v>564</v>
      </c>
      <c r="P49" s="518" t="s">
        <v>389</v>
      </c>
      <c r="Q49" s="196" t="s">
        <v>843</v>
      </c>
      <c r="R49" s="347" t="s">
        <v>567</v>
      </c>
      <c r="S49" s="298" t="s">
        <v>160</v>
      </c>
      <c r="T49" s="535" t="s">
        <v>30</v>
      </c>
      <c r="U49" s="249" t="s">
        <v>555</v>
      </c>
    </row>
    <row r="50" spans="1:26" ht="72" customHeight="1" x14ac:dyDescent="0.25">
      <c r="A50" s="823"/>
      <c r="B50" s="805"/>
      <c r="C50" s="805"/>
      <c r="D50" s="824"/>
      <c r="E50" s="826"/>
      <c r="F50" s="829"/>
      <c r="G50" s="832"/>
      <c r="H50" s="196" t="s">
        <v>844</v>
      </c>
      <c r="I50" s="518" t="s">
        <v>24</v>
      </c>
      <c r="J50" s="518" t="s">
        <v>377</v>
      </c>
      <c r="K50" s="471" t="s">
        <v>373</v>
      </c>
      <c r="L50" s="519">
        <v>43370</v>
      </c>
      <c r="M50" s="222">
        <v>43374</v>
      </c>
      <c r="N50" s="222">
        <v>43462</v>
      </c>
      <c r="O50" s="570" t="s">
        <v>522</v>
      </c>
      <c r="P50" s="518" t="s">
        <v>523</v>
      </c>
      <c r="Q50" s="250" t="s">
        <v>845</v>
      </c>
      <c r="R50" s="219" t="s">
        <v>561</v>
      </c>
      <c r="S50" s="298" t="s">
        <v>160</v>
      </c>
      <c r="T50" s="535" t="s">
        <v>30</v>
      </c>
      <c r="U50" s="545" t="s">
        <v>556</v>
      </c>
    </row>
    <row r="51" spans="1:26" ht="72" customHeight="1" x14ac:dyDescent="0.25">
      <c r="A51" s="823"/>
      <c r="B51" s="805"/>
      <c r="C51" s="805"/>
      <c r="D51" s="824"/>
      <c r="E51" s="826"/>
      <c r="F51" s="829"/>
      <c r="G51" s="832"/>
      <c r="H51" s="516" t="s">
        <v>378</v>
      </c>
      <c r="I51" s="518" t="s">
        <v>24</v>
      </c>
      <c r="J51" s="518" t="s">
        <v>379</v>
      </c>
      <c r="K51" s="471" t="s">
        <v>373</v>
      </c>
      <c r="L51" s="519">
        <v>43370</v>
      </c>
      <c r="M51" s="222">
        <v>43374</v>
      </c>
      <c r="N51" s="222">
        <v>43612</v>
      </c>
      <c r="O51" s="571" t="s">
        <v>931</v>
      </c>
      <c r="P51" s="518" t="s">
        <v>846</v>
      </c>
      <c r="Q51" s="250" t="s">
        <v>970</v>
      </c>
      <c r="R51" s="223" t="s">
        <v>518</v>
      </c>
      <c r="S51" s="223"/>
      <c r="T51" s="535" t="s">
        <v>30</v>
      </c>
      <c r="U51" s="545" t="s">
        <v>971</v>
      </c>
    </row>
    <row r="52" spans="1:26" ht="72" customHeight="1" x14ac:dyDescent="0.25">
      <c r="A52" s="823"/>
      <c r="B52" s="805"/>
      <c r="C52" s="805"/>
      <c r="D52" s="824"/>
      <c r="E52" s="826"/>
      <c r="F52" s="829"/>
      <c r="G52" s="832"/>
      <c r="H52" s="545" t="s">
        <v>380</v>
      </c>
      <c r="I52" s="544" t="s">
        <v>24</v>
      </c>
      <c r="J52" s="544" t="s">
        <v>847</v>
      </c>
      <c r="K52" s="472" t="s">
        <v>373</v>
      </c>
      <c r="L52" s="546">
        <v>43370</v>
      </c>
      <c r="M52" s="473">
        <v>43374</v>
      </c>
      <c r="N52" s="473">
        <v>43403</v>
      </c>
      <c r="O52" s="572" t="s">
        <v>932</v>
      </c>
      <c r="P52" s="474"/>
      <c r="Q52" s="250" t="s">
        <v>848</v>
      </c>
      <c r="R52" s="317"/>
      <c r="S52" s="317"/>
      <c r="T52" s="535" t="s">
        <v>558</v>
      </c>
      <c r="U52" s="545" t="s">
        <v>647</v>
      </c>
    </row>
    <row r="53" spans="1:26" ht="72" customHeight="1" x14ac:dyDescent="0.25">
      <c r="A53" s="823"/>
      <c r="B53" s="805"/>
      <c r="C53" s="805"/>
      <c r="D53" s="824"/>
      <c r="E53" s="826"/>
      <c r="F53" s="829"/>
      <c r="G53" s="832"/>
      <c r="H53" s="545" t="s">
        <v>849</v>
      </c>
      <c r="I53" s="544" t="s">
        <v>24</v>
      </c>
      <c r="J53" s="544" t="s">
        <v>381</v>
      </c>
      <c r="K53" s="472" t="s">
        <v>373</v>
      </c>
      <c r="L53" s="546">
        <v>43370</v>
      </c>
      <c r="M53" s="473">
        <v>43374</v>
      </c>
      <c r="N53" s="473">
        <v>43434</v>
      </c>
      <c r="O53" s="569" t="s">
        <v>933</v>
      </c>
      <c r="P53" s="474"/>
      <c r="Q53" s="250" t="s">
        <v>850</v>
      </c>
      <c r="R53" s="317"/>
      <c r="S53" s="317"/>
      <c r="T53" s="535" t="s">
        <v>558</v>
      </c>
      <c r="U53" s="545" t="s">
        <v>647</v>
      </c>
    </row>
    <row r="54" spans="1:26" ht="72" customHeight="1" x14ac:dyDescent="0.25">
      <c r="A54" s="823"/>
      <c r="B54" s="805"/>
      <c r="C54" s="805"/>
      <c r="D54" s="824"/>
      <c r="E54" s="827"/>
      <c r="F54" s="830"/>
      <c r="G54" s="833"/>
      <c r="H54" s="291" t="s">
        <v>382</v>
      </c>
      <c r="I54" s="475" t="s">
        <v>24</v>
      </c>
      <c r="J54" s="475" t="s">
        <v>383</v>
      </c>
      <c r="K54" s="472" t="s">
        <v>373</v>
      </c>
      <c r="L54" s="546">
        <v>43370</v>
      </c>
      <c r="M54" s="473">
        <v>43371</v>
      </c>
      <c r="N54" s="473">
        <v>43434</v>
      </c>
      <c r="O54" s="572" t="s">
        <v>934</v>
      </c>
      <c r="P54" s="476"/>
      <c r="Q54" s="250" t="s">
        <v>972</v>
      </c>
      <c r="R54" s="317"/>
      <c r="S54" s="317"/>
      <c r="T54" s="535" t="s">
        <v>558</v>
      </c>
      <c r="U54" s="545" t="s">
        <v>647</v>
      </c>
    </row>
    <row r="55" spans="1:26" ht="72" customHeight="1" x14ac:dyDescent="0.25">
      <c r="A55" s="823">
        <v>31</v>
      </c>
      <c r="B55" s="805" t="s">
        <v>10</v>
      </c>
      <c r="C55" s="805" t="s">
        <v>127</v>
      </c>
      <c r="D55" s="824">
        <v>43368</v>
      </c>
      <c r="E55" s="865" t="s">
        <v>851</v>
      </c>
      <c r="F55" s="805" t="s">
        <v>142</v>
      </c>
      <c r="G55" s="862" t="s">
        <v>852</v>
      </c>
      <c r="H55" s="516" t="s">
        <v>853</v>
      </c>
      <c r="I55" s="518" t="s">
        <v>24</v>
      </c>
      <c r="J55" s="518" t="s">
        <v>375</v>
      </c>
      <c r="K55" s="471" t="s">
        <v>373</v>
      </c>
      <c r="L55" s="222">
        <v>43370</v>
      </c>
      <c r="M55" s="222">
        <v>43370</v>
      </c>
      <c r="N55" s="222">
        <v>43370</v>
      </c>
      <c r="O55" s="217" t="s">
        <v>854</v>
      </c>
      <c r="P55" s="518" t="s">
        <v>389</v>
      </c>
      <c r="Q55" s="250" t="s">
        <v>855</v>
      </c>
      <c r="R55" s="347" t="s">
        <v>568</v>
      </c>
      <c r="S55" s="298" t="s">
        <v>160</v>
      </c>
      <c r="T55" s="535" t="s">
        <v>30</v>
      </c>
      <c r="U55" s="545" t="s">
        <v>647</v>
      </c>
    </row>
    <row r="56" spans="1:26" ht="72" customHeight="1" x14ac:dyDescent="0.25">
      <c r="A56" s="823"/>
      <c r="B56" s="805"/>
      <c r="C56" s="805"/>
      <c r="D56" s="824"/>
      <c r="E56" s="865"/>
      <c r="F56" s="805"/>
      <c r="G56" s="832"/>
      <c r="H56" s="545" t="s">
        <v>856</v>
      </c>
      <c r="I56" s="518" t="s">
        <v>24</v>
      </c>
      <c r="J56" s="518" t="s">
        <v>375</v>
      </c>
      <c r="K56" s="471" t="s">
        <v>373</v>
      </c>
      <c r="L56" s="222">
        <v>43370</v>
      </c>
      <c r="M56" s="222">
        <v>43374</v>
      </c>
      <c r="N56" s="222">
        <v>43449</v>
      </c>
      <c r="O56" s="573" t="s">
        <v>857</v>
      </c>
      <c r="P56" s="217" t="s">
        <v>524</v>
      </c>
      <c r="Q56" s="250" t="s">
        <v>569</v>
      </c>
      <c r="R56" s="348" t="s">
        <v>562</v>
      </c>
      <c r="S56" s="298" t="s">
        <v>160</v>
      </c>
      <c r="T56" s="535" t="s">
        <v>30</v>
      </c>
      <c r="U56" s="545" t="s">
        <v>550</v>
      </c>
    </row>
    <row r="57" spans="1:26" ht="72" customHeight="1" x14ac:dyDescent="0.25">
      <c r="A57" s="863"/>
      <c r="B57" s="861"/>
      <c r="C57" s="861"/>
      <c r="D57" s="864"/>
      <c r="E57" s="862"/>
      <c r="F57" s="861"/>
      <c r="G57" s="832"/>
      <c r="H57" s="258" t="s">
        <v>858</v>
      </c>
      <c r="I57" s="521" t="s">
        <v>24</v>
      </c>
      <c r="J57" s="521" t="s">
        <v>384</v>
      </c>
      <c r="K57" s="477" t="s">
        <v>373</v>
      </c>
      <c r="L57" s="287">
        <v>43370</v>
      </c>
      <c r="M57" s="288">
        <v>43374</v>
      </c>
      <c r="N57" s="288">
        <v>43403</v>
      </c>
      <c r="O57" s="574" t="s">
        <v>859</v>
      </c>
      <c r="P57" s="289" t="s">
        <v>525</v>
      </c>
      <c r="Q57" s="290" t="s">
        <v>860</v>
      </c>
      <c r="R57" s="293" t="s">
        <v>534</v>
      </c>
      <c r="S57" s="298" t="s">
        <v>160</v>
      </c>
      <c r="T57" s="535" t="s">
        <v>30</v>
      </c>
      <c r="U57" s="291" t="s">
        <v>550</v>
      </c>
    </row>
    <row r="58" spans="1:26" ht="72" customHeight="1" x14ac:dyDescent="0.25">
      <c r="A58" s="350">
        <v>32</v>
      </c>
      <c r="B58" s="217" t="s">
        <v>133</v>
      </c>
      <c r="C58" s="217" t="s">
        <v>127</v>
      </c>
      <c r="D58" s="522">
        <v>43437</v>
      </c>
      <c r="E58" s="513" t="s">
        <v>526</v>
      </c>
      <c r="F58" s="217" t="s">
        <v>142</v>
      </c>
      <c r="G58" s="351" t="s">
        <v>527</v>
      </c>
      <c r="H58" s="351" t="s">
        <v>528</v>
      </c>
      <c r="I58" s="217" t="s">
        <v>24</v>
      </c>
      <c r="J58" s="351" t="s">
        <v>389</v>
      </c>
      <c r="K58" s="471" t="s">
        <v>373</v>
      </c>
      <c r="L58" s="519">
        <v>43437</v>
      </c>
      <c r="M58" s="222">
        <v>43497</v>
      </c>
      <c r="N58" s="222">
        <v>43678</v>
      </c>
      <c r="O58" s="575" t="s">
        <v>861</v>
      </c>
      <c r="P58" s="352" t="s">
        <v>862</v>
      </c>
      <c r="Q58" s="353" t="s">
        <v>973</v>
      </c>
      <c r="R58" s="354" t="s">
        <v>629</v>
      </c>
      <c r="S58" s="298"/>
      <c r="T58" s="535" t="s">
        <v>30</v>
      </c>
      <c r="U58" s="545" t="s">
        <v>974</v>
      </c>
    </row>
    <row r="59" spans="1:26" s="225" customFormat="1" ht="85.5" x14ac:dyDescent="0.25">
      <c r="A59" s="441">
        <v>4</v>
      </c>
      <c r="B59" s="217" t="s">
        <v>133</v>
      </c>
      <c r="C59" s="217" t="s">
        <v>136</v>
      </c>
      <c r="D59" s="438">
        <v>43403</v>
      </c>
      <c r="E59" s="345" t="s">
        <v>489</v>
      </c>
      <c r="F59" s="437" t="s">
        <v>142</v>
      </c>
      <c r="G59" s="345" t="s">
        <v>490</v>
      </c>
      <c r="H59" s="345" t="s">
        <v>491</v>
      </c>
      <c r="I59" s="437" t="s">
        <v>144</v>
      </c>
      <c r="J59" s="436" t="s">
        <v>492</v>
      </c>
      <c r="K59" s="436" t="s">
        <v>480</v>
      </c>
      <c r="L59" s="438">
        <v>43439</v>
      </c>
      <c r="M59" s="438">
        <v>43511</v>
      </c>
      <c r="N59" s="438">
        <v>43539</v>
      </c>
      <c r="O59" s="571" t="s">
        <v>609</v>
      </c>
      <c r="P59" s="217" t="s">
        <v>610</v>
      </c>
      <c r="Q59" s="337" t="s">
        <v>651</v>
      </c>
      <c r="R59" s="346" t="s">
        <v>648</v>
      </c>
      <c r="S59" s="505" t="s">
        <v>163</v>
      </c>
      <c r="T59" s="437" t="s">
        <v>30</v>
      </c>
      <c r="U59" s="442" t="s">
        <v>624</v>
      </c>
      <c r="Y59" s="224"/>
      <c r="Z59" s="224"/>
    </row>
    <row r="60" spans="1:26" s="435" customFormat="1" ht="147" customHeight="1" thickBot="1" x14ac:dyDescent="0.3">
      <c r="A60" s="439">
        <v>2</v>
      </c>
      <c r="B60" s="268" t="s">
        <v>10</v>
      </c>
      <c r="C60" s="268" t="s">
        <v>136</v>
      </c>
      <c r="D60" s="256">
        <v>43392</v>
      </c>
      <c r="E60" s="301" t="s">
        <v>481</v>
      </c>
      <c r="F60" s="255" t="s">
        <v>142</v>
      </c>
      <c r="G60" s="301" t="s">
        <v>482</v>
      </c>
      <c r="H60" s="301" t="s">
        <v>483</v>
      </c>
      <c r="I60" s="255" t="s">
        <v>144</v>
      </c>
      <c r="J60" s="257" t="s">
        <v>484</v>
      </c>
      <c r="K60" s="257" t="s">
        <v>480</v>
      </c>
      <c r="L60" s="256">
        <v>43439</v>
      </c>
      <c r="M60" s="256">
        <v>43480</v>
      </c>
      <c r="N60" s="256">
        <v>43511</v>
      </c>
      <c r="O60" s="568" t="s">
        <v>607</v>
      </c>
      <c r="P60" s="268" t="s">
        <v>608</v>
      </c>
      <c r="Q60" s="302" t="s">
        <v>622</v>
      </c>
      <c r="R60" s="326" t="s">
        <v>623</v>
      </c>
      <c r="S60" s="443" t="s">
        <v>160</v>
      </c>
      <c r="T60" s="437" t="s">
        <v>30</v>
      </c>
      <c r="U60" s="86" t="s">
        <v>624</v>
      </c>
      <c r="Y60" s="1"/>
      <c r="Z60" s="1"/>
    </row>
    <row r="61" spans="1:26" s="234" customFormat="1" ht="409.6" customHeight="1" x14ac:dyDescent="0.25">
      <c r="A61" s="285">
        <v>30</v>
      </c>
      <c r="B61" s="283" t="s">
        <v>10</v>
      </c>
      <c r="C61" s="283" t="s">
        <v>35</v>
      </c>
      <c r="D61" s="286">
        <v>42531</v>
      </c>
      <c r="E61" s="284" t="s">
        <v>266</v>
      </c>
      <c r="F61" s="283" t="s">
        <v>11</v>
      </c>
      <c r="G61" s="296" t="s">
        <v>267</v>
      </c>
      <c r="H61" s="296" t="s">
        <v>268</v>
      </c>
      <c r="I61" s="193" t="s">
        <v>24</v>
      </c>
      <c r="J61" s="193" t="s">
        <v>269</v>
      </c>
      <c r="K61" s="193" t="s">
        <v>270</v>
      </c>
      <c r="L61" s="229">
        <v>42643</v>
      </c>
      <c r="M61" s="229">
        <v>42646</v>
      </c>
      <c r="N61" s="229">
        <v>42735</v>
      </c>
      <c r="O61" s="599" t="s">
        <v>501</v>
      </c>
      <c r="P61" s="266" t="s">
        <v>578</v>
      </c>
      <c r="Q61" s="267" t="s">
        <v>563</v>
      </c>
      <c r="R61" s="194" t="s">
        <v>579</v>
      </c>
      <c r="S61" s="230" t="s">
        <v>160</v>
      </c>
      <c r="T61" s="231" t="s">
        <v>30</v>
      </c>
      <c r="U61" s="195" t="s">
        <v>580</v>
      </c>
      <c r="Y61" s="232"/>
      <c r="Z61" s="233"/>
    </row>
    <row r="62" spans="1:26" s="234" customFormat="1" ht="357.75" customHeight="1" x14ac:dyDescent="0.25">
      <c r="A62" s="285">
        <v>32</v>
      </c>
      <c r="B62" s="283" t="s">
        <v>10</v>
      </c>
      <c r="C62" s="283" t="s">
        <v>43</v>
      </c>
      <c r="D62" s="286">
        <v>42934</v>
      </c>
      <c r="E62" s="284" t="s">
        <v>271</v>
      </c>
      <c r="F62" s="283" t="s">
        <v>11</v>
      </c>
      <c r="G62" s="296" t="s">
        <v>272</v>
      </c>
      <c r="H62" s="296" t="s">
        <v>273</v>
      </c>
      <c r="I62" s="193" t="s">
        <v>24</v>
      </c>
      <c r="J62" s="193" t="s">
        <v>274</v>
      </c>
      <c r="K62" s="193" t="s">
        <v>275</v>
      </c>
      <c r="L62" s="229">
        <v>42947</v>
      </c>
      <c r="M62" s="229">
        <v>42979</v>
      </c>
      <c r="N62" s="229">
        <v>43084</v>
      </c>
      <c r="O62" s="597" t="s">
        <v>502</v>
      </c>
      <c r="P62" s="193" t="s">
        <v>396</v>
      </c>
      <c r="Q62" s="245" t="s">
        <v>570</v>
      </c>
      <c r="R62" s="318" t="s">
        <v>581</v>
      </c>
      <c r="S62" s="236" t="s">
        <v>160</v>
      </c>
      <c r="T62" s="231" t="s">
        <v>30</v>
      </c>
      <c r="U62" s="195" t="s">
        <v>582</v>
      </c>
      <c r="Y62" s="232"/>
      <c r="Z62" s="233"/>
    </row>
    <row r="63" spans="1:26" s="239" customFormat="1" ht="409.5" x14ac:dyDescent="0.25">
      <c r="A63" s="285">
        <v>35</v>
      </c>
      <c r="B63" s="283" t="s">
        <v>10</v>
      </c>
      <c r="C63" s="283" t="s">
        <v>43</v>
      </c>
      <c r="D63" s="286">
        <v>42934</v>
      </c>
      <c r="E63" s="284" t="s">
        <v>276</v>
      </c>
      <c r="F63" s="283" t="s">
        <v>11</v>
      </c>
      <c r="G63" s="296" t="s">
        <v>277</v>
      </c>
      <c r="H63" s="296" t="s">
        <v>278</v>
      </c>
      <c r="I63" s="283" t="s">
        <v>24</v>
      </c>
      <c r="J63" s="235" t="s">
        <v>279</v>
      </c>
      <c r="K63" s="283" t="s">
        <v>280</v>
      </c>
      <c r="L63" s="286">
        <v>42947</v>
      </c>
      <c r="M63" s="286">
        <v>42948</v>
      </c>
      <c r="N63" s="286">
        <v>43100</v>
      </c>
      <c r="O63" s="597" t="s">
        <v>503</v>
      </c>
      <c r="P63" s="283" t="s">
        <v>397</v>
      </c>
      <c r="Q63" s="219" t="s">
        <v>571</v>
      </c>
      <c r="R63" s="228" t="s">
        <v>583</v>
      </c>
      <c r="S63" s="236" t="s">
        <v>160</v>
      </c>
      <c r="T63" s="231" t="s">
        <v>30</v>
      </c>
      <c r="U63" s="284" t="s">
        <v>535</v>
      </c>
      <c r="Y63" s="237"/>
      <c r="Z63" s="238"/>
    </row>
    <row r="64" spans="1:26" s="234" customFormat="1" ht="353.25" customHeight="1" x14ac:dyDescent="0.25">
      <c r="A64" s="808">
        <v>36</v>
      </c>
      <c r="B64" s="800" t="s">
        <v>10</v>
      </c>
      <c r="C64" s="800" t="s">
        <v>43</v>
      </c>
      <c r="D64" s="809">
        <v>42934</v>
      </c>
      <c r="E64" s="802" t="s">
        <v>281</v>
      </c>
      <c r="F64" s="800" t="s">
        <v>11</v>
      </c>
      <c r="G64" s="802" t="s">
        <v>277</v>
      </c>
      <c r="H64" s="296" t="s">
        <v>282</v>
      </c>
      <c r="I64" s="193" t="s">
        <v>24</v>
      </c>
      <c r="J64" s="197" t="s">
        <v>279</v>
      </c>
      <c r="K64" s="193" t="s">
        <v>275</v>
      </c>
      <c r="L64" s="229">
        <v>42947</v>
      </c>
      <c r="M64" s="229">
        <v>42948</v>
      </c>
      <c r="N64" s="229">
        <v>43097</v>
      </c>
      <c r="O64" s="597" t="s">
        <v>504</v>
      </c>
      <c r="P64" s="193" t="s">
        <v>398</v>
      </c>
      <c r="Q64" s="219" t="s">
        <v>572</v>
      </c>
      <c r="R64" s="240" t="s">
        <v>584</v>
      </c>
      <c r="S64" s="230" t="s">
        <v>160</v>
      </c>
      <c r="T64" s="231" t="s">
        <v>30</v>
      </c>
      <c r="U64" s="195" t="s">
        <v>536</v>
      </c>
      <c r="Y64" s="232"/>
      <c r="Z64" s="233"/>
    </row>
    <row r="65" spans="1:26" s="234" customFormat="1" ht="241.5" customHeight="1" x14ac:dyDescent="0.25">
      <c r="A65" s="808"/>
      <c r="B65" s="800"/>
      <c r="C65" s="800"/>
      <c r="D65" s="809"/>
      <c r="E65" s="802"/>
      <c r="F65" s="800"/>
      <c r="G65" s="802"/>
      <c r="H65" s="296" t="s">
        <v>283</v>
      </c>
      <c r="I65" s="193" t="s">
        <v>24</v>
      </c>
      <c r="J65" s="193" t="s">
        <v>284</v>
      </c>
      <c r="K65" s="193" t="s">
        <v>285</v>
      </c>
      <c r="L65" s="229">
        <v>42947</v>
      </c>
      <c r="M65" s="229">
        <v>42948</v>
      </c>
      <c r="N65" s="229">
        <v>43097</v>
      </c>
      <c r="O65" s="597" t="s">
        <v>505</v>
      </c>
      <c r="P65" s="193" t="s">
        <v>399</v>
      </c>
      <c r="Q65" s="190" t="s">
        <v>573</v>
      </c>
      <c r="R65" s="194" t="s">
        <v>585</v>
      </c>
      <c r="S65" s="230" t="s">
        <v>160</v>
      </c>
      <c r="T65" s="231" t="s">
        <v>30</v>
      </c>
      <c r="U65" s="195" t="s">
        <v>537</v>
      </c>
      <c r="Y65" s="232"/>
      <c r="Z65" s="233"/>
    </row>
    <row r="66" spans="1:26" s="279" customFormat="1" ht="216.75" customHeight="1" x14ac:dyDescent="0.25">
      <c r="A66" s="803">
        <v>37</v>
      </c>
      <c r="B66" s="805" t="s">
        <v>10</v>
      </c>
      <c r="C66" s="805" t="s">
        <v>43</v>
      </c>
      <c r="D66" s="806">
        <v>43129</v>
      </c>
      <c r="E66" s="805" t="s">
        <v>286</v>
      </c>
      <c r="F66" s="805" t="s">
        <v>11</v>
      </c>
      <c r="G66" s="807" t="s">
        <v>287</v>
      </c>
      <c r="H66" s="257" t="s">
        <v>288</v>
      </c>
      <c r="I66" s="255" t="s">
        <v>24</v>
      </c>
      <c r="J66" s="255" t="s">
        <v>289</v>
      </c>
      <c r="K66" s="255" t="s">
        <v>290</v>
      </c>
      <c r="L66" s="256">
        <v>43129</v>
      </c>
      <c r="M66" s="256">
        <v>43130</v>
      </c>
      <c r="N66" s="256">
        <v>43138</v>
      </c>
      <c r="O66" s="598" t="s">
        <v>291</v>
      </c>
      <c r="P66" s="86" t="s">
        <v>404</v>
      </c>
      <c r="Q66" s="175" t="s">
        <v>292</v>
      </c>
      <c r="R66" s="86" t="s">
        <v>293</v>
      </c>
      <c r="S66" s="157"/>
      <c r="T66" s="282" t="s">
        <v>30</v>
      </c>
      <c r="U66" s="195" t="s">
        <v>344</v>
      </c>
      <c r="Y66" s="16"/>
      <c r="Z66" s="1"/>
    </row>
    <row r="67" spans="1:26" s="234" customFormat="1" ht="222" customHeight="1" x14ac:dyDescent="0.25">
      <c r="A67" s="803"/>
      <c r="B67" s="805"/>
      <c r="C67" s="805"/>
      <c r="D67" s="806"/>
      <c r="E67" s="805"/>
      <c r="F67" s="805"/>
      <c r="G67" s="807"/>
      <c r="H67" s="195" t="s">
        <v>294</v>
      </c>
      <c r="I67" s="193" t="s">
        <v>24</v>
      </c>
      <c r="J67" s="193" t="s">
        <v>295</v>
      </c>
      <c r="K67" s="193" t="s">
        <v>296</v>
      </c>
      <c r="L67" s="229">
        <v>43129</v>
      </c>
      <c r="M67" s="229">
        <v>43136</v>
      </c>
      <c r="N67" s="229">
        <v>43281</v>
      </c>
      <c r="O67" s="597" t="s">
        <v>611</v>
      </c>
      <c r="P67" s="193" t="s">
        <v>612</v>
      </c>
      <c r="Q67" s="219" t="s">
        <v>625</v>
      </c>
      <c r="R67" s="194" t="s">
        <v>626</v>
      </c>
      <c r="S67" s="241"/>
      <c r="T67" s="231" t="s">
        <v>30</v>
      </c>
      <c r="U67" s="195" t="s">
        <v>627</v>
      </c>
      <c r="Y67" s="232"/>
      <c r="Z67" s="233"/>
    </row>
    <row r="68" spans="1:26" s="279" customFormat="1" ht="52.5" hidden="1" customHeight="1" x14ac:dyDescent="0.25">
      <c r="A68" s="803"/>
      <c r="B68" s="805"/>
      <c r="C68" s="805"/>
      <c r="D68" s="806"/>
      <c r="E68" s="805"/>
      <c r="F68" s="805"/>
      <c r="G68" s="807"/>
      <c r="H68" s="257" t="s">
        <v>298</v>
      </c>
      <c r="I68" s="255" t="s">
        <v>24</v>
      </c>
      <c r="J68" s="255" t="s">
        <v>299</v>
      </c>
      <c r="K68" s="255" t="s">
        <v>300</v>
      </c>
      <c r="L68" s="256">
        <v>43129</v>
      </c>
      <c r="M68" s="256">
        <v>43130</v>
      </c>
      <c r="N68" s="256">
        <v>43133</v>
      </c>
      <c r="O68" s="811" t="s">
        <v>301</v>
      </c>
      <c r="P68" s="811"/>
      <c r="Q68" s="811"/>
      <c r="R68" s="811"/>
      <c r="S68" s="255" t="s">
        <v>405</v>
      </c>
      <c r="T68" s="175" t="s">
        <v>297</v>
      </c>
      <c r="U68" s="86" t="s">
        <v>293</v>
      </c>
      <c r="V68" s="157"/>
      <c r="W68" s="282" t="s">
        <v>30</v>
      </c>
      <c r="X68" s="195" t="s">
        <v>344</v>
      </c>
      <c r="Y68" s="16"/>
      <c r="Z68" s="1"/>
    </row>
    <row r="69" spans="1:26" s="279" customFormat="1" ht="127.5" hidden="1" x14ac:dyDescent="0.25">
      <c r="A69" s="803"/>
      <c r="B69" s="805"/>
      <c r="C69" s="805"/>
      <c r="D69" s="806"/>
      <c r="E69" s="805"/>
      <c r="F69" s="805"/>
      <c r="G69" s="807"/>
      <c r="H69" s="257" t="s">
        <v>302</v>
      </c>
      <c r="I69" s="255" t="s">
        <v>24</v>
      </c>
      <c r="J69" s="255" t="s">
        <v>303</v>
      </c>
      <c r="K69" s="255" t="s">
        <v>304</v>
      </c>
      <c r="L69" s="256">
        <v>43137</v>
      </c>
      <c r="M69" s="256">
        <v>43138</v>
      </c>
      <c r="N69" s="256">
        <v>43159</v>
      </c>
      <c r="O69" s="811" t="s">
        <v>305</v>
      </c>
      <c r="P69" s="811"/>
      <c r="Q69" s="811"/>
      <c r="R69" s="811"/>
      <c r="S69" s="255" t="s">
        <v>406</v>
      </c>
      <c r="T69" s="175" t="s">
        <v>297</v>
      </c>
      <c r="U69" s="86" t="s">
        <v>293</v>
      </c>
      <c r="V69" s="157"/>
      <c r="W69" s="282" t="s">
        <v>30</v>
      </c>
      <c r="X69" s="195" t="s">
        <v>344</v>
      </c>
      <c r="Y69" s="16"/>
      <c r="Z69" s="1"/>
    </row>
    <row r="70" spans="1:26" s="279" customFormat="1" ht="111" hidden="1" customHeight="1" x14ac:dyDescent="0.25">
      <c r="A70" s="803"/>
      <c r="B70" s="805"/>
      <c r="C70" s="805"/>
      <c r="D70" s="806"/>
      <c r="E70" s="805"/>
      <c r="F70" s="805"/>
      <c r="G70" s="807"/>
      <c r="H70" s="257" t="s">
        <v>306</v>
      </c>
      <c r="I70" s="255" t="s">
        <v>24</v>
      </c>
      <c r="J70" s="255" t="s">
        <v>295</v>
      </c>
      <c r="K70" s="255" t="s">
        <v>307</v>
      </c>
      <c r="L70" s="256">
        <v>43137</v>
      </c>
      <c r="M70" s="256">
        <v>43138</v>
      </c>
      <c r="N70" s="256">
        <v>43143</v>
      </c>
      <c r="O70" s="811" t="s">
        <v>308</v>
      </c>
      <c r="P70" s="811"/>
      <c r="Q70" s="811"/>
      <c r="R70" s="811"/>
      <c r="S70" s="255" t="s">
        <v>407</v>
      </c>
      <c r="T70" s="175" t="s">
        <v>297</v>
      </c>
      <c r="U70" s="86" t="s">
        <v>293</v>
      </c>
      <c r="V70" s="157"/>
      <c r="W70" s="282" t="s">
        <v>30</v>
      </c>
      <c r="X70" s="195" t="s">
        <v>344</v>
      </c>
      <c r="Y70" s="16"/>
      <c r="Z70" s="1"/>
    </row>
    <row r="71" spans="1:26" s="234" customFormat="1" ht="312.75" hidden="1" customHeight="1" x14ac:dyDescent="0.25">
      <c r="A71" s="803"/>
      <c r="B71" s="805"/>
      <c r="C71" s="805"/>
      <c r="D71" s="806"/>
      <c r="E71" s="805"/>
      <c r="F71" s="805"/>
      <c r="G71" s="807"/>
      <c r="H71" s="195" t="s">
        <v>309</v>
      </c>
      <c r="I71" s="193" t="s">
        <v>24</v>
      </c>
      <c r="J71" s="193" t="s">
        <v>310</v>
      </c>
      <c r="K71" s="193" t="s">
        <v>311</v>
      </c>
      <c r="L71" s="229">
        <v>43137</v>
      </c>
      <c r="M71" s="229">
        <v>43189</v>
      </c>
      <c r="N71" s="229">
        <v>43281</v>
      </c>
      <c r="O71" s="801" t="s">
        <v>506</v>
      </c>
      <c r="P71" s="801"/>
      <c r="Q71" s="801"/>
      <c r="R71" s="801"/>
      <c r="S71" s="193" t="s">
        <v>400</v>
      </c>
      <c r="T71" s="219" t="s">
        <v>586</v>
      </c>
      <c r="U71" s="194" t="s">
        <v>540</v>
      </c>
      <c r="V71" s="230" t="s">
        <v>160</v>
      </c>
      <c r="W71" s="231" t="s">
        <v>30</v>
      </c>
      <c r="X71" s="195" t="s">
        <v>538</v>
      </c>
      <c r="Y71" s="232"/>
      <c r="Z71" s="233"/>
    </row>
    <row r="72" spans="1:26" s="234" customFormat="1" ht="409.6" hidden="1" customHeight="1" x14ac:dyDescent="0.25">
      <c r="A72" s="803"/>
      <c r="B72" s="805"/>
      <c r="C72" s="805"/>
      <c r="D72" s="806"/>
      <c r="E72" s="805"/>
      <c r="F72" s="805"/>
      <c r="G72" s="807"/>
      <c r="H72" s="195" t="s">
        <v>312</v>
      </c>
      <c r="I72" s="193" t="s">
        <v>24</v>
      </c>
      <c r="J72" s="193" t="s">
        <v>310</v>
      </c>
      <c r="K72" s="193" t="s">
        <v>313</v>
      </c>
      <c r="L72" s="229">
        <v>43137</v>
      </c>
      <c r="M72" s="229">
        <v>43189</v>
      </c>
      <c r="N72" s="229">
        <v>43281</v>
      </c>
      <c r="O72" s="801" t="s">
        <v>507</v>
      </c>
      <c r="P72" s="801"/>
      <c r="Q72" s="801"/>
      <c r="R72" s="801"/>
      <c r="S72" s="193" t="s">
        <v>401</v>
      </c>
      <c r="T72" s="219" t="s">
        <v>574</v>
      </c>
      <c r="U72" s="194" t="s">
        <v>587</v>
      </c>
      <c r="V72" s="230" t="s">
        <v>160</v>
      </c>
      <c r="W72" s="231" t="s">
        <v>30</v>
      </c>
      <c r="X72" s="195" t="s">
        <v>539</v>
      </c>
      <c r="Y72" s="232"/>
      <c r="Z72" s="233"/>
    </row>
    <row r="73" spans="1:26" s="234" customFormat="1" ht="189.75" hidden="1" customHeight="1" x14ac:dyDescent="0.25">
      <c r="A73" s="803"/>
      <c r="B73" s="805"/>
      <c r="C73" s="805"/>
      <c r="D73" s="806"/>
      <c r="E73" s="805"/>
      <c r="F73" s="805"/>
      <c r="G73" s="807"/>
      <c r="H73" s="196" t="s">
        <v>314</v>
      </c>
      <c r="I73" s="193" t="s">
        <v>24</v>
      </c>
      <c r="J73" s="242" t="s">
        <v>315</v>
      </c>
      <c r="K73" s="242" t="s">
        <v>296</v>
      </c>
      <c r="L73" s="243">
        <v>43137</v>
      </c>
      <c r="M73" s="243"/>
      <c r="N73" s="243"/>
      <c r="O73" s="821" t="s">
        <v>508</v>
      </c>
      <c r="P73" s="821"/>
      <c r="Q73" s="821"/>
      <c r="R73" s="821"/>
      <c r="S73" s="242"/>
      <c r="T73" s="219" t="s">
        <v>575</v>
      </c>
      <c r="U73" s="252" t="s">
        <v>588</v>
      </c>
      <c r="V73" s="230" t="s">
        <v>160</v>
      </c>
      <c r="W73" s="231" t="s">
        <v>30</v>
      </c>
      <c r="X73" s="195" t="s">
        <v>541</v>
      </c>
      <c r="Y73" s="232"/>
      <c r="Z73" s="233"/>
    </row>
    <row r="74" spans="1:26" s="279" customFormat="1" ht="409.5" hidden="1" x14ac:dyDescent="0.25">
      <c r="A74" s="803"/>
      <c r="B74" s="805"/>
      <c r="C74" s="805"/>
      <c r="D74" s="806"/>
      <c r="E74" s="805"/>
      <c r="F74" s="805"/>
      <c r="G74" s="807"/>
      <c r="H74" s="257" t="s">
        <v>316</v>
      </c>
      <c r="I74" s="255" t="s">
        <v>24</v>
      </c>
      <c r="J74" s="255" t="s">
        <v>317</v>
      </c>
      <c r="K74" s="255" t="s">
        <v>318</v>
      </c>
      <c r="L74" s="256">
        <v>43137</v>
      </c>
      <c r="M74" s="256">
        <v>43136</v>
      </c>
      <c r="N74" s="256">
        <v>43280</v>
      </c>
      <c r="O74" s="810" t="s">
        <v>319</v>
      </c>
      <c r="P74" s="811"/>
      <c r="Q74" s="811"/>
      <c r="R74" s="811"/>
      <c r="S74" s="198" t="s">
        <v>402</v>
      </c>
      <c r="T74" s="205" t="s">
        <v>408</v>
      </c>
      <c r="U74" s="257" t="s">
        <v>368</v>
      </c>
      <c r="V74" s="157"/>
      <c r="W74" s="282" t="s">
        <v>30</v>
      </c>
      <c r="X74" s="195" t="s">
        <v>413</v>
      </c>
      <c r="Y74" s="16"/>
      <c r="Z74" s="1"/>
    </row>
    <row r="75" spans="1:26" s="234" customFormat="1" ht="248.25" hidden="1" customHeight="1" x14ac:dyDescent="0.25">
      <c r="A75" s="803"/>
      <c r="B75" s="805"/>
      <c r="C75" s="805"/>
      <c r="D75" s="806"/>
      <c r="E75" s="805"/>
      <c r="F75" s="805"/>
      <c r="G75" s="807"/>
      <c r="H75" s="195" t="s">
        <v>320</v>
      </c>
      <c r="I75" s="193" t="s">
        <v>24</v>
      </c>
      <c r="J75" s="193" t="s">
        <v>321</v>
      </c>
      <c r="K75" s="193" t="s">
        <v>318</v>
      </c>
      <c r="L75" s="229">
        <v>43137</v>
      </c>
      <c r="M75" s="229">
        <v>43136</v>
      </c>
      <c r="N75" s="229">
        <v>43280</v>
      </c>
      <c r="O75" s="801" t="s">
        <v>509</v>
      </c>
      <c r="P75" s="801"/>
      <c r="Q75" s="801"/>
      <c r="R75" s="801"/>
      <c r="S75" s="193"/>
      <c r="T75" s="219" t="s">
        <v>576</v>
      </c>
      <c r="U75" s="194" t="s">
        <v>589</v>
      </c>
      <c r="V75" s="230" t="s">
        <v>160</v>
      </c>
      <c r="W75" s="231" t="s">
        <v>30</v>
      </c>
      <c r="X75" s="195" t="s">
        <v>542</v>
      </c>
      <c r="Y75" s="232"/>
      <c r="Z75" s="233"/>
    </row>
    <row r="76" spans="1:26" s="279" customFormat="1" ht="76.5" hidden="1" x14ac:dyDescent="0.25">
      <c r="A76" s="804"/>
      <c r="B76" s="805"/>
      <c r="C76" s="805"/>
      <c r="D76" s="806"/>
      <c r="E76" s="805"/>
      <c r="F76" s="805"/>
      <c r="G76" s="807"/>
      <c r="H76" s="257" t="s">
        <v>322</v>
      </c>
      <c r="I76" s="255" t="s">
        <v>24</v>
      </c>
      <c r="J76" s="255" t="s">
        <v>323</v>
      </c>
      <c r="K76" s="255" t="s">
        <v>324</v>
      </c>
      <c r="L76" s="256">
        <v>43137</v>
      </c>
      <c r="M76" s="256">
        <v>43136</v>
      </c>
      <c r="N76" s="256">
        <v>43159</v>
      </c>
      <c r="O76" s="811" t="s">
        <v>325</v>
      </c>
      <c r="P76" s="811"/>
      <c r="Q76" s="811"/>
      <c r="R76" s="811"/>
      <c r="S76" s="198" t="s">
        <v>403</v>
      </c>
      <c r="T76" s="175" t="s">
        <v>326</v>
      </c>
      <c r="U76" s="86" t="s">
        <v>327</v>
      </c>
      <c r="V76" s="157"/>
      <c r="W76" s="282" t="s">
        <v>30</v>
      </c>
      <c r="X76" s="195" t="s">
        <v>344</v>
      </c>
      <c r="Y76" s="16"/>
      <c r="Z76" s="1"/>
    </row>
    <row r="77" spans="1:26" s="234" customFormat="1" ht="409.5" hidden="1" x14ac:dyDescent="0.25">
      <c r="A77" s="803"/>
      <c r="B77" s="805"/>
      <c r="C77" s="805"/>
      <c r="D77" s="806"/>
      <c r="E77" s="805"/>
      <c r="F77" s="805"/>
      <c r="G77" s="807"/>
      <c r="H77" s="195" t="s">
        <v>328</v>
      </c>
      <c r="I77" s="193" t="s">
        <v>24</v>
      </c>
      <c r="J77" s="193" t="s">
        <v>329</v>
      </c>
      <c r="K77" s="193" t="s">
        <v>330</v>
      </c>
      <c r="L77" s="229">
        <v>43137</v>
      </c>
      <c r="M77" s="229">
        <v>43160</v>
      </c>
      <c r="N77" s="229">
        <v>43464</v>
      </c>
      <c r="O77" s="822" t="s">
        <v>510</v>
      </c>
      <c r="P77" s="822"/>
      <c r="Q77" s="822"/>
      <c r="R77" s="822"/>
      <c r="S77" s="193"/>
      <c r="T77" s="190" t="s">
        <v>577</v>
      </c>
      <c r="U77" s="253" t="s">
        <v>592</v>
      </c>
      <c r="V77" s="230" t="s">
        <v>160</v>
      </c>
      <c r="W77" s="231" t="s">
        <v>30</v>
      </c>
      <c r="X77" s="195" t="s">
        <v>543</v>
      </c>
      <c r="Y77" s="232"/>
      <c r="Z77" s="233"/>
    </row>
    <row r="78" spans="1:26" s="279" customFormat="1" ht="267" hidden="1" customHeight="1" x14ac:dyDescent="0.25">
      <c r="A78" s="803"/>
      <c r="B78" s="805"/>
      <c r="C78" s="805"/>
      <c r="D78" s="806"/>
      <c r="E78" s="805"/>
      <c r="F78" s="805"/>
      <c r="G78" s="807"/>
      <c r="H78" s="295" t="s">
        <v>331</v>
      </c>
      <c r="I78" s="255" t="s">
        <v>24</v>
      </c>
      <c r="J78" s="255" t="s">
        <v>295</v>
      </c>
      <c r="K78" s="255" t="s">
        <v>332</v>
      </c>
      <c r="L78" s="256">
        <v>43137</v>
      </c>
      <c r="M78" s="256">
        <v>43137</v>
      </c>
      <c r="N78" s="256">
        <v>43159</v>
      </c>
      <c r="O78" s="810" t="s">
        <v>347</v>
      </c>
      <c r="P78" s="811"/>
      <c r="Q78" s="811"/>
      <c r="R78" s="811"/>
      <c r="S78" s="255"/>
      <c r="T78" s="205" t="s">
        <v>409</v>
      </c>
      <c r="U78" s="254" t="s">
        <v>416</v>
      </c>
      <c r="V78" s="204"/>
      <c r="W78" s="282" t="s">
        <v>30</v>
      </c>
      <c r="X78" s="195" t="s">
        <v>369</v>
      </c>
      <c r="Y78" s="16"/>
      <c r="Z78" s="1"/>
    </row>
    <row r="79" spans="1:26" s="279" customFormat="1" ht="73.5" hidden="1" customHeight="1" x14ac:dyDescent="0.25">
      <c r="A79" s="803"/>
      <c r="B79" s="805"/>
      <c r="C79" s="805"/>
      <c r="D79" s="806"/>
      <c r="E79" s="805"/>
      <c r="F79" s="805"/>
      <c r="G79" s="807"/>
      <c r="H79" s="295" t="s">
        <v>333</v>
      </c>
      <c r="I79" s="255" t="s">
        <v>24</v>
      </c>
      <c r="J79" s="255" t="s">
        <v>334</v>
      </c>
      <c r="K79" s="255" t="s">
        <v>318</v>
      </c>
      <c r="L79" s="256">
        <v>43137</v>
      </c>
      <c r="M79" s="256">
        <v>43137</v>
      </c>
      <c r="N79" s="256">
        <v>43159</v>
      </c>
      <c r="O79" s="810" t="s">
        <v>345</v>
      </c>
      <c r="P79" s="811"/>
      <c r="Q79" s="811"/>
      <c r="R79" s="811"/>
      <c r="S79" s="255"/>
      <c r="T79" s="175" t="s">
        <v>367</v>
      </c>
      <c r="U79" s="254" t="s">
        <v>346</v>
      </c>
      <c r="V79" s="204"/>
      <c r="W79" s="282" t="s">
        <v>30</v>
      </c>
      <c r="X79" s="195" t="s">
        <v>414</v>
      </c>
      <c r="Y79" s="16"/>
      <c r="Z79" s="1"/>
    </row>
    <row r="80" spans="1:26" s="234" customFormat="1" ht="409.5" hidden="1" x14ac:dyDescent="0.25">
      <c r="A80" s="803"/>
      <c r="B80" s="805"/>
      <c r="C80" s="805"/>
      <c r="D80" s="806"/>
      <c r="E80" s="805"/>
      <c r="F80" s="805"/>
      <c r="G80" s="807"/>
      <c r="H80" s="195" t="s">
        <v>335</v>
      </c>
      <c r="I80" s="193" t="s">
        <v>24</v>
      </c>
      <c r="J80" s="283"/>
      <c r="K80" s="193" t="s">
        <v>336</v>
      </c>
      <c r="L80" s="229">
        <v>43137</v>
      </c>
      <c r="M80" s="229">
        <v>43143</v>
      </c>
      <c r="N80" s="229">
        <v>43147</v>
      </c>
      <c r="O80" s="801" t="s">
        <v>392</v>
      </c>
      <c r="P80" s="801"/>
      <c r="Q80" s="801"/>
      <c r="R80" s="801"/>
      <c r="S80" s="193" t="s">
        <v>390</v>
      </c>
      <c r="T80" s="219" t="s">
        <v>410</v>
      </c>
      <c r="U80" s="194" t="s">
        <v>394</v>
      </c>
      <c r="V80" s="230" t="s">
        <v>160</v>
      </c>
      <c r="W80" s="231" t="s">
        <v>30</v>
      </c>
      <c r="X80" s="195" t="s">
        <v>419</v>
      </c>
      <c r="Y80" s="232"/>
      <c r="Z80" s="233"/>
    </row>
    <row r="81" spans="1:26" s="234" customFormat="1" ht="408" hidden="1" x14ac:dyDescent="0.25">
      <c r="A81" s="803"/>
      <c r="B81" s="805"/>
      <c r="C81" s="805"/>
      <c r="D81" s="806"/>
      <c r="E81" s="805"/>
      <c r="F81" s="805"/>
      <c r="G81" s="807"/>
      <c r="H81" s="195" t="s">
        <v>337</v>
      </c>
      <c r="I81" s="193" t="s">
        <v>144</v>
      </c>
      <c r="J81" s="193" t="s">
        <v>338</v>
      </c>
      <c r="K81" s="193" t="s">
        <v>339</v>
      </c>
      <c r="L81" s="229">
        <v>43131</v>
      </c>
      <c r="M81" s="229">
        <v>43281</v>
      </c>
      <c r="N81" s="229">
        <v>43281</v>
      </c>
      <c r="O81" s="812" t="s">
        <v>391</v>
      </c>
      <c r="P81" s="813"/>
      <c r="Q81" s="813"/>
      <c r="R81" s="814"/>
      <c r="S81" s="193"/>
      <c r="T81" s="219" t="s">
        <v>411</v>
      </c>
      <c r="U81" s="194"/>
      <c r="V81" s="241"/>
      <c r="W81" s="231" t="s">
        <v>30</v>
      </c>
      <c r="X81" s="195" t="s">
        <v>417</v>
      </c>
      <c r="Y81" s="232"/>
      <c r="Z81" s="233"/>
    </row>
    <row r="82" spans="1:26" s="234" customFormat="1" ht="408" hidden="1" x14ac:dyDescent="0.25">
      <c r="A82" s="803"/>
      <c r="B82" s="805"/>
      <c r="C82" s="805"/>
      <c r="D82" s="806"/>
      <c r="E82" s="805"/>
      <c r="F82" s="805"/>
      <c r="G82" s="807"/>
      <c r="H82" s="195" t="s">
        <v>340</v>
      </c>
      <c r="I82" s="193" t="s">
        <v>144</v>
      </c>
      <c r="J82" s="193" t="s">
        <v>338</v>
      </c>
      <c r="K82" s="193" t="s">
        <v>341</v>
      </c>
      <c r="L82" s="229">
        <v>43131</v>
      </c>
      <c r="M82" s="229">
        <v>43160</v>
      </c>
      <c r="N82" s="229">
        <v>43281</v>
      </c>
      <c r="O82" s="815"/>
      <c r="P82" s="816"/>
      <c r="Q82" s="816"/>
      <c r="R82" s="817"/>
      <c r="S82" s="193"/>
      <c r="T82" s="219" t="s">
        <v>412</v>
      </c>
      <c r="U82" s="194"/>
      <c r="V82" s="241"/>
      <c r="W82" s="231" t="s">
        <v>30</v>
      </c>
      <c r="X82" s="195" t="s">
        <v>418</v>
      </c>
      <c r="Y82" s="232"/>
      <c r="Z82" s="233"/>
    </row>
    <row r="83" spans="1:26" s="234" customFormat="1" ht="129" hidden="1" customHeight="1" x14ac:dyDescent="0.25">
      <c r="A83" s="803"/>
      <c r="B83" s="805"/>
      <c r="C83" s="805"/>
      <c r="D83" s="806"/>
      <c r="E83" s="805"/>
      <c r="F83" s="805"/>
      <c r="G83" s="807"/>
      <c r="H83" s="195" t="s">
        <v>342</v>
      </c>
      <c r="I83" s="193" t="s">
        <v>144</v>
      </c>
      <c r="J83" s="193" t="s">
        <v>338</v>
      </c>
      <c r="K83" s="193" t="s">
        <v>343</v>
      </c>
      <c r="L83" s="229">
        <v>43131</v>
      </c>
      <c r="M83" s="229">
        <v>43252</v>
      </c>
      <c r="N83" s="229">
        <v>43281</v>
      </c>
      <c r="O83" s="818"/>
      <c r="P83" s="819"/>
      <c r="Q83" s="819"/>
      <c r="R83" s="820"/>
      <c r="S83" s="193"/>
      <c r="T83" s="219" t="s">
        <v>412</v>
      </c>
      <c r="U83" s="194"/>
      <c r="V83" s="241"/>
      <c r="W83" s="231" t="s">
        <v>30</v>
      </c>
      <c r="X83" s="195" t="s">
        <v>415</v>
      </c>
      <c r="Y83" s="232"/>
      <c r="Z83" s="233"/>
    </row>
    <row r="84" spans="1:26" s="278" customFormat="1" ht="133.5" customHeight="1" x14ac:dyDescent="0.25">
      <c r="A84" s="276">
        <v>1</v>
      </c>
      <c r="B84" s="276" t="s">
        <v>133</v>
      </c>
      <c r="C84" s="276" t="s">
        <v>15</v>
      </c>
      <c r="D84" s="304">
        <v>43451</v>
      </c>
      <c r="E84" s="257" t="s">
        <v>516</v>
      </c>
      <c r="F84" s="268" t="s">
        <v>142</v>
      </c>
      <c r="G84" s="177" t="s">
        <v>515</v>
      </c>
      <c r="H84" s="257" t="s">
        <v>517</v>
      </c>
      <c r="I84" s="255" t="s">
        <v>144</v>
      </c>
      <c r="J84" s="268" t="s">
        <v>518</v>
      </c>
      <c r="K84" s="176" t="s">
        <v>514</v>
      </c>
      <c r="L84" s="179">
        <v>43451</v>
      </c>
      <c r="M84" s="179">
        <v>43480</v>
      </c>
      <c r="N84" s="179">
        <v>43494</v>
      </c>
      <c r="O84" s="600" t="s">
        <v>614</v>
      </c>
      <c r="P84" s="272" t="s">
        <v>615</v>
      </c>
      <c r="Q84" s="86" t="s">
        <v>628</v>
      </c>
      <c r="R84" s="86"/>
      <c r="S84" s="86" t="s">
        <v>163</v>
      </c>
      <c r="T84" s="274" t="s">
        <v>30</v>
      </c>
      <c r="U84" s="277" t="s">
        <v>650</v>
      </c>
      <c r="Y84" s="273"/>
    </row>
    <row r="85" spans="1:26" ht="72" customHeight="1" x14ac:dyDescent="0.25">
      <c r="T85" s="13"/>
    </row>
    <row r="86" spans="1:26" ht="72" customHeight="1" x14ac:dyDescent="0.25">
      <c r="T86" s="13"/>
    </row>
    <row r="87" spans="1:26" ht="72" customHeight="1" x14ac:dyDescent="0.25">
      <c r="T87" s="13"/>
    </row>
    <row r="88" spans="1:26" ht="72" customHeight="1" x14ac:dyDescent="0.25">
      <c r="T88" s="13"/>
    </row>
    <row r="89" spans="1:26" ht="127.5" customHeight="1" x14ac:dyDescent="0.25">
      <c r="T89" s="13"/>
    </row>
    <row r="90" spans="1:26" ht="127.5" customHeight="1" x14ac:dyDescent="0.25">
      <c r="T90" s="13"/>
    </row>
    <row r="91" spans="1:26" ht="127.5" customHeight="1" x14ac:dyDescent="0.25">
      <c r="T91" s="13"/>
    </row>
    <row r="92" spans="1:26" ht="127.5" customHeight="1" x14ac:dyDescent="0.25">
      <c r="T92" s="13"/>
    </row>
    <row r="93" spans="1:26" ht="127.5" customHeight="1" x14ac:dyDescent="0.25">
      <c r="T93" s="13"/>
    </row>
    <row r="94" spans="1:26" ht="127.5" customHeight="1" x14ac:dyDescent="0.25">
      <c r="T94" s="13"/>
    </row>
    <row r="95" spans="1:26" ht="127.5" customHeight="1" x14ac:dyDescent="0.25">
      <c r="T95" s="13"/>
    </row>
    <row r="96" spans="1:26" ht="127.5" customHeight="1" x14ac:dyDescent="0.25">
      <c r="T96" s="13"/>
    </row>
    <row r="97" spans="20:20" ht="127.5" customHeight="1" x14ac:dyDescent="0.25">
      <c r="T97" s="13"/>
    </row>
    <row r="98" spans="20:20" ht="127.5" customHeight="1" x14ac:dyDescent="0.25">
      <c r="T98" s="13"/>
    </row>
    <row r="99" spans="20:20" ht="127.5" customHeight="1" x14ac:dyDescent="0.25">
      <c r="T99" s="13"/>
    </row>
    <row r="100" spans="20:20" ht="127.5" customHeight="1" x14ac:dyDescent="0.25">
      <c r="T100" s="13"/>
    </row>
    <row r="101" spans="20:20" ht="127.5" customHeight="1" x14ac:dyDescent="0.25">
      <c r="T101" s="13"/>
    </row>
    <row r="102" spans="20:20" ht="127.5" customHeight="1" x14ac:dyDescent="0.25">
      <c r="T102" s="13"/>
    </row>
    <row r="103" spans="20:20" ht="127.5" customHeight="1" x14ac:dyDescent="0.25">
      <c r="T103" s="13"/>
    </row>
    <row r="104" spans="20:20" ht="127.5" customHeight="1" x14ac:dyDescent="0.25">
      <c r="T104" s="13"/>
    </row>
    <row r="105" spans="20:20" ht="127.5" customHeight="1" x14ac:dyDescent="0.25">
      <c r="T105" s="13"/>
    </row>
    <row r="106" spans="20:20" ht="127.5" customHeight="1" x14ac:dyDescent="0.25">
      <c r="T106" s="13"/>
    </row>
    <row r="107" spans="20:20" ht="127.5" customHeight="1" x14ac:dyDescent="0.25">
      <c r="T107" s="13"/>
    </row>
    <row r="108" spans="20:20" ht="127.5" customHeight="1" x14ac:dyDescent="0.25">
      <c r="T108" s="13"/>
    </row>
    <row r="109" spans="20:20" ht="127.5" customHeight="1" x14ac:dyDescent="0.25">
      <c r="T109" s="13"/>
    </row>
    <row r="110" spans="20:20" ht="127.5" customHeight="1" x14ac:dyDescent="0.25">
      <c r="T110" s="13"/>
    </row>
    <row r="111" spans="20:20" ht="127.5" customHeight="1" x14ac:dyDescent="0.25">
      <c r="T111" s="13"/>
    </row>
    <row r="112" spans="20:20" ht="127.5" customHeight="1" x14ac:dyDescent="0.25">
      <c r="T112" s="13"/>
    </row>
    <row r="113" spans="20:20" ht="127.5" customHeight="1" x14ac:dyDescent="0.25">
      <c r="T113" s="13"/>
    </row>
    <row r="114" spans="20:20" ht="127.5" customHeight="1" x14ac:dyDescent="0.25">
      <c r="T114" s="13"/>
    </row>
    <row r="115" spans="20:20" ht="127.5" customHeight="1" x14ac:dyDescent="0.25">
      <c r="T115" s="13"/>
    </row>
    <row r="116" spans="20:20" ht="127.5" customHeight="1" x14ac:dyDescent="0.25">
      <c r="T116" s="13"/>
    </row>
    <row r="117" spans="20:20" ht="127.5" customHeight="1" x14ac:dyDescent="0.25">
      <c r="T117" s="13"/>
    </row>
    <row r="118" spans="20:20" ht="127.5" customHeight="1" x14ac:dyDescent="0.25">
      <c r="T118" s="13"/>
    </row>
    <row r="119" spans="20:20" ht="127.5" customHeight="1" x14ac:dyDescent="0.25">
      <c r="T119" s="13"/>
    </row>
    <row r="120" spans="20:20" ht="127.5" customHeight="1" x14ac:dyDescent="0.25">
      <c r="T120" s="13"/>
    </row>
    <row r="121" spans="20:20" ht="127.5" customHeight="1" x14ac:dyDescent="0.25">
      <c r="T121" s="13"/>
    </row>
    <row r="122" spans="20:20" ht="127.5" customHeight="1" x14ac:dyDescent="0.25">
      <c r="T122" s="13"/>
    </row>
    <row r="123" spans="20:20" ht="127.5" customHeight="1" x14ac:dyDescent="0.25">
      <c r="T123" s="13"/>
    </row>
    <row r="124" spans="20:20" ht="127.5" customHeight="1" x14ac:dyDescent="0.25">
      <c r="T124" s="13"/>
    </row>
    <row r="125" spans="20:20" ht="127.5" customHeight="1" x14ac:dyDescent="0.25">
      <c r="T125" s="13"/>
    </row>
    <row r="126" spans="20:20" ht="127.5" customHeight="1" x14ac:dyDescent="0.25">
      <c r="T126" s="13"/>
    </row>
    <row r="127" spans="20:20" ht="127.5" customHeight="1" x14ac:dyDescent="0.25">
      <c r="T127" s="13"/>
    </row>
    <row r="128" spans="20:20" ht="127.5" customHeight="1" x14ac:dyDescent="0.25">
      <c r="T128" s="13"/>
    </row>
    <row r="129" spans="20:20" ht="127.5" customHeight="1" x14ac:dyDescent="0.25">
      <c r="T129" s="13"/>
    </row>
    <row r="130" spans="20:20" ht="127.5" customHeight="1" x14ac:dyDescent="0.25">
      <c r="T130" s="13"/>
    </row>
    <row r="131" spans="20:20" ht="127.5" customHeight="1" x14ac:dyDescent="0.25">
      <c r="T131" s="13"/>
    </row>
    <row r="132" spans="20:20" ht="127.5" customHeight="1" x14ac:dyDescent="0.25">
      <c r="T132" s="13"/>
    </row>
    <row r="133" spans="20:20" ht="127.5" customHeight="1" x14ac:dyDescent="0.25">
      <c r="T133" s="13"/>
    </row>
    <row r="134" spans="20:20" ht="127.5" customHeight="1" x14ac:dyDescent="0.25">
      <c r="T134" s="13"/>
    </row>
    <row r="135" spans="20:20" ht="127.5" customHeight="1" x14ac:dyDescent="0.25">
      <c r="T135" s="13"/>
    </row>
    <row r="136" spans="20:20" ht="127.5" customHeight="1" x14ac:dyDescent="0.25">
      <c r="T136" s="13"/>
    </row>
    <row r="137" spans="20:20" ht="127.5" customHeight="1" x14ac:dyDescent="0.25">
      <c r="T137" s="13"/>
    </row>
    <row r="138" spans="20:20" ht="127.5" customHeight="1" x14ac:dyDescent="0.25">
      <c r="T138" s="13"/>
    </row>
    <row r="139" spans="20:20" ht="127.5" customHeight="1" x14ac:dyDescent="0.25">
      <c r="T139" s="13"/>
    </row>
    <row r="140" spans="20:20" ht="127.5" customHeight="1" x14ac:dyDescent="0.25">
      <c r="T140" s="13"/>
    </row>
    <row r="141" spans="20:20" ht="127.5" customHeight="1" x14ac:dyDescent="0.25">
      <c r="T141" s="13"/>
    </row>
    <row r="142" spans="20:20" ht="127.5" customHeight="1" x14ac:dyDescent="0.25">
      <c r="T142" s="13"/>
    </row>
    <row r="143" spans="20:20" ht="127.5" customHeight="1" x14ac:dyDescent="0.25">
      <c r="T143" s="13"/>
    </row>
    <row r="144" spans="20:20" ht="127.5" customHeight="1" x14ac:dyDescent="0.25">
      <c r="T144" s="13"/>
    </row>
    <row r="145" spans="20:20" ht="127.5" customHeight="1" x14ac:dyDescent="0.25">
      <c r="T145" s="13"/>
    </row>
    <row r="146" spans="20:20" ht="127.5" customHeight="1" x14ac:dyDescent="0.25">
      <c r="T146" s="13"/>
    </row>
    <row r="147" spans="20:20" ht="127.5" customHeight="1" x14ac:dyDescent="0.25">
      <c r="T147" s="13"/>
    </row>
    <row r="148" spans="20:20" ht="127.5" customHeight="1" x14ac:dyDescent="0.25">
      <c r="T148" s="13"/>
    </row>
    <row r="149" spans="20:20" ht="127.5" customHeight="1" x14ac:dyDescent="0.25">
      <c r="T149" s="13"/>
    </row>
    <row r="150" spans="20:20" ht="127.5" customHeight="1" x14ac:dyDescent="0.25">
      <c r="T150" s="13"/>
    </row>
    <row r="151" spans="20:20" ht="127.5" customHeight="1" x14ac:dyDescent="0.25">
      <c r="T151" s="13"/>
    </row>
    <row r="152" spans="20:20" ht="127.5" customHeight="1" x14ac:dyDescent="0.25">
      <c r="T152" s="13"/>
    </row>
    <row r="153" spans="20:20" ht="127.5" customHeight="1" x14ac:dyDescent="0.25">
      <c r="T153" s="13"/>
    </row>
    <row r="154" spans="20:20" ht="127.5" customHeight="1" x14ac:dyDescent="0.25">
      <c r="T154" s="13"/>
    </row>
    <row r="155" spans="20:20" ht="127.5" customHeight="1" x14ac:dyDescent="0.25">
      <c r="T155" s="13"/>
    </row>
    <row r="156" spans="20:20" ht="127.5" customHeight="1" x14ac:dyDescent="0.25">
      <c r="T156" s="13"/>
    </row>
    <row r="157" spans="20:20" ht="127.5" customHeight="1" x14ac:dyDescent="0.25">
      <c r="T157" s="13"/>
    </row>
    <row r="158" spans="20:20" ht="127.5" customHeight="1" x14ac:dyDescent="0.25">
      <c r="T158" s="13"/>
    </row>
    <row r="159" spans="20:20" ht="127.5" customHeight="1" x14ac:dyDescent="0.25">
      <c r="T159" s="13"/>
    </row>
    <row r="160" spans="20:20" ht="127.5" customHeight="1" x14ac:dyDescent="0.25">
      <c r="T160" s="13"/>
    </row>
    <row r="161" spans="20:20" ht="127.5" customHeight="1" x14ac:dyDescent="0.25">
      <c r="T161" s="13"/>
    </row>
    <row r="162" spans="20:20" x14ac:dyDescent="0.25">
      <c r="T162" s="13"/>
    </row>
    <row r="163" spans="20:20" x14ac:dyDescent="0.25">
      <c r="T163" s="13"/>
    </row>
    <row r="164" spans="20:20" x14ac:dyDescent="0.25">
      <c r="T164" s="13"/>
    </row>
    <row r="165" spans="20:20" x14ac:dyDescent="0.25">
      <c r="T165" s="13"/>
    </row>
    <row r="166" spans="20:20" x14ac:dyDescent="0.25">
      <c r="T166" s="13"/>
    </row>
    <row r="167" spans="20:20" x14ac:dyDescent="0.25">
      <c r="T167" s="13"/>
    </row>
    <row r="168" spans="20:20" x14ac:dyDescent="0.25">
      <c r="T168" s="13"/>
    </row>
    <row r="169" spans="20:20" x14ac:dyDescent="0.25">
      <c r="T169" s="13"/>
    </row>
    <row r="170" spans="20:20" x14ac:dyDescent="0.25">
      <c r="T170" s="13"/>
    </row>
    <row r="171" spans="20:20" x14ac:dyDescent="0.25">
      <c r="T171" s="13"/>
    </row>
    <row r="172" spans="20:20" x14ac:dyDescent="0.25">
      <c r="T172" s="13"/>
    </row>
    <row r="173" spans="20:20" x14ac:dyDescent="0.25">
      <c r="T173" s="13"/>
    </row>
    <row r="174" spans="20:20" x14ac:dyDescent="0.25">
      <c r="T174" s="13"/>
    </row>
    <row r="175" spans="20:20" x14ac:dyDescent="0.25">
      <c r="T175" s="13"/>
    </row>
    <row r="176" spans="20:20" x14ac:dyDescent="0.25">
      <c r="T176" s="13"/>
    </row>
    <row r="177" spans="20:20" x14ac:dyDescent="0.25">
      <c r="T177" s="13"/>
    </row>
    <row r="178" spans="20:20" x14ac:dyDescent="0.25">
      <c r="T178" s="13"/>
    </row>
    <row r="179" spans="20:20" x14ac:dyDescent="0.25">
      <c r="T179" s="13"/>
    </row>
    <row r="180" spans="20:20" x14ac:dyDescent="0.25">
      <c r="T180" s="13"/>
    </row>
    <row r="181" spans="20:20" x14ac:dyDescent="0.25">
      <c r="T181" s="13"/>
    </row>
    <row r="182" spans="20:20" x14ac:dyDescent="0.25">
      <c r="T182" s="13"/>
    </row>
    <row r="183" spans="20:20" x14ac:dyDescent="0.25">
      <c r="T183" s="13"/>
    </row>
    <row r="184" spans="20:20" x14ac:dyDescent="0.25">
      <c r="T184" s="13"/>
    </row>
    <row r="185" spans="20:20" x14ac:dyDescent="0.25">
      <c r="T185" s="13"/>
    </row>
    <row r="186" spans="20:20" x14ac:dyDescent="0.25">
      <c r="T186" s="13"/>
    </row>
    <row r="187" spans="20:20" x14ac:dyDescent="0.25">
      <c r="T187" s="13"/>
    </row>
    <row r="188" spans="20:20" x14ac:dyDescent="0.25">
      <c r="T188" s="13"/>
    </row>
    <row r="189" spans="20:20" x14ac:dyDescent="0.25">
      <c r="T189" s="13"/>
    </row>
    <row r="190" spans="20:20" x14ac:dyDescent="0.25">
      <c r="T190" s="13"/>
    </row>
    <row r="191" spans="20:20" x14ac:dyDescent="0.25">
      <c r="T191" s="13"/>
    </row>
    <row r="192" spans="20:20" x14ac:dyDescent="0.25">
      <c r="T192" s="13"/>
    </row>
    <row r="193" spans="20:20" x14ac:dyDescent="0.25">
      <c r="T193" s="13"/>
    </row>
    <row r="194" spans="20:20" x14ac:dyDescent="0.25">
      <c r="T194" s="13"/>
    </row>
    <row r="195" spans="20:20" x14ac:dyDescent="0.25">
      <c r="T195" s="13"/>
    </row>
    <row r="196" spans="20:20" x14ac:dyDescent="0.25">
      <c r="T196" s="13"/>
    </row>
    <row r="197" spans="20:20" x14ac:dyDescent="0.25">
      <c r="T197" s="13"/>
    </row>
    <row r="198" spans="20:20" x14ac:dyDescent="0.25">
      <c r="T198" s="13"/>
    </row>
    <row r="199" spans="20:20" x14ac:dyDescent="0.25">
      <c r="T199" s="13"/>
    </row>
    <row r="200" spans="20:20" x14ac:dyDescent="0.25">
      <c r="T200" s="13"/>
    </row>
    <row r="201" spans="20:20" x14ac:dyDescent="0.25">
      <c r="T201" s="13"/>
    </row>
    <row r="202" spans="20:20" x14ac:dyDescent="0.25">
      <c r="T202" s="13"/>
    </row>
    <row r="203" spans="20:20" x14ac:dyDescent="0.25">
      <c r="T203" s="13"/>
    </row>
    <row r="204" spans="20:20" x14ac:dyDescent="0.25">
      <c r="T204" s="13"/>
    </row>
    <row r="205" spans="20:20" x14ac:dyDescent="0.25">
      <c r="T205" s="13"/>
    </row>
    <row r="206" spans="20:20" x14ac:dyDescent="0.25">
      <c r="T206" s="13"/>
    </row>
    <row r="207" spans="20:20" x14ac:dyDescent="0.25">
      <c r="T207" s="13"/>
    </row>
    <row r="208" spans="20:20" x14ac:dyDescent="0.25">
      <c r="T208" s="13"/>
    </row>
    <row r="209" spans="20:20" x14ac:dyDescent="0.25">
      <c r="T209" s="13"/>
    </row>
    <row r="210" spans="20:20" x14ac:dyDescent="0.25">
      <c r="T210" s="13"/>
    </row>
    <row r="211" spans="20:20" x14ac:dyDescent="0.25">
      <c r="T211" s="13"/>
    </row>
    <row r="212" spans="20:20" x14ac:dyDescent="0.25">
      <c r="T212" s="13"/>
    </row>
    <row r="213" spans="20:20" x14ac:dyDescent="0.25">
      <c r="T213" s="13"/>
    </row>
    <row r="214" spans="20:20" x14ac:dyDescent="0.25">
      <c r="T214" s="13"/>
    </row>
    <row r="215" spans="20:20" x14ac:dyDescent="0.25">
      <c r="T215" s="13"/>
    </row>
    <row r="216" spans="20:20" x14ac:dyDescent="0.25">
      <c r="T216" s="13"/>
    </row>
    <row r="217" spans="20:20" x14ac:dyDescent="0.25">
      <c r="T217" s="13"/>
    </row>
    <row r="218" spans="20:20" x14ac:dyDescent="0.25">
      <c r="T218" s="13"/>
    </row>
    <row r="219" spans="20:20" x14ac:dyDescent="0.25">
      <c r="T219" s="13"/>
    </row>
    <row r="220" spans="20:20" x14ac:dyDescent="0.25">
      <c r="T220" s="13"/>
    </row>
    <row r="221" spans="20:20" x14ac:dyDescent="0.25">
      <c r="T221" s="13"/>
    </row>
    <row r="222" spans="20:20" x14ac:dyDescent="0.25">
      <c r="T222" s="13"/>
    </row>
    <row r="223" spans="20:20" x14ac:dyDescent="0.25">
      <c r="T223" s="13"/>
    </row>
    <row r="224" spans="20:20" x14ac:dyDescent="0.25">
      <c r="T224" s="13"/>
    </row>
    <row r="225" spans="20:20" x14ac:dyDescent="0.25">
      <c r="T225" s="13"/>
    </row>
    <row r="226" spans="20:20" x14ac:dyDescent="0.25">
      <c r="T226" s="13"/>
    </row>
    <row r="227" spans="20:20" x14ac:dyDescent="0.25">
      <c r="T227" s="13"/>
    </row>
    <row r="228" spans="20:20" x14ac:dyDescent="0.25">
      <c r="T228" s="13"/>
    </row>
    <row r="229" spans="20:20" x14ac:dyDescent="0.25">
      <c r="T229" s="13"/>
    </row>
    <row r="230" spans="20:20" x14ac:dyDescent="0.25">
      <c r="T230" s="13"/>
    </row>
    <row r="231" spans="20:20" x14ac:dyDescent="0.25">
      <c r="T231" s="13"/>
    </row>
    <row r="232" spans="20:20" x14ac:dyDescent="0.25">
      <c r="T232" s="13"/>
    </row>
    <row r="233" spans="20:20" x14ac:dyDescent="0.25">
      <c r="T233" s="13"/>
    </row>
    <row r="234" spans="20:20" x14ac:dyDescent="0.25">
      <c r="T234" s="13"/>
    </row>
    <row r="235" spans="20:20" x14ac:dyDescent="0.25">
      <c r="T235" s="13"/>
    </row>
    <row r="236" spans="20:20" x14ac:dyDescent="0.25">
      <c r="T236" s="13"/>
    </row>
    <row r="237" spans="20:20" x14ac:dyDescent="0.25">
      <c r="T237" s="13"/>
    </row>
    <row r="238" spans="20:20" x14ac:dyDescent="0.25">
      <c r="T238" s="13"/>
    </row>
    <row r="239" spans="20:20" x14ac:dyDescent="0.25">
      <c r="T239" s="13"/>
    </row>
    <row r="240" spans="20:20" x14ac:dyDescent="0.25">
      <c r="T240" s="13"/>
    </row>
    <row r="241" spans="20:20" x14ac:dyDescent="0.25">
      <c r="T241" s="13"/>
    </row>
    <row r="242" spans="20:20" x14ac:dyDescent="0.25">
      <c r="T242" s="13"/>
    </row>
    <row r="243" spans="20:20" x14ac:dyDescent="0.25">
      <c r="T243" s="13"/>
    </row>
    <row r="244" spans="20:20" x14ac:dyDescent="0.25">
      <c r="T244" s="13"/>
    </row>
    <row r="245" spans="20:20" x14ac:dyDescent="0.25">
      <c r="T245" s="13"/>
    </row>
    <row r="246" spans="20:20" x14ac:dyDescent="0.25">
      <c r="T246" s="13"/>
    </row>
    <row r="247" spans="20:20" x14ac:dyDescent="0.25">
      <c r="T247" s="13"/>
    </row>
    <row r="248" spans="20:20" x14ac:dyDescent="0.25">
      <c r="T248" s="13"/>
    </row>
    <row r="249" spans="20:20" x14ac:dyDescent="0.25">
      <c r="T249" s="13"/>
    </row>
    <row r="250" spans="20:20" x14ac:dyDescent="0.25">
      <c r="T250" s="13"/>
    </row>
    <row r="251" spans="20:20" x14ac:dyDescent="0.25">
      <c r="T251" s="13"/>
    </row>
    <row r="252" spans="20:20" x14ac:dyDescent="0.25">
      <c r="T252" s="13"/>
    </row>
    <row r="253" spans="20:20" x14ac:dyDescent="0.25">
      <c r="T253" s="13"/>
    </row>
    <row r="254" spans="20:20" x14ac:dyDescent="0.25">
      <c r="T254" s="13"/>
    </row>
    <row r="255" spans="20:20" x14ac:dyDescent="0.25">
      <c r="T255" s="13"/>
    </row>
    <row r="256" spans="20:20" x14ac:dyDescent="0.25">
      <c r="T256" s="13"/>
    </row>
    <row r="257" spans="20:20" x14ac:dyDescent="0.25">
      <c r="T257" s="13"/>
    </row>
    <row r="258" spans="20:20" x14ac:dyDescent="0.25">
      <c r="T258" s="13"/>
    </row>
    <row r="259" spans="20:20" x14ac:dyDescent="0.25">
      <c r="T259" s="13"/>
    </row>
    <row r="260" spans="20:20" x14ac:dyDescent="0.25">
      <c r="T260" s="13"/>
    </row>
    <row r="261" spans="20:20" x14ac:dyDescent="0.25">
      <c r="T261" s="13"/>
    </row>
    <row r="262" spans="20:20" x14ac:dyDescent="0.25">
      <c r="T262" s="13"/>
    </row>
    <row r="263" spans="20:20" x14ac:dyDescent="0.25">
      <c r="T263" s="13"/>
    </row>
    <row r="264" spans="20:20" x14ac:dyDescent="0.25">
      <c r="T264" s="13"/>
    </row>
    <row r="265" spans="20:20" x14ac:dyDescent="0.25">
      <c r="T265" s="13"/>
    </row>
    <row r="266" spans="20:20" x14ac:dyDescent="0.25">
      <c r="T266" s="13"/>
    </row>
    <row r="267" spans="20:20" x14ac:dyDescent="0.25">
      <c r="T267" s="13"/>
    </row>
    <row r="268" spans="20:20" x14ac:dyDescent="0.25">
      <c r="T268" s="13"/>
    </row>
    <row r="269" spans="20:20" x14ac:dyDescent="0.25">
      <c r="T269" s="13"/>
    </row>
    <row r="270" spans="20:20" x14ac:dyDescent="0.25">
      <c r="T270" s="13"/>
    </row>
    <row r="271" spans="20:20" x14ac:dyDescent="0.25">
      <c r="T271" s="13"/>
    </row>
    <row r="272" spans="20:20" x14ac:dyDescent="0.25">
      <c r="T272" s="13"/>
    </row>
    <row r="273" spans="20:20" x14ac:dyDescent="0.25">
      <c r="T273" s="13"/>
    </row>
    <row r="274" spans="20:20" x14ac:dyDescent="0.25">
      <c r="T274" s="13"/>
    </row>
    <row r="275" spans="20:20" x14ac:dyDescent="0.25">
      <c r="T275" s="13"/>
    </row>
    <row r="276" spans="20:20" x14ac:dyDescent="0.25">
      <c r="T276" s="13"/>
    </row>
    <row r="277" spans="20:20" x14ac:dyDescent="0.25">
      <c r="T277" s="13"/>
    </row>
    <row r="278" spans="20:20" x14ac:dyDescent="0.25">
      <c r="T278" s="13"/>
    </row>
    <row r="279" spans="20:20" x14ac:dyDescent="0.25">
      <c r="T279" s="13"/>
    </row>
    <row r="280" spans="20:20" x14ac:dyDescent="0.25">
      <c r="T280" s="13"/>
    </row>
    <row r="281" spans="20:20" x14ac:dyDescent="0.25">
      <c r="T281" s="13"/>
    </row>
    <row r="282" spans="20:20" x14ac:dyDescent="0.25">
      <c r="T282" s="13"/>
    </row>
    <row r="283" spans="20:20" x14ac:dyDescent="0.25">
      <c r="T283" s="13"/>
    </row>
    <row r="284" spans="20:20" x14ac:dyDescent="0.25">
      <c r="T284" s="13"/>
    </row>
    <row r="285" spans="20:20" x14ac:dyDescent="0.25">
      <c r="T285" s="13"/>
    </row>
    <row r="286" spans="20:20" x14ac:dyDescent="0.25">
      <c r="T286" s="13"/>
    </row>
    <row r="287" spans="20:20" x14ac:dyDescent="0.25">
      <c r="T287" s="13"/>
    </row>
    <row r="288" spans="20:20" x14ac:dyDescent="0.25">
      <c r="T288" s="13"/>
    </row>
    <row r="289" spans="20:20" x14ac:dyDescent="0.25">
      <c r="T289" s="13"/>
    </row>
    <row r="290" spans="20:20" x14ac:dyDescent="0.25">
      <c r="T290" s="13"/>
    </row>
    <row r="291" spans="20:20" x14ac:dyDescent="0.25">
      <c r="T291" s="13"/>
    </row>
    <row r="292" spans="20:20" x14ac:dyDescent="0.25">
      <c r="T292" s="13"/>
    </row>
    <row r="293" spans="20:20" x14ac:dyDescent="0.25">
      <c r="T293" s="13"/>
    </row>
    <row r="294" spans="20:20" x14ac:dyDescent="0.25">
      <c r="T294" s="13"/>
    </row>
    <row r="295" spans="20:20" x14ac:dyDescent="0.25">
      <c r="T295" s="13"/>
    </row>
    <row r="296" spans="20:20" x14ac:dyDescent="0.25">
      <c r="T296" s="13"/>
    </row>
    <row r="297" spans="20:20" x14ac:dyDescent="0.25">
      <c r="T297" s="13"/>
    </row>
    <row r="298" spans="20:20" x14ac:dyDescent="0.25">
      <c r="T298" s="13"/>
    </row>
    <row r="299" spans="20:20" x14ac:dyDescent="0.25">
      <c r="T299" s="13"/>
    </row>
    <row r="300" spans="20:20" x14ac:dyDescent="0.25">
      <c r="T300" s="13"/>
    </row>
    <row r="301" spans="20:20" x14ac:dyDescent="0.25">
      <c r="T301" s="13"/>
    </row>
    <row r="302" spans="20:20" x14ac:dyDescent="0.25">
      <c r="T302" s="13"/>
    </row>
    <row r="303" spans="20:20" x14ac:dyDescent="0.25">
      <c r="T303" s="13"/>
    </row>
    <row r="304" spans="20:20" x14ac:dyDescent="0.25">
      <c r="T304" s="13"/>
    </row>
    <row r="305" spans="20:20" x14ac:dyDescent="0.25">
      <c r="T305" s="13"/>
    </row>
    <row r="306" spans="20:20" x14ac:dyDescent="0.25">
      <c r="T306" s="13"/>
    </row>
    <row r="307" spans="20:20" x14ac:dyDescent="0.25">
      <c r="T307" s="13"/>
    </row>
    <row r="308" spans="20:20" x14ac:dyDescent="0.25">
      <c r="T308" s="13"/>
    </row>
    <row r="309" spans="20:20" x14ac:dyDescent="0.25">
      <c r="T309" s="13"/>
    </row>
    <row r="310" spans="20:20" x14ac:dyDescent="0.25">
      <c r="T310" s="13"/>
    </row>
    <row r="311" spans="20:20" x14ac:dyDescent="0.25">
      <c r="T311" s="13"/>
    </row>
    <row r="312" spans="20:20" x14ac:dyDescent="0.25">
      <c r="T312" s="13"/>
    </row>
    <row r="313" spans="20:20" x14ac:dyDescent="0.25">
      <c r="T313" s="13"/>
    </row>
    <row r="314" spans="20:20" x14ac:dyDescent="0.25">
      <c r="T314" s="13"/>
    </row>
    <row r="315" spans="20:20" x14ac:dyDescent="0.25">
      <c r="T315" s="13"/>
    </row>
    <row r="316" spans="20:20" x14ac:dyDescent="0.25">
      <c r="T316" s="13"/>
    </row>
    <row r="317" spans="20:20" x14ac:dyDescent="0.25">
      <c r="T317" s="13"/>
    </row>
    <row r="318" spans="20:20" x14ac:dyDescent="0.25">
      <c r="T318" s="13"/>
    </row>
    <row r="319" spans="20:20" x14ac:dyDescent="0.25">
      <c r="T319" s="13"/>
    </row>
    <row r="320" spans="20:20" x14ac:dyDescent="0.25">
      <c r="T320" s="13"/>
    </row>
    <row r="321" spans="20:20" x14ac:dyDescent="0.25">
      <c r="T321" s="13"/>
    </row>
    <row r="322" spans="20:20" x14ac:dyDescent="0.25">
      <c r="T322" s="13"/>
    </row>
    <row r="323" spans="20:20" x14ac:dyDescent="0.25">
      <c r="T323" s="13"/>
    </row>
    <row r="324" spans="20:20" x14ac:dyDescent="0.25">
      <c r="T324" s="13"/>
    </row>
    <row r="325" spans="20:20" x14ac:dyDescent="0.25">
      <c r="T325" s="13"/>
    </row>
    <row r="326" spans="20:20" x14ac:dyDescent="0.25">
      <c r="T326" s="13"/>
    </row>
    <row r="327" spans="20:20" x14ac:dyDescent="0.25">
      <c r="T327" s="13"/>
    </row>
    <row r="328" spans="20:20" x14ac:dyDescent="0.25">
      <c r="T328" s="13"/>
    </row>
    <row r="329" spans="20:20" x14ac:dyDescent="0.25">
      <c r="T329" s="13"/>
    </row>
    <row r="330" spans="20:20" x14ac:dyDescent="0.25">
      <c r="T330" s="13"/>
    </row>
    <row r="331" spans="20:20" x14ac:dyDescent="0.25">
      <c r="T331" s="13"/>
    </row>
    <row r="332" spans="20:20" x14ac:dyDescent="0.25">
      <c r="T332" s="13"/>
    </row>
    <row r="333" spans="20:20" x14ac:dyDescent="0.25">
      <c r="T333" s="13"/>
    </row>
    <row r="334" spans="20:20" x14ac:dyDescent="0.25">
      <c r="T334" s="13"/>
    </row>
    <row r="335" spans="20:20" x14ac:dyDescent="0.25">
      <c r="T335" s="13"/>
    </row>
    <row r="336" spans="20:20" x14ac:dyDescent="0.25">
      <c r="T336" s="13"/>
    </row>
    <row r="337" spans="20:20" x14ac:dyDescent="0.25">
      <c r="T337" s="13"/>
    </row>
    <row r="338" spans="20:20" x14ac:dyDescent="0.25">
      <c r="T338" s="13"/>
    </row>
    <row r="339" spans="20:20" x14ac:dyDescent="0.25">
      <c r="T339" s="13"/>
    </row>
    <row r="340" spans="20:20" x14ac:dyDescent="0.25">
      <c r="T340" s="13"/>
    </row>
    <row r="341" spans="20:20" x14ac:dyDescent="0.25">
      <c r="T341" s="13"/>
    </row>
    <row r="342" spans="20:20" x14ac:dyDescent="0.25">
      <c r="T342" s="13"/>
    </row>
    <row r="343" spans="20:20" x14ac:dyDescent="0.25">
      <c r="T343" s="13"/>
    </row>
    <row r="344" spans="20:20" x14ac:dyDescent="0.25">
      <c r="T344" s="13"/>
    </row>
    <row r="345" spans="20:20" x14ac:dyDescent="0.25">
      <c r="T345" s="13"/>
    </row>
    <row r="346" spans="20:20" x14ac:dyDescent="0.25">
      <c r="T346" s="13"/>
    </row>
    <row r="347" spans="20:20" x14ac:dyDescent="0.25">
      <c r="T347" s="13"/>
    </row>
    <row r="348" spans="20:20" x14ac:dyDescent="0.25">
      <c r="T348" s="13"/>
    </row>
    <row r="349" spans="20:20" x14ac:dyDescent="0.25">
      <c r="T349" s="13"/>
    </row>
    <row r="350" spans="20:20" x14ac:dyDescent="0.25">
      <c r="T350" s="13"/>
    </row>
    <row r="351" spans="20:20" x14ac:dyDescent="0.25">
      <c r="T351" s="13"/>
    </row>
    <row r="352" spans="20:20" x14ac:dyDescent="0.25">
      <c r="T352" s="13"/>
    </row>
    <row r="353" spans="20:20" x14ac:dyDescent="0.25">
      <c r="T353" s="13"/>
    </row>
    <row r="354" spans="20:20" x14ac:dyDescent="0.25">
      <c r="T354" s="13"/>
    </row>
    <row r="355" spans="20:20" x14ac:dyDescent="0.25">
      <c r="T355" s="13"/>
    </row>
    <row r="356" spans="20:20" x14ac:dyDescent="0.25">
      <c r="T356" s="13"/>
    </row>
    <row r="357" spans="20:20" x14ac:dyDescent="0.25">
      <c r="T357" s="13"/>
    </row>
    <row r="358" spans="20:20" x14ac:dyDescent="0.25">
      <c r="T358" s="13"/>
    </row>
    <row r="359" spans="20:20" x14ac:dyDescent="0.25">
      <c r="T359" s="13"/>
    </row>
    <row r="360" spans="20:20" x14ac:dyDescent="0.25">
      <c r="T360" s="13"/>
    </row>
    <row r="361" spans="20:20" x14ac:dyDescent="0.25">
      <c r="T361" s="13"/>
    </row>
    <row r="362" spans="20:20" x14ac:dyDescent="0.25">
      <c r="T362" s="13"/>
    </row>
    <row r="363" spans="20:20" x14ac:dyDescent="0.25">
      <c r="T363" s="13"/>
    </row>
    <row r="364" spans="20:20" x14ac:dyDescent="0.25">
      <c r="T364" s="13"/>
    </row>
    <row r="365" spans="20:20" x14ac:dyDescent="0.25">
      <c r="T365" s="13"/>
    </row>
    <row r="366" spans="20:20" x14ac:dyDescent="0.25">
      <c r="T366" s="13"/>
    </row>
    <row r="367" spans="20:20" x14ac:dyDescent="0.25">
      <c r="T367" s="13"/>
    </row>
    <row r="368" spans="20:20" x14ac:dyDescent="0.25">
      <c r="T368" s="13"/>
    </row>
    <row r="369" spans="20:20" x14ac:dyDescent="0.25">
      <c r="T369" s="13"/>
    </row>
    <row r="370" spans="20:20" x14ac:dyDescent="0.25">
      <c r="T370" s="13"/>
    </row>
    <row r="371" spans="20:20" x14ac:dyDescent="0.25">
      <c r="T371" s="13"/>
    </row>
    <row r="372" spans="20:20" x14ac:dyDescent="0.25">
      <c r="T372" s="13"/>
    </row>
    <row r="373" spans="20:20" x14ac:dyDescent="0.25">
      <c r="T373" s="13"/>
    </row>
    <row r="374" spans="20:20" x14ac:dyDescent="0.25">
      <c r="T374" s="13"/>
    </row>
    <row r="375" spans="20:20" x14ac:dyDescent="0.25">
      <c r="T375" s="13"/>
    </row>
    <row r="376" spans="20:20" x14ac:dyDescent="0.25">
      <c r="T376" s="13"/>
    </row>
    <row r="377" spans="20:20" x14ac:dyDescent="0.25">
      <c r="T377" s="13"/>
    </row>
    <row r="378" spans="20:20" x14ac:dyDescent="0.25">
      <c r="T378" s="13"/>
    </row>
    <row r="379" spans="20:20" x14ac:dyDescent="0.25">
      <c r="T379" s="13"/>
    </row>
    <row r="380" spans="20:20" x14ac:dyDescent="0.25">
      <c r="T380" s="13"/>
    </row>
    <row r="381" spans="20:20" x14ac:dyDescent="0.25">
      <c r="T381" s="13"/>
    </row>
    <row r="382" spans="20:20" x14ac:dyDescent="0.25">
      <c r="T382" s="13"/>
    </row>
    <row r="383" spans="20:20" x14ac:dyDescent="0.25">
      <c r="T383" s="13"/>
    </row>
    <row r="384" spans="20:20" x14ac:dyDescent="0.25">
      <c r="T384" s="13"/>
    </row>
    <row r="385" spans="20:20" x14ac:dyDescent="0.25">
      <c r="T385" s="13"/>
    </row>
    <row r="386" spans="20:20" x14ac:dyDescent="0.25">
      <c r="T386" s="13"/>
    </row>
    <row r="387" spans="20:20" x14ac:dyDescent="0.25">
      <c r="T387" s="13"/>
    </row>
    <row r="388" spans="20:20" x14ac:dyDescent="0.25">
      <c r="T388" s="13"/>
    </row>
    <row r="389" spans="20:20" x14ac:dyDescent="0.25">
      <c r="T389" s="13"/>
    </row>
    <row r="390" spans="20:20" x14ac:dyDescent="0.25">
      <c r="T390" s="13"/>
    </row>
    <row r="391" spans="20:20" x14ac:dyDescent="0.25">
      <c r="T391" s="13"/>
    </row>
    <row r="392" spans="20:20" x14ac:dyDescent="0.25">
      <c r="T392" s="13"/>
    </row>
    <row r="393" spans="20:20" x14ac:dyDescent="0.25">
      <c r="T393" s="13"/>
    </row>
    <row r="394" spans="20:20" x14ac:dyDescent="0.25">
      <c r="T394" s="13"/>
    </row>
    <row r="395" spans="20:20" x14ac:dyDescent="0.25">
      <c r="T395" s="13"/>
    </row>
    <row r="396" spans="20:20" x14ac:dyDescent="0.25">
      <c r="T396" s="13"/>
    </row>
    <row r="397" spans="20:20" x14ac:dyDescent="0.25">
      <c r="T397" s="13"/>
    </row>
    <row r="398" spans="20:20" x14ac:dyDescent="0.25">
      <c r="T398" s="13"/>
    </row>
    <row r="399" spans="20:20" x14ac:dyDescent="0.25">
      <c r="T399" s="13"/>
    </row>
    <row r="400" spans="20:20" x14ac:dyDescent="0.25">
      <c r="T400" s="13"/>
    </row>
    <row r="401" spans="20:20" x14ac:dyDescent="0.25">
      <c r="T401" s="13"/>
    </row>
    <row r="402" spans="20:20" x14ac:dyDescent="0.25">
      <c r="T402" s="13"/>
    </row>
    <row r="403" spans="20:20" x14ac:dyDescent="0.25">
      <c r="T403" s="13"/>
    </row>
    <row r="404" spans="20:20" x14ac:dyDescent="0.25">
      <c r="T404" s="13"/>
    </row>
    <row r="405" spans="20:20" x14ac:dyDescent="0.25">
      <c r="T405" s="13"/>
    </row>
    <row r="406" spans="20:20" x14ac:dyDescent="0.25">
      <c r="T406" s="13"/>
    </row>
    <row r="407" spans="20:20" x14ac:dyDescent="0.25">
      <c r="T407" s="13"/>
    </row>
    <row r="408" spans="20:20" x14ac:dyDescent="0.25">
      <c r="T408" s="13"/>
    </row>
    <row r="409" spans="20:20" x14ac:dyDescent="0.25">
      <c r="T409" s="13"/>
    </row>
    <row r="410" spans="20:20" x14ac:dyDescent="0.25">
      <c r="T410" s="13"/>
    </row>
    <row r="411" spans="20:20" x14ac:dyDescent="0.25">
      <c r="T411" s="13"/>
    </row>
    <row r="412" spans="20:20" x14ac:dyDescent="0.25">
      <c r="T412" s="13"/>
    </row>
    <row r="413" spans="20:20" x14ac:dyDescent="0.25">
      <c r="T413" s="13"/>
    </row>
    <row r="414" spans="20:20" x14ac:dyDescent="0.25">
      <c r="T414" s="13"/>
    </row>
    <row r="415" spans="20:20" x14ac:dyDescent="0.25">
      <c r="T415" s="13"/>
    </row>
    <row r="416" spans="20:20" x14ac:dyDescent="0.25">
      <c r="T416" s="13"/>
    </row>
    <row r="417" spans="20:20" x14ac:dyDescent="0.25">
      <c r="T417" s="13"/>
    </row>
    <row r="418" spans="20:20" x14ac:dyDescent="0.25">
      <c r="T418" s="13"/>
    </row>
    <row r="419" spans="20:20" x14ac:dyDescent="0.25">
      <c r="T419" s="13"/>
    </row>
    <row r="420" spans="20:20" x14ac:dyDescent="0.25">
      <c r="T420" s="13"/>
    </row>
    <row r="421" spans="20:20" x14ac:dyDescent="0.25">
      <c r="T421" s="13"/>
    </row>
    <row r="422" spans="20:20" x14ac:dyDescent="0.25">
      <c r="T422" s="13"/>
    </row>
    <row r="423" spans="20:20" x14ac:dyDescent="0.25">
      <c r="T423" s="13"/>
    </row>
    <row r="424" spans="20:20" x14ac:dyDescent="0.25">
      <c r="T424" s="13"/>
    </row>
    <row r="425" spans="20:20" x14ac:dyDescent="0.25">
      <c r="T425" s="13"/>
    </row>
    <row r="426" spans="20:20" x14ac:dyDescent="0.25">
      <c r="T426" s="13"/>
    </row>
    <row r="427" spans="20:20" x14ac:dyDescent="0.25">
      <c r="T427" s="13"/>
    </row>
    <row r="428" spans="20:20" x14ac:dyDescent="0.25">
      <c r="T428" s="13"/>
    </row>
    <row r="429" spans="20:20" x14ac:dyDescent="0.25">
      <c r="T429" s="13"/>
    </row>
    <row r="430" spans="20:20" x14ac:dyDescent="0.25">
      <c r="T430" s="13"/>
    </row>
    <row r="431" spans="20:20" x14ac:dyDescent="0.25">
      <c r="T431" s="13"/>
    </row>
    <row r="432" spans="20:20" x14ac:dyDescent="0.25">
      <c r="T432" s="13"/>
    </row>
    <row r="433" spans="20:20" x14ac:dyDescent="0.25">
      <c r="T433" s="13"/>
    </row>
    <row r="434" spans="20:20" x14ac:dyDescent="0.25">
      <c r="T434" s="13"/>
    </row>
    <row r="435" spans="20:20" x14ac:dyDescent="0.25">
      <c r="T435" s="13"/>
    </row>
    <row r="436" spans="20:20" x14ac:dyDescent="0.25">
      <c r="T436" s="13"/>
    </row>
    <row r="437" spans="20:20" x14ac:dyDescent="0.25">
      <c r="T437" s="13"/>
    </row>
    <row r="438" spans="20:20" x14ac:dyDescent="0.25">
      <c r="T438" s="13"/>
    </row>
    <row r="439" spans="20:20" x14ac:dyDescent="0.25">
      <c r="T439" s="13"/>
    </row>
    <row r="440" spans="20:20" x14ac:dyDescent="0.25">
      <c r="T440" s="13"/>
    </row>
    <row r="441" spans="20:20" x14ac:dyDescent="0.25">
      <c r="T441" s="13"/>
    </row>
    <row r="442" spans="20:20" x14ac:dyDescent="0.25">
      <c r="T442" s="13"/>
    </row>
    <row r="443" spans="20:20" x14ac:dyDescent="0.25">
      <c r="T443" s="13"/>
    </row>
    <row r="444" spans="20:20" x14ac:dyDescent="0.25">
      <c r="T444" s="13"/>
    </row>
    <row r="445" spans="20:20" x14ac:dyDescent="0.25">
      <c r="T445" s="13"/>
    </row>
    <row r="446" spans="20:20" x14ac:dyDescent="0.25">
      <c r="T446" s="13"/>
    </row>
    <row r="447" spans="20:20" x14ac:dyDescent="0.25">
      <c r="T447" s="13"/>
    </row>
    <row r="448" spans="20:20" x14ac:dyDescent="0.25">
      <c r="T448" s="13"/>
    </row>
    <row r="449" spans="20:20" x14ac:dyDescent="0.25">
      <c r="T449" s="13"/>
    </row>
    <row r="450" spans="20:20" x14ac:dyDescent="0.25">
      <c r="T450" s="13"/>
    </row>
    <row r="451" spans="20:20" x14ac:dyDescent="0.25">
      <c r="T451" s="13"/>
    </row>
    <row r="452" spans="20:20" x14ac:dyDescent="0.25">
      <c r="T452" s="13"/>
    </row>
    <row r="453" spans="20:20" x14ac:dyDescent="0.25">
      <c r="T453" s="13"/>
    </row>
    <row r="454" spans="20:20" x14ac:dyDescent="0.25">
      <c r="T454" s="13"/>
    </row>
    <row r="455" spans="20:20" x14ac:dyDescent="0.25">
      <c r="T455" s="13"/>
    </row>
    <row r="456" spans="20:20" x14ac:dyDescent="0.25">
      <c r="T456" s="13"/>
    </row>
    <row r="457" spans="20:20" x14ac:dyDescent="0.25">
      <c r="T457" s="13"/>
    </row>
    <row r="458" spans="20:20" x14ac:dyDescent="0.25">
      <c r="T458" s="13"/>
    </row>
    <row r="459" spans="20:20" x14ac:dyDescent="0.25">
      <c r="T459" s="13"/>
    </row>
    <row r="460" spans="20:20" x14ac:dyDescent="0.25">
      <c r="T460" s="13"/>
    </row>
    <row r="461" spans="20:20" x14ac:dyDescent="0.25">
      <c r="T461" s="13"/>
    </row>
    <row r="462" spans="20:20" x14ac:dyDescent="0.25">
      <c r="T462" s="13"/>
    </row>
    <row r="463" spans="20:20" x14ac:dyDescent="0.25">
      <c r="T463" s="13"/>
    </row>
    <row r="464" spans="20:20" x14ac:dyDescent="0.25">
      <c r="T464" s="13"/>
    </row>
    <row r="465" spans="20:20" x14ac:dyDescent="0.25">
      <c r="T465" s="13"/>
    </row>
    <row r="466" spans="20:20" x14ac:dyDescent="0.25">
      <c r="T466" s="13"/>
    </row>
    <row r="467" spans="20:20" x14ac:dyDescent="0.25">
      <c r="T467" s="13"/>
    </row>
    <row r="468" spans="20:20" x14ac:dyDescent="0.25">
      <c r="T468" s="13"/>
    </row>
    <row r="469" spans="20:20" x14ac:dyDescent="0.25">
      <c r="T469" s="13"/>
    </row>
    <row r="470" spans="20:20" x14ac:dyDescent="0.25">
      <c r="T470" s="13"/>
    </row>
    <row r="471" spans="20:20" x14ac:dyDescent="0.25">
      <c r="T471" s="13"/>
    </row>
    <row r="472" spans="20:20" x14ac:dyDescent="0.25">
      <c r="T472" s="13"/>
    </row>
    <row r="473" spans="20:20" x14ac:dyDescent="0.25">
      <c r="T473" s="13"/>
    </row>
    <row r="474" spans="20:20" x14ac:dyDescent="0.25">
      <c r="T474" s="13"/>
    </row>
    <row r="475" spans="20:20" x14ac:dyDescent="0.25">
      <c r="T475" s="13"/>
    </row>
    <row r="476" spans="20:20" x14ac:dyDescent="0.25">
      <c r="T476" s="13"/>
    </row>
    <row r="477" spans="20:20" x14ac:dyDescent="0.25">
      <c r="T477" s="13"/>
    </row>
    <row r="478" spans="20:20" x14ac:dyDescent="0.25">
      <c r="T478" s="13"/>
    </row>
    <row r="479" spans="20:20" x14ac:dyDescent="0.25">
      <c r="T479" s="13"/>
    </row>
    <row r="480" spans="20:20" x14ac:dyDescent="0.25">
      <c r="T480" s="13"/>
    </row>
    <row r="481" spans="20:20" x14ac:dyDescent="0.25">
      <c r="T481" s="13"/>
    </row>
    <row r="482" spans="20:20" x14ac:dyDescent="0.25">
      <c r="T482" s="13"/>
    </row>
    <row r="483" spans="20:20" x14ac:dyDescent="0.25">
      <c r="T483" s="13"/>
    </row>
    <row r="484" spans="20:20" x14ac:dyDescent="0.25">
      <c r="T484" s="13"/>
    </row>
    <row r="485" spans="20:20" x14ac:dyDescent="0.25">
      <c r="T485" s="13"/>
    </row>
    <row r="486" spans="20:20" x14ac:dyDescent="0.25">
      <c r="T486" s="13"/>
    </row>
    <row r="487" spans="20:20" x14ac:dyDescent="0.25">
      <c r="T487" s="13"/>
    </row>
    <row r="488" spans="20:20" x14ac:dyDescent="0.25">
      <c r="T488" s="13"/>
    </row>
    <row r="489" spans="20:20" x14ac:dyDescent="0.25">
      <c r="T489" s="13"/>
    </row>
    <row r="490" spans="20:20" x14ac:dyDescent="0.25">
      <c r="T490" s="13"/>
    </row>
    <row r="491" spans="20:20" x14ac:dyDescent="0.25">
      <c r="T491" s="13"/>
    </row>
    <row r="492" spans="20:20" x14ac:dyDescent="0.25">
      <c r="T492" s="13"/>
    </row>
    <row r="493" spans="20:20" x14ac:dyDescent="0.25">
      <c r="T493" s="13"/>
    </row>
    <row r="494" spans="20:20" x14ac:dyDescent="0.25">
      <c r="T494" s="13"/>
    </row>
    <row r="495" spans="20:20" x14ac:dyDescent="0.25">
      <c r="T495" s="13"/>
    </row>
    <row r="496" spans="20:20" x14ac:dyDescent="0.25">
      <c r="T496" s="13"/>
    </row>
    <row r="497" spans="20:20" x14ac:dyDescent="0.25">
      <c r="T497" s="13"/>
    </row>
    <row r="498" spans="20:20" x14ac:dyDescent="0.25">
      <c r="T498" s="13"/>
    </row>
    <row r="499" spans="20:20" x14ac:dyDescent="0.25">
      <c r="T499" s="13"/>
    </row>
    <row r="500" spans="20:20" x14ac:dyDescent="0.25">
      <c r="T500" s="13"/>
    </row>
    <row r="501" spans="20:20" x14ac:dyDescent="0.25">
      <c r="T501" s="13"/>
    </row>
    <row r="502" spans="20:20" x14ac:dyDescent="0.25">
      <c r="T502" s="13"/>
    </row>
    <row r="503" spans="20:20" x14ac:dyDescent="0.25">
      <c r="T503" s="13"/>
    </row>
    <row r="504" spans="20:20" x14ac:dyDescent="0.25">
      <c r="T504" s="13"/>
    </row>
    <row r="505" spans="20:20" x14ac:dyDescent="0.25">
      <c r="T505" s="13"/>
    </row>
    <row r="506" spans="20:20" x14ac:dyDescent="0.25">
      <c r="T506" s="13"/>
    </row>
    <row r="507" spans="20:20" x14ac:dyDescent="0.25">
      <c r="T507" s="13"/>
    </row>
    <row r="508" spans="20:20" x14ac:dyDescent="0.25">
      <c r="T508" s="13"/>
    </row>
    <row r="509" spans="20:20" x14ac:dyDescent="0.25">
      <c r="T509" s="13"/>
    </row>
    <row r="510" spans="20:20" x14ac:dyDescent="0.25">
      <c r="T510" s="13"/>
    </row>
    <row r="511" spans="20:20" x14ac:dyDescent="0.25">
      <c r="T511" s="13"/>
    </row>
    <row r="512" spans="20:20" x14ac:dyDescent="0.25">
      <c r="T512" s="13"/>
    </row>
    <row r="513" spans="20:20" x14ac:dyDescent="0.25">
      <c r="T513" s="13"/>
    </row>
    <row r="514" spans="20:20" x14ac:dyDescent="0.25">
      <c r="T514" s="13"/>
    </row>
    <row r="515" spans="20:20" x14ac:dyDescent="0.25">
      <c r="T515" s="13"/>
    </row>
    <row r="516" spans="20:20" x14ac:dyDescent="0.25">
      <c r="T516" s="13"/>
    </row>
    <row r="517" spans="20:20" x14ac:dyDescent="0.25">
      <c r="T517" s="13"/>
    </row>
    <row r="518" spans="20:20" x14ac:dyDescent="0.25">
      <c r="T518" s="13"/>
    </row>
    <row r="519" spans="20:20" x14ac:dyDescent="0.25">
      <c r="T519" s="13"/>
    </row>
    <row r="520" spans="20:20" x14ac:dyDescent="0.25">
      <c r="T520" s="13"/>
    </row>
    <row r="521" spans="20:20" x14ac:dyDescent="0.25">
      <c r="T521" s="13"/>
    </row>
    <row r="522" spans="20:20" x14ac:dyDescent="0.25">
      <c r="T522" s="13"/>
    </row>
    <row r="523" spans="20:20" x14ac:dyDescent="0.25">
      <c r="T523" s="13"/>
    </row>
    <row r="524" spans="20:20" x14ac:dyDescent="0.25">
      <c r="T524" s="13"/>
    </row>
    <row r="525" spans="20:20" x14ac:dyDescent="0.25">
      <c r="T525" s="13"/>
    </row>
    <row r="526" spans="20:20" x14ac:dyDescent="0.25">
      <c r="T526" s="13"/>
    </row>
    <row r="527" spans="20:20" x14ac:dyDescent="0.25">
      <c r="T527" s="13"/>
    </row>
    <row r="528" spans="20:20" x14ac:dyDescent="0.25">
      <c r="T528" s="13"/>
    </row>
    <row r="529" spans="20:20" x14ac:dyDescent="0.25">
      <c r="T529" s="13"/>
    </row>
    <row r="530" spans="20:20" x14ac:dyDescent="0.25">
      <c r="T530" s="13"/>
    </row>
    <row r="531" spans="20:20" x14ac:dyDescent="0.25">
      <c r="T531" s="13"/>
    </row>
    <row r="532" spans="20:20" x14ac:dyDescent="0.25">
      <c r="T532" s="13"/>
    </row>
    <row r="533" spans="20:20" x14ac:dyDescent="0.25">
      <c r="T533" s="13"/>
    </row>
    <row r="534" spans="20:20" x14ac:dyDescent="0.25">
      <c r="T534" s="13"/>
    </row>
    <row r="535" spans="20:20" x14ac:dyDescent="0.25">
      <c r="T535" s="13"/>
    </row>
    <row r="536" spans="20:20" x14ac:dyDescent="0.25">
      <c r="T536" s="13"/>
    </row>
    <row r="537" spans="20:20" x14ac:dyDescent="0.25">
      <c r="T537" s="13"/>
    </row>
    <row r="538" spans="20:20" x14ac:dyDescent="0.25">
      <c r="T538" s="13"/>
    </row>
    <row r="539" spans="20:20" x14ac:dyDescent="0.25">
      <c r="T539" s="13"/>
    </row>
    <row r="540" spans="20:20" x14ac:dyDescent="0.25">
      <c r="T540" s="13"/>
    </row>
    <row r="541" spans="20:20" x14ac:dyDescent="0.25">
      <c r="T541" s="13"/>
    </row>
    <row r="542" spans="20:20" x14ac:dyDescent="0.25">
      <c r="T542" s="13"/>
    </row>
    <row r="543" spans="20:20" x14ac:dyDescent="0.25">
      <c r="T543" s="13"/>
    </row>
    <row r="544" spans="20:20" x14ac:dyDescent="0.25">
      <c r="T544" s="13"/>
    </row>
    <row r="545" spans="20:20" x14ac:dyDescent="0.25">
      <c r="T545" s="13"/>
    </row>
    <row r="546" spans="20:20" x14ac:dyDescent="0.25">
      <c r="T546" s="13"/>
    </row>
    <row r="547" spans="20:20" x14ac:dyDescent="0.25">
      <c r="T547" s="13"/>
    </row>
    <row r="548" spans="20:20" x14ac:dyDescent="0.25">
      <c r="T548" s="13"/>
    </row>
    <row r="549" spans="20:20" x14ac:dyDescent="0.25">
      <c r="T549" s="13"/>
    </row>
    <row r="550" spans="20:20" x14ac:dyDescent="0.25">
      <c r="T550" s="13"/>
    </row>
    <row r="551" spans="20:20" x14ac:dyDescent="0.25">
      <c r="T551" s="13"/>
    </row>
    <row r="552" spans="20:20" x14ac:dyDescent="0.25">
      <c r="T552" s="13"/>
    </row>
    <row r="553" spans="20:20" x14ac:dyDescent="0.25">
      <c r="T553" s="13"/>
    </row>
    <row r="554" spans="20:20" x14ac:dyDescent="0.25">
      <c r="T554" s="13"/>
    </row>
    <row r="555" spans="20:20" x14ac:dyDescent="0.25">
      <c r="T555" s="13"/>
    </row>
    <row r="556" spans="20:20" x14ac:dyDescent="0.25">
      <c r="T556" s="13"/>
    </row>
    <row r="557" spans="20:20" x14ac:dyDescent="0.25">
      <c r="T557" s="13"/>
    </row>
    <row r="558" spans="20:20" x14ac:dyDescent="0.25">
      <c r="T558" s="13"/>
    </row>
    <row r="559" spans="20:20" x14ac:dyDescent="0.25">
      <c r="T559" s="13"/>
    </row>
    <row r="560" spans="20:20" x14ac:dyDescent="0.25">
      <c r="T560" s="13"/>
    </row>
    <row r="561" spans="20:20" x14ac:dyDescent="0.25">
      <c r="T561" s="13"/>
    </row>
    <row r="562" spans="20:20" x14ac:dyDescent="0.25">
      <c r="T562" s="13"/>
    </row>
    <row r="563" spans="20:20" x14ac:dyDescent="0.25">
      <c r="T563" s="13"/>
    </row>
    <row r="564" spans="20:20" x14ac:dyDescent="0.25">
      <c r="T564" s="13"/>
    </row>
    <row r="565" spans="20:20" x14ac:dyDescent="0.25">
      <c r="T565" s="13"/>
    </row>
    <row r="566" spans="20:20" x14ac:dyDescent="0.25">
      <c r="T566" s="13"/>
    </row>
    <row r="567" spans="20:20" x14ac:dyDescent="0.25">
      <c r="T567" s="13"/>
    </row>
    <row r="568" spans="20:20" x14ac:dyDescent="0.25">
      <c r="T568" s="13"/>
    </row>
    <row r="569" spans="20:20" x14ac:dyDescent="0.25">
      <c r="T569" s="13"/>
    </row>
    <row r="570" spans="20:20" x14ac:dyDescent="0.25">
      <c r="T570" s="13"/>
    </row>
    <row r="571" spans="20:20" x14ac:dyDescent="0.25">
      <c r="T571" s="13"/>
    </row>
    <row r="572" spans="20:20" x14ac:dyDescent="0.25">
      <c r="T572" s="13"/>
    </row>
    <row r="573" spans="20:20" x14ac:dyDescent="0.25">
      <c r="T573" s="13"/>
    </row>
    <row r="574" spans="20:20" x14ac:dyDescent="0.25">
      <c r="T574" s="13"/>
    </row>
    <row r="575" spans="20:20" x14ac:dyDescent="0.25">
      <c r="T575" s="13"/>
    </row>
    <row r="576" spans="20:20" x14ac:dyDescent="0.25">
      <c r="T576" s="13"/>
    </row>
    <row r="577" spans="20:20" x14ac:dyDescent="0.25">
      <c r="T577" s="13"/>
    </row>
    <row r="578" spans="20:20" x14ac:dyDescent="0.25">
      <c r="T578" s="13"/>
    </row>
    <row r="579" spans="20:20" x14ac:dyDescent="0.25">
      <c r="T579" s="13"/>
    </row>
    <row r="580" spans="20:20" x14ac:dyDescent="0.25">
      <c r="T580" s="13"/>
    </row>
    <row r="581" spans="20:20" x14ac:dyDescent="0.25">
      <c r="T581" s="13"/>
    </row>
    <row r="582" spans="20:20" x14ac:dyDescent="0.25">
      <c r="T582" s="13"/>
    </row>
    <row r="583" spans="20:20" x14ac:dyDescent="0.25">
      <c r="T583" s="13"/>
    </row>
    <row r="584" spans="20:20" x14ac:dyDescent="0.25">
      <c r="T584" s="13"/>
    </row>
    <row r="585" spans="20:20" x14ac:dyDescent="0.25">
      <c r="T585" s="13"/>
    </row>
    <row r="586" spans="20:20" x14ac:dyDescent="0.25">
      <c r="T586" s="13"/>
    </row>
    <row r="587" spans="20:20" x14ac:dyDescent="0.25">
      <c r="T587" s="13"/>
    </row>
    <row r="588" spans="20:20" x14ac:dyDescent="0.25">
      <c r="T588" s="13"/>
    </row>
    <row r="589" spans="20:20" x14ac:dyDescent="0.25">
      <c r="T589" s="13"/>
    </row>
    <row r="590" spans="20:20" x14ac:dyDescent="0.25">
      <c r="T590" s="13"/>
    </row>
    <row r="591" spans="20:20" x14ac:dyDescent="0.25">
      <c r="T591" s="13"/>
    </row>
    <row r="592" spans="20:20" x14ac:dyDescent="0.25">
      <c r="T592" s="13"/>
    </row>
    <row r="593" spans="20:20" x14ac:dyDescent="0.25">
      <c r="T593" s="13"/>
    </row>
    <row r="594" spans="20:20" x14ac:dyDescent="0.25">
      <c r="T594" s="13"/>
    </row>
    <row r="595" spans="20:20" x14ac:dyDescent="0.25">
      <c r="T595" s="13"/>
    </row>
    <row r="596" spans="20:20" x14ac:dyDescent="0.25">
      <c r="T596" s="13"/>
    </row>
    <row r="597" spans="20:20" x14ac:dyDescent="0.25">
      <c r="T597" s="13"/>
    </row>
    <row r="598" spans="20:20" x14ac:dyDescent="0.25">
      <c r="T598" s="13"/>
    </row>
    <row r="599" spans="20:20" x14ac:dyDescent="0.25">
      <c r="T599" s="13"/>
    </row>
    <row r="600" spans="20:20" x14ac:dyDescent="0.25">
      <c r="T600" s="13"/>
    </row>
    <row r="601" spans="20:20" x14ac:dyDescent="0.25">
      <c r="T601" s="13"/>
    </row>
    <row r="602" spans="20:20" x14ac:dyDescent="0.25">
      <c r="T602" s="13"/>
    </row>
    <row r="603" spans="20:20" x14ac:dyDescent="0.25">
      <c r="T603" s="13"/>
    </row>
    <row r="604" spans="20:20" x14ac:dyDescent="0.25">
      <c r="T604" s="13"/>
    </row>
    <row r="605" spans="20:20" x14ac:dyDescent="0.25">
      <c r="T605" s="13"/>
    </row>
    <row r="606" spans="20:20" x14ac:dyDescent="0.25">
      <c r="T606" s="13"/>
    </row>
    <row r="607" spans="20:20" x14ac:dyDescent="0.25">
      <c r="T607" s="13"/>
    </row>
    <row r="608" spans="20:20" x14ac:dyDescent="0.25">
      <c r="T608" s="13"/>
    </row>
    <row r="609" spans="20:20" x14ac:dyDescent="0.25">
      <c r="T609" s="13"/>
    </row>
    <row r="610" spans="20:20" x14ac:dyDescent="0.25">
      <c r="T610" s="13"/>
    </row>
    <row r="611" spans="20:20" x14ac:dyDescent="0.25">
      <c r="T611" s="13"/>
    </row>
    <row r="612" spans="20:20" x14ac:dyDescent="0.25">
      <c r="T612" s="13"/>
    </row>
    <row r="613" spans="20:20" x14ac:dyDescent="0.25">
      <c r="T613" s="13"/>
    </row>
    <row r="614" spans="20:20" x14ac:dyDescent="0.25">
      <c r="T614" s="13"/>
    </row>
    <row r="615" spans="20:20" x14ac:dyDescent="0.25">
      <c r="T615" s="13"/>
    </row>
    <row r="616" spans="20:20" x14ac:dyDescent="0.25">
      <c r="T616" s="13"/>
    </row>
    <row r="617" spans="20:20" x14ac:dyDescent="0.25">
      <c r="T617" s="13"/>
    </row>
    <row r="618" spans="20:20" x14ac:dyDescent="0.25">
      <c r="T618" s="13"/>
    </row>
    <row r="619" spans="20:20" x14ac:dyDescent="0.25">
      <c r="T619" s="13"/>
    </row>
    <row r="620" spans="20:20" x14ac:dyDescent="0.25">
      <c r="T620" s="13"/>
    </row>
    <row r="621" spans="20:20" x14ac:dyDescent="0.25">
      <c r="T621" s="13"/>
    </row>
    <row r="622" spans="20:20" x14ac:dyDescent="0.25">
      <c r="T622" s="13"/>
    </row>
    <row r="623" spans="20:20" x14ac:dyDescent="0.25">
      <c r="T623" s="13"/>
    </row>
    <row r="624" spans="20:20" x14ac:dyDescent="0.25">
      <c r="T624" s="13"/>
    </row>
    <row r="625" spans="20:20" x14ac:dyDescent="0.25">
      <c r="T625" s="13"/>
    </row>
    <row r="626" spans="20:20" x14ac:dyDescent="0.25">
      <c r="T626" s="13"/>
    </row>
    <row r="627" spans="20:20" x14ac:dyDescent="0.25">
      <c r="T627" s="13"/>
    </row>
    <row r="628" spans="20:20" x14ac:dyDescent="0.25">
      <c r="T628" s="13"/>
    </row>
    <row r="629" spans="20:20" x14ac:dyDescent="0.25">
      <c r="T629" s="13"/>
    </row>
    <row r="630" spans="20:20" x14ac:dyDescent="0.25">
      <c r="T630" s="13"/>
    </row>
    <row r="631" spans="20:20" x14ac:dyDescent="0.25">
      <c r="T631" s="13"/>
    </row>
    <row r="632" spans="20:20" x14ac:dyDescent="0.25">
      <c r="T632" s="13"/>
    </row>
    <row r="633" spans="20:20" x14ac:dyDescent="0.25">
      <c r="T633" s="13"/>
    </row>
    <row r="634" spans="20:20" x14ac:dyDescent="0.25">
      <c r="T634" s="13"/>
    </row>
    <row r="635" spans="20:20" x14ac:dyDescent="0.25">
      <c r="T635" s="13"/>
    </row>
    <row r="636" spans="20:20" x14ac:dyDescent="0.25">
      <c r="T636" s="13"/>
    </row>
    <row r="637" spans="20:20" x14ac:dyDescent="0.25">
      <c r="T637" s="13"/>
    </row>
    <row r="638" spans="20:20" x14ac:dyDescent="0.25">
      <c r="T638" s="13"/>
    </row>
    <row r="639" spans="20:20" x14ac:dyDescent="0.25">
      <c r="T639" s="13"/>
    </row>
    <row r="640" spans="20:20" x14ac:dyDescent="0.25">
      <c r="T640" s="13"/>
    </row>
    <row r="641" spans="20:20" x14ac:dyDescent="0.25">
      <c r="T641" s="13"/>
    </row>
    <row r="642" spans="20:20" x14ac:dyDescent="0.25">
      <c r="T642" s="13"/>
    </row>
    <row r="643" spans="20:20" x14ac:dyDescent="0.25">
      <c r="T643" s="13"/>
    </row>
    <row r="644" spans="20:20" x14ac:dyDescent="0.25">
      <c r="T644" s="13"/>
    </row>
    <row r="645" spans="20:20" x14ac:dyDescent="0.25">
      <c r="T645" s="13"/>
    </row>
    <row r="646" spans="20:20" x14ac:dyDescent="0.25">
      <c r="T646" s="13"/>
    </row>
    <row r="647" spans="20:20" x14ac:dyDescent="0.25">
      <c r="T647" s="13"/>
    </row>
    <row r="648" spans="20:20" x14ac:dyDescent="0.25">
      <c r="T648" s="13"/>
    </row>
    <row r="649" spans="20:20" x14ac:dyDescent="0.25">
      <c r="T649" s="13"/>
    </row>
    <row r="650" spans="20:20" x14ac:dyDescent="0.25">
      <c r="T650" s="13"/>
    </row>
    <row r="651" spans="20:20" x14ac:dyDescent="0.25">
      <c r="T651" s="13"/>
    </row>
    <row r="652" spans="20:20" x14ac:dyDescent="0.25">
      <c r="T652" s="13"/>
    </row>
    <row r="653" spans="20:20" x14ac:dyDescent="0.25">
      <c r="T653" s="13"/>
    </row>
    <row r="654" spans="20:20" x14ac:dyDescent="0.25">
      <c r="T654" s="13"/>
    </row>
    <row r="655" spans="20:20" x14ac:dyDescent="0.25">
      <c r="T655" s="13"/>
    </row>
    <row r="656" spans="20:20" x14ac:dyDescent="0.25">
      <c r="T656" s="13"/>
    </row>
    <row r="657" spans="20:20" x14ac:dyDescent="0.25">
      <c r="T657" s="13"/>
    </row>
    <row r="658" spans="20:20" x14ac:dyDescent="0.25">
      <c r="T658" s="13"/>
    </row>
    <row r="659" spans="20:20" x14ac:dyDescent="0.25">
      <c r="T659" s="13"/>
    </row>
    <row r="660" spans="20:20" x14ac:dyDescent="0.25">
      <c r="T660" s="13"/>
    </row>
    <row r="661" spans="20:20" x14ac:dyDescent="0.25">
      <c r="T661" s="13"/>
    </row>
    <row r="662" spans="20:20" x14ac:dyDescent="0.25">
      <c r="T662" s="13"/>
    </row>
    <row r="663" spans="20:20" x14ac:dyDescent="0.25">
      <c r="T663" s="13"/>
    </row>
    <row r="664" spans="20:20" x14ac:dyDescent="0.25">
      <c r="T664" s="13"/>
    </row>
    <row r="665" spans="20:20" x14ac:dyDescent="0.25">
      <c r="T665" s="13"/>
    </row>
    <row r="666" spans="20:20" x14ac:dyDescent="0.25">
      <c r="T666" s="13"/>
    </row>
    <row r="667" spans="20:20" x14ac:dyDescent="0.25">
      <c r="T667" s="13"/>
    </row>
    <row r="668" spans="20:20" x14ac:dyDescent="0.25">
      <c r="T668" s="13"/>
    </row>
    <row r="669" spans="20:20" x14ac:dyDescent="0.25">
      <c r="T669" s="13"/>
    </row>
    <row r="670" spans="20:20" x14ac:dyDescent="0.25">
      <c r="T670" s="13"/>
    </row>
    <row r="671" spans="20:20" x14ac:dyDescent="0.25">
      <c r="T671" s="13"/>
    </row>
    <row r="672" spans="20:20" x14ac:dyDescent="0.25">
      <c r="T672" s="13"/>
    </row>
    <row r="673" spans="20:20" x14ac:dyDescent="0.25">
      <c r="T673" s="13"/>
    </row>
    <row r="674" spans="20:20" x14ac:dyDescent="0.25">
      <c r="T674" s="13"/>
    </row>
    <row r="675" spans="20:20" x14ac:dyDescent="0.25">
      <c r="T675" s="13"/>
    </row>
    <row r="676" spans="20:20" x14ac:dyDescent="0.25">
      <c r="T676" s="13"/>
    </row>
    <row r="677" spans="20:20" x14ac:dyDescent="0.25">
      <c r="T677" s="13"/>
    </row>
    <row r="678" spans="20:20" x14ac:dyDescent="0.25">
      <c r="T678" s="13"/>
    </row>
    <row r="679" spans="20:20" x14ac:dyDescent="0.25">
      <c r="T679" s="13"/>
    </row>
    <row r="680" spans="20:20" x14ac:dyDescent="0.25">
      <c r="T680" s="13"/>
    </row>
    <row r="681" spans="20:20" x14ac:dyDescent="0.25">
      <c r="T681" s="13"/>
    </row>
    <row r="682" spans="20:20" x14ac:dyDescent="0.25">
      <c r="T682" s="13"/>
    </row>
    <row r="683" spans="20:20" x14ac:dyDescent="0.25">
      <c r="T683" s="13"/>
    </row>
    <row r="684" spans="20:20" x14ac:dyDescent="0.25">
      <c r="T684" s="13"/>
    </row>
    <row r="685" spans="20:20" x14ac:dyDescent="0.25">
      <c r="T685" s="13"/>
    </row>
    <row r="686" spans="20:20" x14ac:dyDescent="0.25">
      <c r="T686" s="13"/>
    </row>
    <row r="687" spans="20:20" x14ac:dyDescent="0.25">
      <c r="T687" s="13"/>
    </row>
    <row r="688" spans="20:20" x14ac:dyDescent="0.25">
      <c r="T688" s="13"/>
    </row>
    <row r="689" spans="20:20" x14ac:dyDescent="0.25">
      <c r="T689" s="13"/>
    </row>
    <row r="690" spans="20:20" x14ac:dyDescent="0.25">
      <c r="T690" s="13"/>
    </row>
    <row r="691" spans="20:20" x14ac:dyDescent="0.25">
      <c r="T691" s="13"/>
    </row>
    <row r="692" spans="20:20" x14ac:dyDescent="0.25">
      <c r="T692" s="13"/>
    </row>
    <row r="693" spans="20:20" x14ac:dyDescent="0.25">
      <c r="T693" s="13"/>
    </row>
    <row r="694" spans="20:20" x14ac:dyDescent="0.25">
      <c r="T694" s="13"/>
    </row>
    <row r="695" spans="20:20" x14ac:dyDescent="0.25">
      <c r="T695" s="13"/>
    </row>
    <row r="696" spans="20:20" x14ac:dyDescent="0.25">
      <c r="T696" s="13"/>
    </row>
    <row r="697" spans="20:20" x14ac:dyDescent="0.25">
      <c r="T697" s="13"/>
    </row>
    <row r="698" spans="20:20" x14ac:dyDescent="0.25">
      <c r="T698" s="13"/>
    </row>
    <row r="699" spans="20:20" x14ac:dyDescent="0.25">
      <c r="T699" s="13"/>
    </row>
    <row r="700" spans="20:20" x14ac:dyDescent="0.25">
      <c r="T700" s="13"/>
    </row>
    <row r="701" spans="20:20" x14ac:dyDescent="0.25">
      <c r="T701" s="13"/>
    </row>
    <row r="702" spans="20:20" x14ac:dyDescent="0.25">
      <c r="T702" s="13"/>
    </row>
    <row r="703" spans="20:20" x14ac:dyDescent="0.25">
      <c r="T703" s="13"/>
    </row>
    <row r="704" spans="20:20" x14ac:dyDescent="0.25">
      <c r="T704" s="13"/>
    </row>
    <row r="705" spans="20:20" x14ac:dyDescent="0.25">
      <c r="T705" s="13"/>
    </row>
    <row r="706" spans="20:20" x14ac:dyDescent="0.25">
      <c r="T706" s="13"/>
    </row>
    <row r="707" spans="20:20" x14ac:dyDescent="0.25">
      <c r="T707" s="13"/>
    </row>
    <row r="708" spans="20:20" x14ac:dyDescent="0.25">
      <c r="T708" s="13"/>
    </row>
    <row r="709" spans="20:20" x14ac:dyDescent="0.25">
      <c r="T709" s="13"/>
    </row>
    <row r="710" spans="20:20" x14ac:dyDescent="0.25">
      <c r="T710" s="13"/>
    </row>
    <row r="711" spans="20:20" x14ac:dyDescent="0.25">
      <c r="T711" s="13"/>
    </row>
    <row r="712" spans="20:20" x14ac:dyDescent="0.25">
      <c r="T712" s="13"/>
    </row>
    <row r="713" spans="20:20" x14ac:dyDescent="0.25">
      <c r="T713" s="13"/>
    </row>
    <row r="714" spans="20:20" x14ac:dyDescent="0.25">
      <c r="T714" s="13"/>
    </row>
    <row r="715" spans="20:20" x14ac:dyDescent="0.25">
      <c r="T715" s="13"/>
    </row>
    <row r="716" spans="20:20" x14ac:dyDescent="0.25">
      <c r="T716" s="13"/>
    </row>
    <row r="717" spans="20:20" x14ac:dyDescent="0.25">
      <c r="T717" s="13"/>
    </row>
    <row r="718" spans="20:20" x14ac:dyDescent="0.25">
      <c r="T718" s="13"/>
    </row>
    <row r="719" spans="20:20" x14ac:dyDescent="0.25">
      <c r="T719" s="13"/>
    </row>
    <row r="720" spans="20:20" x14ac:dyDescent="0.25">
      <c r="T720" s="13"/>
    </row>
    <row r="721" spans="20:20" x14ac:dyDescent="0.25">
      <c r="T721" s="13"/>
    </row>
    <row r="722" spans="20:20" x14ac:dyDescent="0.25">
      <c r="T722" s="13"/>
    </row>
    <row r="723" spans="20:20" x14ac:dyDescent="0.25">
      <c r="T723" s="13"/>
    </row>
    <row r="724" spans="20:20" x14ac:dyDescent="0.25">
      <c r="T724" s="13"/>
    </row>
    <row r="725" spans="20:20" x14ac:dyDescent="0.25">
      <c r="T725" s="13"/>
    </row>
    <row r="726" spans="20:20" x14ac:dyDescent="0.25">
      <c r="T726" s="13"/>
    </row>
    <row r="727" spans="20:20" x14ac:dyDescent="0.25">
      <c r="T727" s="13"/>
    </row>
    <row r="728" spans="20:20" x14ac:dyDescent="0.25">
      <c r="T728" s="13"/>
    </row>
    <row r="729" spans="20:20" x14ac:dyDescent="0.25">
      <c r="T729" s="13"/>
    </row>
    <row r="730" spans="20:20" x14ac:dyDescent="0.25">
      <c r="T730" s="13"/>
    </row>
    <row r="731" spans="20:20" x14ac:dyDescent="0.25">
      <c r="T731" s="13"/>
    </row>
    <row r="732" spans="20:20" x14ac:dyDescent="0.25">
      <c r="T732" s="13"/>
    </row>
    <row r="733" spans="20:20" x14ac:dyDescent="0.25">
      <c r="T733" s="13"/>
    </row>
    <row r="734" spans="20:20" x14ac:dyDescent="0.25">
      <c r="T734" s="13"/>
    </row>
    <row r="735" spans="20:20" x14ac:dyDescent="0.25">
      <c r="T735" s="13"/>
    </row>
    <row r="736" spans="20:20" x14ac:dyDescent="0.25">
      <c r="T736" s="13"/>
    </row>
    <row r="737" spans="20:20" x14ac:dyDescent="0.25">
      <c r="T737" s="13"/>
    </row>
    <row r="738" spans="20:20" x14ac:dyDescent="0.25">
      <c r="T738" s="13"/>
    </row>
    <row r="739" spans="20:20" x14ac:dyDescent="0.25">
      <c r="T739" s="13"/>
    </row>
    <row r="740" spans="20:20" x14ac:dyDescent="0.25">
      <c r="T740" s="13"/>
    </row>
    <row r="741" spans="20:20" x14ac:dyDescent="0.25">
      <c r="T741" s="13"/>
    </row>
    <row r="742" spans="20:20" x14ac:dyDescent="0.25">
      <c r="T742" s="13"/>
    </row>
    <row r="743" spans="20:20" x14ac:dyDescent="0.25">
      <c r="T743" s="13"/>
    </row>
    <row r="744" spans="20:20" x14ac:dyDescent="0.25">
      <c r="T744" s="13"/>
    </row>
    <row r="745" spans="20:20" x14ac:dyDescent="0.25">
      <c r="T745" s="13"/>
    </row>
    <row r="746" spans="20:20" x14ac:dyDescent="0.25">
      <c r="T746" s="13"/>
    </row>
    <row r="747" spans="20:20" x14ac:dyDescent="0.25">
      <c r="T747" s="13"/>
    </row>
    <row r="748" spans="20:20" x14ac:dyDescent="0.25">
      <c r="T748" s="13"/>
    </row>
    <row r="749" spans="20:20" x14ac:dyDescent="0.25">
      <c r="T749" s="13"/>
    </row>
    <row r="750" spans="20:20" x14ac:dyDescent="0.25">
      <c r="T750" s="13"/>
    </row>
    <row r="751" spans="20:20" x14ac:dyDescent="0.25">
      <c r="T751" s="13"/>
    </row>
    <row r="752" spans="20:20" x14ac:dyDescent="0.25">
      <c r="T752" s="13"/>
    </row>
    <row r="753" spans="20:20" x14ac:dyDescent="0.25">
      <c r="T753" s="13"/>
    </row>
    <row r="754" spans="20:20" x14ac:dyDescent="0.25">
      <c r="T754" s="13"/>
    </row>
    <row r="755" spans="20:20" x14ac:dyDescent="0.25">
      <c r="T755" s="13"/>
    </row>
    <row r="756" spans="20:20" x14ac:dyDescent="0.25">
      <c r="T756" s="13"/>
    </row>
    <row r="757" spans="20:20" x14ac:dyDescent="0.25">
      <c r="T757" s="13"/>
    </row>
    <row r="758" spans="20:20" x14ac:dyDescent="0.25">
      <c r="T758" s="13"/>
    </row>
    <row r="759" spans="20:20" x14ac:dyDescent="0.25">
      <c r="T759" s="13"/>
    </row>
    <row r="760" spans="20:20" x14ac:dyDescent="0.25">
      <c r="T760" s="13"/>
    </row>
    <row r="761" spans="20:20" x14ac:dyDescent="0.25">
      <c r="T761" s="13"/>
    </row>
    <row r="762" spans="20:20" x14ac:dyDescent="0.25">
      <c r="T762" s="13"/>
    </row>
    <row r="763" spans="20:20" x14ac:dyDescent="0.25">
      <c r="T763" s="13"/>
    </row>
    <row r="764" spans="20:20" x14ac:dyDescent="0.25">
      <c r="T764" s="13"/>
    </row>
    <row r="765" spans="20:20" x14ac:dyDescent="0.25">
      <c r="T765" s="13"/>
    </row>
    <row r="766" spans="20:20" x14ac:dyDescent="0.25">
      <c r="T766" s="13"/>
    </row>
    <row r="767" spans="20:20" x14ac:dyDescent="0.25">
      <c r="T767" s="13"/>
    </row>
    <row r="768" spans="20:20" x14ac:dyDescent="0.25">
      <c r="T768" s="13"/>
    </row>
    <row r="769" spans="20:20" x14ac:dyDescent="0.25">
      <c r="T769" s="13"/>
    </row>
    <row r="770" spans="20:20" x14ac:dyDescent="0.25">
      <c r="T770" s="13"/>
    </row>
    <row r="771" spans="20:20" x14ac:dyDescent="0.25">
      <c r="T771" s="13"/>
    </row>
    <row r="772" spans="20:20" x14ac:dyDescent="0.25">
      <c r="T772" s="13"/>
    </row>
    <row r="773" spans="20:20" x14ac:dyDescent="0.25">
      <c r="T773" s="13"/>
    </row>
    <row r="774" spans="20:20" x14ac:dyDescent="0.25">
      <c r="T774" s="13"/>
    </row>
    <row r="775" spans="20:20" x14ac:dyDescent="0.25">
      <c r="T775" s="13"/>
    </row>
    <row r="776" spans="20:20" x14ac:dyDescent="0.25">
      <c r="T776" s="13"/>
    </row>
    <row r="777" spans="20:20" x14ac:dyDescent="0.25">
      <c r="T777" s="13"/>
    </row>
    <row r="778" spans="20:20" x14ac:dyDescent="0.25">
      <c r="T778" s="13"/>
    </row>
    <row r="779" spans="20:20" x14ac:dyDescent="0.25">
      <c r="T779" s="13"/>
    </row>
    <row r="780" spans="20:20" x14ac:dyDescent="0.25">
      <c r="T780" s="13"/>
    </row>
    <row r="781" spans="20:20" x14ac:dyDescent="0.25">
      <c r="T781" s="13"/>
    </row>
    <row r="782" spans="20:20" x14ac:dyDescent="0.25">
      <c r="T782" s="13"/>
    </row>
    <row r="783" spans="20:20" x14ac:dyDescent="0.25">
      <c r="T783" s="13"/>
    </row>
    <row r="784" spans="20:20" x14ac:dyDescent="0.25">
      <c r="T784" s="13"/>
    </row>
    <row r="785" spans="20:20" x14ac:dyDescent="0.25">
      <c r="T785" s="13"/>
    </row>
    <row r="786" spans="20:20" x14ac:dyDescent="0.25">
      <c r="T786" s="13"/>
    </row>
    <row r="787" spans="20:20" x14ac:dyDescent="0.25">
      <c r="T787" s="13"/>
    </row>
    <row r="788" spans="20:20" x14ac:dyDescent="0.25">
      <c r="T788" s="13"/>
    </row>
    <row r="789" spans="20:20" x14ac:dyDescent="0.25">
      <c r="T789" s="13"/>
    </row>
    <row r="790" spans="20:20" x14ac:dyDescent="0.25">
      <c r="T790" s="13"/>
    </row>
    <row r="791" spans="20:20" x14ac:dyDescent="0.25">
      <c r="T791" s="13"/>
    </row>
    <row r="792" spans="20:20" x14ac:dyDescent="0.25">
      <c r="T792" s="13"/>
    </row>
    <row r="793" spans="20:20" x14ac:dyDescent="0.25">
      <c r="T793" s="13"/>
    </row>
    <row r="794" spans="20:20" x14ac:dyDescent="0.25">
      <c r="T794" s="13"/>
    </row>
    <row r="795" spans="20:20" x14ac:dyDescent="0.25">
      <c r="T795" s="13"/>
    </row>
    <row r="796" spans="20:20" x14ac:dyDescent="0.25">
      <c r="T796" s="13"/>
    </row>
    <row r="797" spans="20:20" x14ac:dyDescent="0.25">
      <c r="T797" s="13"/>
    </row>
  </sheetData>
  <protectedRanges>
    <protectedRange sqref="O24:P24" name="Rango1" securityDescriptor="O:WDG:WDD:(A;;CC;;;S-1-5-21-1528164968-1790463351-673733271-1117)"/>
    <protectedRange sqref="O25:P33" name="Rango1_1" securityDescriptor="O:WDG:WDD:(A;;CC;;;S-1-5-21-1528164968-1790463351-673733271-1117)"/>
    <protectedRange sqref="O35:P39" name="Rango1_1_1" securityDescriptor="O:WDG:WDD:(A;;CC;;;S-1-5-21-1528164968-1790463351-673733271-1117)"/>
    <protectedRange sqref="O34:P34" name="Rango1_1_3" securityDescriptor="O:WDG:WDD:(A;;CC;;;S-1-5-21-1528164968-1790463351-673733271-1117)"/>
    <protectedRange sqref="P45" name="Rango1_2_1" securityDescriptor="O:WDG:WDD:(A;;CC;;;S-1-5-21-1528164968-1790463351-673733271-1117)"/>
    <protectedRange sqref="O45" name="Rango1_2" securityDescriptor="O:WDG:WDD:(A;;CC;;;S-1-5-21-1528164968-1790463351-673733271-1117)"/>
    <protectedRange sqref="P46:P47 R48:R58" name="Rango1_2_1_1_1" securityDescriptor="O:WDG:WDD:(A;;CC;;;S-1-5-21-1528164968-1790463351-673733271-1117)"/>
    <protectedRange sqref="O46:O60 P48:P58" name="Rango1_2_2_1" securityDescriptor="O:WDG:WDD:(A;;CC;;;S-1-5-21-1528164968-1790463351-673733271-1117)"/>
    <protectedRange sqref="O61:P65" name="Rango1_2_2" securityDescriptor="O:WDG:WDD:(A;;CC;;;S-1-5-21-1528164968-1790463351-673733271-1117)"/>
    <protectedRange sqref="P84 O66:P66 O68:O84 P68:Q83 S68:S83" name="Rango1_3" securityDescriptor="O:WDG:WDD:(A;;CC;;;S-1-5-21-1528164968-1790463351-673733271-1117)"/>
    <protectedRange sqref="O67:P67" name="Rango1_3_1" securityDescriptor="O:WDG:WDD:(A;;CC;;;S-1-5-21-1528164968-1790463351-673733271-1117)"/>
  </protectedRanges>
  <mergeCells count="83">
    <mergeCell ref="C48:C54"/>
    <mergeCell ref="F55:F57"/>
    <mergeCell ref="G55:G57"/>
    <mergeCell ref="A55:A57"/>
    <mergeCell ref="B55:B57"/>
    <mergeCell ref="C55:C57"/>
    <mergeCell ref="D55:D57"/>
    <mergeCell ref="E55:E57"/>
    <mergeCell ref="A22:G22"/>
    <mergeCell ref="H22:N22"/>
    <mergeCell ref="A17:C20"/>
    <mergeCell ref="D17:T20"/>
    <mergeCell ref="O22:P22"/>
    <mergeCell ref="Q22:U22"/>
    <mergeCell ref="G25:G29"/>
    <mergeCell ref="F30:F34"/>
    <mergeCell ref="G30:G34"/>
    <mergeCell ref="F25:F29"/>
    <mergeCell ref="A30:A34"/>
    <mergeCell ref="B30:B34"/>
    <mergeCell ref="C30:C34"/>
    <mergeCell ref="D30:D34"/>
    <mergeCell ref="E30:E34"/>
    <mergeCell ref="A25:A29"/>
    <mergeCell ref="B25:B29"/>
    <mergeCell ref="C25:C29"/>
    <mergeCell ref="D25:D29"/>
    <mergeCell ref="E25:E29"/>
    <mergeCell ref="G37:G38"/>
    <mergeCell ref="A39:A41"/>
    <mergeCell ref="B39:B41"/>
    <mergeCell ref="C39:C41"/>
    <mergeCell ref="D39:D41"/>
    <mergeCell ref="E39:E41"/>
    <mergeCell ref="F39:F41"/>
    <mergeCell ref="G39:G41"/>
    <mergeCell ref="A37:A38"/>
    <mergeCell ref="B37:B38"/>
    <mergeCell ref="C37:C38"/>
    <mergeCell ref="D37:D38"/>
    <mergeCell ref="E37:E38"/>
    <mergeCell ref="F37:F38"/>
    <mergeCell ref="O68:R68"/>
    <mergeCell ref="O69:R69"/>
    <mergeCell ref="O70:R70"/>
    <mergeCell ref="G42:G44"/>
    <mergeCell ref="A42:A44"/>
    <mergeCell ref="B42:B44"/>
    <mergeCell ref="C42:C44"/>
    <mergeCell ref="D42:D44"/>
    <mergeCell ref="E42:E44"/>
    <mergeCell ref="F42:F44"/>
    <mergeCell ref="D48:D54"/>
    <mergeCell ref="E48:E54"/>
    <mergeCell ref="F48:F54"/>
    <mergeCell ref="G48:G54"/>
    <mergeCell ref="A48:A54"/>
    <mergeCell ref="B48:B54"/>
    <mergeCell ref="O79:R79"/>
    <mergeCell ref="O80:R80"/>
    <mergeCell ref="O81:R83"/>
    <mergeCell ref="O72:R72"/>
    <mergeCell ref="O73:R73"/>
    <mergeCell ref="O74:R74"/>
    <mergeCell ref="O75:R75"/>
    <mergeCell ref="O76:R76"/>
    <mergeCell ref="O77:R77"/>
    <mergeCell ref="F64:F65"/>
    <mergeCell ref="O71:R71"/>
    <mergeCell ref="G64:G65"/>
    <mergeCell ref="A66:A83"/>
    <mergeCell ref="B66:B83"/>
    <mergeCell ref="C66:C83"/>
    <mergeCell ref="D66:D83"/>
    <mergeCell ref="E66:E83"/>
    <mergeCell ref="F66:F83"/>
    <mergeCell ref="G66:G83"/>
    <mergeCell ref="A64:A65"/>
    <mergeCell ref="B64:B65"/>
    <mergeCell ref="C64:C65"/>
    <mergeCell ref="D64:D65"/>
    <mergeCell ref="E64:E65"/>
    <mergeCell ref="O78:R78"/>
  </mergeCells>
  <conditionalFormatting sqref="T24:T58">
    <cfRule type="containsText" dxfId="137" priority="52" stopIfTrue="1" operator="containsText" text="Cerrada">
      <formula>NOT(ISERROR(SEARCH("Cerrada",T24)))</formula>
    </cfRule>
    <cfRule type="containsText" dxfId="136" priority="53" stopIfTrue="1" operator="containsText" text="En ejecución">
      <formula>NOT(ISERROR(SEARCH("En ejecución",T24)))</formula>
    </cfRule>
    <cfRule type="containsText" dxfId="135" priority="54" stopIfTrue="1" operator="containsText" text="Vencida">
      <formula>NOT(ISERROR(SEARCH("Vencida",T24)))</formula>
    </cfRule>
  </conditionalFormatting>
  <dataValidations count="10">
    <dataValidation type="list" allowBlank="1" showInputMessage="1" showErrorMessage="1" sqref="JO45:JO47 TK45:TK47 ADG45:ADG47 ANC45:ANC47 AWY45:AWY47 BGU45:BGU47 BQQ45:BQQ47 CAM45:CAM47 CKI45:CKI47 CUE45:CUE47 DEA45:DEA47 DNW45:DNW47 DXS45:DXS47 EHO45:EHO47 ERK45:ERK47 FBG45:FBG47 FLC45:FLC47 FUY45:FUY47 GEU45:GEU47 GOQ45:GOQ47 GYM45:GYM47 HII45:HII47 HSE45:HSE47 ICA45:ICA47 ILW45:ILW47 IVS45:IVS47 JFO45:JFO47 JPK45:JPK47 JZG45:JZG47 KJC45:KJC47 KSY45:KSY47 LCU45:LCU47 LMQ45:LMQ47 LWM45:LWM47 MGI45:MGI47 MQE45:MQE47 NAA45:NAA47 NJW45:NJW47 NTS45:NTS47 ODO45:ODO47 ONK45:ONK47 OXG45:OXG47 PHC45:PHC47 PQY45:PQY47 QAU45:QAU47 QKQ45:QKQ47 QUM45:QUM47 REI45:REI47 ROE45:ROE47 RYA45:RYA47 SHW45:SHW47 SRS45:SRS47 TBO45:TBO47 TLK45:TLK47 TVG45:TVG47 UFC45:UFC47 UOY45:UOY47 UYU45:UYU47 VIQ45:VIQ47 VSM45:VSM47 WCI45:WCI47 WME45:WME47 WWA45:WWA47 TN61:TN83 ADJ61:ADJ83 ANF61:ANF83 AXB61:AXB83 BGX61:BGX83 BQT61:BQT83 CAP61:CAP83 CKL61:CKL83 CUH61:CUH83 DED61:DED83 DNZ61:DNZ83 DXV61:DXV83 EHR61:EHR83 ERN61:ERN83 FBJ61:FBJ83 FLF61:FLF83 FVB61:FVB83 GEX61:GEX83 GOT61:GOT83 GYP61:GYP83 HIL61:HIL83 HSH61:HSH83 ICD61:ICD83 ILZ61:ILZ83 IVV61:IVV83 JFR61:JFR83 JPN61:JPN83 JZJ61:JZJ83 KJF61:KJF83 KTB61:KTB83 LCX61:LCX83 LMT61:LMT83 LWP61:LWP83 MGL61:MGL83 MQH61:MQH83 NAD61:NAD83 NJZ61:NJZ83 NTV61:NTV83 ODR61:ODR83 ONN61:ONN83 OXJ61:OXJ83 PHF61:PHF83 PRB61:PRB83 QAX61:QAX83 QKT61:QKT83 QUP61:QUP83 REL61:REL83 ROH61:ROH83 RYD61:RYD83 SHZ61:SHZ83 SRV61:SRV83 TBR61:TBR83 TLN61:TLN83 TVJ61:TVJ83 UFF61:UFF83 UPB61:UPB83 UYX61:UYX83 VIT61:VIT83 VSP61:VSP83 WCL61:WCL83 WMH61:WMH83 WWD61:WWD83 S24:S67 JR61:JR83 S84 V68:V83">
      <formula1>$J$2:$J$4</formula1>
    </dataValidation>
    <dataValidation type="list" allowBlank="1" showInputMessage="1" showErrorMessage="1" sqref="JP45:JP47 TL45:TL47 ADH45:ADH47 AND45:AND47 AWZ45:AWZ47 BGV45:BGV47 BQR45:BQR47 CAN45:CAN47 CKJ45:CKJ47 CUF45:CUF47 DEB45:DEB47 DNX45:DNX47 DXT45:DXT47 EHP45:EHP47 ERL45:ERL47 FBH45:FBH47 FLD45:FLD47 FUZ45:FUZ47 GEV45:GEV47 GOR45:GOR47 GYN45:GYN47 HIJ45:HIJ47 HSF45:HSF47 ICB45:ICB47 ILX45:ILX47 IVT45:IVT47 JFP45:JFP47 JPL45:JPL47 JZH45:JZH47 KJD45:KJD47 KSZ45:KSZ47 LCV45:LCV47 LMR45:LMR47 LWN45:LWN47 MGJ45:MGJ47 MQF45:MQF47 NAB45:NAB47 NJX45:NJX47 NTT45:NTT47 ODP45:ODP47 ONL45:ONL47 OXH45:OXH47 PHD45:PHD47 PQZ45:PQZ47 QAV45:QAV47 QKR45:QKR47 QUN45:QUN47 REJ45:REJ47 ROF45:ROF47 RYB45:RYB47 SHX45:SHX47 SRT45:SRT47 TBP45:TBP47 TLL45:TLL47 TVH45:TVH47 UFD45:UFD47 UOZ45:UOZ47 UYV45:UYV47 VIR45:VIR47 VSN45:VSN47 WCJ45:WCJ47 WMF45:WMF47 WWB45:WWB47 T24:T51 TO61:TO83 ADK61:ADK83 ANG61:ANG83 AXC61:AXC83 BGY61:BGY83 BQU61:BQU83 CAQ61:CAQ83 CKM61:CKM83 CUI61:CUI83 DEE61:DEE83 DOA61:DOA83 DXW61:DXW83 EHS61:EHS83 ERO61:ERO83 FBK61:FBK83 FLG61:FLG83 FVC61:FVC83 GEY61:GEY83 GOU61:GOU83 GYQ61:GYQ83 HIM61:HIM83 HSI61:HSI83 ICE61:ICE83 IMA61:IMA83 IVW61:IVW83 JFS61:JFS83 JPO61:JPO83 JZK61:JZK83 KJG61:KJG83 KTC61:KTC83 LCY61:LCY83 LMU61:LMU83 LWQ61:LWQ83 MGM61:MGM83 MQI61:MQI83 NAE61:NAE83 NKA61:NKA83 NTW61:NTW83 ODS61:ODS83 ONO61:ONO83 OXK61:OXK83 PHG61:PHG83 PRC61:PRC83 QAY61:QAY83 QKU61:QKU83 QUQ61:QUQ83 REM61:REM83 ROI61:ROI83 RYE61:RYE83 SIA61:SIA83 SRW61:SRW83 TBS61:TBS83 TLO61:TLO83 TVK61:TVK83 UFG61:UFG83 UPC61:UPC83 UYY61:UYY83 VIU61:VIU83 VSQ61:VSQ83 WCM61:WCM83 WMI61:WMI83 WWE61:WWE83 T55:T67 JS61:JS83 T84 W68:W83">
      <formula1>$I$2:$I$4</formula1>
    </dataValidation>
    <dataValidation type="list" allowBlank="1" showInputMessage="1" showErrorMessage="1" prompt=" - " sqref="F25 F35:F37 F30 F39 F42">
      <formula1>$G$2:$G$5</formula1>
    </dataValidation>
    <dataValidation type="list" allowBlank="1" showInputMessage="1" showErrorMessage="1" prompt=" - " sqref="B25 B35:B37 B30 B39 B42">
      <formula1>$F$2:$F$11</formula1>
    </dataValidation>
    <dataValidation type="list" allowBlank="1" showInputMessage="1" showErrorMessage="1" prompt=" - " sqref="C25 C35:C37 C39 C30 C42">
      <formula1>$D$2:$D$15</formula1>
    </dataValidation>
    <dataValidation type="list" allowBlank="1" showInputMessage="1" showErrorMessage="1" sqref="T52:T54">
      <formula1>$I$2:$I$5</formula1>
    </dataValidation>
    <dataValidation type="list" allowBlank="1" showInputMessage="1" showErrorMessage="1" sqref="B48 B55 B58:B60 B84">
      <formula1>$F$2:$F$6</formula1>
    </dataValidation>
    <dataValidation type="list" allowBlank="1" showInputMessage="1" showErrorMessage="1" sqref="C48 C55 C58:C60 C84">
      <formula1>$D$2:$D$13</formula1>
    </dataValidation>
    <dataValidation type="list" allowBlank="1" showInputMessage="1" showErrorMessage="1" sqref="F48 F55 F58:F60 F84">
      <formula1>$G$2:$G$5</formula1>
    </dataValidation>
    <dataValidation type="list" allowBlank="1" showInputMessage="1" showErrorMessage="1" sqref="I48:I60 I84">
      <formula1>$H$2:$H$3</formula1>
    </dataValidation>
  </dataValidations>
  <hyperlinks>
    <hyperlink ref="R49" r:id="rId1"/>
    <hyperlink ref="R55" r:id="rId2"/>
    <hyperlink ref="R56" r:id="rId3"/>
    <hyperlink ref="R60" r:id="rId4"/>
    <hyperlink ref="J63" r:id="rId5" location="overlay-context="/>
    <hyperlink ref="J64" r:id="rId6" location="overlay-context="/>
    <hyperlink ref="U74" r:id="rId7" location="overlay-context=_x000a__x000a_19/07/2018:" display="http://www.idep.edu.co/?q=content/gf-14-proceso-de-gesti%C3%B3n-financiera#overlay-context=_x000a__x000a_19/07/2018:"/>
    <hyperlink ref="U79" r:id="rId8"/>
    <hyperlink ref="U78" r:id="rId9"/>
    <hyperlink ref="R62" r:id="rId10" location="overlay-context=_x000a__x000a_24/12/2018:  radicado No. 00106-817-001434 del 29 de noviembre de 2018. " display="http://www.idep.edu.co/?q=content/gf-14-proceso-de-gesti%C3%B3n-financiera#overlay-context=_x000a__x000a_24/12/2018:  radicado No. 00106-817-001434 del 29 de noviembre de 2018. "/>
  </hyperlinks>
  <pageMargins left="0.7" right="0.7" top="0.75" bottom="0.75" header="0.3" footer="0.3"/>
  <pageSetup orientation="portrait" r:id="rId11"/>
  <drawing r:id="rId12"/>
  <extLst>
    <ext xmlns:x14="http://schemas.microsoft.com/office/spreadsheetml/2009/9/main" uri="{78C0D931-6437-407d-A8EE-F0AAD7539E65}">
      <x14:conditionalFormattings>
        <x14:conditionalFormatting xmlns:xm="http://schemas.microsoft.com/office/excel/2006/main">
          <x14:cfRule type="containsText" priority="10" stopIfTrue="1" operator="containsText" text="Cerrada" id="{35682F6E-4BCD-4E14-B831-259DC68DB044}">
            <xm:f>NOT(ISERROR(SEARCH("Cerrada",'GTH-13'!W62)))</xm:f>
            <x14:dxf>
              <font>
                <b/>
                <i val="0"/>
              </font>
              <fill>
                <patternFill>
                  <bgColor rgb="FF00B050"/>
                </patternFill>
              </fill>
            </x14:dxf>
          </x14:cfRule>
          <x14:cfRule type="containsText" priority="11" stopIfTrue="1" operator="containsText" text="En ejecución" id="{29169C52-AF35-486B-92AD-7B4E2D56D48A}">
            <xm:f>NOT(ISERROR(SEARCH("En ejecución",'GTH-13'!W62)))</xm:f>
            <x14:dxf>
              <font>
                <b/>
                <i val="0"/>
              </font>
              <fill>
                <patternFill>
                  <bgColor rgb="FFFFFF00"/>
                </patternFill>
              </fill>
            </x14:dxf>
          </x14:cfRule>
          <x14:cfRule type="containsText" priority="12" stopIfTrue="1" operator="containsText" text="Vencida" id="{9F18E53D-50F0-44E5-B4CE-FB8ADC30C9BB}">
            <xm:f>NOT(ISERROR(SEARCH("Vencida",'GTH-13'!W62)))</xm:f>
            <x14:dxf>
              <font>
                <b/>
                <i val="0"/>
              </font>
              <fill>
                <patternFill>
                  <bgColor rgb="FFFF0000"/>
                </patternFill>
              </fill>
            </x14:dxf>
          </x14:cfRule>
          <xm:sqref>T59:T60</xm:sqref>
        </x14:conditionalFormatting>
        <x14:conditionalFormatting xmlns:xm="http://schemas.microsoft.com/office/excel/2006/main">
          <x14:cfRule type="containsText" priority="4" stopIfTrue="1" operator="containsText" text="Cerrada" id="{14444EBC-FE5F-442C-B15C-A6761DB350F5}">
            <xm:f>NOT(ISERROR(SEARCH("Cerrada",'GF-14'!W74)))</xm:f>
            <x14:dxf>
              <font>
                <b/>
                <i val="0"/>
              </font>
              <fill>
                <patternFill>
                  <bgColor rgb="FF00B050"/>
                </patternFill>
              </fill>
            </x14:dxf>
          </x14:cfRule>
          <x14:cfRule type="containsText" priority="5" stopIfTrue="1" operator="containsText" text="En ejecución" id="{82CD5ECD-16EB-4FA0-9177-5F67F4FCA9B6}">
            <xm:f>NOT(ISERROR(SEARCH("En ejecución",'GF-14'!W74)))</xm:f>
            <x14:dxf>
              <font>
                <b/>
                <i val="0"/>
              </font>
              <fill>
                <patternFill>
                  <bgColor rgb="FFFFFF00"/>
                </patternFill>
              </fill>
            </x14:dxf>
          </x14:cfRule>
          <x14:cfRule type="containsText" priority="6" stopIfTrue="1" operator="containsText" text="Vencida" id="{94D697D9-CC7F-4EC5-ACC0-EA7C28750FDB}">
            <xm:f>NOT(ISERROR(SEARCH("Vencida",'GF-14'!W74)))</xm:f>
            <x14:dxf>
              <font>
                <b/>
                <i val="0"/>
              </font>
              <fill>
                <patternFill>
                  <bgColor rgb="FFFF0000"/>
                </patternFill>
              </fill>
            </x14:dxf>
          </x14:cfRule>
          <xm:sqref>W68:W83</xm:sqref>
        </x14:conditionalFormatting>
        <x14:conditionalFormatting xmlns:xm="http://schemas.microsoft.com/office/excel/2006/main">
          <x14:cfRule type="containsText" priority="613" stopIfTrue="1" operator="containsText" text="Cerrada" id="{14444EBC-FE5F-442C-B15C-A6761DB350F5}">
            <xm:f>NOT(ISERROR(SEARCH("Cerrada",'GF-14'!W67)))</xm:f>
            <x14:dxf>
              <font>
                <b/>
                <i val="0"/>
              </font>
              <fill>
                <patternFill>
                  <bgColor rgb="FF00B050"/>
                </patternFill>
              </fill>
            </x14:dxf>
          </x14:cfRule>
          <x14:cfRule type="containsText" priority="614" stopIfTrue="1" operator="containsText" text="En ejecución" id="{82CD5ECD-16EB-4FA0-9177-5F67F4FCA9B6}">
            <xm:f>NOT(ISERROR(SEARCH("En ejecución",'GF-14'!W67)))</xm:f>
            <x14:dxf>
              <font>
                <b/>
                <i val="0"/>
              </font>
              <fill>
                <patternFill>
                  <bgColor rgb="FFFFFF00"/>
                </patternFill>
              </fill>
            </x14:dxf>
          </x14:cfRule>
          <x14:cfRule type="containsText" priority="615" stopIfTrue="1" operator="containsText" text="Vencida" id="{94D697D9-CC7F-4EC5-ACC0-EA7C28750FDB}">
            <xm:f>NOT(ISERROR(SEARCH("Vencida",'GF-14'!W67)))</xm:f>
            <x14:dxf>
              <font>
                <b/>
                <i val="0"/>
              </font>
              <fill>
                <patternFill>
                  <bgColor rgb="FFFF0000"/>
                </patternFill>
              </fill>
            </x14:dxf>
          </x14:cfRule>
          <xm:sqref>T61:T67</xm:sqref>
        </x14:conditionalFormatting>
        <x14:conditionalFormatting xmlns:xm="http://schemas.microsoft.com/office/excel/2006/main">
          <x14:cfRule type="containsText" priority="1" stopIfTrue="1" operator="containsText" text="Cerrada" id="{B6452DB4-0F2D-47AE-8259-FBF51FB91C4A}">
            <xm:f>NOT(ISERROR(SEARCH("Cerrada",'MIC-03'!W91)))</xm:f>
            <x14:dxf>
              <font>
                <b/>
                <i val="0"/>
              </font>
              <fill>
                <patternFill>
                  <bgColor rgb="FF00B050"/>
                </patternFill>
              </fill>
            </x14:dxf>
          </x14:cfRule>
          <x14:cfRule type="containsText" priority="2" stopIfTrue="1" operator="containsText" text="En ejecución" id="{2AD5864A-6AA2-4D96-AF83-815A2E458ECE}">
            <xm:f>NOT(ISERROR(SEARCH("En ejecución",'MIC-03'!W91)))</xm:f>
            <x14:dxf>
              <font>
                <b/>
                <i val="0"/>
              </font>
              <fill>
                <patternFill>
                  <bgColor rgb="FFFFFF00"/>
                </patternFill>
              </fill>
            </x14:dxf>
          </x14:cfRule>
          <x14:cfRule type="containsText" priority="3" stopIfTrue="1" operator="containsText" text="Vencida" id="{F7D95101-B6E1-479B-BEAF-F0A0716108FD}">
            <xm:f>NOT(ISERROR(SEARCH("Vencida",'MIC-03'!W91)))</xm:f>
            <x14:dxf>
              <font>
                <b/>
                <i val="0"/>
              </font>
              <fill>
                <patternFill>
                  <bgColor rgb="FFFF0000"/>
                </patternFill>
              </fill>
            </x14:dxf>
          </x14:cfRule>
          <xm:sqref>T84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951"/>
  <sheetViews>
    <sheetView showGridLines="0" topLeftCell="S22" zoomScale="85" zoomScaleNormal="85" workbookViewId="0">
      <selection activeCell="X24" sqref="X24"/>
    </sheetView>
  </sheetViews>
  <sheetFormatPr baseColWidth="10" defaultColWidth="14.42578125" defaultRowHeight="15" customHeight="1" x14ac:dyDescent="0.25"/>
  <cols>
    <col min="1" max="1" width="6.5703125" style="515" customWidth="1"/>
    <col min="2" max="2" width="14.85546875" style="515" customWidth="1"/>
    <col min="3" max="3" width="17.5703125" style="515" customWidth="1"/>
    <col min="4" max="4" width="21.5703125" style="515" customWidth="1"/>
    <col min="5" max="5" width="52.28515625" style="515" customWidth="1"/>
    <col min="6" max="6" width="24.140625" style="515" customWidth="1"/>
    <col min="7" max="7" width="26.5703125" style="515" customWidth="1"/>
    <col min="8" max="8" width="25.85546875" style="515" customWidth="1"/>
    <col min="9" max="9" width="14" style="515" customWidth="1"/>
    <col min="10" max="10" width="23" style="515" customWidth="1"/>
    <col min="11" max="11" width="18.5703125" style="515" customWidth="1"/>
    <col min="12" max="12" width="20" style="515" customWidth="1"/>
    <col min="13" max="13" width="18.28515625" style="515" customWidth="1"/>
    <col min="14" max="15" width="18" style="515" customWidth="1"/>
    <col min="16" max="16" width="26.28515625" style="515" customWidth="1"/>
    <col min="17" max="17" width="24.85546875" style="515" customWidth="1"/>
    <col min="18" max="18" width="19.42578125" style="515" customWidth="1"/>
    <col min="19" max="19" width="36" style="515" customWidth="1"/>
    <col min="20" max="20" width="76" style="515" customWidth="1"/>
    <col min="21" max="21" width="40.140625" style="515" customWidth="1"/>
    <col min="22" max="22" width="18.42578125" style="515" customWidth="1"/>
    <col min="23" max="23" width="19.42578125" style="515" customWidth="1"/>
    <col min="24" max="24" width="33.7109375" style="515" customWidth="1"/>
    <col min="25" max="25" width="31.140625" style="508" customWidth="1"/>
    <col min="26" max="26" width="14.42578125" style="508" customWidth="1"/>
    <col min="27" max="28" width="11" style="508" customWidth="1"/>
    <col min="29" max="16384" width="14.42578125" style="508"/>
  </cols>
  <sheetData>
    <row r="1" spans="1:26" ht="44.25" hidden="1" customHeight="1" x14ac:dyDescent="0.35">
      <c r="A1" s="2"/>
      <c r="B1" s="81"/>
      <c r="C1" s="82" t="s">
        <v>1</v>
      </c>
      <c r="D1" s="82" t="s">
        <v>2</v>
      </c>
      <c r="E1" s="5"/>
      <c r="F1" s="6" t="s">
        <v>3</v>
      </c>
      <c r="G1" s="6" t="s">
        <v>141</v>
      </c>
      <c r="H1" s="6" t="s">
        <v>5</v>
      </c>
      <c r="I1" s="6" t="s">
        <v>7</v>
      </c>
      <c r="J1" s="6" t="s">
        <v>162</v>
      </c>
      <c r="K1" s="1"/>
      <c r="L1" s="8"/>
      <c r="M1" s="7"/>
      <c r="N1" s="7"/>
      <c r="O1" s="7"/>
      <c r="P1" s="7"/>
      <c r="Q1" s="7"/>
      <c r="R1" s="7"/>
      <c r="S1" s="1"/>
      <c r="T1" s="1"/>
      <c r="U1" s="1"/>
      <c r="V1" s="1"/>
      <c r="W1" s="1"/>
      <c r="X1" s="1"/>
      <c r="Y1" s="1"/>
    </row>
    <row r="2" spans="1:26" s="72" customFormat="1" ht="26.25" hidden="1" customHeight="1" thickBot="1" x14ac:dyDescent="0.25">
      <c r="A2" s="68"/>
      <c r="B2" s="80"/>
      <c r="C2" s="83" t="s">
        <v>8</v>
      </c>
      <c r="D2" s="84" t="s">
        <v>9</v>
      </c>
      <c r="E2" s="75"/>
      <c r="F2" s="87" t="s">
        <v>10</v>
      </c>
      <c r="G2" s="88" t="s">
        <v>158</v>
      </c>
      <c r="H2" s="87" t="s">
        <v>24</v>
      </c>
      <c r="I2" s="152" t="s">
        <v>146</v>
      </c>
      <c r="J2" s="73" t="s">
        <v>160</v>
      </c>
      <c r="K2" s="68"/>
      <c r="L2" s="69"/>
      <c r="M2" s="71"/>
      <c r="N2" s="71"/>
      <c r="O2" s="71"/>
      <c r="P2" s="71"/>
      <c r="Q2" s="71"/>
      <c r="R2" s="71"/>
      <c r="S2" s="68"/>
      <c r="T2" s="68"/>
      <c r="U2" s="68"/>
      <c r="V2" s="68"/>
      <c r="W2" s="68"/>
      <c r="X2" s="68"/>
      <c r="Y2" s="68"/>
    </row>
    <row r="3" spans="1:26" s="72" customFormat="1" ht="26.25" hidden="1" customHeight="1" thickBot="1" x14ac:dyDescent="0.25">
      <c r="A3" s="68"/>
      <c r="B3" s="80"/>
      <c r="C3" s="83" t="s">
        <v>14</v>
      </c>
      <c r="D3" s="84" t="s">
        <v>15</v>
      </c>
      <c r="E3" s="75"/>
      <c r="F3" s="87" t="s">
        <v>132</v>
      </c>
      <c r="G3" s="88" t="s">
        <v>11</v>
      </c>
      <c r="H3" s="88" t="s">
        <v>144</v>
      </c>
      <c r="I3" s="154" t="s">
        <v>147</v>
      </c>
      <c r="J3" s="73" t="s">
        <v>163</v>
      </c>
      <c r="K3" s="68"/>
      <c r="L3" s="69"/>
      <c r="M3" s="71"/>
      <c r="N3" s="71"/>
      <c r="O3" s="71"/>
      <c r="P3" s="71"/>
      <c r="Q3" s="71"/>
      <c r="R3" s="71"/>
      <c r="S3" s="68"/>
      <c r="T3" s="68"/>
      <c r="U3" s="68"/>
      <c r="V3" s="68"/>
      <c r="W3" s="68"/>
      <c r="X3" s="68"/>
      <c r="Y3" s="68"/>
    </row>
    <row r="4" spans="1:26" s="72" customFormat="1" ht="26.25" hidden="1" customHeight="1" thickBot="1" x14ac:dyDescent="0.25">
      <c r="A4" s="68"/>
      <c r="B4" s="80"/>
      <c r="C4" s="83" t="s">
        <v>123</v>
      </c>
      <c r="D4" s="84" t="s">
        <v>127</v>
      </c>
      <c r="E4" s="75"/>
      <c r="F4" s="87" t="s">
        <v>133</v>
      </c>
      <c r="G4" s="88" t="s">
        <v>142</v>
      </c>
      <c r="H4" s="76"/>
      <c r="I4" s="153" t="s">
        <v>30</v>
      </c>
      <c r="J4" s="73" t="s">
        <v>161</v>
      </c>
      <c r="K4" s="68"/>
      <c r="L4" s="69"/>
      <c r="M4" s="71"/>
      <c r="N4" s="71"/>
      <c r="O4" s="71"/>
      <c r="P4" s="71"/>
      <c r="Q4" s="71"/>
      <c r="R4" s="71"/>
      <c r="S4" s="68"/>
      <c r="T4" s="68"/>
      <c r="U4" s="68"/>
      <c r="V4" s="68"/>
      <c r="W4" s="68"/>
      <c r="X4" s="68"/>
      <c r="Y4" s="68"/>
    </row>
    <row r="5" spans="1:26" s="72" customFormat="1" ht="39" hidden="1" customHeight="1" thickBot="1" x14ac:dyDescent="0.25">
      <c r="A5" s="68"/>
      <c r="B5" s="80"/>
      <c r="C5" s="84" t="s">
        <v>121</v>
      </c>
      <c r="D5" s="84" t="s">
        <v>129</v>
      </c>
      <c r="E5" s="75"/>
      <c r="F5" s="88" t="s">
        <v>134</v>
      </c>
      <c r="G5" s="88" t="s">
        <v>17</v>
      </c>
      <c r="H5" s="74"/>
      <c r="I5" s="73"/>
      <c r="J5" s="73"/>
      <c r="K5" s="68"/>
      <c r="L5" s="69"/>
      <c r="M5" s="71"/>
      <c r="N5" s="71"/>
      <c r="O5" s="71"/>
      <c r="P5" s="71"/>
      <c r="Q5" s="71"/>
      <c r="R5" s="71"/>
      <c r="S5" s="68"/>
      <c r="T5" s="68"/>
      <c r="U5" s="68"/>
      <c r="V5" s="68"/>
      <c r="W5" s="68"/>
      <c r="X5" s="68"/>
      <c r="Y5" s="68"/>
    </row>
    <row r="6" spans="1:26" s="72" customFormat="1" ht="26.25" hidden="1" customHeight="1" thickBot="1" x14ac:dyDescent="0.25">
      <c r="A6" s="68"/>
      <c r="B6" s="80"/>
      <c r="C6" s="83" t="s">
        <v>38</v>
      </c>
      <c r="D6" s="84" t="s">
        <v>128</v>
      </c>
      <c r="F6" s="88" t="s">
        <v>135</v>
      </c>
      <c r="G6" s="74"/>
      <c r="H6" s="74"/>
      <c r="I6" s="73"/>
      <c r="J6" s="73"/>
      <c r="K6" s="68"/>
      <c r="L6" s="69"/>
      <c r="M6" s="71"/>
      <c r="N6" s="71"/>
      <c r="O6" s="71"/>
      <c r="P6" s="71"/>
      <c r="Q6" s="71"/>
      <c r="R6" s="71"/>
      <c r="S6" s="68"/>
      <c r="T6" s="68"/>
      <c r="U6" s="68"/>
      <c r="V6" s="68"/>
      <c r="W6" s="68"/>
      <c r="X6" s="68"/>
      <c r="Y6" s="68"/>
    </row>
    <row r="7" spans="1:26" s="72" customFormat="1" ht="26.25" hidden="1" customHeight="1" thickBot="1" x14ac:dyDescent="0.25">
      <c r="A7" s="68"/>
      <c r="B7" s="80"/>
      <c r="C7" s="83" t="s">
        <v>42</v>
      </c>
      <c r="D7" s="84" t="s">
        <v>130</v>
      </c>
      <c r="E7" s="75"/>
      <c r="F7" s="76"/>
      <c r="G7" s="74"/>
      <c r="H7" s="74"/>
      <c r="I7" s="77"/>
      <c r="J7" s="77"/>
      <c r="K7" s="68"/>
      <c r="L7" s="69"/>
      <c r="M7" s="71"/>
      <c r="N7" s="71"/>
      <c r="O7" s="71"/>
      <c r="P7" s="71"/>
      <c r="Q7" s="71"/>
      <c r="R7" s="71"/>
      <c r="S7" s="68"/>
      <c r="T7" s="68"/>
      <c r="U7" s="68"/>
      <c r="V7" s="68"/>
      <c r="W7" s="68"/>
      <c r="X7" s="68"/>
      <c r="Y7" s="68"/>
    </row>
    <row r="8" spans="1:26" s="72" customFormat="1" ht="26.25" hidden="1" customHeight="1" thickBot="1" x14ac:dyDescent="0.25">
      <c r="A8" s="68"/>
      <c r="B8" s="80"/>
      <c r="C8" s="83" t="s">
        <v>45</v>
      </c>
      <c r="D8" s="84" t="s">
        <v>35</v>
      </c>
      <c r="E8" s="75"/>
      <c r="F8" s="76"/>
      <c r="G8" s="74"/>
      <c r="H8" s="74"/>
      <c r="I8" s="73"/>
      <c r="J8" s="73"/>
      <c r="K8" s="68"/>
      <c r="L8" s="69"/>
      <c r="M8" s="71"/>
      <c r="N8" s="71"/>
      <c r="O8" s="71"/>
      <c r="P8" s="71"/>
      <c r="Q8" s="71"/>
      <c r="R8" s="71"/>
      <c r="S8" s="68"/>
      <c r="T8" s="68"/>
      <c r="U8" s="68"/>
      <c r="V8" s="68"/>
      <c r="W8" s="68"/>
      <c r="X8" s="68"/>
      <c r="Y8" s="68"/>
    </row>
    <row r="9" spans="1:26" s="72" customFormat="1" ht="51.75" hidden="1" customHeight="1" thickBot="1" x14ac:dyDescent="0.25">
      <c r="A9" s="68"/>
      <c r="B9" s="80"/>
      <c r="C9" s="83" t="s">
        <v>124</v>
      </c>
      <c r="D9" s="84" t="s">
        <v>39</v>
      </c>
      <c r="E9" s="75"/>
      <c r="F9" s="74"/>
      <c r="G9" s="74"/>
      <c r="H9" s="74"/>
      <c r="I9" s="73"/>
      <c r="J9" s="73"/>
      <c r="K9" s="68"/>
      <c r="L9" s="69"/>
      <c r="M9" s="71"/>
      <c r="N9" s="71"/>
      <c r="O9" s="71"/>
      <c r="P9" s="71"/>
      <c r="Q9" s="71"/>
      <c r="R9" s="71"/>
      <c r="S9" s="68"/>
      <c r="T9" s="68"/>
      <c r="U9" s="68"/>
      <c r="V9" s="68"/>
      <c r="W9" s="68"/>
      <c r="X9" s="68"/>
      <c r="Y9" s="68"/>
    </row>
    <row r="10" spans="1:26" s="72" customFormat="1" ht="26.25" hidden="1" customHeight="1" thickBot="1" x14ac:dyDescent="0.25">
      <c r="A10" s="68"/>
      <c r="B10" s="80"/>
      <c r="C10" s="83" t="s">
        <v>50</v>
      </c>
      <c r="D10" s="84" t="s">
        <v>43</v>
      </c>
      <c r="E10" s="75"/>
      <c r="F10" s="74"/>
      <c r="G10" s="74"/>
      <c r="H10" s="74"/>
      <c r="I10" s="73"/>
      <c r="J10" s="73"/>
      <c r="K10" s="68"/>
      <c r="L10" s="69"/>
      <c r="M10" s="71"/>
      <c r="N10" s="71"/>
      <c r="O10" s="71"/>
      <c r="P10" s="71"/>
      <c r="Q10" s="71"/>
      <c r="R10" s="71"/>
      <c r="S10" s="68"/>
      <c r="T10" s="68"/>
      <c r="U10" s="68"/>
      <c r="V10" s="68"/>
      <c r="W10" s="68"/>
      <c r="X10" s="68"/>
      <c r="Y10" s="68"/>
    </row>
    <row r="11" spans="1:26" s="72" customFormat="1" ht="39" hidden="1" customHeight="1" thickBot="1" x14ac:dyDescent="0.25">
      <c r="A11" s="68"/>
      <c r="B11" s="80"/>
      <c r="C11" s="83" t="s">
        <v>52</v>
      </c>
      <c r="D11" s="84" t="s">
        <v>136</v>
      </c>
      <c r="E11" s="75"/>
      <c r="F11" s="74"/>
      <c r="G11" s="74"/>
      <c r="H11" s="74"/>
      <c r="I11" s="73"/>
      <c r="J11" s="73"/>
      <c r="K11" s="68"/>
      <c r="L11" s="69"/>
      <c r="M11" s="71"/>
      <c r="N11" s="71"/>
      <c r="O11" s="71"/>
      <c r="P11" s="71"/>
      <c r="Q11" s="71"/>
      <c r="R11" s="71"/>
      <c r="S11" s="68"/>
      <c r="T11" s="68"/>
      <c r="U11" s="68"/>
      <c r="V11" s="68"/>
      <c r="W11" s="68"/>
      <c r="X11" s="68"/>
      <c r="Y11" s="68"/>
    </row>
    <row r="12" spans="1:26" s="72" customFormat="1" ht="26.25" hidden="1" customHeight="1" thickBot="1" x14ac:dyDescent="0.25">
      <c r="A12" s="68"/>
      <c r="B12" s="80"/>
      <c r="C12" s="83" t="s">
        <v>54</v>
      </c>
      <c r="D12" s="84" t="s">
        <v>131</v>
      </c>
      <c r="E12" s="75"/>
      <c r="F12" s="78"/>
      <c r="G12" s="78"/>
      <c r="H12" s="78"/>
      <c r="I12" s="79"/>
      <c r="J12" s="71"/>
      <c r="K12" s="71"/>
      <c r="L12" s="68"/>
      <c r="M12" s="69"/>
      <c r="N12" s="71"/>
      <c r="O12" s="71"/>
      <c r="P12" s="71"/>
      <c r="Q12" s="71"/>
      <c r="R12" s="71"/>
      <c r="S12" s="71"/>
      <c r="T12" s="68"/>
      <c r="U12" s="68"/>
      <c r="V12" s="68"/>
      <c r="W12" s="68"/>
      <c r="X12" s="68"/>
      <c r="Y12" s="68"/>
      <c r="Z12" s="68"/>
    </row>
    <row r="13" spans="1:26" s="72" customFormat="1" ht="39" hidden="1" customHeight="1" thickBot="1" x14ac:dyDescent="0.25">
      <c r="A13" s="68"/>
      <c r="B13" s="80"/>
      <c r="C13" s="83" t="s">
        <v>55</v>
      </c>
      <c r="D13" s="84" t="s">
        <v>53</v>
      </c>
      <c r="E13" s="75"/>
      <c r="F13" s="78"/>
      <c r="G13" s="78"/>
      <c r="H13" s="78"/>
      <c r="I13" s="79"/>
      <c r="J13" s="71"/>
      <c r="K13" s="71"/>
      <c r="L13" s="68"/>
      <c r="M13" s="69"/>
      <c r="N13" s="71"/>
      <c r="O13" s="71"/>
      <c r="P13" s="71"/>
      <c r="Q13" s="71"/>
      <c r="R13" s="71"/>
      <c r="S13" s="71"/>
      <c r="T13" s="68"/>
      <c r="U13" s="68"/>
      <c r="V13" s="68"/>
      <c r="W13" s="68"/>
      <c r="X13" s="68"/>
      <c r="Y13" s="68"/>
      <c r="Z13" s="68"/>
    </row>
    <row r="14" spans="1:26" s="72" customFormat="1" ht="26.25" hidden="1" customHeight="1" thickBot="1" x14ac:dyDescent="0.25">
      <c r="A14" s="68"/>
      <c r="B14" s="80"/>
      <c r="C14" s="84" t="s">
        <v>125</v>
      </c>
      <c r="D14" s="85"/>
      <c r="E14" s="75"/>
      <c r="F14" s="78"/>
      <c r="G14" s="78"/>
      <c r="H14" s="78"/>
      <c r="I14" s="79"/>
      <c r="J14" s="71"/>
      <c r="K14" s="71"/>
      <c r="L14" s="68"/>
      <c r="M14" s="69"/>
      <c r="N14" s="71"/>
      <c r="O14" s="71"/>
      <c r="P14" s="71"/>
      <c r="Q14" s="71"/>
      <c r="R14" s="71"/>
      <c r="S14" s="71"/>
      <c r="T14" s="68"/>
      <c r="U14" s="68"/>
      <c r="V14" s="68"/>
      <c r="W14" s="68"/>
      <c r="X14" s="68"/>
      <c r="Y14" s="68"/>
      <c r="Z14" s="68"/>
    </row>
    <row r="15" spans="1:26" s="72" customFormat="1" ht="39" hidden="1" customHeight="1" thickBot="1" x14ac:dyDescent="0.25">
      <c r="A15" s="68"/>
      <c r="B15" s="80"/>
      <c r="C15" s="86" t="s">
        <v>21</v>
      </c>
      <c r="D15" s="84"/>
      <c r="E15" s="75"/>
      <c r="F15" s="78"/>
      <c r="G15" s="78"/>
      <c r="H15" s="78"/>
      <c r="I15" s="79"/>
      <c r="J15" s="71"/>
      <c r="K15" s="71"/>
      <c r="L15" s="68"/>
      <c r="M15" s="69"/>
      <c r="N15" s="71"/>
      <c r="O15" s="71"/>
      <c r="P15" s="71"/>
      <c r="Q15" s="71"/>
      <c r="R15" s="71"/>
      <c r="S15" s="71"/>
      <c r="T15" s="68"/>
      <c r="U15" s="68"/>
      <c r="V15" s="68"/>
      <c r="W15" s="68"/>
      <c r="X15" s="68"/>
      <c r="Y15" s="68"/>
      <c r="Z15" s="68"/>
    </row>
    <row r="16" spans="1:26" ht="24" hidden="1" customHeight="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843"/>
      <c r="B17" s="890"/>
      <c r="C17" s="891"/>
      <c r="D17" s="847" t="s">
        <v>56</v>
      </c>
      <c r="E17" s="848"/>
      <c r="F17" s="848"/>
      <c r="G17" s="848"/>
      <c r="H17" s="848"/>
      <c r="I17" s="848"/>
      <c r="J17" s="848"/>
      <c r="K17" s="848"/>
      <c r="L17" s="848"/>
      <c r="M17" s="848"/>
      <c r="N17" s="848"/>
      <c r="O17" s="848"/>
      <c r="P17" s="848"/>
      <c r="Q17" s="848"/>
      <c r="R17" s="848"/>
      <c r="S17" s="848"/>
      <c r="T17" s="848"/>
      <c r="U17" s="848"/>
      <c r="V17" s="848"/>
      <c r="W17" s="849"/>
      <c r="X17" s="114" t="s">
        <v>57</v>
      </c>
      <c r="Z17" s="1"/>
    </row>
    <row r="18" spans="1:27" ht="27.75" customHeight="1" x14ac:dyDescent="0.25">
      <c r="A18" s="892"/>
      <c r="B18" s="893"/>
      <c r="C18" s="894"/>
      <c r="D18" s="850"/>
      <c r="E18" s="851"/>
      <c r="F18" s="851"/>
      <c r="G18" s="851"/>
      <c r="H18" s="851"/>
      <c r="I18" s="851"/>
      <c r="J18" s="851"/>
      <c r="K18" s="851"/>
      <c r="L18" s="851"/>
      <c r="M18" s="851"/>
      <c r="N18" s="851"/>
      <c r="O18" s="851"/>
      <c r="P18" s="851"/>
      <c r="Q18" s="851"/>
      <c r="R18" s="851"/>
      <c r="S18" s="851"/>
      <c r="T18" s="851"/>
      <c r="U18" s="851"/>
      <c r="V18" s="851"/>
      <c r="W18" s="852"/>
      <c r="X18" s="168" t="s">
        <v>164</v>
      </c>
      <c r="Z18" s="1"/>
    </row>
    <row r="19" spans="1:27" ht="27.75" customHeight="1" x14ac:dyDescent="0.25">
      <c r="A19" s="892"/>
      <c r="B19" s="893"/>
      <c r="C19" s="894"/>
      <c r="D19" s="850"/>
      <c r="E19" s="851"/>
      <c r="F19" s="851"/>
      <c r="G19" s="851"/>
      <c r="H19" s="851"/>
      <c r="I19" s="851"/>
      <c r="J19" s="851"/>
      <c r="K19" s="851"/>
      <c r="L19" s="851"/>
      <c r="M19" s="851"/>
      <c r="N19" s="851"/>
      <c r="O19" s="851"/>
      <c r="P19" s="851"/>
      <c r="Q19" s="851"/>
      <c r="R19" s="851"/>
      <c r="S19" s="851"/>
      <c r="T19" s="851"/>
      <c r="U19" s="851"/>
      <c r="V19" s="851"/>
      <c r="W19" s="852"/>
      <c r="X19" s="169" t="s">
        <v>165</v>
      </c>
      <c r="Z19" s="1"/>
    </row>
    <row r="20" spans="1:27" ht="27.75" customHeight="1" thickBot="1" x14ac:dyDescent="0.3">
      <c r="A20" s="895"/>
      <c r="B20" s="896"/>
      <c r="C20" s="897"/>
      <c r="D20" s="853"/>
      <c r="E20" s="854"/>
      <c r="F20" s="854"/>
      <c r="G20" s="854"/>
      <c r="H20" s="854"/>
      <c r="I20" s="854"/>
      <c r="J20" s="854"/>
      <c r="K20" s="854"/>
      <c r="L20" s="854"/>
      <c r="M20" s="854"/>
      <c r="N20" s="854"/>
      <c r="O20" s="854"/>
      <c r="P20" s="854"/>
      <c r="Q20" s="854"/>
      <c r="R20" s="854"/>
      <c r="S20" s="854"/>
      <c r="T20" s="854"/>
      <c r="U20" s="854"/>
      <c r="V20" s="854"/>
      <c r="W20" s="855"/>
      <c r="X20" s="115" t="s">
        <v>58</v>
      </c>
      <c r="Z20" s="1"/>
    </row>
    <row r="21" spans="1:27" s="593" customFormat="1" ht="45" customHeight="1" thickBot="1" x14ac:dyDescent="0.3">
      <c r="A21" s="603" t="s">
        <v>1039</v>
      </c>
      <c r="B21" s="595"/>
      <c r="C21" s="595"/>
      <c r="D21" s="594"/>
      <c r="E21" s="594"/>
      <c r="F21" s="594"/>
      <c r="G21" s="594"/>
      <c r="H21" s="594"/>
      <c r="I21" s="594"/>
      <c r="J21" s="594"/>
      <c r="K21" s="594"/>
      <c r="L21" s="594"/>
      <c r="M21" s="594"/>
      <c r="N21" s="594"/>
      <c r="O21" s="594"/>
      <c r="P21" s="594"/>
      <c r="Q21" s="594"/>
      <c r="R21" s="594"/>
      <c r="S21" s="594"/>
      <c r="T21" s="594"/>
      <c r="U21" s="594"/>
      <c r="V21" s="594"/>
      <c r="W21" s="594"/>
      <c r="X21" s="604"/>
      <c r="Z21" s="1"/>
    </row>
    <row r="22" spans="1:27" s="90" customFormat="1" ht="45" customHeight="1" thickBot="1" x14ac:dyDescent="0.25">
      <c r="A22" s="881" t="s">
        <v>77</v>
      </c>
      <c r="B22" s="882"/>
      <c r="C22" s="882"/>
      <c r="D22" s="882"/>
      <c r="E22" s="882"/>
      <c r="F22" s="882"/>
      <c r="G22" s="883"/>
      <c r="H22" s="884" t="s">
        <v>78</v>
      </c>
      <c r="I22" s="885"/>
      <c r="J22" s="885"/>
      <c r="K22" s="885"/>
      <c r="L22" s="885"/>
      <c r="M22" s="885"/>
      <c r="N22" s="886"/>
      <c r="O22" s="887" t="s">
        <v>79</v>
      </c>
      <c r="P22" s="888"/>
      <c r="Q22" s="888"/>
      <c r="R22" s="888"/>
      <c r="S22" s="889"/>
      <c r="T22" s="898" t="s">
        <v>145</v>
      </c>
      <c r="U22" s="899"/>
      <c r="V22" s="899"/>
      <c r="W22" s="899"/>
      <c r="X22" s="900"/>
      <c r="Y22" s="92"/>
      <c r="Z22" s="93"/>
      <c r="AA22" s="94"/>
    </row>
    <row r="23" spans="1:27" ht="63" customHeight="1" thickBot="1" x14ac:dyDescent="0.3">
      <c r="A23" s="180" t="s">
        <v>151</v>
      </c>
      <c r="B23" s="181" t="s">
        <v>3</v>
      </c>
      <c r="C23" s="181" t="s">
        <v>81</v>
      </c>
      <c r="D23" s="181" t="s">
        <v>137</v>
      </c>
      <c r="E23" s="181" t="s">
        <v>138</v>
      </c>
      <c r="F23" s="181" t="s">
        <v>139</v>
      </c>
      <c r="G23" s="182" t="s">
        <v>140</v>
      </c>
      <c r="H23" s="183" t="s">
        <v>143</v>
      </c>
      <c r="I23" s="181" t="s">
        <v>5</v>
      </c>
      <c r="J23" s="181" t="s">
        <v>82</v>
      </c>
      <c r="K23" s="184" t="s">
        <v>83</v>
      </c>
      <c r="L23" s="184" t="s">
        <v>85</v>
      </c>
      <c r="M23" s="184" t="s">
        <v>86</v>
      </c>
      <c r="N23" s="185" t="s">
        <v>87</v>
      </c>
      <c r="O23" s="901" t="s">
        <v>88</v>
      </c>
      <c r="P23" s="902"/>
      <c r="Q23" s="902"/>
      <c r="R23" s="903"/>
      <c r="S23" s="185" t="s">
        <v>89</v>
      </c>
      <c r="T23" s="186" t="s">
        <v>88</v>
      </c>
      <c r="U23" s="184" t="s">
        <v>89</v>
      </c>
      <c r="V23" s="184" t="s">
        <v>162</v>
      </c>
      <c r="W23" s="184" t="s">
        <v>90</v>
      </c>
      <c r="X23" s="185" t="s">
        <v>159</v>
      </c>
      <c r="Y23" s="91"/>
      <c r="Z23" s="95"/>
      <c r="AA23" s="95"/>
    </row>
    <row r="24" spans="1:27" s="271" customFormat="1" ht="279.75" customHeight="1" x14ac:dyDescent="0.25">
      <c r="A24" s="255">
        <v>1</v>
      </c>
      <c r="B24" s="268" t="s">
        <v>133</v>
      </c>
      <c r="C24" s="268" t="s">
        <v>9</v>
      </c>
      <c r="D24" s="269">
        <v>43432</v>
      </c>
      <c r="E24" s="257" t="s">
        <v>617</v>
      </c>
      <c r="F24" s="268" t="s">
        <v>142</v>
      </c>
      <c r="G24" s="257" t="s">
        <v>421</v>
      </c>
      <c r="H24" s="257" t="s">
        <v>422</v>
      </c>
      <c r="I24" s="255" t="s">
        <v>144</v>
      </c>
      <c r="J24" s="257" t="s">
        <v>423</v>
      </c>
      <c r="K24" s="255" t="s">
        <v>424</v>
      </c>
      <c r="L24" s="256">
        <v>43432</v>
      </c>
      <c r="M24" s="256">
        <v>43446</v>
      </c>
      <c r="N24" s="256">
        <v>43646</v>
      </c>
      <c r="O24" s="904" t="s">
        <v>818</v>
      </c>
      <c r="P24" s="876"/>
      <c r="Q24" s="876"/>
      <c r="R24" s="877"/>
      <c r="S24" s="444" t="s">
        <v>828</v>
      </c>
      <c r="T24" s="86" t="s">
        <v>954</v>
      </c>
      <c r="U24" s="86" t="s">
        <v>618</v>
      </c>
      <c r="V24" s="86" t="s">
        <v>163</v>
      </c>
      <c r="W24" s="518" t="s">
        <v>30</v>
      </c>
      <c r="X24" s="292" t="s">
        <v>950</v>
      </c>
      <c r="Y24" s="270"/>
    </row>
    <row r="25" spans="1:27" s="271" customFormat="1" ht="192.75" customHeight="1" x14ac:dyDescent="0.25">
      <c r="A25" s="255">
        <v>2</v>
      </c>
      <c r="B25" s="268" t="s">
        <v>133</v>
      </c>
      <c r="C25" s="268" t="s">
        <v>9</v>
      </c>
      <c r="D25" s="269">
        <v>43432</v>
      </c>
      <c r="E25" s="257" t="s">
        <v>425</v>
      </c>
      <c r="F25" s="268" t="s">
        <v>142</v>
      </c>
      <c r="G25" s="257" t="s">
        <v>426</v>
      </c>
      <c r="H25" s="257" t="s">
        <v>427</v>
      </c>
      <c r="I25" s="86" t="s">
        <v>144</v>
      </c>
      <c r="J25" s="257" t="s">
        <v>428</v>
      </c>
      <c r="K25" s="255" t="s">
        <v>424</v>
      </c>
      <c r="L25" s="256">
        <v>43432</v>
      </c>
      <c r="M25" s="256">
        <v>43446</v>
      </c>
      <c r="N25" s="256">
        <v>43554</v>
      </c>
      <c r="O25" s="904" t="s">
        <v>819</v>
      </c>
      <c r="P25" s="876"/>
      <c r="Q25" s="876"/>
      <c r="R25" s="877"/>
      <c r="S25" s="444" t="s">
        <v>820</v>
      </c>
      <c r="T25" s="86" t="s">
        <v>955</v>
      </c>
      <c r="U25" s="86" t="s">
        <v>619</v>
      </c>
      <c r="V25" s="86" t="s">
        <v>163</v>
      </c>
      <c r="W25" s="518" t="s">
        <v>30</v>
      </c>
      <c r="X25" s="292" t="s">
        <v>950</v>
      </c>
    </row>
    <row r="26" spans="1:27" s="271" customFormat="1" ht="183" customHeight="1" x14ac:dyDescent="0.25">
      <c r="A26" s="255">
        <v>3</v>
      </c>
      <c r="B26" s="268" t="s">
        <v>133</v>
      </c>
      <c r="C26" s="268" t="s">
        <v>9</v>
      </c>
      <c r="D26" s="269">
        <v>43432</v>
      </c>
      <c r="E26" s="257" t="s">
        <v>429</v>
      </c>
      <c r="F26" s="268" t="s">
        <v>142</v>
      </c>
      <c r="G26" s="257" t="s">
        <v>430</v>
      </c>
      <c r="H26" s="257" t="s">
        <v>431</v>
      </c>
      <c r="I26" s="86" t="s">
        <v>144</v>
      </c>
      <c r="J26" s="257" t="s">
        <v>432</v>
      </c>
      <c r="K26" s="255" t="s">
        <v>424</v>
      </c>
      <c r="L26" s="256">
        <v>43432</v>
      </c>
      <c r="M26" s="256">
        <v>43446</v>
      </c>
      <c r="N26" s="256">
        <v>43646</v>
      </c>
      <c r="O26" s="904" t="s">
        <v>821</v>
      </c>
      <c r="P26" s="876"/>
      <c r="Q26" s="876"/>
      <c r="R26" s="877"/>
      <c r="S26" s="445" t="s">
        <v>822</v>
      </c>
      <c r="T26" s="86" t="s">
        <v>956</v>
      </c>
      <c r="U26" s="86" t="s">
        <v>942</v>
      </c>
      <c r="V26" s="86" t="s">
        <v>163</v>
      </c>
      <c r="W26" s="518" t="s">
        <v>30</v>
      </c>
      <c r="X26" s="292" t="s">
        <v>950</v>
      </c>
    </row>
    <row r="27" spans="1:27" s="435" customFormat="1" ht="207.75" customHeight="1" x14ac:dyDescent="0.25">
      <c r="A27" s="338">
        <v>2</v>
      </c>
      <c r="B27" s="255" t="s">
        <v>133</v>
      </c>
      <c r="C27" s="255" t="s">
        <v>9</v>
      </c>
      <c r="D27" s="256">
        <v>43432</v>
      </c>
      <c r="E27" s="255" t="s">
        <v>443</v>
      </c>
      <c r="F27" s="255" t="s">
        <v>142</v>
      </c>
      <c r="G27" s="255" t="s">
        <v>444</v>
      </c>
      <c r="H27" s="336" t="s">
        <v>445</v>
      </c>
      <c r="I27" s="255" t="s">
        <v>144</v>
      </c>
      <c r="J27" s="336" t="s">
        <v>616</v>
      </c>
      <c r="K27" s="255" t="s">
        <v>446</v>
      </c>
      <c r="L27" s="256">
        <v>43432</v>
      </c>
      <c r="M27" s="256">
        <v>43446</v>
      </c>
      <c r="N27" s="256">
        <v>43646</v>
      </c>
      <c r="O27" s="875" t="s">
        <v>930</v>
      </c>
      <c r="P27" s="907"/>
      <c r="Q27" s="907"/>
      <c r="R27" s="908"/>
      <c r="S27" s="444" t="s">
        <v>829</v>
      </c>
      <c r="T27" s="257" t="s">
        <v>958</v>
      </c>
      <c r="U27" s="197" t="s">
        <v>943</v>
      </c>
      <c r="V27" s="156" t="s">
        <v>160</v>
      </c>
      <c r="W27" s="281" t="s">
        <v>30</v>
      </c>
      <c r="X27" s="322" t="s">
        <v>959</v>
      </c>
      <c r="Y27" s="16"/>
      <c r="Z27" s="1"/>
    </row>
    <row r="28" spans="1:27" s="435" customFormat="1" ht="216.75" customHeight="1" x14ac:dyDescent="0.25">
      <c r="A28" s="255">
        <v>1</v>
      </c>
      <c r="B28" s="255" t="s">
        <v>133</v>
      </c>
      <c r="C28" s="255" t="s">
        <v>9</v>
      </c>
      <c r="D28" s="256">
        <v>43431</v>
      </c>
      <c r="E28" s="257" t="s">
        <v>447</v>
      </c>
      <c r="F28" s="255" t="s">
        <v>142</v>
      </c>
      <c r="G28" s="257" t="s">
        <v>448</v>
      </c>
      <c r="H28" s="257" t="s">
        <v>449</v>
      </c>
      <c r="I28" s="255" t="s">
        <v>144</v>
      </c>
      <c r="J28" s="257" t="s">
        <v>450</v>
      </c>
      <c r="K28" s="255" t="s">
        <v>442</v>
      </c>
      <c r="L28" s="256">
        <v>43432</v>
      </c>
      <c r="M28" s="256">
        <v>43446</v>
      </c>
      <c r="N28" s="256">
        <v>43646</v>
      </c>
      <c r="O28" s="904" t="s">
        <v>830</v>
      </c>
      <c r="P28" s="876"/>
      <c r="Q28" s="876"/>
      <c r="R28" s="877"/>
      <c r="S28" s="444" t="s">
        <v>831</v>
      </c>
      <c r="T28" s="86" t="s">
        <v>961</v>
      </c>
      <c r="U28" s="255" t="s">
        <v>944</v>
      </c>
      <c r="V28" s="255" t="s">
        <v>160</v>
      </c>
      <c r="W28" s="518" t="s">
        <v>30</v>
      </c>
      <c r="X28" s="86" t="s">
        <v>960</v>
      </c>
      <c r="Y28" s="70"/>
      <c r="Z28" s="1"/>
    </row>
    <row r="29" spans="1:27" s="450" customFormat="1" ht="216.75" customHeight="1" x14ac:dyDescent="0.25">
      <c r="A29" s="444">
        <v>2</v>
      </c>
      <c r="B29" s="444" t="s">
        <v>133</v>
      </c>
      <c r="C29" s="444" t="s">
        <v>9</v>
      </c>
      <c r="D29" s="447">
        <v>43431</v>
      </c>
      <c r="E29" s="244" t="s">
        <v>451</v>
      </c>
      <c r="F29" s="444" t="s">
        <v>142</v>
      </c>
      <c r="G29" s="244" t="s">
        <v>452</v>
      </c>
      <c r="H29" s="244" t="s">
        <v>453</v>
      </c>
      <c r="I29" s="444" t="s">
        <v>144</v>
      </c>
      <c r="J29" s="244" t="s">
        <v>454</v>
      </c>
      <c r="K29" s="444" t="s">
        <v>442</v>
      </c>
      <c r="L29" s="486">
        <v>43440</v>
      </c>
      <c r="M29" s="447">
        <v>43446</v>
      </c>
      <c r="N29" s="487" t="s">
        <v>455</v>
      </c>
      <c r="O29" s="904" t="s">
        <v>832</v>
      </c>
      <c r="P29" s="876"/>
      <c r="Q29" s="876"/>
      <c r="R29" s="877"/>
      <c r="S29" s="444" t="s">
        <v>833</v>
      </c>
      <c r="T29" s="446" t="s">
        <v>962</v>
      </c>
      <c r="U29" s="444" t="s">
        <v>953</v>
      </c>
      <c r="V29" s="444" t="s">
        <v>160</v>
      </c>
      <c r="W29" s="487" t="s">
        <v>30</v>
      </c>
      <c r="X29" s="86" t="s">
        <v>960</v>
      </c>
      <c r="Y29" s="488"/>
      <c r="Z29" s="449"/>
    </row>
    <row r="30" spans="1:27" s="450" customFormat="1" ht="147.75" customHeight="1" x14ac:dyDescent="0.25">
      <c r="A30" s="444">
        <v>3</v>
      </c>
      <c r="B30" s="444" t="s">
        <v>10</v>
      </c>
      <c r="C30" s="444" t="s">
        <v>53</v>
      </c>
      <c r="D30" s="486">
        <v>43433</v>
      </c>
      <c r="E30" s="244" t="s">
        <v>456</v>
      </c>
      <c r="F30" s="487" t="s">
        <v>17</v>
      </c>
      <c r="G30" s="244" t="s">
        <v>457</v>
      </c>
      <c r="H30" s="244" t="s">
        <v>458</v>
      </c>
      <c r="I30" s="487" t="s">
        <v>24</v>
      </c>
      <c r="J30" s="244" t="s">
        <v>454</v>
      </c>
      <c r="K30" s="444" t="s">
        <v>442</v>
      </c>
      <c r="L30" s="486">
        <v>43440</v>
      </c>
      <c r="M30" s="447">
        <v>43446</v>
      </c>
      <c r="N30" s="487" t="s">
        <v>455</v>
      </c>
      <c r="O30" s="904" t="s">
        <v>834</v>
      </c>
      <c r="P30" s="876"/>
      <c r="Q30" s="876"/>
      <c r="R30" s="877"/>
      <c r="S30" s="444" t="s">
        <v>835</v>
      </c>
      <c r="T30" s="446" t="s">
        <v>963</v>
      </c>
      <c r="U30" s="444" t="s">
        <v>953</v>
      </c>
      <c r="V30" s="487" t="s">
        <v>160</v>
      </c>
      <c r="W30" s="487" t="s">
        <v>30</v>
      </c>
      <c r="X30" s="446" t="s">
        <v>960</v>
      </c>
      <c r="Y30" s="488"/>
      <c r="Z30" s="449"/>
    </row>
    <row r="31" spans="1:27" s="435" customFormat="1" ht="267.75" customHeight="1" x14ac:dyDescent="0.25">
      <c r="A31" s="255">
        <v>4</v>
      </c>
      <c r="B31" s="255" t="s">
        <v>10</v>
      </c>
      <c r="C31" s="255" t="s">
        <v>53</v>
      </c>
      <c r="D31" s="256">
        <v>43433</v>
      </c>
      <c r="E31" s="257" t="s">
        <v>459</v>
      </c>
      <c r="F31" s="255" t="s">
        <v>17</v>
      </c>
      <c r="G31" s="257" t="s">
        <v>460</v>
      </c>
      <c r="H31" s="257" t="s">
        <v>461</v>
      </c>
      <c r="I31" s="255" t="s">
        <v>24</v>
      </c>
      <c r="J31" s="257" t="s">
        <v>462</v>
      </c>
      <c r="K31" s="255" t="s">
        <v>442</v>
      </c>
      <c r="L31" s="256">
        <v>43440</v>
      </c>
      <c r="M31" s="256">
        <v>43446</v>
      </c>
      <c r="N31" s="256">
        <v>43554</v>
      </c>
      <c r="O31" s="904" t="s">
        <v>836</v>
      </c>
      <c r="P31" s="876"/>
      <c r="Q31" s="876"/>
      <c r="R31" s="877"/>
      <c r="S31" s="444" t="s">
        <v>837</v>
      </c>
      <c r="T31" s="86" t="s">
        <v>964</v>
      </c>
      <c r="U31" s="255" t="s">
        <v>603</v>
      </c>
      <c r="V31" s="255" t="s">
        <v>160</v>
      </c>
      <c r="W31" s="518" t="s">
        <v>30</v>
      </c>
      <c r="X31" s="86" t="s">
        <v>960</v>
      </c>
      <c r="Y31" s="1"/>
      <c r="Z31" s="1"/>
    </row>
    <row r="32" spans="1:27" s="435" customFormat="1" ht="153" customHeight="1" x14ac:dyDescent="0.25">
      <c r="A32" s="255">
        <v>5</v>
      </c>
      <c r="B32" s="255" t="s">
        <v>10</v>
      </c>
      <c r="C32" s="255" t="s">
        <v>53</v>
      </c>
      <c r="D32" s="256">
        <v>43433</v>
      </c>
      <c r="E32" s="257" t="s">
        <v>463</v>
      </c>
      <c r="F32" s="255" t="s">
        <v>17</v>
      </c>
      <c r="G32" s="257" t="s">
        <v>464</v>
      </c>
      <c r="H32" s="257" t="s">
        <v>465</v>
      </c>
      <c r="I32" s="255" t="s">
        <v>24</v>
      </c>
      <c r="J32" s="257" t="s">
        <v>466</v>
      </c>
      <c r="K32" s="255" t="s">
        <v>442</v>
      </c>
      <c r="L32" s="256">
        <v>43440</v>
      </c>
      <c r="M32" s="256">
        <v>43446</v>
      </c>
      <c r="N32" s="255" t="s">
        <v>455</v>
      </c>
      <c r="O32" s="904" t="s">
        <v>838</v>
      </c>
      <c r="P32" s="876"/>
      <c r="Q32" s="876"/>
      <c r="R32" s="877"/>
      <c r="S32" s="444" t="s">
        <v>839</v>
      </c>
      <c r="T32" s="86" t="s">
        <v>965</v>
      </c>
      <c r="U32" s="197" t="s">
        <v>943</v>
      </c>
      <c r="V32" s="255" t="s">
        <v>160</v>
      </c>
      <c r="W32" s="518" t="s">
        <v>30</v>
      </c>
      <c r="X32" s="86" t="s">
        <v>960</v>
      </c>
      <c r="Y32" s="1"/>
      <c r="Z32" s="1"/>
    </row>
    <row r="33" spans="1:26" s="435" customFormat="1" ht="153" customHeight="1" x14ac:dyDescent="0.25">
      <c r="A33" s="255">
        <v>6</v>
      </c>
      <c r="B33" s="255" t="s">
        <v>10</v>
      </c>
      <c r="C33" s="255" t="s">
        <v>53</v>
      </c>
      <c r="D33" s="256">
        <v>43433</v>
      </c>
      <c r="E33" s="257" t="s">
        <v>467</v>
      </c>
      <c r="F33" s="255" t="s">
        <v>17</v>
      </c>
      <c r="G33" s="257" t="s">
        <v>468</v>
      </c>
      <c r="H33" s="257" t="s">
        <v>620</v>
      </c>
      <c r="I33" s="255" t="s">
        <v>24</v>
      </c>
      <c r="J33" s="257" t="s">
        <v>469</v>
      </c>
      <c r="K33" s="255" t="s">
        <v>442</v>
      </c>
      <c r="L33" s="256">
        <v>43440</v>
      </c>
      <c r="M33" s="256">
        <v>43446</v>
      </c>
      <c r="N33" s="256">
        <v>43554</v>
      </c>
      <c r="O33" s="875" t="s">
        <v>840</v>
      </c>
      <c r="P33" s="876"/>
      <c r="Q33" s="876"/>
      <c r="R33" s="877"/>
      <c r="S33" s="452" t="s">
        <v>841</v>
      </c>
      <c r="T33" s="86" t="s">
        <v>967</v>
      </c>
      <c r="U33" s="321" t="s">
        <v>604</v>
      </c>
      <c r="V33" s="255" t="s">
        <v>160</v>
      </c>
      <c r="W33" s="518" t="s">
        <v>30</v>
      </c>
      <c r="X33" s="322" t="s">
        <v>966</v>
      </c>
      <c r="Y33" s="1"/>
      <c r="Z33" s="1"/>
    </row>
    <row r="34" spans="1:26" ht="409.5" customHeight="1" x14ac:dyDescent="0.25">
      <c r="A34" s="547"/>
      <c r="B34" s="547"/>
      <c r="C34" s="547"/>
      <c r="D34" s="549"/>
      <c r="E34" s="548"/>
      <c r="F34" s="547"/>
      <c r="G34" s="548"/>
      <c r="H34" s="523" t="s">
        <v>206</v>
      </c>
      <c r="I34" s="518" t="s">
        <v>144</v>
      </c>
      <c r="J34" s="518" t="s">
        <v>207</v>
      </c>
      <c r="K34" s="518" t="s">
        <v>175</v>
      </c>
      <c r="L34" s="519">
        <v>42857</v>
      </c>
      <c r="M34" s="519">
        <v>43467</v>
      </c>
      <c r="N34" s="519">
        <v>43830</v>
      </c>
      <c r="O34" s="905" t="s">
        <v>926</v>
      </c>
      <c r="P34" s="905"/>
      <c r="Q34" s="905"/>
      <c r="R34" s="905"/>
      <c r="S34" s="516" t="s">
        <v>927</v>
      </c>
      <c r="T34" s="205" t="s">
        <v>1034</v>
      </c>
      <c r="U34" s="294" t="s">
        <v>945</v>
      </c>
      <c r="V34" s="281"/>
      <c r="W34" s="535" t="s">
        <v>30</v>
      </c>
      <c r="X34" s="244" t="s">
        <v>1035</v>
      </c>
      <c r="Y34" s="16"/>
      <c r="Z34" s="1"/>
    </row>
    <row r="35" spans="1:26" s="319" customFormat="1" ht="195" customHeight="1" x14ac:dyDescent="0.25">
      <c r="A35" s="517">
        <v>18</v>
      </c>
      <c r="B35" s="217" t="s">
        <v>10</v>
      </c>
      <c r="C35" s="217" t="s">
        <v>130</v>
      </c>
      <c r="D35" s="519">
        <v>43138</v>
      </c>
      <c r="E35" s="516" t="s">
        <v>599</v>
      </c>
      <c r="F35" s="518" t="s">
        <v>11</v>
      </c>
      <c r="G35" s="516" t="s">
        <v>600</v>
      </c>
      <c r="H35" s="523" t="s">
        <v>601</v>
      </c>
      <c r="I35" s="518" t="s">
        <v>24</v>
      </c>
      <c r="J35" s="518" t="s">
        <v>602</v>
      </c>
      <c r="K35" s="518" t="s">
        <v>175</v>
      </c>
      <c r="L35" s="519">
        <v>43503</v>
      </c>
      <c r="M35" s="519">
        <v>43503</v>
      </c>
      <c r="N35" s="519">
        <v>43511</v>
      </c>
      <c r="O35" s="906" t="s">
        <v>928</v>
      </c>
      <c r="P35" s="906"/>
      <c r="Q35" s="906"/>
      <c r="R35" s="906"/>
      <c r="S35" s="342" t="s">
        <v>929</v>
      </c>
      <c r="T35" s="341" t="s">
        <v>947</v>
      </c>
      <c r="U35" s="294" t="s">
        <v>642</v>
      </c>
      <c r="V35" s="298" t="s">
        <v>160</v>
      </c>
      <c r="W35" s="535" t="s">
        <v>30</v>
      </c>
      <c r="X35" s="218" t="s">
        <v>1036</v>
      </c>
      <c r="Y35" s="1"/>
      <c r="Z35" s="1"/>
    </row>
    <row r="36" spans="1:26" s="502" customFormat="1" ht="112.5" customHeight="1" x14ac:dyDescent="0.25">
      <c r="A36" s="492">
        <v>28</v>
      </c>
      <c r="B36" s="493" t="s">
        <v>10</v>
      </c>
      <c r="C36" s="493" t="s">
        <v>131</v>
      </c>
      <c r="D36" s="494">
        <v>43516</v>
      </c>
      <c r="E36" s="495" t="s">
        <v>595</v>
      </c>
      <c r="F36" s="493" t="s">
        <v>11</v>
      </c>
      <c r="G36" s="244" t="s">
        <v>596</v>
      </c>
      <c r="H36" s="496" t="s">
        <v>597</v>
      </c>
      <c r="I36" s="495" t="s">
        <v>24</v>
      </c>
      <c r="J36" s="493" t="s">
        <v>598</v>
      </c>
      <c r="K36" s="444" t="s">
        <v>593</v>
      </c>
      <c r="L36" s="497">
        <v>43435</v>
      </c>
      <c r="M36" s="497">
        <v>43435</v>
      </c>
      <c r="N36" s="494">
        <v>43461</v>
      </c>
      <c r="O36" s="875" t="s">
        <v>948</v>
      </c>
      <c r="P36" s="876"/>
      <c r="Q36" s="876"/>
      <c r="R36" s="877"/>
      <c r="S36" s="498" t="s">
        <v>594</v>
      </c>
      <c r="T36" s="499" t="s">
        <v>983</v>
      </c>
      <c r="U36" s="500" t="s">
        <v>621</v>
      </c>
      <c r="V36" s="492" t="s">
        <v>160</v>
      </c>
      <c r="W36" s="495" t="s">
        <v>30</v>
      </c>
      <c r="X36" s="496" t="s">
        <v>1037</v>
      </c>
      <c r="Y36" s="501"/>
    </row>
    <row r="37" spans="1:26" s="515" customFormat="1" ht="160.5" customHeight="1" x14ac:dyDescent="0.25">
      <c r="A37" s="585"/>
      <c r="B37" s="526"/>
      <c r="C37" s="526"/>
      <c r="D37" s="586"/>
      <c r="E37" s="525"/>
      <c r="F37" s="526"/>
      <c r="G37" s="524"/>
      <c r="H37" s="516" t="s">
        <v>378</v>
      </c>
      <c r="I37" s="518" t="s">
        <v>24</v>
      </c>
      <c r="J37" s="518" t="s">
        <v>379</v>
      </c>
      <c r="K37" s="471" t="s">
        <v>373</v>
      </c>
      <c r="L37" s="519">
        <v>43370</v>
      </c>
      <c r="M37" s="222">
        <v>43374</v>
      </c>
      <c r="N37" s="222">
        <v>43612</v>
      </c>
      <c r="O37" s="878" t="s">
        <v>931</v>
      </c>
      <c r="P37" s="879"/>
      <c r="Q37" s="879"/>
      <c r="R37" s="880"/>
      <c r="S37" s="518" t="s">
        <v>846</v>
      </c>
      <c r="T37" s="250" t="s">
        <v>970</v>
      </c>
      <c r="U37" s="223" t="s">
        <v>518</v>
      </c>
      <c r="V37" s="223"/>
      <c r="W37" s="281" t="s">
        <v>30</v>
      </c>
      <c r="X37" s="545" t="s">
        <v>971</v>
      </c>
    </row>
    <row r="38" spans="1:26" s="515" customFormat="1" ht="138" customHeight="1" x14ac:dyDescent="0.25">
      <c r="A38" s="350">
        <v>32</v>
      </c>
      <c r="B38" s="217" t="s">
        <v>133</v>
      </c>
      <c r="C38" s="217" t="s">
        <v>127</v>
      </c>
      <c r="D38" s="522">
        <v>43437</v>
      </c>
      <c r="E38" s="513" t="s">
        <v>526</v>
      </c>
      <c r="F38" s="217" t="s">
        <v>142</v>
      </c>
      <c r="G38" s="351" t="s">
        <v>527</v>
      </c>
      <c r="H38" s="351" t="s">
        <v>528</v>
      </c>
      <c r="I38" s="217" t="s">
        <v>24</v>
      </c>
      <c r="J38" s="351" t="s">
        <v>389</v>
      </c>
      <c r="K38" s="471" t="s">
        <v>373</v>
      </c>
      <c r="L38" s="519">
        <v>43437</v>
      </c>
      <c r="M38" s="222">
        <v>43497</v>
      </c>
      <c r="N38" s="222">
        <v>43678</v>
      </c>
      <c r="O38" s="878" t="s">
        <v>861</v>
      </c>
      <c r="P38" s="879"/>
      <c r="Q38" s="879"/>
      <c r="R38" s="880"/>
      <c r="S38" s="352" t="s">
        <v>862</v>
      </c>
      <c r="T38" s="353" t="s">
        <v>973</v>
      </c>
      <c r="U38" s="354" t="s">
        <v>629</v>
      </c>
      <c r="V38" s="298"/>
      <c r="W38" s="281" t="s">
        <v>30</v>
      </c>
      <c r="X38" s="545" t="s">
        <v>974</v>
      </c>
    </row>
    <row r="39" spans="1:26" s="515" customFormat="1" ht="72" customHeight="1" x14ac:dyDescent="0.25">
      <c r="A39" s="530"/>
      <c r="B39" s="532"/>
      <c r="C39" s="532" t="s">
        <v>127</v>
      </c>
      <c r="D39" s="533"/>
      <c r="E39" s="272" t="s">
        <v>692</v>
      </c>
      <c r="F39" s="532"/>
      <c r="G39" s="534"/>
      <c r="H39" s="527" t="s">
        <v>693</v>
      </c>
      <c r="I39" s="538" t="s">
        <v>144</v>
      </c>
      <c r="J39" s="539" t="s">
        <v>694</v>
      </c>
      <c r="K39" s="539" t="s">
        <v>695</v>
      </c>
      <c r="L39" s="536">
        <v>43585</v>
      </c>
      <c r="M39" s="536">
        <v>43587</v>
      </c>
      <c r="N39" s="536">
        <v>43615</v>
      </c>
      <c r="O39" s="878" t="s">
        <v>865</v>
      </c>
      <c r="P39" s="879"/>
      <c r="Q39" s="879"/>
      <c r="R39" s="880"/>
      <c r="S39" s="272" t="s">
        <v>866</v>
      </c>
      <c r="T39" s="489" t="s">
        <v>987</v>
      </c>
      <c r="U39" s="490" t="s">
        <v>977</v>
      </c>
      <c r="V39" s="298" t="s">
        <v>160</v>
      </c>
      <c r="W39" s="281" t="s">
        <v>30</v>
      </c>
      <c r="X39" s="272" t="s">
        <v>976</v>
      </c>
    </row>
    <row r="40" spans="1:26" s="515" customFormat="1" ht="72" customHeight="1" x14ac:dyDescent="0.25">
      <c r="A40" s="910"/>
      <c r="B40" s="913"/>
      <c r="C40" s="531"/>
      <c r="D40" s="916"/>
      <c r="E40" s="921"/>
      <c r="F40" s="913"/>
      <c r="G40" s="913"/>
      <c r="H40" s="537" t="s">
        <v>868</v>
      </c>
      <c r="I40" s="538" t="s">
        <v>144</v>
      </c>
      <c r="J40" s="538" t="s">
        <v>377</v>
      </c>
      <c r="K40" s="538" t="s">
        <v>701</v>
      </c>
      <c r="L40" s="423">
        <v>43585</v>
      </c>
      <c r="M40" s="423">
        <v>43617</v>
      </c>
      <c r="N40" s="423">
        <v>43630</v>
      </c>
      <c r="O40" s="878" t="s">
        <v>869</v>
      </c>
      <c r="P40" s="879"/>
      <c r="Q40" s="879"/>
      <c r="R40" s="880"/>
      <c r="S40" s="543" t="s">
        <v>870</v>
      </c>
      <c r="T40" s="489" t="s">
        <v>982</v>
      </c>
      <c r="U40" s="491" t="s">
        <v>980</v>
      </c>
      <c r="V40" s="298" t="s">
        <v>160</v>
      </c>
      <c r="W40" s="281" t="s">
        <v>30</v>
      </c>
      <c r="X40" s="272" t="s">
        <v>976</v>
      </c>
    </row>
    <row r="41" spans="1:26" s="515" customFormat="1" ht="72" customHeight="1" x14ac:dyDescent="0.25">
      <c r="A41" s="910"/>
      <c r="B41" s="913"/>
      <c r="C41" s="531"/>
      <c r="D41" s="916"/>
      <c r="E41" s="922"/>
      <c r="F41" s="913"/>
      <c r="G41" s="913"/>
      <c r="H41" s="543" t="s">
        <v>702</v>
      </c>
      <c r="I41" s="538" t="s">
        <v>144</v>
      </c>
      <c r="J41" s="539" t="s">
        <v>694</v>
      </c>
      <c r="K41" s="539" t="s">
        <v>703</v>
      </c>
      <c r="L41" s="536">
        <v>43585</v>
      </c>
      <c r="M41" s="536">
        <v>43556</v>
      </c>
      <c r="N41" s="536">
        <v>43800</v>
      </c>
      <c r="O41" s="878" t="s">
        <v>871</v>
      </c>
      <c r="P41" s="879"/>
      <c r="Q41" s="879"/>
      <c r="R41" s="880"/>
      <c r="S41" s="543" t="s">
        <v>872</v>
      </c>
      <c r="T41" s="489" t="s">
        <v>986</v>
      </c>
      <c r="U41" s="491" t="s">
        <v>977</v>
      </c>
      <c r="V41" s="298" t="s">
        <v>160</v>
      </c>
      <c r="W41" s="281" t="s">
        <v>30</v>
      </c>
      <c r="X41" s="272" t="s">
        <v>976</v>
      </c>
    </row>
    <row r="42" spans="1:26" s="515" customFormat="1" ht="72" customHeight="1" x14ac:dyDescent="0.25">
      <c r="A42" s="909">
        <v>36</v>
      </c>
      <c r="B42" s="912" t="s">
        <v>10</v>
      </c>
      <c r="C42" s="912" t="s">
        <v>127</v>
      </c>
      <c r="D42" s="915">
        <v>43564</v>
      </c>
      <c r="E42" s="272" t="s">
        <v>708</v>
      </c>
      <c r="F42" s="538" t="s">
        <v>17</v>
      </c>
      <c r="G42" s="918" t="s">
        <v>709</v>
      </c>
      <c r="H42" s="543" t="s">
        <v>710</v>
      </c>
      <c r="I42" s="538" t="s">
        <v>144</v>
      </c>
      <c r="J42" s="539" t="s">
        <v>711</v>
      </c>
      <c r="K42" s="539" t="s">
        <v>701</v>
      </c>
      <c r="L42" s="536">
        <v>43585</v>
      </c>
      <c r="M42" s="536">
        <v>43587</v>
      </c>
      <c r="N42" s="536">
        <v>43615</v>
      </c>
      <c r="O42" s="878" t="s">
        <v>873</v>
      </c>
      <c r="P42" s="879"/>
      <c r="Q42" s="879"/>
      <c r="R42" s="879"/>
      <c r="S42" s="453" t="s">
        <v>874</v>
      </c>
      <c r="T42" s="489" t="s">
        <v>989</v>
      </c>
      <c r="U42" s="491" t="s">
        <v>990</v>
      </c>
      <c r="V42" s="298" t="s">
        <v>160</v>
      </c>
      <c r="W42" s="281" t="s">
        <v>30</v>
      </c>
      <c r="X42" s="272" t="s">
        <v>976</v>
      </c>
    </row>
    <row r="43" spans="1:26" s="515" customFormat="1" ht="72" customHeight="1" x14ac:dyDescent="0.25">
      <c r="A43" s="910"/>
      <c r="B43" s="913" t="s">
        <v>10</v>
      </c>
      <c r="C43" s="913" t="s">
        <v>127</v>
      </c>
      <c r="D43" s="916">
        <v>43564</v>
      </c>
      <c r="E43" s="272" t="s">
        <v>712</v>
      </c>
      <c r="F43" s="538" t="s">
        <v>17</v>
      </c>
      <c r="G43" s="919"/>
      <c r="H43" s="426" t="s">
        <v>713</v>
      </c>
      <c r="I43" s="538" t="s">
        <v>144</v>
      </c>
      <c r="J43" s="538" t="s">
        <v>714</v>
      </c>
      <c r="K43" s="538" t="s">
        <v>701</v>
      </c>
      <c r="L43" s="423">
        <v>43585</v>
      </c>
      <c r="M43" s="423">
        <v>43587</v>
      </c>
      <c r="N43" s="423">
        <v>43615</v>
      </c>
      <c r="O43" s="878" t="s">
        <v>875</v>
      </c>
      <c r="P43" s="879"/>
      <c r="Q43" s="879"/>
      <c r="R43" s="880"/>
      <c r="S43" s="454" t="s">
        <v>876</v>
      </c>
      <c r="T43" s="489" t="s">
        <v>999</v>
      </c>
      <c r="U43" s="491" t="s">
        <v>1000</v>
      </c>
      <c r="V43" s="298" t="s">
        <v>160</v>
      </c>
      <c r="W43" s="281" t="s">
        <v>30</v>
      </c>
      <c r="X43" s="272" t="s">
        <v>976</v>
      </c>
    </row>
    <row r="44" spans="1:26" s="515" customFormat="1" ht="72" customHeight="1" x14ac:dyDescent="0.25">
      <c r="A44" s="911"/>
      <c r="B44" s="914" t="s">
        <v>10</v>
      </c>
      <c r="C44" s="914" t="s">
        <v>127</v>
      </c>
      <c r="D44" s="917">
        <v>43564</v>
      </c>
      <c r="E44" s="427" t="s">
        <v>715</v>
      </c>
      <c r="F44" s="538" t="s">
        <v>17</v>
      </c>
      <c r="G44" s="920"/>
      <c r="H44" s="543" t="s">
        <v>716</v>
      </c>
      <c r="I44" s="538" t="s">
        <v>144</v>
      </c>
      <c r="J44" s="539" t="s">
        <v>717</v>
      </c>
      <c r="K44" s="539" t="s">
        <v>701</v>
      </c>
      <c r="L44" s="536">
        <v>43585</v>
      </c>
      <c r="M44" s="536">
        <v>43587</v>
      </c>
      <c r="N44" s="536">
        <v>43600</v>
      </c>
      <c r="O44" s="878" t="s">
        <v>877</v>
      </c>
      <c r="P44" s="879"/>
      <c r="Q44" s="879"/>
      <c r="R44" s="880"/>
      <c r="S44" s="454" t="s">
        <v>878</v>
      </c>
      <c r="T44" s="489" t="s">
        <v>999</v>
      </c>
      <c r="U44" s="491" t="s">
        <v>1000</v>
      </c>
      <c r="V44" s="298" t="s">
        <v>160</v>
      </c>
      <c r="W44" s="281" t="s">
        <v>30</v>
      </c>
      <c r="X44" s="272" t="s">
        <v>976</v>
      </c>
    </row>
    <row r="45" spans="1:26" s="515" customFormat="1" ht="72" customHeight="1" x14ac:dyDescent="0.25">
      <c r="A45" s="909">
        <v>38</v>
      </c>
      <c r="B45" s="912" t="s">
        <v>10</v>
      </c>
      <c r="C45" s="912" t="s">
        <v>127</v>
      </c>
      <c r="D45" s="915">
        <v>43564</v>
      </c>
      <c r="E45" s="272" t="s">
        <v>720</v>
      </c>
      <c r="F45" s="538" t="s">
        <v>17</v>
      </c>
      <c r="G45" s="923" t="s">
        <v>721</v>
      </c>
      <c r="H45" s="543" t="s">
        <v>722</v>
      </c>
      <c r="I45" s="538" t="s">
        <v>144</v>
      </c>
      <c r="J45" s="539" t="s">
        <v>723</v>
      </c>
      <c r="K45" s="539" t="s">
        <v>695</v>
      </c>
      <c r="L45" s="536">
        <v>43585</v>
      </c>
      <c r="M45" s="536">
        <v>43587</v>
      </c>
      <c r="N45" s="536">
        <v>43615</v>
      </c>
      <c r="O45" s="878" t="s">
        <v>881</v>
      </c>
      <c r="P45" s="879"/>
      <c r="Q45" s="879"/>
      <c r="R45" s="880"/>
      <c r="S45" s="543" t="s">
        <v>882</v>
      </c>
      <c r="T45" s="489" t="s">
        <v>1002</v>
      </c>
      <c r="U45" s="520"/>
      <c r="V45" s="298" t="s">
        <v>160</v>
      </c>
      <c r="W45" s="281" t="s">
        <v>30</v>
      </c>
      <c r="X45" s="272" t="s">
        <v>976</v>
      </c>
    </row>
    <row r="46" spans="1:26" s="515" customFormat="1" ht="72" customHeight="1" x14ac:dyDescent="0.25">
      <c r="A46" s="911"/>
      <c r="B46" s="914" t="s">
        <v>10</v>
      </c>
      <c r="C46" s="914" t="s">
        <v>127</v>
      </c>
      <c r="D46" s="917"/>
      <c r="E46" s="527" t="s">
        <v>724</v>
      </c>
      <c r="F46" s="538" t="s">
        <v>17</v>
      </c>
      <c r="G46" s="922"/>
      <c r="H46" s="537" t="s">
        <v>725</v>
      </c>
      <c r="I46" s="538" t="s">
        <v>144</v>
      </c>
      <c r="J46" s="539" t="s">
        <v>726</v>
      </c>
      <c r="K46" s="539" t="s">
        <v>695</v>
      </c>
      <c r="L46" s="536">
        <v>43585</v>
      </c>
      <c r="M46" s="536">
        <v>43587</v>
      </c>
      <c r="N46" s="536">
        <v>43615</v>
      </c>
      <c r="O46" s="878" t="s">
        <v>883</v>
      </c>
      <c r="P46" s="879"/>
      <c r="Q46" s="879"/>
      <c r="R46" s="880"/>
      <c r="S46" s="160" t="s">
        <v>884</v>
      </c>
      <c r="T46" s="489" t="s">
        <v>1003</v>
      </c>
      <c r="U46" s="520"/>
      <c r="V46" s="298" t="s">
        <v>160</v>
      </c>
      <c r="W46" s="281" t="s">
        <v>30</v>
      </c>
      <c r="X46" s="272" t="s">
        <v>976</v>
      </c>
    </row>
    <row r="47" spans="1:26" s="515" customFormat="1" ht="72" customHeight="1" x14ac:dyDescent="0.25">
      <c r="A47" s="350">
        <v>39</v>
      </c>
      <c r="B47" s="538" t="s">
        <v>10</v>
      </c>
      <c r="C47" s="538" t="s">
        <v>127</v>
      </c>
      <c r="D47" s="428">
        <v>43564</v>
      </c>
      <c r="E47" s="543" t="s">
        <v>727</v>
      </c>
      <c r="F47" s="538" t="s">
        <v>17</v>
      </c>
      <c r="G47" s="272" t="s">
        <v>728</v>
      </c>
      <c r="H47" s="543" t="s">
        <v>729</v>
      </c>
      <c r="I47" s="538" t="s">
        <v>144</v>
      </c>
      <c r="J47" s="539" t="s">
        <v>730</v>
      </c>
      <c r="K47" s="539" t="s">
        <v>707</v>
      </c>
      <c r="L47" s="536">
        <v>43585</v>
      </c>
      <c r="M47" s="536">
        <v>43587</v>
      </c>
      <c r="N47" s="536">
        <v>43829</v>
      </c>
      <c r="O47" s="878" t="s">
        <v>885</v>
      </c>
      <c r="P47" s="879"/>
      <c r="Q47" s="879"/>
      <c r="R47" s="880"/>
      <c r="S47" s="272" t="s">
        <v>886</v>
      </c>
      <c r="T47" s="489" t="s">
        <v>1004</v>
      </c>
      <c r="U47" s="504" t="s">
        <v>1021</v>
      </c>
      <c r="V47" s="298" t="s">
        <v>160</v>
      </c>
      <c r="W47" s="281" t="s">
        <v>30</v>
      </c>
      <c r="X47" s="272" t="s">
        <v>976</v>
      </c>
    </row>
    <row r="48" spans="1:26" s="515" customFormat="1" ht="72" customHeight="1" x14ac:dyDescent="0.25">
      <c r="A48" s="350">
        <v>40</v>
      </c>
      <c r="B48" s="538" t="s">
        <v>10</v>
      </c>
      <c r="C48" s="538" t="s">
        <v>127</v>
      </c>
      <c r="D48" s="428">
        <v>43564</v>
      </c>
      <c r="E48" s="272" t="s">
        <v>731</v>
      </c>
      <c r="F48" s="538" t="s">
        <v>17</v>
      </c>
      <c r="G48" s="272" t="s">
        <v>732</v>
      </c>
      <c r="H48" s="543" t="s">
        <v>733</v>
      </c>
      <c r="I48" s="538" t="s">
        <v>144</v>
      </c>
      <c r="J48" s="539" t="s">
        <v>734</v>
      </c>
      <c r="K48" s="539" t="s">
        <v>735</v>
      </c>
      <c r="L48" s="536">
        <v>43585</v>
      </c>
      <c r="M48" s="536">
        <v>43586</v>
      </c>
      <c r="N48" s="536">
        <v>43615</v>
      </c>
      <c r="O48" s="878" t="s">
        <v>935</v>
      </c>
      <c r="P48" s="879"/>
      <c r="Q48" s="879"/>
      <c r="R48" s="880"/>
      <c r="S48" s="479" t="s">
        <v>936</v>
      </c>
      <c r="T48" s="489" t="s">
        <v>1006</v>
      </c>
      <c r="U48" s="504" t="s">
        <v>1005</v>
      </c>
      <c r="V48" s="298" t="s">
        <v>160</v>
      </c>
      <c r="W48" s="281" t="s">
        <v>30</v>
      </c>
      <c r="X48" s="272" t="s">
        <v>976</v>
      </c>
    </row>
    <row r="49" spans="1:24" s="515" customFormat="1" ht="72" customHeight="1" x14ac:dyDescent="0.25">
      <c r="A49" s="909">
        <v>41</v>
      </c>
      <c r="B49" s="912" t="s">
        <v>10</v>
      </c>
      <c r="C49" s="912" t="s">
        <v>127</v>
      </c>
      <c r="D49" s="915">
        <v>43564</v>
      </c>
      <c r="E49" s="527" t="s">
        <v>736</v>
      </c>
      <c r="F49" s="538" t="s">
        <v>17</v>
      </c>
      <c r="G49" s="926" t="s">
        <v>737</v>
      </c>
      <c r="H49" s="537" t="s">
        <v>738</v>
      </c>
      <c r="I49" s="538" t="s">
        <v>144</v>
      </c>
      <c r="J49" s="538" t="s">
        <v>739</v>
      </c>
      <c r="K49" s="538" t="s">
        <v>740</v>
      </c>
      <c r="L49" s="423">
        <v>43585</v>
      </c>
      <c r="M49" s="423">
        <v>43587</v>
      </c>
      <c r="N49" s="423">
        <v>43607</v>
      </c>
      <c r="O49" s="878" t="s">
        <v>887</v>
      </c>
      <c r="P49" s="879"/>
      <c r="Q49" s="879"/>
      <c r="R49" s="880"/>
      <c r="S49" s="480" t="s">
        <v>937</v>
      </c>
      <c r="T49" s="489" t="s">
        <v>1008</v>
      </c>
      <c r="U49" s="504" t="s">
        <v>1007</v>
      </c>
      <c r="V49" s="298" t="s">
        <v>160</v>
      </c>
      <c r="W49" s="281" t="s">
        <v>30</v>
      </c>
      <c r="X49" s="272" t="s">
        <v>976</v>
      </c>
    </row>
    <row r="50" spans="1:24" s="515" customFormat="1" ht="72" customHeight="1" x14ac:dyDescent="0.25">
      <c r="A50" s="910"/>
      <c r="B50" s="913"/>
      <c r="C50" s="913" t="s">
        <v>127</v>
      </c>
      <c r="D50" s="916"/>
      <c r="E50" s="923" t="s">
        <v>741</v>
      </c>
      <c r="F50" s="912" t="s">
        <v>17</v>
      </c>
      <c r="G50" s="927"/>
      <c r="H50" s="543" t="s">
        <v>742</v>
      </c>
      <c r="I50" s="538" t="s">
        <v>144</v>
      </c>
      <c r="J50" s="539" t="s">
        <v>743</v>
      </c>
      <c r="K50" s="539" t="s">
        <v>735</v>
      </c>
      <c r="L50" s="536">
        <v>43585</v>
      </c>
      <c r="M50" s="536">
        <v>43585</v>
      </c>
      <c r="N50" s="425">
        <v>43585</v>
      </c>
      <c r="O50" s="878" t="s">
        <v>888</v>
      </c>
      <c r="P50" s="879"/>
      <c r="Q50" s="879"/>
      <c r="R50" s="880"/>
      <c r="S50" s="541" t="s">
        <v>938</v>
      </c>
      <c r="T50" s="506" t="s">
        <v>1011</v>
      </c>
      <c r="U50" s="504" t="s">
        <v>1012</v>
      </c>
      <c r="V50" s="298" t="s">
        <v>160</v>
      </c>
      <c r="W50" s="281" t="s">
        <v>30</v>
      </c>
      <c r="X50" s="272" t="s">
        <v>976</v>
      </c>
    </row>
    <row r="51" spans="1:24" s="515" customFormat="1" ht="72" customHeight="1" x14ac:dyDescent="0.25">
      <c r="A51" s="910"/>
      <c r="B51" s="913"/>
      <c r="C51" s="913"/>
      <c r="D51" s="916"/>
      <c r="E51" s="921"/>
      <c r="F51" s="913"/>
      <c r="G51" s="927"/>
      <c r="H51" s="543" t="s">
        <v>889</v>
      </c>
      <c r="I51" s="538" t="s">
        <v>144</v>
      </c>
      <c r="J51" s="539" t="s">
        <v>743</v>
      </c>
      <c r="K51" s="539" t="s">
        <v>744</v>
      </c>
      <c r="L51" s="536">
        <v>43585</v>
      </c>
      <c r="M51" s="536">
        <v>43587</v>
      </c>
      <c r="N51" s="425">
        <v>43600</v>
      </c>
      <c r="O51" s="878" t="s">
        <v>890</v>
      </c>
      <c r="P51" s="879"/>
      <c r="Q51" s="879"/>
      <c r="R51" s="880"/>
      <c r="S51" s="479" t="s">
        <v>939</v>
      </c>
      <c r="T51" s="506" t="s">
        <v>1013</v>
      </c>
      <c r="U51" s="504" t="s">
        <v>1012</v>
      </c>
      <c r="V51" s="298" t="s">
        <v>160</v>
      </c>
      <c r="W51" s="281" t="s">
        <v>30</v>
      </c>
      <c r="X51" s="272" t="s">
        <v>976</v>
      </c>
    </row>
    <row r="52" spans="1:24" s="515" customFormat="1" ht="72" customHeight="1" x14ac:dyDescent="0.25">
      <c r="A52" s="910"/>
      <c r="B52" s="913"/>
      <c r="C52" s="913"/>
      <c r="D52" s="916"/>
      <c r="E52" s="922"/>
      <c r="F52" s="914"/>
      <c r="G52" s="927"/>
      <c r="H52" s="543" t="s">
        <v>745</v>
      </c>
      <c r="I52" s="538" t="s">
        <v>144</v>
      </c>
      <c r="J52" s="539" t="s">
        <v>746</v>
      </c>
      <c r="K52" s="539" t="s">
        <v>701</v>
      </c>
      <c r="L52" s="536">
        <v>43585</v>
      </c>
      <c r="M52" s="536">
        <v>43587</v>
      </c>
      <c r="N52" s="425">
        <v>43600</v>
      </c>
      <c r="O52" s="878" t="s">
        <v>891</v>
      </c>
      <c r="P52" s="879"/>
      <c r="Q52" s="879"/>
      <c r="R52" s="880"/>
      <c r="S52" s="272" t="s">
        <v>892</v>
      </c>
      <c r="T52" s="489" t="s">
        <v>1009</v>
      </c>
      <c r="U52" s="491" t="s">
        <v>1022</v>
      </c>
      <c r="V52" s="298" t="s">
        <v>160</v>
      </c>
      <c r="W52" s="281" t="s">
        <v>30</v>
      </c>
      <c r="X52" s="272" t="s">
        <v>976</v>
      </c>
    </row>
    <row r="53" spans="1:24" s="515" customFormat="1" ht="72" customHeight="1" x14ac:dyDescent="0.25">
      <c r="A53" s="529">
        <v>43</v>
      </c>
      <c r="B53" s="538" t="s">
        <v>10</v>
      </c>
      <c r="C53" s="538" t="s">
        <v>127</v>
      </c>
      <c r="D53" s="428">
        <v>43564</v>
      </c>
      <c r="E53" s="272" t="s">
        <v>759</v>
      </c>
      <c r="F53" s="538" t="s">
        <v>17</v>
      </c>
      <c r="G53" s="540" t="s">
        <v>760</v>
      </c>
      <c r="H53" s="543" t="s">
        <v>761</v>
      </c>
      <c r="I53" s="538" t="s">
        <v>144</v>
      </c>
      <c r="J53" s="539" t="s">
        <v>762</v>
      </c>
      <c r="K53" s="539" t="s">
        <v>701</v>
      </c>
      <c r="L53" s="536">
        <v>43585</v>
      </c>
      <c r="M53" s="536">
        <v>43587</v>
      </c>
      <c r="N53" s="536">
        <v>43600</v>
      </c>
      <c r="O53" s="878" t="s">
        <v>897</v>
      </c>
      <c r="P53" s="879"/>
      <c r="Q53" s="879"/>
      <c r="R53" s="880"/>
      <c r="S53" s="272" t="s">
        <v>898</v>
      </c>
      <c r="T53" s="489" t="s">
        <v>1017</v>
      </c>
      <c r="U53" s="520"/>
      <c r="V53" s="298" t="s">
        <v>160</v>
      </c>
      <c r="W53" s="281" t="s">
        <v>30</v>
      </c>
      <c r="X53" s="272" t="s">
        <v>976</v>
      </c>
    </row>
    <row r="54" spans="1:24" s="515" customFormat="1" ht="72" customHeight="1" x14ac:dyDescent="0.25">
      <c r="A54" s="510">
        <v>44</v>
      </c>
      <c r="B54" s="912" t="s">
        <v>10</v>
      </c>
      <c r="C54" s="912" t="s">
        <v>127</v>
      </c>
      <c r="D54" s="915">
        <v>43564</v>
      </c>
      <c r="E54" s="272" t="s">
        <v>766</v>
      </c>
      <c r="F54" s="912" t="s">
        <v>17</v>
      </c>
      <c r="G54" s="923" t="s">
        <v>767</v>
      </c>
      <c r="H54" s="543" t="s">
        <v>768</v>
      </c>
      <c r="I54" s="538" t="s">
        <v>144</v>
      </c>
      <c r="J54" s="539" t="s">
        <v>769</v>
      </c>
      <c r="K54" s="539" t="s">
        <v>899</v>
      </c>
      <c r="L54" s="536">
        <v>43585</v>
      </c>
      <c r="M54" s="536">
        <v>43587</v>
      </c>
      <c r="N54" s="536">
        <v>43646</v>
      </c>
      <c r="O54" s="878" t="s">
        <v>900</v>
      </c>
      <c r="P54" s="879"/>
      <c r="Q54" s="879"/>
      <c r="R54" s="880"/>
      <c r="S54" s="272" t="s">
        <v>901</v>
      </c>
      <c r="T54" s="489" t="s">
        <v>1019</v>
      </c>
      <c r="U54" s="491" t="s">
        <v>1023</v>
      </c>
      <c r="V54" s="298" t="s">
        <v>160</v>
      </c>
      <c r="W54" s="281" t="s">
        <v>30</v>
      </c>
      <c r="X54" s="272" t="s">
        <v>976</v>
      </c>
    </row>
    <row r="55" spans="1:24" s="515" customFormat="1" ht="72" customHeight="1" x14ac:dyDescent="0.25">
      <c r="A55" s="511"/>
      <c r="B55" s="913"/>
      <c r="C55" s="913" t="s">
        <v>127</v>
      </c>
      <c r="D55" s="916"/>
      <c r="E55" s="527" t="s">
        <v>770</v>
      </c>
      <c r="F55" s="913"/>
      <c r="G55" s="921"/>
      <c r="H55" s="527" t="s">
        <v>771</v>
      </c>
      <c r="I55" s="538" t="s">
        <v>144</v>
      </c>
      <c r="J55" s="538" t="s">
        <v>772</v>
      </c>
      <c r="K55" s="538" t="s">
        <v>744</v>
      </c>
      <c r="L55" s="423">
        <v>43585</v>
      </c>
      <c r="M55" s="423">
        <v>43587</v>
      </c>
      <c r="N55" s="423">
        <v>43646</v>
      </c>
      <c r="O55" s="878" t="s">
        <v>902</v>
      </c>
      <c r="P55" s="879"/>
      <c r="Q55" s="879"/>
      <c r="R55" s="880"/>
      <c r="S55" s="527" t="s">
        <v>903</v>
      </c>
      <c r="T55" s="489" t="s">
        <v>1019</v>
      </c>
      <c r="U55" s="440"/>
      <c r="V55" s="298" t="s">
        <v>160</v>
      </c>
      <c r="W55" s="281" t="s">
        <v>30</v>
      </c>
      <c r="X55" s="272" t="s">
        <v>976</v>
      </c>
    </row>
    <row r="56" spans="1:24" s="515" customFormat="1" ht="72" customHeight="1" x14ac:dyDescent="0.25">
      <c r="A56" s="511"/>
      <c r="B56" s="913"/>
      <c r="C56" s="913" t="s">
        <v>127</v>
      </c>
      <c r="D56" s="916"/>
      <c r="E56" s="272" t="s">
        <v>773</v>
      </c>
      <c r="F56" s="913"/>
      <c r="G56" s="921"/>
      <c r="H56" s="543" t="s">
        <v>774</v>
      </c>
      <c r="I56" s="538" t="s">
        <v>144</v>
      </c>
      <c r="J56" s="539" t="s">
        <v>775</v>
      </c>
      <c r="K56" s="539" t="s">
        <v>695</v>
      </c>
      <c r="L56" s="536">
        <v>43585</v>
      </c>
      <c r="M56" s="536">
        <v>43587</v>
      </c>
      <c r="N56" s="536">
        <v>43615</v>
      </c>
      <c r="O56" s="878" t="s">
        <v>904</v>
      </c>
      <c r="P56" s="879"/>
      <c r="Q56" s="879"/>
      <c r="R56" s="880"/>
      <c r="S56" s="422" t="s">
        <v>775</v>
      </c>
      <c r="T56" s="489" t="s">
        <v>1019</v>
      </c>
      <c r="U56" s="520"/>
      <c r="V56" s="298" t="s">
        <v>160</v>
      </c>
      <c r="W56" s="281" t="s">
        <v>30</v>
      </c>
      <c r="X56" s="272" t="s">
        <v>976</v>
      </c>
    </row>
    <row r="57" spans="1:24" s="515" customFormat="1" ht="72" customHeight="1" x14ac:dyDescent="0.25">
      <c r="A57" s="511"/>
      <c r="B57" s="913"/>
      <c r="C57" s="913" t="s">
        <v>127</v>
      </c>
      <c r="D57" s="916"/>
      <c r="E57" s="527" t="s">
        <v>776</v>
      </c>
      <c r="F57" s="913"/>
      <c r="G57" s="921"/>
      <c r="H57" s="537" t="s">
        <v>905</v>
      </c>
      <c r="I57" s="538" t="s">
        <v>144</v>
      </c>
      <c r="J57" s="538" t="s">
        <v>777</v>
      </c>
      <c r="K57" s="538" t="s">
        <v>695</v>
      </c>
      <c r="L57" s="423">
        <v>43585</v>
      </c>
      <c r="M57" s="423">
        <v>43587</v>
      </c>
      <c r="N57" s="423">
        <v>43615</v>
      </c>
      <c r="O57" s="878" t="s">
        <v>906</v>
      </c>
      <c r="P57" s="879"/>
      <c r="Q57" s="879"/>
      <c r="R57" s="880"/>
      <c r="S57" s="923" t="s">
        <v>907</v>
      </c>
      <c r="T57" s="489" t="s">
        <v>1019</v>
      </c>
      <c r="U57" s="520"/>
      <c r="V57" s="298" t="s">
        <v>160</v>
      </c>
      <c r="W57" s="281" t="s">
        <v>30</v>
      </c>
      <c r="X57" s="272" t="s">
        <v>976</v>
      </c>
    </row>
    <row r="58" spans="1:24" s="515" customFormat="1" ht="72" customHeight="1" x14ac:dyDescent="0.25">
      <c r="A58" s="511"/>
      <c r="B58" s="913"/>
      <c r="C58" s="913" t="s">
        <v>127</v>
      </c>
      <c r="D58" s="916"/>
      <c r="E58" s="272" t="s">
        <v>778</v>
      </c>
      <c r="F58" s="913"/>
      <c r="G58" s="921"/>
      <c r="H58" s="543" t="s">
        <v>779</v>
      </c>
      <c r="I58" s="538" t="s">
        <v>144</v>
      </c>
      <c r="J58" s="539" t="s">
        <v>777</v>
      </c>
      <c r="K58" s="539" t="s">
        <v>744</v>
      </c>
      <c r="L58" s="536">
        <v>43585</v>
      </c>
      <c r="M58" s="536">
        <v>43587</v>
      </c>
      <c r="N58" s="536">
        <v>43615</v>
      </c>
      <c r="O58" s="878"/>
      <c r="P58" s="879"/>
      <c r="Q58" s="879"/>
      <c r="R58" s="880"/>
      <c r="S58" s="922"/>
      <c r="T58" s="489" t="s">
        <v>1019</v>
      </c>
      <c r="U58" s="520"/>
      <c r="V58" s="298" t="s">
        <v>160</v>
      </c>
      <c r="W58" s="281" t="s">
        <v>30</v>
      </c>
      <c r="X58" s="272" t="s">
        <v>976</v>
      </c>
    </row>
    <row r="59" spans="1:24" s="515" customFormat="1" ht="72" customHeight="1" x14ac:dyDescent="0.25">
      <c r="A59" s="511"/>
      <c r="B59" s="913"/>
      <c r="C59" s="913"/>
      <c r="D59" s="916"/>
      <c r="E59" s="272" t="s">
        <v>780</v>
      </c>
      <c r="F59" s="913"/>
      <c r="G59" s="921"/>
      <c r="H59" s="272" t="s">
        <v>781</v>
      </c>
      <c r="I59" s="538" t="s">
        <v>144</v>
      </c>
      <c r="J59" s="539" t="s">
        <v>782</v>
      </c>
      <c r="K59" s="539" t="s">
        <v>783</v>
      </c>
      <c r="L59" s="536">
        <v>43585</v>
      </c>
      <c r="M59" s="536">
        <v>43587</v>
      </c>
      <c r="N59" s="536">
        <v>43631</v>
      </c>
      <c r="O59" s="878" t="s">
        <v>908</v>
      </c>
      <c r="P59" s="879"/>
      <c r="Q59" s="879"/>
      <c r="R59" s="880"/>
      <c r="S59" s="272" t="s">
        <v>909</v>
      </c>
      <c r="T59" s="489" t="s">
        <v>1020</v>
      </c>
      <c r="U59" s="520"/>
      <c r="V59" s="298" t="s">
        <v>160</v>
      </c>
      <c r="W59" s="281" t="s">
        <v>30</v>
      </c>
      <c r="X59" s="272" t="s">
        <v>976</v>
      </c>
    </row>
    <row r="60" spans="1:24" s="515" customFormat="1" ht="72" customHeight="1" x14ac:dyDescent="0.25">
      <c r="A60" s="512"/>
      <c r="B60" s="914"/>
      <c r="C60" s="914" t="s">
        <v>127</v>
      </c>
      <c r="D60" s="917"/>
      <c r="E60" s="272" t="s">
        <v>784</v>
      </c>
      <c r="F60" s="914"/>
      <c r="G60" s="922"/>
      <c r="H60" s="272" t="s">
        <v>785</v>
      </c>
      <c r="I60" s="538" t="s">
        <v>144</v>
      </c>
      <c r="J60" s="539" t="s">
        <v>777</v>
      </c>
      <c r="K60" s="539" t="s">
        <v>695</v>
      </c>
      <c r="L60" s="536">
        <v>43585</v>
      </c>
      <c r="M60" s="536">
        <v>43587</v>
      </c>
      <c r="N60" s="536">
        <v>43615</v>
      </c>
      <c r="O60" s="878" t="s">
        <v>910</v>
      </c>
      <c r="P60" s="879"/>
      <c r="Q60" s="879"/>
      <c r="R60" s="880"/>
      <c r="S60" s="272" t="s">
        <v>911</v>
      </c>
      <c r="T60" s="489" t="s">
        <v>1019</v>
      </c>
      <c r="U60" s="520"/>
      <c r="V60" s="298" t="s">
        <v>160</v>
      </c>
      <c r="W60" s="281" t="s">
        <v>30</v>
      </c>
      <c r="X60" s="272" t="s">
        <v>976</v>
      </c>
    </row>
    <row r="61" spans="1:24" s="515" customFormat="1" ht="72" customHeight="1" x14ac:dyDescent="0.25">
      <c r="A61" s="350">
        <v>46</v>
      </c>
      <c r="B61" s="538" t="s">
        <v>10</v>
      </c>
      <c r="C61" s="538" t="s">
        <v>127</v>
      </c>
      <c r="D61" s="428">
        <v>43564</v>
      </c>
      <c r="E61" s="272" t="s">
        <v>789</v>
      </c>
      <c r="F61" s="538" t="s">
        <v>17</v>
      </c>
      <c r="G61" s="272" t="s">
        <v>790</v>
      </c>
      <c r="H61" s="272" t="s">
        <v>791</v>
      </c>
      <c r="I61" s="538" t="s">
        <v>144</v>
      </c>
      <c r="J61" s="539" t="s">
        <v>792</v>
      </c>
      <c r="K61" s="539" t="s">
        <v>735</v>
      </c>
      <c r="L61" s="536">
        <v>43585</v>
      </c>
      <c r="M61" s="536">
        <v>43591</v>
      </c>
      <c r="N61" s="536">
        <v>43591</v>
      </c>
      <c r="O61" s="878" t="s">
        <v>913</v>
      </c>
      <c r="P61" s="879"/>
      <c r="Q61" s="879"/>
      <c r="R61" s="879"/>
      <c r="S61" s="453" t="s">
        <v>914</v>
      </c>
      <c r="T61" s="489" t="s">
        <v>997</v>
      </c>
      <c r="U61" s="491" t="s">
        <v>996</v>
      </c>
      <c r="V61" s="298" t="s">
        <v>160</v>
      </c>
      <c r="W61" s="281" t="s">
        <v>30</v>
      </c>
      <c r="X61" s="272" t="s">
        <v>976</v>
      </c>
    </row>
    <row r="62" spans="1:24" s="515" customFormat="1" ht="72" customHeight="1" x14ac:dyDescent="0.25">
      <c r="A62" s="909">
        <v>47</v>
      </c>
      <c r="B62" s="912" t="s">
        <v>10</v>
      </c>
      <c r="C62" s="912" t="s">
        <v>127</v>
      </c>
      <c r="D62" s="915">
        <v>43564</v>
      </c>
      <c r="E62" s="272" t="s">
        <v>793</v>
      </c>
      <c r="F62" s="538" t="s">
        <v>17</v>
      </c>
      <c r="G62" s="924" t="s">
        <v>794</v>
      </c>
      <c r="H62" s="543" t="s">
        <v>795</v>
      </c>
      <c r="I62" s="538" t="s">
        <v>144</v>
      </c>
      <c r="J62" s="539" t="s">
        <v>796</v>
      </c>
      <c r="K62" s="539" t="s">
        <v>797</v>
      </c>
      <c r="L62" s="536">
        <v>43585</v>
      </c>
      <c r="M62" s="536">
        <v>43587</v>
      </c>
      <c r="N62" s="536">
        <v>43646</v>
      </c>
      <c r="O62" s="878" t="s">
        <v>915</v>
      </c>
      <c r="P62" s="879"/>
      <c r="Q62" s="879"/>
      <c r="R62" s="880"/>
      <c r="S62" s="272" t="s">
        <v>796</v>
      </c>
      <c r="T62" s="489" t="s">
        <v>994</v>
      </c>
      <c r="U62" s="520"/>
      <c r="V62" s="298" t="s">
        <v>160</v>
      </c>
      <c r="W62" s="281" t="s">
        <v>30</v>
      </c>
      <c r="X62" s="272" t="s">
        <v>976</v>
      </c>
    </row>
    <row r="63" spans="1:24" s="515" customFormat="1" ht="72" customHeight="1" x14ac:dyDescent="0.25">
      <c r="A63" s="911"/>
      <c r="B63" s="914" t="s">
        <v>10</v>
      </c>
      <c r="C63" s="914" t="s">
        <v>127</v>
      </c>
      <c r="D63" s="917">
        <v>43564</v>
      </c>
      <c r="E63" s="527" t="s">
        <v>798</v>
      </c>
      <c r="F63" s="538" t="s">
        <v>17</v>
      </c>
      <c r="G63" s="925"/>
      <c r="H63" s="537" t="s">
        <v>799</v>
      </c>
      <c r="I63" s="538" t="s">
        <v>144</v>
      </c>
      <c r="J63" s="429" t="s">
        <v>800</v>
      </c>
      <c r="K63" s="538" t="s">
        <v>797</v>
      </c>
      <c r="L63" s="423">
        <v>43585</v>
      </c>
      <c r="M63" s="423">
        <v>43587</v>
      </c>
      <c r="N63" s="423">
        <v>43615</v>
      </c>
      <c r="O63" s="878" t="s">
        <v>940</v>
      </c>
      <c r="P63" s="879"/>
      <c r="Q63" s="879"/>
      <c r="R63" s="880"/>
      <c r="S63" s="527" t="s">
        <v>941</v>
      </c>
      <c r="T63" s="489" t="s">
        <v>994</v>
      </c>
      <c r="U63" s="520"/>
      <c r="V63" s="298" t="s">
        <v>160</v>
      </c>
      <c r="W63" s="281" t="s">
        <v>30</v>
      </c>
      <c r="X63" s="272" t="s">
        <v>976</v>
      </c>
    </row>
    <row r="64" spans="1:24" s="515" customFormat="1" ht="72" customHeight="1" x14ac:dyDescent="0.25">
      <c r="A64" s="530"/>
      <c r="B64" s="532"/>
      <c r="C64" s="532"/>
      <c r="D64" s="533"/>
      <c r="E64" s="534"/>
      <c r="F64" s="532"/>
      <c r="G64" s="542"/>
      <c r="H64" s="272" t="s">
        <v>805</v>
      </c>
      <c r="I64" s="538" t="s">
        <v>144</v>
      </c>
      <c r="J64" s="539" t="s">
        <v>806</v>
      </c>
      <c r="K64" s="538" t="s">
        <v>744</v>
      </c>
      <c r="L64" s="536">
        <v>43585</v>
      </c>
      <c r="M64" s="425">
        <v>43587</v>
      </c>
      <c r="N64" s="425">
        <v>43646</v>
      </c>
      <c r="O64" s="878" t="s">
        <v>916</v>
      </c>
      <c r="P64" s="879"/>
      <c r="Q64" s="879"/>
      <c r="R64" s="880"/>
      <c r="S64" s="528" t="s">
        <v>806</v>
      </c>
      <c r="T64" s="489" t="s">
        <v>994</v>
      </c>
      <c r="U64" s="520"/>
      <c r="V64" s="298" t="s">
        <v>160</v>
      </c>
      <c r="W64" s="281" t="s">
        <v>30</v>
      </c>
      <c r="X64" s="272" t="s">
        <v>976</v>
      </c>
    </row>
    <row r="65" spans="1:26" s="515" customFormat="1" ht="72" customHeight="1" x14ac:dyDescent="0.25">
      <c r="A65" s="553"/>
      <c r="B65" s="555"/>
      <c r="C65" s="555"/>
      <c r="D65" s="557"/>
      <c r="E65" s="559"/>
      <c r="F65" s="555"/>
      <c r="G65" s="551"/>
      <c r="H65" s="527" t="s">
        <v>814</v>
      </c>
      <c r="I65" s="538" t="s">
        <v>144</v>
      </c>
      <c r="J65" s="539" t="s">
        <v>815</v>
      </c>
      <c r="K65" s="539" t="s">
        <v>735</v>
      </c>
      <c r="L65" s="536">
        <v>43585</v>
      </c>
      <c r="M65" s="536">
        <v>43587</v>
      </c>
      <c r="N65" s="536">
        <v>43600</v>
      </c>
      <c r="O65" s="878" t="s">
        <v>918</v>
      </c>
      <c r="P65" s="879"/>
      <c r="Q65" s="879"/>
      <c r="R65" s="880"/>
      <c r="S65" s="454" t="s">
        <v>919</v>
      </c>
      <c r="T65" s="489" t="s">
        <v>992</v>
      </c>
      <c r="U65" s="491" t="s">
        <v>993</v>
      </c>
      <c r="V65" s="298" t="s">
        <v>160</v>
      </c>
      <c r="W65" s="281" t="s">
        <v>30</v>
      </c>
      <c r="X65" s="272" t="s">
        <v>976</v>
      </c>
    </row>
    <row r="66" spans="1:26" s="435" customFormat="1" ht="153" x14ac:dyDescent="0.25">
      <c r="A66" s="255">
        <v>1</v>
      </c>
      <c r="B66" s="268" t="s">
        <v>10</v>
      </c>
      <c r="C66" s="268" t="s">
        <v>136</v>
      </c>
      <c r="D66" s="256">
        <v>43392</v>
      </c>
      <c r="E66" s="257" t="s">
        <v>476</v>
      </c>
      <c r="F66" s="255" t="s">
        <v>142</v>
      </c>
      <c r="G66" s="257" t="s">
        <v>477</v>
      </c>
      <c r="H66" s="257" t="s">
        <v>478</v>
      </c>
      <c r="I66" s="255" t="s">
        <v>144</v>
      </c>
      <c r="J66" s="257" t="s">
        <v>479</v>
      </c>
      <c r="K66" s="257" t="s">
        <v>480</v>
      </c>
      <c r="L66" s="256">
        <v>43439</v>
      </c>
      <c r="M66" s="256">
        <v>43480</v>
      </c>
      <c r="N66" s="256">
        <v>43539</v>
      </c>
      <c r="O66" s="866" t="s">
        <v>920</v>
      </c>
      <c r="P66" s="867"/>
      <c r="Q66" s="867"/>
      <c r="R66" s="868"/>
      <c r="S66" s="257" t="s">
        <v>921</v>
      </c>
      <c r="T66" s="86" t="s">
        <v>1024</v>
      </c>
      <c r="U66" s="443" t="s">
        <v>1025</v>
      </c>
      <c r="V66" s="443"/>
      <c r="W66" s="437" t="s">
        <v>30</v>
      </c>
      <c r="X66" s="86" t="s">
        <v>1026</v>
      </c>
      <c r="Y66" s="16"/>
      <c r="Z66" s="1"/>
    </row>
    <row r="67" spans="1:26" s="435" customFormat="1" ht="114.75" x14ac:dyDescent="0.25">
      <c r="A67" s="439">
        <v>3</v>
      </c>
      <c r="B67" s="268" t="s">
        <v>133</v>
      </c>
      <c r="C67" s="268" t="s">
        <v>136</v>
      </c>
      <c r="D67" s="256">
        <v>43403</v>
      </c>
      <c r="E67" s="301" t="s">
        <v>485</v>
      </c>
      <c r="F67" s="255" t="s">
        <v>142</v>
      </c>
      <c r="G67" s="301" t="s">
        <v>486</v>
      </c>
      <c r="H67" s="301" t="s">
        <v>487</v>
      </c>
      <c r="I67" s="255" t="s">
        <v>144</v>
      </c>
      <c r="J67" s="257" t="s">
        <v>488</v>
      </c>
      <c r="K67" s="257" t="s">
        <v>480</v>
      </c>
      <c r="L67" s="256">
        <v>43439</v>
      </c>
      <c r="M67" s="256">
        <v>43511</v>
      </c>
      <c r="N67" s="256">
        <v>43661</v>
      </c>
      <c r="O67" s="866" t="s">
        <v>922</v>
      </c>
      <c r="P67" s="867"/>
      <c r="Q67" s="867"/>
      <c r="R67" s="868"/>
      <c r="S67" s="268" t="s">
        <v>923</v>
      </c>
      <c r="T67" s="86" t="s">
        <v>1024</v>
      </c>
      <c r="U67" s="303" t="s">
        <v>1027</v>
      </c>
      <c r="V67" s="443" t="s">
        <v>163</v>
      </c>
      <c r="W67" s="437" t="s">
        <v>30</v>
      </c>
      <c r="X67" s="86" t="s">
        <v>1026</v>
      </c>
      <c r="Y67" s="1"/>
      <c r="Z67" s="1"/>
    </row>
    <row r="68" spans="1:26" s="435" customFormat="1" ht="89.25" x14ac:dyDescent="0.25">
      <c r="A68" s="439">
        <v>6</v>
      </c>
      <c r="B68" s="268" t="s">
        <v>133</v>
      </c>
      <c r="C68" s="268" t="s">
        <v>136</v>
      </c>
      <c r="D68" s="256">
        <v>43403</v>
      </c>
      <c r="E68" s="301" t="s">
        <v>497</v>
      </c>
      <c r="F68" s="255" t="s">
        <v>142</v>
      </c>
      <c r="G68" s="301" t="s">
        <v>498</v>
      </c>
      <c r="H68" s="301" t="s">
        <v>499</v>
      </c>
      <c r="I68" s="255" t="s">
        <v>144</v>
      </c>
      <c r="J68" s="257" t="s">
        <v>500</v>
      </c>
      <c r="K68" s="257" t="s">
        <v>480</v>
      </c>
      <c r="L68" s="256">
        <v>43439</v>
      </c>
      <c r="M68" s="256">
        <v>43525</v>
      </c>
      <c r="N68" s="256">
        <v>43677</v>
      </c>
      <c r="O68" s="869" t="s">
        <v>924</v>
      </c>
      <c r="P68" s="870"/>
      <c r="Q68" s="870"/>
      <c r="R68" s="871"/>
      <c r="S68" s="268" t="s">
        <v>925</v>
      </c>
      <c r="T68" s="86" t="s">
        <v>1030</v>
      </c>
      <c r="U68" s="326" t="s">
        <v>1029</v>
      </c>
      <c r="V68" s="505" t="s">
        <v>163</v>
      </c>
      <c r="W68" s="437" t="s">
        <v>30</v>
      </c>
      <c r="X68" s="86" t="s">
        <v>1026</v>
      </c>
      <c r="Y68" s="1"/>
      <c r="Z68" s="1"/>
    </row>
    <row r="69" spans="1:26" s="278" customFormat="1" ht="186.75" customHeight="1" x14ac:dyDescent="0.25">
      <c r="A69" s="276">
        <v>1</v>
      </c>
      <c r="B69" s="276" t="s">
        <v>133</v>
      </c>
      <c r="C69" s="276" t="s">
        <v>15</v>
      </c>
      <c r="D69" s="304">
        <v>43451</v>
      </c>
      <c r="E69" s="177" t="s">
        <v>511</v>
      </c>
      <c r="F69" s="276" t="s">
        <v>142</v>
      </c>
      <c r="G69" s="177" t="s">
        <v>515</v>
      </c>
      <c r="H69" s="177" t="s">
        <v>512</v>
      </c>
      <c r="I69" s="176" t="s">
        <v>144</v>
      </c>
      <c r="J69" s="176" t="s">
        <v>513</v>
      </c>
      <c r="K69" s="176" t="s">
        <v>514</v>
      </c>
      <c r="L69" s="179">
        <v>43451</v>
      </c>
      <c r="M69" s="179">
        <v>43497</v>
      </c>
      <c r="N69" s="179">
        <v>43524</v>
      </c>
      <c r="O69" s="872" t="s">
        <v>816</v>
      </c>
      <c r="P69" s="873"/>
      <c r="Q69" s="873"/>
      <c r="R69" s="874"/>
      <c r="S69" s="173" t="s">
        <v>817</v>
      </c>
      <c r="T69" s="178" t="s">
        <v>1031</v>
      </c>
      <c r="U69" s="507" t="s">
        <v>1032</v>
      </c>
      <c r="V69" s="178" t="s">
        <v>163</v>
      </c>
      <c r="W69" s="275" t="s">
        <v>30</v>
      </c>
      <c r="X69" s="277" t="s">
        <v>1033</v>
      </c>
      <c r="Y69" s="273"/>
    </row>
    <row r="70" spans="1:26" ht="63.75" customHeight="1"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6"/>
      <c r="F92" s="1"/>
      <c r="G92" s="16"/>
      <c r="H92" s="16"/>
      <c r="I92" s="1"/>
      <c r="J92" s="1"/>
      <c r="K92" s="1"/>
      <c r="L92" s="1"/>
      <c r="M92" s="1"/>
      <c r="N92" s="1"/>
      <c r="O92" s="1"/>
      <c r="P92" s="1"/>
      <c r="Q92" s="1"/>
      <c r="R92" s="1"/>
      <c r="S92" s="1"/>
      <c r="T92" s="15"/>
      <c r="U92" s="15"/>
      <c r="V92" s="15"/>
      <c r="W92" s="13"/>
      <c r="X92" s="16"/>
      <c r="Y92" s="1"/>
      <c r="Z92" s="1"/>
    </row>
    <row r="93" spans="1:26" x14ac:dyDescent="0.25">
      <c r="A93" s="1"/>
      <c r="B93" s="1"/>
      <c r="C93" s="1"/>
      <c r="D93" s="1"/>
      <c r="E93" s="16"/>
      <c r="F93" s="1"/>
      <c r="G93" s="16"/>
      <c r="H93" s="16"/>
      <c r="I93" s="1"/>
      <c r="J93" s="1"/>
      <c r="K93" s="1"/>
      <c r="L93" s="1"/>
      <c r="M93" s="1"/>
      <c r="N93" s="1"/>
      <c r="O93" s="1"/>
      <c r="P93" s="1"/>
      <c r="Q93" s="1"/>
      <c r="R93" s="1"/>
      <c r="S93" s="1"/>
      <c r="T93" s="15"/>
      <c r="U93" s="15"/>
      <c r="V93" s="15"/>
      <c r="W93" s="13"/>
      <c r="X93" s="16"/>
      <c r="Y93" s="1"/>
      <c r="Z93" s="1"/>
    </row>
    <row r="94" spans="1:26" x14ac:dyDescent="0.25">
      <c r="A94" s="1"/>
      <c r="B94" s="1"/>
      <c r="C94" s="1"/>
      <c r="D94" s="1"/>
      <c r="E94" s="16"/>
      <c r="F94" s="1"/>
      <c r="G94" s="16"/>
      <c r="H94" s="16"/>
      <c r="I94" s="1"/>
      <c r="J94" s="1"/>
      <c r="K94" s="1"/>
      <c r="L94" s="1"/>
      <c r="M94" s="1"/>
      <c r="N94" s="1"/>
      <c r="O94" s="1"/>
      <c r="P94" s="1"/>
      <c r="Q94" s="1"/>
      <c r="R94" s="1"/>
      <c r="S94" s="1"/>
      <c r="T94" s="15"/>
      <c r="U94" s="15"/>
      <c r="V94" s="15"/>
      <c r="W94" s="13"/>
      <c r="X94" s="16"/>
      <c r="Y94" s="1"/>
      <c r="Z94" s="1"/>
    </row>
    <row r="95" spans="1:26" x14ac:dyDescent="0.25">
      <c r="A95" s="1"/>
      <c r="B95" s="1"/>
      <c r="C95" s="1"/>
      <c r="D95" s="1"/>
      <c r="E95" s="16"/>
      <c r="F95" s="1"/>
      <c r="G95" s="16"/>
      <c r="H95" s="16"/>
      <c r="I95" s="1"/>
      <c r="J95" s="1"/>
      <c r="K95" s="1"/>
      <c r="L95" s="1"/>
      <c r="M95" s="1"/>
      <c r="N95" s="1"/>
      <c r="O95" s="1"/>
      <c r="P95" s="1"/>
      <c r="Q95" s="1"/>
      <c r="R95" s="1"/>
      <c r="S95" s="1"/>
      <c r="T95" s="15"/>
      <c r="U95" s="15"/>
      <c r="V95" s="15"/>
      <c r="W95" s="13"/>
      <c r="X95" s="16"/>
      <c r="Y95" s="1"/>
      <c r="Z95" s="1"/>
    </row>
    <row r="96" spans="1:26" x14ac:dyDescent="0.25">
      <c r="A96" s="1"/>
      <c r="B96" s="1"/>
      <c r="C96" s="1"/>
      <c r="D96" s="1"/>
      <c r="E96" s="16"/>
      <c r="F96" s="1"/>
      <c r="G96" s="16"/>
      <c r="H96" s="16"/>
      <c r="I96" s="1"/>
      <c r="J96" s="1"/>
      <c r="K96" s="1"/>
      <c r="L96" s="1"/>
      <c r="M96" s="1"/>
      <c r="N96" s="1"/>
      <c r="O96" s="1"/>
      <c r="P96" s="1"/>
      <c r="Q96" s="1"/>
      <c r="R96" s="1"/>
      <c r="S96" s="1"/>
      <c r="T96" s="15"/>
      <c r="U96" s="15"/>
      <c r="V96" s="15"/>
      <c r="W96" s="13"/>
      <c r="X96" s="16"/>
      <c r="Y96" s="1"/>
      <c r="Z96" s="1"/>
    </row>
    <row r="97" spans="1:26" x14ac:dyDescent="0.25">
      <c r="A97" s="1"/>
      <c r="B97" s="1"/>
      <c r="C97" s="1"/>
      <c r="D97" s="1"/>
      <c r="E97" s="16"/>
      <c r="F97" s="1"/>
      <c r="G97" s="16"/>
      <c r="H97" s="16"/>
      <c r="I97" s="1"/>
      <c r="J97" s="1"/>
      <c r="K97" s="1"/>
      <c r="L97" s="1"/>
      <c r="M97" s="1"/>
      <c r="N97" s="1"/>
      <c r="O97" s="1"/>
      <c r="P97" s="1"/>
      <c r="Q97" s="1"/>
      <c r="R97" s="1"/>
      <c r="S97" s="1"/>
      <c r="T97" s="15"/>
      <c r="U97" s="15"/>
      <c r="V97" s="15"/>
      <c r="W97" s="13"/>
      <c r="X97" s="16"/>
      <c r="Y97" s="1"/>
      <c r="Z97" s="1"/>
    </row>
    <row r="98" spans="1:26" x14ac:dyDescent="0.25">
      <c r="A98" s="1"/>
      <c r="B98" s="1"/>
      <c r="C98" s="1"/>
      <c r="D98" s="1"/>
      <c r="E98" s="16"/>
      <c r="F98" s="1"/>
      <c r="G98" s="16"/>
      <c r="H98" s="16"/>
      <c r="I98" s="1"/>
      <c r="J98" s="1"/>
      <c r="K98" s="1"/>
      <c r="L98" s="1"/>
      <c r="M98" s="1"/>
      <c r="N98" s="1"/>
      <c r="O98" s="1"/>
      <c r="P98" s="1"/>
      <c r="Q98" s="1"/>
      <c r="R98" s="1"/>
      <c r="S98" s="1"/>
      <c r="T98" s="15"/>
      <c r="U98" s="15"/>
      <c r="V98" s="15"/>
      <c r="W98" s="13"/>
      <c r="X98" s="16"/>
      <c r="Y98" s="1"/>
      <c r="Z98" s="1"/>
    </row>
    <row r="99" spans="1:26" x14ac:dyDescent="0.25">
      <c r="A99" s="1"/>
      <c r="B99" s="1"/>
      <c r="C99" s="1"/>
      <c r="D99" s="1"/>
      <c r="E99" s="16"/>
      <c r="F99" s="1"/>
      <c r="G99" s="16"/>
      <c r="H99" s="16"/>
      <c r="I99" s="1"/>
      <c r="J99" s="1"/>
      <c r="K99" s="1"/>
      <c r="L99" s="1"/>
      <c r="M99" s="1"/>
      <c r="N99" s="1"/>
      <c r="O99" s="1"/>
      <c r="P99" s="1"/>
      <c r="Q99" s="1"/>
      <c r="R99" s="1"/>
      <c r="S99" s="1"/>
      <c r="T99" s="15"/>
      <c r="U99" s="15"/>
      <c r="V99" s="15"/>
      <c r="W99" s="13"/>
      <c r="X99" s="16"/>
      <c r="Y99" s="1"/>
      <c r="Z99" s="1"/>
    </row>
    <row r="100" spans="1:26" x14ac:dyDescent="0.25">
      <c r="A100" s="1"/>
      <c r="B100" s="1"/>
      <c r="C100" s="1"/>
      <c r="D100" s="1"/>
      <c r="E100" s="16"/>
      <c r="F100" s="1"/>
      <c r="G100" s="16"/>
      <c r="H100" s="16"/>
      <c r="I100" s="1"/>
      <c r="J100" s="1"/>
      <c r="K100" s="1"/>
      <c r="L100" s="1"/>
      <c r="M100" s="1"/>
      <c r="N100" s="1"/>
      <c r="O100" s="1"/>
      <c r="P100" s="1"/>
      <c r="Q100" s="1"/>
      <c r="R100" s="1"/>
      <c r="S100" s="1"/>
      <c r="T100" s="15"/>
      <c r="U100" s="15"/>
      <c r="V100" s="15"/>
      <c r="W100" s="13"/>
      <c r="X100" s="16"/>
      <c r="Y100" s="1"/>
      <c r="Z100" s="1"/>
    </row>
    <row r="101" spans="1:26" x14ac:dyDescent="0.25">
      <c r="A101" s="1"/>
      <c r="B101" s="1"/>
      <c r="C101" s="1"/>
      <c r="D101" s="1"/>
      <c r="E101" s="16"/>
      <c r="F101" s="1"/>
      <c r="G101" s="16"/>
      <c r="H101" s="16"/>
      <c r="I101" s="1"/>
      <c r="J101" s="1"/>
      <c r="K101" s="1"/>
      <c r="L101" s="1"/>
      <c r="M101" s="1"/>
      <c r="N101" s="1"/>
      <c r="O101" s="1"/>
      <c r="P101" s="1"/>
      <c r="Q101" s="1"/>
      <c r="R101" s="1"/>
      <c r="S101" s="1"/>
      <c r="T101" s="15"/>
      <c r="U101" s="15"/>
      <c r="V101" s="15"/>
      <c r="W101" s="13"/>
      <c r="X101" s="16"/>
      <c r="Y101" s="1"/>
      <c r="Z101" s="1"/>
    </row>
    <row r="102" spans="1:26" x14ac:dyDescent="0.25">
      <c r="A102" s="1"/>
      <c r="B102" s="1"/>
      <c r="C102" s="1"/>
      <c r="D102" s="1"/>
      <c r="E102" s="16"/>
      <c r="F102" s="1"/>
      <c r="G102" s="16"/>
      <c r="H102" s="16"/>
      <c r="I102" s="1"/>
      <c r="J102" s="1"/>
      <c r="K102" s="1"/>
      <c r="L102" s="1"/>
      <c r="M102" s="1"/>
      <c r="N102" s="1"/>
      <c r="O102" s="1"/>
      <c r="P102" s="1"/>
      <c r="Q102" s="1"/>
      <c r="R102" s="1"/>
      <c r="S102" s="1"/>
      <c r="T102" s="15"/>
      <c r="U102" s="15"/>
      <c r="V102" s="15"/>
      <c r="W102" s="13"/>
      <c r="X102" s="16"/>
      <c r="Y102" s="1"/>
      <c r="Z102" s="1"/>
    </row>
    <row r="103" spans="1:26" x14ac:dyDescent="0.25">
      <c r="A103" s="1"/>
      <c r="B103" s="1"/>
      <c r="C103" s="1"/>
      <c r="D103" s="1"/>
      <c r="E103" s="16"/>
      <c r="F103" s="1"/>
      <c r="G103" s="16"/>
      <c r="H103" s="16"/>
      <c r="I103" s="1"/>
      <c r="J103" s="1"/>
      <c r="K103" s="1"/>
      <c r="L103" s="1"/>
      <c r="M103" s="1"/>
      <c r="N103" s="1"/>
      <c r="O103" s="1"/>
      <c r="P103" s="1"/>
      <c r="Q103" s="1"/>
      <c r="R103" s="1"/>
      <c r="S103" s="1"/>
      <c r="T103" s="15"/>
      <c r="U103" s="15"/>
      <c r="V103" s="15"/>
      <c r="W103" s="13"/>
      <c r="X103" s="16"/>
      <c r="Y103" s="1"/>
      <c r="Z103" s="1"/>
    </row>
    <row r="104" spans="1:26" x14ac:dyDescent="0.25">
      <c r="A104" s="1"/>
      <c r="B104" s="1"/>
      <c r="C104" s="1"/>
      <c r="D104" s="1"/>
      <c r="E104" s="16"/>
      <c r="F104" s="1"/>
      <c r="G104" s="16"/>
      <c r="H104" s="16"/>
      <c r="I104" s="1"/>
      <c r="J104" s="1"/>
      <c r="K104" s="1"/>
      <c r="L104" s="1"/>
      <c r="M104" s="1"/>
      <c r="N104" s="1"/>
      <c r="O104" s="1"/>
      <c r="P104" s="1"/>
      <c r="Q104" s="1"/>
      <c r="R104" s="1"/>
      <c r="S104" s="1"/>
      <c r="T104" s="15"/>
      <c r="U104" s="15"/>
      <c r="V104" s="15"/>
      <c r="W104" s="13"/>
      <c r="X104" s="16"/>
      <c r="Y104" s="1"/>
      <c r="Z104" s="1"/>
    </row>
    <row r="105" spans="1:26" x14ac:dyDescent="0.25">
      <c r="A105" s="1"/>
      <c r="B105" s="1"/>
      <c r="C105" s="1"/>
      <c r="D105" s="1"/>
      <c r="E105" s="16"/>
      <c r="F105" s="1"/>
      <c r="G105" s="16"/>
      <c r="H105" s="16"/>
      <c r="I105" s="1"/>
      <c r="J105" s="1"/>
      <c r="K105" s="1"/>
      <c r="L105" s="1"/>
      <c r="M105" s="1"/>
      <c r="N105" s="1"/>
      <c r="O105" s="1"/>
      <c r="P105" s="1"/>
      <c r="Q105" s="1"/>
      <c r="R105" s="1"/>
      <c r="S105" s="1"/>
      <c r="T105" s="15"/>
      <c r="U105" s="15"/>
      <c r="V105" s="15"/>
      <c r="W105" s="13"/>
      <c r="X105" s="16"/>
      <c r="Y105" s="1"/>
      <c r="Z105" s="1"/>
    </row>
    <row r="106" spans="1:26" x14ac:dyDescent="0.25">
      <c r="A106" s="1"/>
      <c r="B106" s="1"/>
      <c r="C106" s="1"/>
      <c r="D106" s="1"/>
      <c r="E106" s="16"/>
      <c r="F106" s="1"/>
      <c r="G106" s="16"/>
      <c r="H106" s="16"/>
      <c r="I106" s="1"/>
      <c r="J106" s="1"/>
      <c r="K106" s="1"/>
      <c r="L106" s="1"/>
      <c r="M106" s="1"/>
      <c r="N106" s="1"/>
      <c r="O106" s="1"/>
      <c r="P106" s="1"/>
      <c r="Q106" s="1"/>
      <c r="R106" s="1"/>
      <c r="S106" s="1"/>
      <c r="T106" s="15"/>
      <c r="U106" s="15"/>
      <c r="V106" s="15"/>
      <c r="W106" s="13"/>
      <c r="X106" s="16"/>
      <c r="Y106" s="1"/>
      <c r="Z106" s="1"/>
    </row>
    <row r="107" spans="1:26" x14ac:dyDescent="0.25">
      <c r="A107" s="1"/>
      <c r="B107" s="1"/>
      <c r="C107" s="1"/>
      <c r="D107" s="1"/>
      <c r="E107" s="16"/>
      <c r="F107" s="1"/>
      <c r="G107" s="16"/>
      <c r="H107" s="16"/>
      <c r="I107" s="1"/>
      <c r="J107" s="1"/>
      <c r="K107" s="1"/>
      <c r="L107" s="1"/>
      <c r="M107" s="1"/>
      <c r="N107" s="1"/>
      <c r="O107" s="1"/>
      <c r="P107" s="1"/>
      <c r="Q107" s="1"/>
      <c r="R107" s="1"/>
      <c r="S107" s="1"/>
      <c r="T107" s="15"/>
      <c r="U107" s="15"/>
      <c r="V107" s="15"/>
      <c r="W107" s="13"/>
      <c r="X107" s="16"/>
      <c r="Y107" s="1"/>
      <c r="Z107" s="1"/>
    </row>
    <row r="108" spans="1:26" x14ac:dyDescent="0.25">
      <c r="A108" s="1"/>
      <c r="B108" s="1"/>
      <c r="C108" s="1"/>
      <c r="D108" s="1"/>
      <c r="E108" s="16"/>
      <c r="F108" s="1"/>
      <c r="G108" s="16"/>
      <c r="H108" s="16"/>
      <c r="I108" s="1"/>
      <c r="J108" s="1"/>
      <c r="K108" s="1"/>
      <c r="L108" s="1"/>
      <c r="M108" s="1"/>
      <c r="N108" s="1"/>
      <c r="O108" s="1"/>
      <c r="P108" s="1"/>
      <c r="Q108" s="1"/>
      <c r="R108" s="1"/>
      <c r="S108" s="1"/>
      <c r="T108" s="15"/>
      <c r="U108" s="15"/>
      <c r="V108" s="15"/>
      <c r="W108" s="13"/>
      <c r="X108" s="16"/>
      <c r="Y108" s="1"/>
      <c r="Z108" s="1"/>
    </row>
    <row r="109" spans="1:26" x14ac:dyDescent="0.25">
      <c r="A109" s="1"/>
      <c r="B109" s="1"/>
      <c r="C109" s="1"/>
      <c r="D109" s="1"/>
      <c r="E109" s="16"/>
      <c r="F109" s="1"/>
      <c r="G109" s="16"/>
      <c r="H109" s="16"/>
      <c r="I109" s="1"/>
      <c r="J109" s="1"/>
      <c r="K109" s="1"/>
      <c r="L109" s="1"/>
      <c r="M109" s="1"/>
      <c r="N109" s="1"/>
      <c r="O109" s="1"/>
      <c r="P109" s="1"/>
      <c r="Q109" s="1"/>
      <c r="R109" s="1"/>
      <c r="S109" s="1"/>
      <c r="T109" s="15"/>
      <c r="U109" s="15"/>
      <c r="V109" s="15"/>
      <c r="W109" s="13"/>
      <c r="X109" s="16"/>
      <c r="Y109" s="1"/>
      <c r="Z109" s="1"/>
    </row>
    <row r="110" spans="1:26" x14ac:dyDescent="0.25">
      <c r="A110" s="1"/>
      <c r="B110" s="1"/>
      <c r="C110" s="1"/>
      <c r="D110" s="1"/>
      <c r="E110" s="16"/>
      <c r="F110" s="1"/>
      <c r="G110" s="16"/>
      <c r="H110" s="16"/>
      <c r="I110" s="1"/>
      <c r="J110" s="1"/>
      <c r="K110" s="1"/>
      <c r="L110" s="1"/>
      <c r="M110" s="1"/>
      <c r="N110" s="1"/>
      <c r="O110" s="1"/>
      <c r="P110" s="1"/>
      <c r="Q110" s="1"/>
      <c r="R110" s="1"/>
      <c r="S110" s="1"/>
      <c r="T110" s="15"/>
      <c r="U110" s="15"/>
      <c r="V110" s="15"/>
      <c r="W110" s="13"/>
      <c r="X110" s="16"/>
      <c r="Y110" s="1"/>
      <c r="Z110" s="1"/>
    </row>
    <row r="111" spans="1:26" x14ac:dyDescent="0.25">
      <c r="A111" s="1"/>
      <c r="B111" s="1"/>
      <c r="C111" s="1"/>
      <c r="D111" s="1"/>
      <c r="E111" s="16"/>
      <c r="F111" s="1"/>
      <c r="G111" s="16"/>
      <c r="H111" s="16"/>
      <c r="I111" s="1"/>
      <c r="J111" s="1"/>
      <c r="K111" s="1"/>
      <c r="L111" s="1"/>
      <c r="M111" s="1"/>
      <c r="N111" s="1"/>
      <c r="O111" s="1"/>
      <c r="P111" s="1"/>
      <c r="Q111" s="1"/>
      <c r="R111" s="1"/>
      <c r="S111" s="1"/>
      <c r="T111" s="15"/>
      <c r="U111" s="15"/>
      <c r="V111" s="15"/>
      <c r="W111" s="13"/>
      <c r="X111" s="16"/>
      <c r="Y111" s="1"/>
      <c r="Z111" s="1"/>
    </row>
    <row r="112" spans="1:26" x14ac:dyDescent="0.25">
      <c r="A112" s="1"/>
      <c r="B112" s="1"/>
      <c r="C112" s="1"/>
      <c r="D112" s="1"/>
      <c r="E112" s="16"/>
      <c r="F112" s="1"/>
      <c r="G112" s="16"/>
      <c r="H112" s="16"/>
      <c r="I112" s="1"/>
      <c r="J112" s="1"/>
      <c r="K112" s="1"/>
      <c r="L112" s="1"/>
      <c r="M112" s="1"/>
      <c r="N112" s="1"/>
      <c r="O112" s="1"/>
      <c r="P112" s="1"/>
      <c r="Q112" s="1"/>
      <c r="R112" s="1"/>
      <c r="S112" s="1"/>
      <c r="T112" s="15"/>
      <c r="U112" s="15"/>
      <c r="V112" s="15"/>
      <c r="W112" s="13"/>
      <c r="X112" s="16"/>
      <c r="Y112" s="1"/>
      <c r="Z112" s="1"/>
    </row>
    <row r="113" spans="1:26" x14ac:dyDescent="0.25">
      <c r="A113" s="1"/>
      <c r="B113" s="1"/>
      <c r="C113" s="1"/>
      <c r="D113" s="1"/>
      <c r="E113" s="16"/>
      <c r="F113" s="1"/>
      <c r="G113" s="16"/>
      <c r="H113" s="16"/>
      <c r="I113" s="1"/>
      <c r="J113" s="1"/>
      <c r="K113" s="1"/>
      <c r="L113" s="1"/>
      <c r="M113" s="1"/>
      <c r="N113" s="1"/>
      <c r="O113" s="1"/>
      <c r="P113" s="1"/>
      <c r="Q113" s="1"/>
      <c r="R113" s="1"/>
      <c r="S113" s="1"/>
      <c r="T113" s="15"/>
      <c r="U113" s="15"/>
      <c r="V113" s="15"/>
      <c r="W113" s="13"/>
      <c r="X113" s="16"/>
      <c r="Y113" s="1"/>
      <c r="Z113" s="1"/>
    </row>
    <row r="114" spans="1:26" x14ac:dyDescent="0.25">
      <c r="A114" s="1"/>
      <c r="B114" s="1"/>
      <c r="C114" s="1"/>
      <c r="D114" s="1"/>
      <c r="E114" s="16"/>
      <c r="F114" s="1"/>
      <c r="G114" s="16"/>
      <c r="H114" s="16"/>
      <c r="I114" s="1"/>
      <c r="J114" s="1"/>
      <c r="K114" s="1"/>
      <c r="L114" s="1"/>
      <c r="M114" s="1"/>
      <c r="N114" s="1"/>
      <c r="O114" s="1"/>
      <c r="P114" s="1"/>
      <c r="Q114" s="1"/>
      <c r="R114" s="1"/>
      <c r="S114" s="1"/>
      <c r="T114" s="15"/>
      <c r="U114" s="15"/>
      <c r="V114" s="15"/>
      <c r="W114" s="13"/>
      <c r="X114" s="16"/>
      <c r="Y114" s="1"/>
      <c r="Z114" s="1"/>
    </row>
    <row r="115" spans="1:26" x14ac:dyDescent="0.25">
      <c r="A115" s="1"/>
      <c r="B115" s="1"/>
      <c r="C115" s="1"/>
      <c r="D115" s="1"/>
      <c r="E115" s="16"/>
      <c r="F115" s="1"/>
      <c r="G115" s="16"/>
      <c r="H115" s="16"/>
      <c r="I115" s="1"/>
      <c r="J115" s="1"/>
      <c r="K115" s="1"/>
      <c r="L115" s="1"/>
      <c r="M115" s="1"/>
      <c r="N115" s="1"/>
      <c r="O115" s="1"/>
      <c r="P115" s="1"/>
      <c r="Q115" s="1"/>
      <c r="R115" s="1"/>
      <c r="S115" s="1"/>
      <c r="T115" s="15"/>
      <c r="U115" s="15"/>
      <c r="V115" s="15"/>
      <c r="W115" s="13"/>
      <c r="X115" s="16"/>
      <c r="Y115" s="1"/>
      <c r="Z115" s="1"/>
    </row>
    <row r="116" spans="1:26" x14ac:dyDescent="0.25">
      <c r="A116" s="1"/>
      <c r="B116" s="1"/>
      <c r="C116" s="1"/>
      <c r="D116" s="1"/>
      <c r="E116" s="16"/>
      <c r="F116" s="1"/>
      <c r="G116" s="16"/>
      <c r="H116" s="16"/>
      <c r="I116" s="1"/>
      <c r="J116" s="1"/>
      <c r="K116" s="1"/>
      <c r="L116" s="1"/>
      <c r="M116" s="1"/>
      <c r="N116" s="1"/>
      <c r="O116" s="1"/>
      <c r="P116" s="1"/>
      <c r="Q116" s="1"/>
      <c r="R116" s="1"/>
      <c r="S116" s="1"/>
      <c r="T116" s="15"/>
      <c r="U116" s="15"/>
      <c r="V116" s="15"/>
      <c r="W116" s="13"/>
      <c r="X116" s="16"/>
      <c r="Y116" s="1"/>
      <c r="Z116" s="1"/>
    </row>
    <row r="117" spans="1:26" x14ac:dyDescent="0.25">
      <c r="A117" s="1"/>
      <c r="B117" s="1"/>
      <c r="C117" s="1"/>
      <c r="D117" s="1"/>
      <c r="E117" s="16"/>
      <c r="F117" s="1"/>
      <c r="G117" s="16"/>
      <c r="H117" s="16"/>
      <c r="I117" s="1"/>
      <c r="J117" s="1"/>
      <c r="K117" s="1"/>
      <c r="L117" s="1"/>
      <c r="M117" s="1"/>
      <c r="N117" s="1"/>
      <c r="O117" s="1"/>
      <c r="P117" s="1"/>
      <c r="Q117" s="1"/>
      <c r="R117" s="1"/>
      <c r="S117" s="1"/>
      <c r="T117" s="15"/>
      <c r="U117" s="15"/>
      <c r="V117" s="15"/>
      <c r="W117" s="13"/>
      <c r="X117" s="16"/>
      <c r="Y117" s="1"/>
      <c r="Z117" s="1"/>
    </row>
    <row r="118" spans="1:26" x14ac:dyDescent="0.25">
      <c r="A118" s="1"/>
      <c r="B118" s="1"/>
      <c r="C118" s="1"/>
      <c r="D118" s="1"/>
      <c r="E118" s="16"/>
      <c r="F118" s="1"/>
      <c r="G118" s="16"/>
      <c r="H118" s="16"/>
      <c r="I118" s="1"/>
      <c r="J118" s="1"/>
      <c r="K118" s="1"/>
      <c r="L118" s="1"/>
      <c r="M118" s="1"/>
      <c r="N118" s="1"/>
      <c r="O118" s="1"/>
      <c r="P118" s="1"/>
      <c r="Q118" s="1"/>
      <c r="R118" s="1"/>
      <c r="S118" s="1"/>
      <c r="T118" s="15"/>
      <c r="U118" s="15"/>
      <c r="V118" s="15"/>
      <c r="W118" s="13"/>
      <c r="X118" s="16"/>
      <c r="Y118" s="1"/>
      <c r="Z118" s="1"/>
    </row>
    <row r="119" spans="1:26" x14ac:dyDescent="0.25">
      <c r="A119" s="1"/>
      <c r="B119" s="1"/>
      <c r="C119" s="1"/>
      <c r="D119" s="1"/>
      <c r="E119" s="16"/>
      <c r="F119" s="1"/>
      <c r="G119" s="16"/>
      <c r="H119" s="16"/>
      <c r="I119" s="1"/>
      <c r="J119" s="1"/>
      <c r="K119" s="1"/>
      <c r="L119" s="1"/>
      <c r="M119" s="1"/>
      <c r="N119" s="1"/>
      <c r="O119" s="1"/>
      <c r="P119" s="1"/>
      <c r="Q119" s="1"/>
      <c r="R119" s="1"/>
      <c r="S119" s="1"/>
      <c r="T119" s="15"/>
      <c r="U119" s="15"/>
      <c r="V119" s="15"/>
      <c r="W119" s="13"/>
      <c r="X119" s="16"/>
      <c r="Y119" s="1"/>
      <c r="Z119" s="1"/>
    </row>
    <row r="120" spans="1:26" x14ac:dyDescent="0.25">
      <c r="A120" s="1"/>
      <c r="B120" s="1"/>
      <c r="C120" s="1"/>
      <c r="D120" s="1"/>
      <c r="E120" s="16"/>
      <c r="F120" s="1"/>
      <c r="G120" s="16"/>
      <c r="H120" s="16"/>
      <c r="I120" s="1"/>
      <c r="J120" s="1"/>
      <c r="K120" s="1"/>
      <c r="L120" s="1"/>
      <c r="M120" s="1"/>
      <c r="N120" s="1"/>
      <c r="O120" s="1"/>
      <c r="P120" s="1"/>
      <c r="Q120" s="1"/>
      <c r="R120" s="1"/>
      <c r="S120" s="1"/>
      <c r="T120" s="15"/>
      <c r="U120" s="15"/>
      <c r="V120" s="15"/>
      <c r="W120" s="13"/>
      <c r="X120" s="16"/>
      <c r="Y120" s="1"/>
      <c r="Z120" s="1"/>
    </row>
    <row r="121" spans="1:26" x14ac:dyDescent="0.25">
      <c r="A121" s="1"/>
      <c r="B121" s="1"/>
      <c r="C121" s="1"/>
      <c r="D121" s="1"/>
      <c r="E121" s="16"/>
      <c r="F121" s="1"/>
      <c r="G121" s="16"/>
      <c r="H121" s="16"/>
      <c r="I121" s="1"/>
      <c r="J121" s="1"/>
      <c r="K121" s="1"/>
      <c r="L121" s="1"/>
      <c r="M121" s="1"/>
      <c r="N121" s="1"/>
      <c r="O121" s="1"/>
      <c r="P121" s="1"/>
      <c r="Q121" s="1"/>
      <c r="R121" s="1"/>
      <c r="S121" s="1"/>
      <c r="T121" s="15"/>
      <c r="U121" s="15"/>
      <c r="V121" s="15"/>
      <c r="W121" s="13"/>
      <c r="X121" s="16"/>
      <c r="Y121" s="1"/>
      <c r="Z121" s="1"/>
    </row>
    <row r="122" spans="1:26" x14ac:dyDescent="0.25">
      <c r="A122" s="1"/>
      <c r="B122" s="1"/>
      <c r="C122" s="1"/>
      <c r="D122" s="1"/>
      <c r="E122" s="16"/>
      <c r="F122" s="1"/>
      <c r="G122" s="16"/>
      <c r="H122" s="16"/>
      <c r="I122" s="1"/>
      <c r="J122" s="1"/>
      <c r="K122" s="1"/>
      <c r="L122" s="1"/>
      <c r="M122" s="1"/>
      <c r="N122" s="1"/>
      <c r="O122" s="1"/>
      <c r="P122" s="1"/>
      <c r="Q122" s="1"/>
      <c r="R122" s="1"/>
      <c r="S122" s="1"/>
      <c r="T122" s="15"/>
      <c r="U122" s="15"/>
      <c r="V122" s="15"/>
      <c r="W122" s="13"/>
      <c r="X122" s="16"/>
      <c r="Y122" s="1"/>
      <c r="Z122" s="1"/>
    </row>
    <row r="123" spans="1:26" x14ac:dyDescent="0.25">
      <c r="A123" s="1"/>
      <c r="B123" s="1"/>
      <c r="C123" s="1"/>
      <c r="D123" s="1"/>
      <c r="E123" s="16"/>
      <c r="F123" s="1"/>
      <c r="G123" s="16"/>
      <c r="H123" s="16"/>
      <c r="I123" s="1"/>
      <c r="J123" s="1"/>
      <c r="K123" s="1"/>
      <c r="L123" s="1"/>
      <c r="M123" s="1"/>
      <c r="N123" s="1"/>
      <c r="O123" s="1"/>
      <c r="P123" s="1"/>
      <c r="Q123" s="1"/>
      <c r="R123" s="1"/>
      <c r="S123" s="1"/>
      <c r="T123" s="15"/>
      <c r="U123" s="15"/>
      <c r="V123" s="15"/>
      <c r="W123" s="13"/>
      <c r="X123" s="16"/>
      <c r="Y123" s="1"/>
      <c r="Z123" s="1"/>
    </row>
    <row r="124" spans="1:26" x14ac:dyDescent="0.25">
      <c r="A124" s="1"/>
      <c r="B124" s="1"/>
      <c r="C124" s="1"/>
      <c r="D124" s="1"/>
      <c r="E124" s="16"/>
      <c r="F124" s="1"/>
      <c r="G124" s="16"/>
      <c r="H124" s="16"/>
      <c r="I124" s="1"/>
      <c r="J124" s="1"/>
      <c r="K124" s="1"/>
      <c r="L124" s="1"/>
      <c r="M124" s="1"/>
      <c r="N124" s="1"/>
      <c r="O124" s="1"/>
      <c r="P124" s="1"/>
      <c r="Q124" s="1"/>
      <c r="R124" s="1"/>
      <c r="S124" s="1"/>
      <c r="T124" s="15"/>
      <c r="U124" s="15"/>
      <c r="V124" s="15"/>
      <c r="W124" s="13"/>
      <c r="X124" s="16"/>
      <c r="Y124" s="1"/>
      <c r="Z124" s="1"/>
    </row>
    <row r="125" spans="1:26" x14ac:dyDescent="0.25">
      <c r="A125" s="1"/>
      <c r="B125" s="1"/>
      <c r="C125" s="1"/>
      <c r="D125" s="1"/>
      <c r="E125" s="1"/>
      <c r="F125" s="1"/>
      <c r="G125" s="1"/>
      <c r="H125" s="1"/>
      <c r="I125" s="1"/>
      <c r="J125" s="1"/>
      <c r="K125" s="1"/>
      <c r="L125" s="1"/>
      <c r="M125" s="1"/>
      <c r="N125" s="1"/>
      <c r="O125" s="1"/>
      <c r="P125" s="1"/>
      <c r="Q125" s="1"/>
      <c r="R125" s="1"/>
      <c r="S125" s="1"/>
      <c r="T125" s="1"/>
      <c r="U125" s="1"/>
      <c r="V125" s="1"/>
      <c r="W125" s="13"/>
      <c r="X125" s="1"/>
      <c r="Y125" s="1"/>
      <c r="Z125" s="1"/>
    </row>
    <row r="126" spans="1:26" x14ac:dyDescent="0.25">
      <c r="W126" s="13"/>
    </row>
    <row r="127" spans="1:26" x14ac:dyDescent="0.25">
      <c r="W127" s="13"/>
    </row>
    <row r="128" spans="1:26"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row r="919" spans="23:23" x14ac:dyDescent="0.25">
      <c r="W919" s="13"/>
    </row>
    <row r="920" spans="23:23" x14ac:dyDescent="0.25">
      <c r="W920" s="13"/>
    </row>
    <row r="921" spans="23:23" x14ac:dyDescent="0.25">
      <c r="W921" s="13"/>
    </row>
    <row r="922" spans="23:23" x14ac:dyDescent="0.25">
      <c r="W922" s="13"/>
    </row>
    <row r="923" spans="23:23" x14ac:dyDescent="0.25">
      <c r="W923" s="13"/>
    </row>
    <row r="924" spans="23:23" x14ac:dyDescent="0.25">
      <c r="W924" s="13"/>
    </row>
    <row r="925" spans="23:23" x14ac:dyDescent="0.25">
      <c r="W925" s="13"/>
    </row>
    <row r="926" spans="23:23" x14ac:dyDescent="0.25">
      <c r="W926" s="13"/>
    </row>
    <row r="927" spans="23:23" x14ac:dyDescent="0.25">
      <c r="W927" s="13"/>
    </row>
    <row r="928" spans="23:23" x14ac:dyDescent="0.25">
      <c r="W928" s="13"/>
    </row>
    <row r="929" spans="23:23" x14ac:dyDescent="0.25">
      <c r="W929" s="13"/>
    </row>
    <row r="930" spans="23:23" x14ac:dyDescent="0.25">
      <c r="W930" s="13"/>
    </row>
    <row r="931" spans="23:23" x14ac:dyDescent="0.25">
      <c r="W931" s="13"/>
    </row>
    <row r="932" spans="23:23" x14ac:dyDescent="0.25">
      <c r="W932" s="13"/>
    </row>
    <row r="933" spans="23:23" x14ac:dyDescent="0.25">
      <c r="W933" s="13"/>
    </row>
    <row r="934" spans="23:23" x14ac:dyDescent="0.25">
      <c r="W934" s="13"/>
    </row>
    <row r="935" spans="23:23" x14ac:dyDescent="0.25">
      <c r="W935" s="13"/>
    </row>
    <row r="936" spans="23:23" x14ac:dyDescent="0.25">
      <c r="W936" s="13"/>
    </row>
    <row r="937" spans="23:23" x14ac:dyDescent="0.25">
      <c r="W937" s="13"/>
    </row>
    <row r="938" spans="23:23" x14ac:dyDescent="0.25">
      <c r="W938" s="13"/>
    </row>
    <row r="939" spans="23:23" x14ac:dyDescent="0.25">
      <c r="W939" s="13"/>
    </row>
    <row r="940" spans="23:23" x14ac:dyDescent="0.25">
      <c r="W940" s="13"/>
    </row>
    <row r="941" spans="23:23" x14ac:dyDescent="0.25">
      <c r="W941" s="13"/>
    </row>
    <row r="942" spans="23:23" x14ac:dyDescent="0.25">
      <c r="W942" s="13"/>
    </row>
    <row r="943" spans="23:23" x14ac:dyDescent="0.25">
      <c r="W943" s="13"/>
    </row>
    <row r="944" spans="23:23" x14ac:dyDescent="0.25">
      <c r="W944" s="13"/>
    </row>
    <row r="945" spans="23:23" x14ac:dyDescent="0.25">
      <c r="W945" s="13"/>
    </row>
    <row r="946" spans="23:23" x14ac:dyDescent="0.25">
      <c r="W946" s="13"/>
    </row>
    <row r="947" spans="23:23" x14ac:dyDescent="0.25">
      <c r="W947" s="13"/>
    </row>
    <row r="948" spans="23:23" x14ac:dyDescent="0.25">
      <c r="W948" s="13"/>
    </row>
    <row r="949" spans="23:23" x14ac:dyDescent="0.25">
      <c r="W949" s="13"/>
    </row>
    <row r="950" spans="23:23" x14ac:dyDescent="0.25">
      <c r="W950" s="13"/>
    </row>
    <row r="951" spans="23:23" x14ac:dyDescent="0.25">
      <c r="W951" s="13"/>
    </row>
  </sheetData>
  <protectedRanges>
    <protectedRange sqref="O34:Q34 S34" name="Rango1_1_3" securityDescriptor="O:WDG:WDD:(A;;CC;;;S-1-5-21-1528164968-1790463351-673733271-1117)"/>
    <protectedRange sqref="O35:Q35 S35" name="Rango1_1_1_1" securityDescriptor="O:WDG:WDD:(A;;CC;;;S-1-5-21-1528164968-1790463351-673733271-1117)"/>
    <protectedRange sqref="U37:U69" name="Rango1_2_1_1_1" securityDescriptor="O:WDG:WDD:(A;;CC;;;S-1-5-21-1528164968-1790463351-673733271-1117)"/>
    <protectedRange sqref="S65:S69 O65:O69 O37 S37 O38 S38 O39 S39 O40:O41 S40:S41 O45:O52 S45:S52 O53 S53 O54:O60 S54:S60 O61:O63 S61:S63 S42:S44 O42:O44 O64 S64" name="Rango1_2_2_1" securityDescriptor="O:WDG:WDD:(A;;CC;;;S-1-5-21-1528164968-1790463351-673733271-1117)"/>
  </protectedRanges>
  <mergeCells count="87">
    <mergeCell ref="O44:R44"/>
    <mergeCell ref="O42:R42"/>
    <mergeCell ref="O43:R43"/>
    <mergeCell ref="O38:R38"/>
    <mergeCell ref="O45:R45"/>
    <mergeCell ref="O53:R53"/>
    <mergeCell ref="O48:R48"/>
    <mergeCell ref="O49:R49"/>
    <mergeCell ref="O50:R50"/>
    <mergeCell ref="O51:R51"/>
    <mergeCell ref="O52:R52"/>
    <mergeCell ref="A49:A52"/>
    <mergeCell ref="B49:B52"/>
    <mergeCell ref="C49:C52"/>
    <mergeCell ref="D49:D52"/>
    <mergeCell ref="G49:G52"/>
    <mergeCell ref="E50:E52"/>
    <mergeCell ref="F50:F52"/>
    <mergeCell ref="A45:A46"/>
    <mergeCell ref="B45:B46"/>
    <mergeCell ref="C45:C46"/>
    <mergeCell ref="D45:D46"/>
    <mergeCell ref="G45:G46"/>
    <mergeCell ref="S57:S58"/>
    <mergeCell ref="A62:A63"/>
    <mergeCell ref="B62:B63"/>
    <mergeCell ref="C62:C63"/>
    <mergeCell ref="D62:D63"/>
    <mergeCell ref="G62:G63"/>
    <mergeCell ref="O58:R58"/>
    <mergeCell ref="O59:R59"/>
    <mergeCell ref="O60:R60"/>
    <mergeCell ref="B54:B60"/>
    <mergeCell ref="C54:C60"/>
    <mergeCell ref="D54:D60"/>
    <mergeCell ref="F54:F60"/>
    <mergeCell ref="G54:G60"/>
    <mergeCell ref="O61:R61"/>
    <mergeCell ref="O62:R62"/>
    <mergeCell ref="O35:R35"/>
    <mergeCell ref="O27:R27"/>
    <mergeCell ref="O28:R28"/>
    <mergeCell ref="A42:A44"/>
    <mergeCell ref="B42:B44"/>
    <mergeCell ref="C42:C44"/>
    <mergeCell ref="D42:D44"/>
    <mergeCell ref="G42:G44"/>
    <mergeCell ref="A40:A41"/>
    <mergeCell ref="B40:B41"/>
    <mergeCell ref="D40:D41"/>
    <mergeCell ref="E40:E41"/>
    <mergeCell ref="F40:F41"/>
    <mergeCell ref="G40:G41"/>
    <mergeCell ref="O40:R40"/>
    <mergeCell ref="O41:R41"/>
    <mergeCell ref="O23:R23"/>
    <mergeCell ref="O24:R24"/>
    <mergeCell ref="O25:R25"/>
    <mergeCell ref="O34:R34"/>
    <mergeCell ref="O31:R31"/>
    <mergeCell ref="O32:R32"/>
    <mergeCell ref="O33:R33"/>
    <mergeCell ref="O30:R30"/>
    <mergeCell ref="O29:R29"/>
    <mergeCell ref="O26:R26"/>
    <mergeCell ref="A22:G22"/>
    <mergeCell ref="H22:N22"/>
    <mergeCell ref="O22:S22"/>
    <mergeCell ref="A17:C20"/>
    <mergeCell ref="D17:W20"/>
    <mergeCell ref="T22:X22"/>
    <mergeCell ref="O66:R66"/>
    <mergeCell ref="O67:R67"/>
    <mergeCell ref="O68:R68"/>
    <mergeCell ref="O69:R69"/>
    <mergeCell ref="O36:R36"/>
    <mergeCell ref="O64:R64"/>
    <mergeCell ref="O65:R65"/>
    <mergeCell ref="O54:R54"/>
    <mergeCell ref="O55:R55"/>
    <mergeCell ref="O56:R56"/>
    <mergeCell ref="O57:R57"/>
    <mergeCell ref="O46:R46"/>
    <mergeCell ref="O47:R47"/>
    <mergeCell ref="O63:R63"/>
    <mergeCell ref="O39:R39"/>
    <mergeCell ref="O37:R37"/>
  </mergeCells>
  <conditionalFormatting sqref="W24:W26">
    <cfRule type="containsText" dxfId="122" priority="46" stopIfTrue="1" operator="containsText" text="Cerrada">
      <formula>NOT(ISERROR(SEARCH("Cerrada",W24)))</formula>
    </cfRule>
    <cfRule type="containsText" dxfId="121" priority="47" stopIfTrue="1" operator="containsText" text="En ejecución">
      <formula>NOT(ISERROR(SEARCH("En ejecución",W24)))</formula>
    </cfRule>
    <cfRule type="containsText" dxfId="120" priority="48" stopIfTrue="1" operator="containsText" text="Vencida">
      <formula>NOT(ISERROR(SEARCH("Vencida",W24)))</formula>
    </cfRule>
  </conditionalFormatting>
  <conditionalFormatting sqref="W28:W29">
    <cfRule type="containsText" dxfId="119" priority="55" stopIfTrue="1" operator="containsText" text="Cerrada">
      <formula>NOT(ISERROR(SEARCH("Cerrada",W32)))</formula>
    </cfRule>
    <cfRule type="containsText" dxfId="118" priority="56" stopIfTrue="1" operator="containsText" text="En ejecución">
      <formula>NOT(ISERROR(SEARCH("En ejecución",W32)))</formula>
    </cfRule>
    <cfRule type="containsText" dxfId="117" priority="57" stopIfTrue="1" operator="containsText" text="Vencida">
      <formula>NOT(ISERROR(SEARCH("Vencida",W32)))</formula>
    </cfRule>
  </conditionalFormatting>
  <dataValidations count="9">
    <dataValidation type="list" allowBlank="1" showInputMessage="1" showErrorMessage="1" sqref="WWE36 WMI36 WCM36 VSQ36 VIU36 UYY36 UPC36 UFG36 TVK36 TLO36 TBS36 SRW36 SIA36 RYE36 ROI36 REM36 QUQ36 QKU36 QAY36 PRC36 PHG36 OXK36 ONO36 ODS36 NTW36 NKA36 NAE36 MQI36 MGM36 LWQ36 LMU36 LCY36 KTC36 KJG36 JZK36 JPO36 JFS36 IVW36 IMA36 ICE36 HSI36 HIM36 GYQ36 GOU36 GEY36 FVC36 FLG36 FBK36 ERO36 EHS36 DXW36 DOA36 DEE36 CUI36 CKM36 CAQ36 BQU36 BGY36 AXC36 ANG36 ADK36 TO36 JS36 W24:W69">
      <formula1>$I$2:$I$4</formula1>
    </dataValidation>
    <dataValidation type="list" allowBlank="1" showInputMessage="1" showErrorMessage="1" sqref="WWD36 WMH36 WCL36 VSP36 VIT36 UYX36 UPB36 UFF36 TVJ36 TLN36 TBR36 SRV36 SHZ36 RYD36 ROH36 REL36 QUP36 QKT36 QAX36 PRB36 PHF36 OXJ36 ONN36 ODR36 NTV36 NJZ36 NAD36 MQH36 MGL36 LWP36 LMT36 LCX36 KTB36 KJF36 JZJ36 JPN36 JFR36 IVV36 ILZ36 ICD36 HSH36 HIL36 GYP36 GOT36 GEX36 FVB36 FLF36 FBJ36 ERN36 EHR36 DXV36 DNZ36 DED36 CUH36 CKL36 CAP36 BQT36 BGX36 AXB36 ANF36 ADJ36 TN36 JR36 V24:V69">
      <formula1>$J$2:$J$4</formula1>
    </dataValidation>
    <dataValidation type="list" allowBlank="1" showInputMessage="1" showErrorMessage="1" sqref="I24:I33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I36:I69">
      <formula1>$H$2:$H$3</formula1>
    </dataValidation>
    <dataValidation type="list" allowBlank="1" showInputMessage="1" showErrorMessage="1" sqref="F24:F33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F36 F38 F40 F53:F54 F61:F63 F42:F50 F66:F69">
      <formula1>$G$2:$G$5</formula1>
    </dataValidation>
    <dataValidation type="list" allowBlank="1" showInputMessage="1" showErrorMessage="1" sqref="C24:C33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36 C38 C66:C69">
      <formula1>$D$2:$D$13</formula1>
    </dataValidation>
    <dataValidation type="list" allowBlank="1" showInputMessage="1" showErrorMessage="1" sqref="B24:B33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B36 B38 B66:B69">
      <formula1>$F$2:$F$6</formula1>
    </dataValidation>
    <dataValidation type="list" allowBlank="1" showInputMessage="1" showErrorMessage="1" prompt=" - " sqref="F35">
      <formula1>$G$2:$G$5</formula1>
    </dataValidation>
    <dataValidation type="list" allowBlank="1" showInputMessage="1" showErrorMessage="1" prompt=" - " sqref="B35">
      <formula1>$F$2:$F$11</formula1>
    </dataValidation>
    <dataValidation type="list" allowBlank="1" showInputMessage="1" showErrorMessage="1" prompt=" - " sqref="C35">
      <formula1>$D$2:$D$15</formula1>
    </dataValidation>
  </dataValidations>
  <hyperlinks>
    <hyperlink ref="U27" r:id="rId1"/>
    <hyperlink ref="S33" r:id="rId2" display="https://drive.google.com/drive/folders/1PEA_kHglMECvfb2aRpTEgSxTeLRMahB-"/>
    <hyperlink ref="U33" r:id="rId3" display="https://drive.google.com/drive/folders/1PEA_kHglMECvfb2aRpTEgSxTeLRMahB-"/>
    <hyperlink ref="U32" r:id="rId4"/>
    <hyperlink ref="S36" r:id="rId5"/>
    <hyperlink ref="U36" r:id="rId6"/>
    <hyperlink ref="S40" r:id="rId7" display="http://www.idep.edu.co/sites/default/files/PL-GT-12-02%20Plan%20Contingencia%20Tecno%20V9.pdf"/>
    <hyperlink ref="S41" r:id="rId8" location="gid=292185415" display="https://docs.google.com/spreadsheets/d/1rkj1JMm4LnWNRWL--zXFJrjXKTK2WPHCiHY5g3cAogk/edit#gid=292185415"/>
    <hyperlink ref="U39" r:id="rId9" location="gid=292185415_x000a_"/>
    <hyperlink ref="U40" r:id="rId10"/>
    <hyperlink ref="U41" r:id="rId11" location="gid=292185415_x000a_"/>
    <hyperlink ref="U42" r:id="rId12"/>
    <hyperlink ref="U65" r:id="rId13" location="overlay-context=_x000a_"/>
    <hyperlink ref="U61" r:id="rId14"/>
    <hyperlink ref="U43" r:id="rId15"/>
    <hyperlink ref="U44" r:id="rId16"/>
    <hyperlink ref="U52" r:id="rId17" location="gid=0"/>
    <hyperlink ref="U54" r:id="rId18" location="gid=1828784513_x000a_"/>
    <hyperlink ref="U68" r:id="rId19" location="search/autoreporte/WhctKJVRNJdDGPhSjSjkwHLGPlwPdgbXrvSQdbLBMJBxLXBfNXTKjWGFjcdBTqvxxftBKqL"/>
    <hyperlink ref="U69" r:id="rId20"/>
  </hyperlinks>
  <pageMargins left="0.7" right="0.7" top="0.75" bottom="0.75" header="0.3" footer="0.3"/>
  <pageSetup orientation="portrait" r:id="rId21"/>
  <drawing r:id="rId22"/>
  <extLst>
    <ext xmlns:x14="http://schemas.microsoft.com/office/spreadsheetml/2009/9/main" uri="{78C0D931-6437-407d-A8EE-F0AAD7539E65}">
      <x14:conditionalFormattings>
        <x14:conditionalFormatting xmlns:xm="http://schemas.microsoft.com/office/excel/2006/main">
          <x14:cfRule type="containsText" priority="37" stopIfTrue="1" operator="containsText" text="Cerrada" id="{0D406AE8-8587-439D-906F-661302EF9320}">
            <xm:f>NOT(ISERROR(SEARCH("Cerrada",'AC-10'!W34)))</xm:f>
            <x14:dxf>
              <font>
                <b/>
                <i val="0"/>
              </font>
              <fill>
                <patternFill>
                  <bgColor rgb="FF00B050"/>
                </patternFill>
              </fill>
            </x14:dxf>
          </x14:cfRule>
          <x14:cfRule type="containsText" priority="38" stopIfTrue="1" operator="containsText" text="En ejecución" id="{D55D64E7-4C0E-4559-9806-4321BC0C832D}">
            <xm:f>NOT(ISERROR(SEARCH("En ejecución",'AC-10'!W34)))</xm:f>
            <x14:dxf>
              <font>
                <b/>
                <i val="0"/>
              </font>
              <fill>
                <patternFill>
                  <bgColor rgb="FFFFFF00"/>
                </patternFill>
              </fill>
            </x14:dxf>
          </x14:cfRule>
          <x14:cfRule type="containsText" priority="39" stopIfTrue="1" operator="containsText" text="Vencida" id="{F4EF6C47-9834-4EFB-B883-1A128E111576}">
            <xm:f>NOT(ISERROR(SEARCH("Vencida",'AC-10'!W34)))</xm:f>
            <x14:dxf>
              <font>
                <b/>
                <i val="0"/>
              </font>
              <fill>
                <patternFill>
                  <bgColor rgb="FFFF0000"/>
                </patternFill>
              </fill>
            </x14:dxf>
          </x14:cfRule>
          <xm:sqref>W27</xm:sqref>
        </x14:conditionalFormatting>
        <x14:conditionalFormatting xmlns:xm="http://schemas.microsoft.com/office/excel/2006/main">
          <x14:cfRule type="containsText" priority="34" stopIfTrue="1" operator="containsText" text="Cerrada" id="{60B3B070-D157-4AC9-B9D5-7A6158B46FE8}">
            <xm:f>NOT(ISERROR(SEARCH("Cerrada",'IDP-04'!W37)))</xm:f>
            <x14:dxf>
              <font>
                <b/>
                <i val="0"/>
              </font>
              <fill>
                <patternFill>
                  <bgColor rgb="FF00B050"/>
                </patternFill>
              </fill>
            </x14:dxf>
          </x14:cfRule>
          <x14:cfRule type="containsText" priority="35" stopIfTrue="1" operator="containsText" text="En ejecución" id="{35DD66A0-56C9-44B6-AF66-41749E2525C8}">
            <xm:f>NOT(ISERROR(SEARCH("En ejecución",'IDP-04'!W37)))</xm:f>
            <x14:dxf>
              <font>
                <b/>
                <i val="0"/>
              </font>
              <fill>
                <patternFill>
                  <bgColor rgb="FFFFFF00"/>
                </patternFill>
              </fill>
            </x14:dxf>
          </x14:cfRule>
          <x14:cfRule type="containsText" priority="36" stopIfTrue="1" operator="containsText" text="Vencida" id="{67334FEA-B109-46AE-B52B-0034EE91689E}">
            <xm:f>NOT(ISERROR(SEARCH("Vencida",'IDP-04'!W37)))</xm:f>
            <x14:dxf>
              <font>
                <b/>
                <i val="0"/>
              </font>
              <fill>
                <patternFill>
                  <bgColor rgb="FFFF0000"/>
                </patternFill>
              </fill>
            </x14:dxf>
          </x14:cfRule>
          <xm:sqref>W30:W33</xm:sqref>
        </x14:conditionalFormatting>
        <x14:conditionalFormatting xmlns:xm="http://schemas.microsoft.com/office/excel/2006/main">
          <x14:cfRule type="containsText" priority="70" stopIfTrue="1" operator="containsText" text="Cerrada" id="{40203D77-5374-4CED-B344-E8CEF7C908D7}">
            <xm:f>NOT(ISERROR(SEARCH("Cerrada",'HISTORICO CERRADAS'!T35)))</xm:f>
            <x14:dxf>
              <font>
                <b/>
                <i val="0"/>
              </font>
              <fill>
                <patternFill>
                  <bgColor rgb="FF00B050"/>
                </patternFill>
              </fill>
            </x14:dxf>
          </x14:cfRule>
          <x14:cfRule type="containsText" priority="71" stopIfTrue="1" operator="containsText" text="En ejecución" id="{A655AADC-5EAD-41E6-9DDC-7E91413BF94A}">
            <xm:f>NOT(ISERROR(SEARCH("En ejecución",'HISTORICO CERRADAS'!T35)))</xm:f>
            <x14:dxf>
              <font>
                <b/>
                <i val="0"/>
              </font>
              <fill>
                <patternFill>
                  <bgColor rgb="FFFFFF00"/>
                </patternFill>
              </fill>
            </x14:dxf>
          </x14:cfRule>
          <x14:cfRule type="containsText" priority="72" stopIfTrue="1" operator="containsText" text="Vencida" id="{410B2709-9ADC-48BF-8C81-4F09540C63A3}">
            <xm:f>NOT(ISERROR(SEARCH("Vencida",'HISTORICO CERRADAS'!T35)))</xm:f>
            <x14:dxf>
              <font>
                <b/>
                <i val="0"/>
              </font>
              <fill>
                <patternFill>
                  <bgColor rgb="FFFF0000"/>
                </patternFill>
              </fill>
            </x14:dxf>
          </x14:cfRule>
          <xm:sqref>W34:W35</xm:sqref>
        </x14:conditionalFormatting>
        <x14:conditionalFormatting xmlns:xm="http://schemas.microsoft.com/office/excel/2006/main">
          <x14:cfRule type="containsText" priority="109" stopIfTrue="1" operator="containsText" text="Cerrada" id="{65A5B1B3-1332-430F-BC2C-0B51B11E7F54}">
            <xm:f>NOT(ISERROR(SEARCH("Cerrada",'HISTORICO CERRADAS'!#REF!)))</xm:f>
            <x14:dxf>
              <font>
                <b/>
                <i val="0"/>
              </font>
              <fill>
                <patternFill>
                  <bgColor rgb="FF00B050"/>
                </patternFill>
              </fill>
            </x14:dxf>
          </x14:cfRule>
          <x14:cfRule type="containsText" priority="110" stopIfTrue="1" operator="containsText" text="En ejecución" id="{50DC2C5C-E17B-4A5C-B4DB-C958A1A69A71}">
            <xm:f>NOT(ISERROR(SEARCH("En ejecución",'HISTORICO CERRADAS'!#REF!)))</xm:f>
            <x14:dxf>
              <font>
                <b/>
                <i val="0"/>
              </font>
              <fill>
                <patternFill>
                  <bgColor rgb="FFFFFF00"/>
                </patternFill>
              </fill>
            </x14:dxf>
          </x14:cfRule>
          <x14:cfRule type="containsText" priority="111" stopIfTrue="1" operator="containsText" text="Vencida" id="{866A1370-BBBE-465C-8C81-6C0E6F601A46}">
            <xm:f>NOT(ISERROR(SEARCH("Vencida",'HISTORICO CERRADAS'!#REF!)))</xm:f>
            <x14:dxf>
              <font>
                <b/>
                <i val="0"/>
              </font>
              <fill>
                <patternFill>
                  <bgColor rgb="FFFF0000"/>
                </patternFill>
              </fill>
            </x14:dxf>
          </x14:cfRule>
          <xm:sqref>W36</xm:sqref>
        </x14:conditionalFormatting>
        <x14:conditionalFormatting xmlns:xm="http://schemas.microsoft.com/office/excel/2006/main">
          <x14:cfRule type="containsText" priority="172" stopIfTrue="1" operator="containsText" text="Cerrada" id="{A6035794-2D38-4D10-8CFC-997D0B0576C7}">
            <xm:f>NOT(ISERROR(SEARCH("Cerrada",'GT-12'!U40)))</xm:f>
            <x14:dxf>
              <font>
                <b/>
                <i val="0"/>
              </font>
              <fill>
                <patternFill>
                  <bgColor rgb="FF00B050"/>
                </patternFill>
              </fill>
            </x14:dxf>
          </x14:cfRule>
          <x14:cfRule type="containsText" priority="173" stopIfTrue="1" operator="containsText" text="En ejecución" id="{E8DFED2B-EE6A-4362-83C1-43FAC35E7822}">
            <xm:f>NOT(ISERROR(SEARCH("En ejecución",'GT-12'!U40)))</xm:f>
            <x14:dxf>
              <font>
                <b/>
                <i val="0"/>
              </font>
              <fill>
                <patternFill>
                  <bgColor rgb="FFFFFF00"/>
                </patternFill>
              </fill>
            </x14:dxf>
          </x14:cfRule>
          <x14:cfRule type="containsText" priority="174" stopIfTrue="1" operator="containsText" text="Vencida" id="{04B531BA-8E6D-4D17-983A-9FA18D96CDC9}">
            <xm:f>NOT(ISERROR(SEARCH("Vencida",'GT-12'!U40)))</xm:f>
            <x14:dxf>
              <font>
                <b/>
                <i val="0"/>
              </font>
              <fill>
                <patternFill>
                  <bgColor rgb="FFFF0000"/>
                </patternFill>
              </fill>
            </x14:dxf>
          </x14:cfRule>
          <xm:sqref>W42:W44</xm:sqref>
        </x14:conditionalFormatting>
        <x14:conditionalFormatting xmlns:xm="http://schemas.microsoft.com/office/excel/2006/main">
          <x14:cfRule type="containsText" priority="343" stopIfTrue="1" operator="containsText" text="Cerrada" id="{A6035794-2D38-4D10-8CFC-997D0B0576C7}">
            <xm:f>NOT(ISERROR(SEARCH("Cerrada",'GT-12'!U53)))</xm:f>
            <x14:dxf>
              <font>
                <b/>
                <i val="0"/>
              </font>
              <fill>
                <patternFill>
                  <bgColor rgb="FF00B050"/>
                </patternFill>
              </fill>
            </x14:dxf>
          </x14:cfRule>
          <x14:cfRule type="containsText" priority="344" stopIfTrue="1" operator="containsText" text="En ejecución" id="{E8DFED2B-EE6A-4362-83C1-43FAC35E7822}">
            <xm:f>NOT(ISERROR(SEARCH("En ejecución",'GT-12'!U53)))</xm:f>
            <x14:dxf>
              <font>
                <b/>
                <i val="0"/>
              </font>
              <fill>
                <patternFill>
                  <bgColor rgb="FFFFFF00"/>
                </patternFill>
              </fill>
            </x14:dxf>
          </x14:cfRule>
          <x14:cfRule type="containsText" priority="345" stopIfTrue="1" operator="containsText" text="Vencida" id="{04B531BA-8E6D-4D17-983A-9FA18D96CDC9}">
            <xm:f>NOT(ISERROR(SEARCH("Vencida",'GT-12'!U53)))</xm:f>
            <x14:dxf>
              <font>
                <b/>
                <i val="0"/>
              </font>
              <fill>
                <patternFill>
                  <bgColor rgb="FFFF0000"/>
                </patternFill>
              </fill>
            </x14:dxf>
          </x14:cfRule>
          <xm:sqref>W61:W63</xm:sqref>
        </x14:conditionalFormatting>
        <x14:conditionalFormatting xmlns:xm="http://schemas.microsoft.com/office/excel/2006/main">
          <x14:cfRule type="containsText" priority="379" stopIfTrue="1" operator="containsText" text="Cerrada" id="{A6035794-2D38-4D10-8CFC-997D0B0576C7}">
            <xm:f>NOT(ISERROR(SEARCH("Cerrada",'GT-12'!U57)))</xm:f>
            <x14:dxf>
              <font>
                <b/>
                <i val="0"/>
              </font>
              <fill>
                <patternFill>
                  <bgColor rgb="FF00B050"/>
                </patternFill>
              </fill>
            </x14:dxf>
          </x14:cfRule>
          <x14:cfRule type="containsText" priority="380" stopIfTrue="1" operator="containsText" text="En ejecución" id="{E8DFED2B-EE6A-4362-83C1-43FAC35E7822}">
            <xm:f>NOT(ISERROR(SEARCH("En ejecución",'GT-12'!U57)))</xm:f>
            <x14:dxf>
              <font>
                <b/>
                <i val="0"/>
              </font>
              <fill>
                <patternFill>
                  <bgColor rgb="FFFFFF00"/>
                </patternFill>
              </fill>
            </x14:dxf>
          </x14:cfRule>
          <x14:cfRule type="containsText" priority="381" stopIfTrue="1" operator="containsText" text="Vencida" id="{04B531BA-8E6D-4D17-983A-9FA18D96CDC9}">
            <xm:f>NOT(ISERROR(SEARCH("Vencida",'GT-12'!U57)))</xm:f>
            <x14:dxf>
              <font>
                <b/>
                <i val="0"/>
              </font>
              <fill>
                <patternFill>
                  <bgColor rgb="FFFF0000"/>
                </patternFill>
              </fill>
            </x14:dxf>
          </x14:cfRule>
          <xm:sqref>W64</xm:sqref>
        </x14:conditionalFormatting>
        <x14:conditionalFormatting xmlns:xm="http://schemas.microsoft.com/office/excel/2006/main">
          <x14:cfRule type="containsText" priority="445" stopIfTrue="1" operator="containsText" text="Cerrada" id="{A6035794-2D38-4D10-8CFC-997D0B0576C7}">
            <xm:f>NOT(ISERROR(SEARCH("Cerrada",'GT-12'!U60)))</xm:f>
            <x14:dxf>
              <font>
                <b/>
                <i val="0"/>
              </font>
              <fill>
                <patternFill>
                  <bgColor rgb="FF00B050"/>
                </patternFill>
              </fill>
            </x14:dxf>
          </x14:cfRule>
          <x14:cfRule type="containsText" priority="446" stopIfTrue="1" operator="containsText" text="En ejecución" id="{E8DFED2B-EE6A-4362-83C1-43FAC35E7822}">
            <xm:f>NOT(ISERROR(SEARCH("En ejecución",'GT-12'!U60)))</xm:f>
            <x14:dxf>
              <font>
                <b/>
                <i val="0"/>
              </font>
              <fill>
                <patternFill>
                  <bgColor rgb="FFFFFF00"/>
                </patternFill>
              </fill>
            </x14:dxf>
          </x14:cfRule>
          <x14:cfRule type="containsText" priority="447" stopIfTrue="1" operator="containsText" text="Vencida" id="{04B531BA-8E6D-4D17-983A-9FA18D96CDC9}">
            <xm:f>NOT(ISERROR(SEARCH("Vencida",'GT-12'!U60)))</xm:f>
            <x14:dxf>
              <font>
                <b/>
                <i val="0"/>
              </font>
              <fill>
                <patternFill>
                  <bgColor rgb="FFFF0000"/>
                </patternFill>
              </fill>
            </x14:dxf>
          </x14:cfRule>
          <xm:sqref>W65</xm:sqref>
        </x14:conditionalFormatting>
        <x14:conditionalFormatting xmlns:xm="http://schemas.microsoft.com/office/excel/2006/main">
          <x14:cfRule type="containsText" priority="475" stopIfTrue="1" operator="containsText" text="Cerrada" id="{A6035794-2D38-4D10-8CFC-997D0B0576C7}">
            <xm:f>NOT(ISERROR(SEARCH("Cerrada",'GT-12'!#REF!)))</xm:f>
            <x14:dxf>
              <font>
                <b/>
                <i val="0"/>
              </font>
              <fill>
                <patternFill>
                  <bgColor rgb="FF00B050"/>
                </patternFill>
              </fill>
            </x14:dxf>
          </x14:cfRule>
          <x14:cfRule type="containsText" priority="476" stopIfTrue="1" operator="containsText" text="En ejecución" id="{E8DFED2B-EE6A-4362-83C1-43FAC35E7822}">
            <xm:f>NOT(ISERROR(SEARCH("En ejecución",'GT-12'!#REF!)))</xm:f>
            <x14:dxf>
              <font>
                <b/>
                <i val="0"/>
              </font>
              <fill>
                <patternFill>
                  <bgColor rgb="FFFFFF00"/>
                </patternFill>
              </fill>
            </x14:dxf>
          </x14:cfRule>
          <x14:cfRule type="containsText" priority="477" stopIfTrue="1" operator="containsText" text="Vencida" id="{04B531BA-8E6D-4D17-983A-9FA18D96CDC9}">
            <xm:f>NOT(ISERROR(SEARCH("Vencida",'GT-12'!#REF!)))</xm:f>
            <x14:dxf>
              <font>
                <b/>
                <i val="0"/>
              </font>
              <fill>
                <patternFill>
                  <bgColor rgb="FFFF0000"/>
                </patternFill>
              </fill>
            </x14:dxf>
          </x14:cfRule>
          <xm:sqref>W54:W60</xm:sqref>
        </x14:conditionalFormatting>
        <x14:conditionalFormatting xmlns:xm="http://schemas.microsoft.com/office/excel/2006/main">
          <x14:cfRule type="containsText" priority="502" stopIfTrue="1" operator="containsText" text="Cerrada" id="{A6035794-2D38-4D10-8CFC-997D0B0576C7}">
            <xm:f>NOT(ISERROR(SEARCH("Cerrada",'GT-12'!#REF!)))</xm:f>
            <x14:dxf>
              <font>
                <b/>
                <i val="0"/>
              </font>
              <fill>
                <patternFill>
                  <bgColor rgb="FF00B050"/>
                </patternFill>
              </fill>
            </x14:dxf>
          </x14:cfRule>
          <x14:cfRule type="containsText" priority="503" stopIfTrue="1" operator="containsText" text="En ejecución" id="{E8DFED2B-EE6A-4362-83C1-43FAC35E7822}">
            <xm:f>NOT(ISERROR(SEARCH("En ejecución",'GT-12'!#REF!)))</xm:f>
            <x14:dxf>
              <font>
                <b/>
                <i val="0"/>
              </font>
              <fill>
                <patternFill>
                  <bgColor rgb="FFFFFF00"/>
                </patternFill>
              </fill>
            </x14:dxf>
          </x14:cfRule>
          <x14:cfRule type="containsText" priority="504" stopIfTrue="1" operator="containsText" text="Vencida" id="{04B531BA-8E6D-4D17-983A-9FA18D96CDC9}">
            <xm:f>NOT(ISERROR(SEARCH("Vencida",'GT-12'!#REF!)))</xm:f>
            <x14:dxf>
              <font>
                <b/>
                <i val="0"/>
              </font>
              <fill>
                <patternFill>
                  <bgColor rgb="FFFF0000"/>
                </patternFill>
              </fill>
            </x14:dxf>
          </x14:cfRule>
          <xm:sqref>W53</xm:sqref>
        </x14:conditionalFormatting>
        <x14:conditionalFormatting xmlns:xm="http://schemas.microsoft.com/office/excel/2006/main">
          <x14:cfRule type="containsText" priority="556" stopIfTrue="1" operator="containsText" text="Cerrada" id="{A6035794-2D38-4D10-8CFC-997D0B0576C7}">
            <xm:f>NOT(ISERROR(SEARCH("Cerrada",'GT-12'!#REF!)))</xm:f>
            <x14:dxf>
              <font>
                <b/>
                <i val="0"/>
              </font>
              <fill>
                <patternFill>
                  <bgColor rgb="FF00B050"/>
                </patternFill>
              </fill>
            </x14:dxf>
          </x14:cfRule>
          <x14:cfRule type="containsText" priority="557" stopIfTrue="1" operator="containsText" text="En ejecución" id="{E8DFED2B-EE6A-4362-83C1-43FAC35E7822}">
            <xm:f>NOT(ISERROR(SEARCH("En ejecución",'GT-12'!#REF!)))</xm:f>
            <x14:dxf>
              <font>
                <b/>
                <i val="0"/>
              </font>
              <fill>
                <patternFill>
                  <bgColor rgb="FFFFFF00"/>
                </patternFill>
              </fill>
            </x14:dxf>
          </x14:cfRule>
          <x14:cfRule type="containsText" priority="558" stopIfTrue="1" operator="containsText" text="Vencida" id="{04B531BA-8E6D-4D17-983A-9FA18D96CDC9}">
            <xm:f>NOT(ISERROR(SEARCH("Vencida",'GT-12'!#REF!)))</xm:f>
            <x14:dxf>
              <font>
                <b/>
                <i val="0"/>
              </font>
              <fill>
                <patternFill>
                  <bgColor rgb="FFFF0000"/>
                </patternFill>
              </fill>
            </x14:dxf>
          </x14:cfRule>
          <xm:sqref>W45:W52</xm:sqref>
        </x14:conditionalFormatting>
        <x14:conditionalFormatting xmlns:xm="http://schemas.microsoft.com/office/excel/2006/main">
          <x14:cfRule type="containsText" priority="568" stopIfTrue="1" operator="containsText" text="Cerrada" id="{A6035794-2D38-4D10-8CFC-997D0B0576C7}">
            <xm:f>NOT(ISERROR(SEARCH("Cerrada",'GT-12'!#REF!)))</xm:f>
            <x14:dxf>
              <font>
                <b/>
                <i val="0"/>
              </font>
              <fill>
                <patternFill>
                  <bgColor rgb="FF00B050"/>
                </patternFill>
              </fill>
            </x14:dxf>
          </x14:cfRule>
          <x14:cfRule type="containsText" priority="569" stopIfTrue="1" operator="containsText" text="En ejecución" id="{E8DFED2B-EE6A-4362-83C1-43FAC35E7822}">
            <xm:f>NOT(ISERROR(SEARCH("En ejecución",'GT-12'!#REF!)))</xm:f>
            <x14:dxf>
              <font>
                <b/>
                <i val="0"/>
              </font>
              <fill>
                <patternFill>
                  <bgColor rgb="FFFFFF00"/>
                </patternFill>
              </fill>
            </x14:dxf>
          </x14:cfRule>
          <x14:cfRule type="containsText" priority="570" stopIfTrue="1" operator="containsText" text="Vencida" id="{04B531BA-8E6D-4D17-983A-9FA18D96CDC9}">
            <xm:f>NOT(ISERROR(SEARCH("Vencida",'GT-12'!#REF!)))</xm:f>
            <x14:dxf>
              <font>
                <b/>
                <i val="0"/>
              </font>
              <fill>
                <patternFill>
                  <bgColor rgb="FFFF0000"/>
                </patternFill>
              </fill>
            </x14:dxf>
          </x14:cfRule>
          <xm:sqref>W39</xm:sqref>
        </x14:conditionalFormatting>
        <x14:conditionalFormatting xmlns:xm="http://schemas.microsoft.com/office/excel/2006/main">
          <x14:cfRule type="containsText" priority="577" stopIfTrue="1" operator="containsText" text="Cerrada" id="{A6035794-2D38-4D10-8CFC-997D0B0576C7}">
            <xm:f>NOT(ISERROR(SEARCH("Cerrada",'GT-12'!#REF!)))</xm:f>
            <x14:dxf>
              <font>
                <b/>
                <i val="0"/>
              </font>
              <fill>
                <patternFill>
                  <bgColor rgb="FF00B050"/>
                </patternFill>
              </fill>
            </x14:dxf>
          </x14:cfRule>
          <x14:cfRule type="containsText" priority="578" stopIfTrue="1" operator="containsText" text="En ejecución" id="{E8DFED2B-EE6A-4362-83C1-43FAC35E7822}">
            <xm:f>NOT(ISERROR(SEARCH("En ejecución",'GT-12'!#REF!)))</xm:f>
            <x14:dxf>
              <font>
                <b/>
                <i val="0"/>
              </font>
              <fill>
                <patternFill>
                  <bgColor rgb="FFFFFF00"/>
                </patternFill>
              </fill>
            </x14:dxf>
          </x14:cfRule>
          <x14:cfRule type="containsText" priority="579" stopIfTrue="1" operator="containsText" text="Vencida" id="{04B531BA-8E6D-4D17-983A-9FA18D96CDC9}">
            <xm:f>NOT(ISERROR(SEARCH("Vencida",'GT-12'!#REF!)))</xm:f>
            <x14:dxf>
              <font>
                <b/>
                <i val="0"/>
              </font>
              <fill>
                <patternFill>
                  <bgColor rgb="FFFF0000"/>
                </patternFill>
              </fill>
            </x14:dxf>
          </x14:cfRule>
          <xm:sqref>W40:W41</xm:sqref>
        </x14:conditionalFormatting>
        <x14:conditionalFormatting xmlns:xm="http://schemas.microsoft.com/office/excel/2006/main">
          <x14:cfRule type="containsText" priority="592" stopIfTrue="1" operator="containsText" text="Cerrada" id="{A6035794-2D38-4D10-8CFC-997D0B0576C7}">
            <xm:f>NOT(ISERROR(SEARCH("Cerrada",'GT-12'!#REF!)))</xm:f>
            <x14:dxf>
              <font>
                <b/>
                <i val="0"/>
              </font>
              <fill>
                <patternFill>
                  <bgColor rgb="FF00B050"/>
                </patternFill>
              </fill>
            </x14:dxf>
          </x14:cfRule>
          <x14:cfRule type="containsText" priority="593" stopIfTrue="1" operator="containsText" text="En ejecución" id="{E8DFED2B-EE6A-4362-83C1-43FAC35E7822}">
            <xm:f>NOT(ISERROR(SEARCH("En ejecución",'GT-12'!#REF!)))</xm:f>
            <x14:dxf>
              <font>
                <b/>
                <i val="0"/>
              </font>
              <fill>
                <patternFill>
                  <bgColor rgb="FFFFFF00"/>
                </patternFill>
              </fill>
            </x14:dxf>
          </x14:cfRule>
          <x14:cfRule type="containsText" priority="594" stopIfTrue="1" operator="containsText" text="Vencida" id="{04B531BA-8E6D-4D17-983A-9FA18D96CDC9}">
            <xm:f>NOT(ISERROR(SEARCH("Vencida",'GT-12'!#REF!)))</xm:f>
            <x14:dxf>
              <font>
                <b/>
                <i val="0"/>
              </font>
              <fill>
                <patternFill>
                  <bgColor rgb="FFFF0000"/>
                </patternFill>
              </fill>
            </x14:dxf>
          </x14:cfRule>
          <xm:sqref>W38</xm:sqref>
        </x14:conditionalFormatting>
        <x14:conditionalFormatting xmlns:xm="http://schemas.microsoft.com/office/excel/2006/main">
          <x14:cfRule type="containsText" priority="604" stopIfTrue="1" operator="containsText" text="Cerrada" id="{A6035794-2D38-4D10-8CFC-997D0B0576C7}">
            <xm:f>NOT(ISERROR(SEARCH("Cerrada",'GT-12'!#REF!)))</xm:f>
            <x14:dxf>
              <font>
                <b/>
                <i val="0"/>
              </font>
              <fill>
                <patternFill>
                  <bgColor rgb="FF00B050"/>
                </patternFill>
              </fill>
            </x14:dxf>
          </x14:cfRule>
          <x14:cfRule type="containsText" priority="605" stopIfTrue="1" operator="containsText" text="En ejecución" id="{E8DFED2B-EE6A-4362-83C1-43FAC35E7822}">
            <xm:f>NOT(ISERROR(SEARCH("En ejecución",'GT-12'!#REF!)))</xm:f>
            <x14:dxf>
              <font>
                <b/>
                <i val="0"/>
              </font>
              <fill>
                <patternFill>
                  <bgColor rgb="FFFFFF00"/>
                </patternFill>
              </fill>
            </x14:dxf>
          </x14:cfRule>
          <x14:cfRule type="containsText" priority="606" stopIfTrue="1" operator="containsText" text="Vencida" id="{04B531BA-8E6D-4D17-983A-9FA18D96CDC9}">
            <xm:f>NOT(ISERROR(SEARCH("Vencida",'GT-12'!#REF!)))</xm:f>
            <x14:dxf>
              <font>
                <b/>
                <i val="0"/>
              </font>
              <fill>
                <patternFill>
                  <bgColor rgb="FFFF0000"/>
                </patternFill>
              </fill>
            </x14:dxf>
          </x14:cfRule>
          <xm:sqref>W37</xm:sqref>
        </x14:conditionalFormatting>
        <x14:conditionalFormatting xmlns:xm="http://schemas.microsoft.com/office/excel/2006/main">
          <x14:cfRule type="containsText" priority="10" stopIfTrue="1" operator="containsText" text="Cerrada" id="{1B8C848A-CCAC-4E1A-889A-0741C7711874}">
            <xm:f>NOT(ISERROR(SEARCH("Cerrada",'GTH-13'!W69)))</xm:f>
            <x14:dxf>
              <font>
                <b/>
                <i val="0"/>
              </font>
              <fill>
                <patternFill>
                  <bgColor rgb="FF00B050"/>
                </patternFill>
              </fill>
            </x14:dxf>
          </x14:cfRule>
          <x14:cfRule type="containsText" priority="11" stopIfTrue="1" operator="containsText" text="En ejecución" id="{E7378686-DC73-4E3E-BD06-6D6A09D5AD15}">
            <xm:f>NOT(ISERROR(SEARCH("En ejecución",'GTH-13'!W69)))</xm:f>
            <x14:dxf>
              <font>
                <b/>
                <i val="0"/>
              </font>
              <fill>
                <patternFill>
                  <bgColor rgb="FFFFFF00"/>
                </patternFill>
              </fill>
            </x14:dxf>
          </x14:cfRule>
          <x14:cfRule type="containsText" priority="12" stopIfTrue="1" operator="containsText" text="Vencida" id="{672D5093-3B9E-4F30-81AB-60BB398F338F}">
            <xm:f>NOT(ISERROR(SEARCH("Vencida",'GTH-13'!W69)))</xm:f>
            <x14:dxf>
              <font>
                <b/>
                <i val="0"/>
              </font>
              <fill>
                <patternFill>
                  <bgColor rgb="FFFF0000"/>
                </patternFill>
              </fill>
            </x14:dxf>
          </x14:cfRule>
          <xm:sqref>W66:W68</xm:sqref>
        </x14:conditionalFormatting>
        <x14:conditionalFormatting xmlns:xm="http://schemas.microsoft.com/office/excel/2006/main">
          <x14:cfRule type="containsText" priority="1" stopIfTrue="1" operator="containsText" text="Cerrada" id="{A25A643F-6915-4E24-BAC7-0B88AD5C6F89}">
            <xm:f>NOT(ISERROR(SEARCH("Cerrada",'MIC-03'!W76)))</xm:f>
            <x14:dxf>
              <font>
                <b/>
                <i val="0"/>
              </font>
              <fill>
                <patternFill>
                  <bgColor rgb="FF00B050"/>
                </patternFill>
              </fill>
            </x14:dxf>
          </x14:cfRule>
          <x14:cfRule type="containsText" priority="2" stopIfTrue="1" operator="containsText" text="En ejecución" id="{DB173564-5ABB-44CF-910C-EB5F515BD589}">
            <xm:f>NOT(ISERROR(SEARCH("En ejecución",'MIC-03'!W76)))</xm:f>
            <x14:dxf>
              <font>
                <b/>
                <i val="0"/>
              </font>
              <fill>
                <patternFill>
                  <bgColor rgb="FFFFFF00"/>
                </patternFill>
              </fill>
            </x14:dxf>
          </x14:cfRule>
          <x14:cfRule type="containsText" priority="3" stopIfTrue="1" operator="containsText" text="Vencida" id="{3E93C291-CA1B-4A9C-9523-F85D4189E3C2}">
            <xm:f>NOT(ISERROR(SEARCH("Vencida",'MIC-03'!W76)))</xm:f>
            <x14:dxf>
              <font>
                <b/>
                <i val="0"/>
              </font>
              <fill>
                <patternFill>
                  <bgColor rgb="FFFF0000"/>
                </patternFill>
              </fill>
            </x14:dxf>
          </x14:cfRule>
          <xm:sqref>W69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8"/>
  <sheetViews>
    <sheetView topLeftCell="E32" workbookViewId="0">
      <selection activeCell="P48" sqref="P48"/>
    </sheetView>
  </sheetViews>
  <sheetFormatPr baseColWidth="10" defaultRowHeight="15" x14ac:dyDescent="0.25"/>
  <cols>
    <col min="1" max="1" width="11.42578125" style="366"/>
    <col min="2" max="3" width="26.7109375" style="366" customWidth="1"/>
    <col min="4" max="4" width="15" style="366" customWidth="1"/>
    <col min="5" max="6" width="11.5703125" style="366" customWidth="1"/>
    <col min="7" max="7" width="9.7109375" style="366" customWidth="1"/>
    <col min="8" max="8" width="7.28515625" style="367" customWidth="1"/>
    <col min="9" max="10" width="16.42578125" style="366" customWidth="1"/>
    <col min="11" max="11" width="13" style="366" customWidth="1"/>
    <col min="12" max="15" width="11.42578125" style="366"/>
    <col min="16" max="16" width="14.42578125" style="366" customWidth="1"/>
    <col min="17" max="17" width="14.7109375" style="366" customWidth="1"/>
    <col min="18" max="18" width="16.5703125" style="366" customWidth="1"/>
    <col min="19" max="19" width="11.42578125" style="366"/>
    <col min="20" max="20" width="14.42578125" style="366" customWidth="1"/>
    <col min="21" max="16384" width="11.42578125" style="366"/>
  </cols>
  <sheetData>
    <row r="1" spans="2:21" x14ac:dyDescent="0.25">
      <c r="I1" s="366" t="s">
        <v>675</v>
      </c>
    </row>
    <row r="2" spans="2:21" ht="15.75" thickBot="1" x14ac:dyDescent="0.3">
      <c r="I2" s="366" t="s">
        <v>676</v>
      </c>
      <c r="J2" s="366">
        <v>25</v>
      </c>
    </row>
    <row r="3" spans="2:21" ht="30" x14ac:dyDescent="0.25">
      <c r="B3" s="368" t="s">
        <v>62</v>
      </c>
      <c r="C3" s="400"/>
      <c r="D3" s="369">
        <v>31</v>
      </c>
      <c r="E3" s="370">
        <v>1</v>
      </c>
      <c r="I3" s="366" t="s">
        <v>677</v>
      </c>
      <c r="J3" s="366">
        <v>26</v>
      </c>
    </row>
    <row r="4" spans="2:21" x14ac:dyDescent="0.25">
      <c r="B4" s="371" t="s">
        <v>149</v>
      </c>
      <c r="C4" s="401"/>
      <c r="D4" s="372">
        <v>0</v>
      </c>
      <c r="E4" s="373">
        <f>+D4/$D$3</f>
        <v>0</v>
      </c>
      <c r="I4" s="366" t="s">
        <v>155</v>
      </c>
      <c r="J4" s="366">
        <v>0</v>
      </c>
    </row>
    <row r="5" spans="2:21" x14ac:dyDescent="0.25">
      <c r="B5" s="371" t="s">
        <v>150</v>
      </c>
      <c r="C5" s="401"/>
      <c r="D5" s="372">
        <v>23</v>
      </c>
      <c r="E5" s="373">
        <f>+D5/$D$3</f>
        <v>0.74193548387096775</v>
      </c>
      <c r="I5" s="366" t="s">
        <v>678</v>
      </c>
      <c r="J5" s="366">
        <v>20</v>
      </c>
    </row>
    <row r="6" spans="2:21" ht="15.75" thickBot="1" x14ac:dyDescent="0.3">
      <c r="B6" s="374" t="s">
        <v>157</v>
      </c>
      <c r="C6" s="402"/>
      <c r="D6" s="375">
        <v>8</v>
      </c>
      <c r="E6" s="376">
        <f>+D6/$D$3</f>
        <v>0.25806451612903225</v>
      </c>
      <c r="I6" s="366" t="s">
        <v>154</v>
      </c>
      <c r="J6" s="366">
        <v>6</v>
      </c>
    </row>
    <row r="8" spans="2:21" ht="15.75" thickBot="1" x14ac:dyDescent="0.3">
      <c r="I8" s="366" t="s">
        <v>657</v>
      </c>
      <c r="P8" s="928" t="s">
        <v>658</v>
      </c>
      <c r="Q8" s="928"/>
      <c r="R8" s="928"/>
      <c r="S8" s="928"/>
      <c r="T8" s="928"/>
      <c r="U8" s="928"/>
    </row>
    <row r="9" spans="2:21" s="383" customFormat="1" ht="48" customHeight="1" x14ac:dyDescent="0.25">
      <c r="B9" s="377" t="s">
        <v>1</v>
      </c>
      <c r="C9" s="378" t="s">
        <v>672</v>
      </c>
      <c r="D9" s="378" t="s">
        <v>84</v>
      </c>
      <c r="E9" s="378" t="s">
        <v>155</v>
      </c>
      <c r="F9" s="378" t="s">
        <v>154</v>
      </c>
      <c r="G9" s="379" t="s">
        <v>67</v>
      </c>
      <c r="H9" s="380"/>
      <c r="I9" s="381" t="s">
        <v>1</v>
      </c>
      <c r="J9" s="381" t="s">
        <v>673</v>
      </c>
      <c r="K9" s="381" t="s">
        <v>674</v>
      </c>
      <c r="L9" s="381" t="s">
        <v>659</v>
      </c>
      <c r="M9" s="381" t="s">
        <v>660</v>
      </c>
      <c r="N9" s="381" t="s">
        <v>661</v>
      </c>
      <c r="O9" s="380"/>
      <c r="P9" s="382" t="s">
        <v>662</v>
      </c>
      <c r="Q9" s="382" t="s">
        <v>663</v>
      </c>
      <c r="R9" s="382" t="s">
        <v>664</v>
      </c>
      <c r="S9" s="382" t="s">
        <v>659</v>
      </c>
      <c r="T9" s="382" t="s">
        <v>147</v>
      </c>
      <c r="U9" s="382" t="s">
        <v>671</v>
      </c>
    </row>
    <row r="10" spans="2:21" x14ac:dyDescent="0.25">
      <c r="B10" s="386" t="s">
        <v>92</v>
      </c>
      <c r="C10" s="372">
        <v>4</v>
      </c>
      <c r="D10" s="372">
        <v>4</v>
      </c>
      <c r="E10" s="372">
        <v>0</v>
      </c>
      <c r="F10" s="372">
        <v>4</v>
      </c>
      <c r="G10" s="384">
        <v>0</v>
      </c>
      <c r="H10" s="388"/>
      <c r="I10" s="389" t="s">
        <v>665</v>
      </c>
      <c r="J10" s="390">
        <f t="shared" ref="J10" si="0">+C10+C11+C12</f>
        <v>7</v>
      </c>
      <c r="K10" s="390">
        <f>+D10+D11+D12</f>
        <v>7</v>
      </c>
      <c r="L10" s="390">
        <f>+E10+E11+E12</f>
        <v>0</v>
      </c>
      <c r="M10" s="390">
        <f>+F10+F11+F12</f>
        <v>6</v>
      </c>
      <c r="N10" s="390">
        <f>+G10+G11+G12</f>
        <v>1</v>
      </c>
      <c r="O10" s="391"/>
      <c r="P10" s="392" t="s">
        <v>666</v>
      </c>
      <c r="Q10" s="393">
        <v>28</v>
      </c>
      <c r="R10" s="393">
        <v>31</v>
      </c>
      <c r="S10" s="392">
        <v>0</v>
      </c>
      <c r="T10" s="392">
        <v>23</v>
      </c>
      <c r="U10" s="392">
        <v>8</v>
      </c>
    </row>
    <row r="11" spans="2:21" x14ac:dyDescent="0.25">
      <c r="B11" s="386" t="s">
        <v>94</v>
      </c>
      <c r="C11" s="372">
        <v>1</v>
      </c>
      <c r="D11" s="372">
        <v>1</v>
      </c>
      <c r="E11" s="372">
        <v>0</v>
      </c>
      <c r="F11" s="372">
        <v>0</v>
      </c>
      <c r="G11" s="387">
        <v>1</v>
      </c>
      <c r="H11" s="388"/>
      <c r="I11" s="389" t="s">
        <v>667</v>
      </c>
      <c r="J11" s="390">
        <f>+C13</f>
        <v>6</v>
      </c>
      <c r="K11" s="390">
        <f>+D13</f>
        <v>6</v>
      </c>
      <c r="L11" s="390">
        <f t="shared" ref="L11:N11" si="1">+E13</f>
        <v>0</v>
      </c>
      <c r="M11" s="390">
        <f t="shared" si="1"/>
        <v>6</v>
      </c>
      <c r="N11" s="390">
        <f t="shared" si="1"/>
        <v>0</v>
      </c>
      <c r="O11" s="391"/>
      <c r="P11" s="392" t="s">
        <v>668</v>
      </c>
      <c r="Q11" s="394">
        <v>25</v>
      </c>
      <c r="R11" s="394">
        <v>26</v>
      </c>
      <c r="S11" s="392"/>
      <c r="T11" s="392">
        <v>6</v>
      </c>
      <c r="U11" s="392">
        <v>20</v>
      </c>
    </row>
    <row r="12" spans="2:21" x14ac:dyDescent="0.25">
      <c r="B12" s="386" t="s">
        <v>96</v>
      </c>
      <c r="C12" s="372">
        <v>2</v>
      </c>
      <c r="D12" s="372">
        <v>2</v>
      </c>
      <c r="E12" s="372">
        <v>0</v>
      </c>
      <c r="F12" s="372">
        <v>2</v>
      </c>
      <c r="G12" s="387">
        <v>0</v>
      </c>
      <c r="H12" s="388"/>
      <c r="I12" s="389" t="s">
        <v>669</v>
      </c>
      <c r="J12" s="390">
        <f>+C14+C15+C17+C18+C19+C20+C21</f>
        <v>13</v>
      </c>
      <c r="K12" s="390">
        <f>+D14+D15+D17+D18+D19+D20+D21</f>
        <v>16</v>
      </c>
      <c r="L12" s="390">
        <f>+E14+E15+E17+E18+E19+E20+E21</f>
        <v>0</v>
      </c>
      <c r="M12" s="390">
        <f>+F14+F15+F17+F18+F19+F20+F21</f>
        <v>10</v>
      </c>
      <c r="N12" s="390">
        <f>+G14+G15+G17+G18+G19+G20+G21</f>
        <v>6</v>
      </c>
      <c r="O12" s="391"/>
      <c r="P12" s="385" t="s">
        <v>74</v>
      </c>
      <c r="Q12" s="385">
        <f>SUM(Q10:Q11)</f>
        <v>53</v>
      </c>
      <c r="R12" s="385">
        <f>SUM(R10:R11)</f>
        <v>57</v>
      </c>
      <c r="S12" s="385">
        <f>SUM(S10:S11)</f>
        <v>0</v>
      </c>
      <c r="T12" s="385">
        <f>SUM(T10:T11)</f>
        <v>29</v>
      </c>
      <c r="U12" s="385">
        <f>SUM(U10:U11)</f>
        <v>28</v>
      </c>
    </row>
    <row r="13" spans="2:21" ht="30" x14ac:dyDescent="0.25">
      <c r="B13" s="395" t="s">
        <v>98</v>
      </c>
      <c r="C13" s="372">
        <v>6</v>
      </c>
      <c r="D13" s="372">
        <v>6</v>
      </c>
      <c r="E13" s="372">
        <v>0</v>
      </c>
      <c r="F13" s="372">
        <v>6</v>
      </c>
      <c r="G13" s="387">
        <v>0</v>
      </c>
      <c r="H13" s="388"/>
      <c r="I13" s="389" t="s">
        <v>670</v>
      </c>
      <c r="J13" s="390">
        <f>+C22+C23</f>
        <v>2</v>
      </c>
      <c r="K13" s="390">
        <f>+D22+D23</f>
        <v>2</v>
      </c>
      <c r="L13" s="390">
        <f t="shared" ref="L13:N13" si="2">+E22+E23</f>
        <v>0</v>
      </c>
      <c r="M13" s="390">
        <f t="shared" si="2"/>
        <v>1</v>
      </c>
      <c r="N13" s="390">
        <f t="shared" si="2"/>
        <v>1</v>
      </c>
      <c r="O13" s="391"/>
    </row>
    <row r="14" spans="2:21" x14ac:dyDescent="0.25">
      <c r="B14" s="386" t="s">
        <v>100</v>
      </c>
      <c r="C14" s="372">
        <v>2</v>
      </c>
      <c r="D14" s="372">
        <v>3</v>
      </c>
      <c r="E14" s="372">
        <v>0</v>
      </c>
      <c r="F14" s="372">
        <v>2</v>
      </c>
      <c r="G14" s="387">
        <v>1</v>
      </c>
      <c r="H14" s="388"/>
      <c r="I14" s="385" t="s">
        <v>74</v>
      </c>
      <c r="J14" s="390">
        <f>SUM(J10:J13)</f>
        <v>28</v>
      </c>
      <c r="K14" s="390">
        <f>SUM(K10:K13)</f>
        <v>31</v>
      </c>
      <c r="L14" s="390">
        <f t="shared" ref="L14:M14" si="3">SUM(L10:L13)</f>
        <v>0</v>
      </c>
      <c r="M14" s="390">
        <f t="shared" si="3"/>
        <v>23</v>
      </c>
      <c r="N14" s="390">
        <f>SUM(N10:N13)</f>
        <v>8</v>
      </c>
      <c r="O14" s="391"/>
    </row>
    <row r="15" spans="2:21" x14ac:dyDescent="0.25">
      <c r="B15" s="386" t="s">
        <v>102</v>
      </c>
      <c r="C15" s="372">
        <v>0</v>
      </c>
      <c r="D15" s="372">
        <v>0</v>
      </c>
      <c r="E15" s="372">
        <v>0</v>
      </c>
      <c r="F15" s="372">
        <v>0</v>
      </c>
      <c r="G15" s="387">
        <v>0</v>
      </c>
      <c r="H15" s="388"/>
      <c r="K15" s="396"/>
      <c r="L15" s="396"/>
      <c r="M15" s="396"/>
      <c r="N15" s="396"/>
      <c r="O15" s="396"/>
    </row>
    <row r="16" spans="2:21" x14ac:dyDescent="0.25">
      <c r="B16" s="386" t="s">
        <v>104</v>
      </c>
      <c r="C16" s="372">
        <v>0</v>
      </c>
      <c r="D16" s="372">
        <v>0</v>
      </c>
      <c r="E16" s="372">
        <v>0</v>
      </c>
      <c r="F16" s="372">
        <v>0</v>
      </c>
      <c r="G16" s="387">
        <v>0</v>
      </c>
      <c r="H16" s="388"/>
    </row>
    <row r="17" spans="2:15" ht="30" x14ac:dyDescent="0.25">
      <c r="B17" s="395" t="s">
        <v>106</v>
      </c>
      <c r="C17" s="372">
        <v>2</v>
      </c>
      <c r="D17" s="372">
        <v>3</v>
      </c>
      <c r="E17" s="372">
        <v>0</v>
      </c>
      <c r="F17" s="372">
        <v>1</v>
      </c>
      <c r="G17" s="387">
        <v>2</v>
      </c>
      <c r="H17" s="388"/>
    </row>
    <row r="18" spans="2:15" x14ac:dyDescent="0.25">
      <c r="B18" s="386" t="s">
        <v>108</v>
      </c>
      <c r="C18" s="372">
        <v>2</v>
      </c>
      <c r="D18" s="372">
        <v>3</v>
      </c>
      <c r="E18" s="372">
        <v>0</v>
      </c>
      <c r="F18" s="372">
        <v>3</v>
      </c>
      <c r="G18" s="387">
        <v>0</v>
      </c>
      <c r="H18" s="388"/>
    </row>
    <row r="19" spans="2:15" x14ac:dyDescent="0.25">
      <c r="B19" s="386" t="s">
        <v>110</v>
      </c>
      <c r="C19" s="372">
        <v>6</v>
      </c>
      <c r="D19" s="372">
        <v>6</v>
      </c>
      <c r="E19" s="372">
        <v>0</v>
      </c>
      <c r="F19" s="372">
        <v>4</v>
      </c>
      <c r="G19" s="387">
        <v>2</v>
      </c>
      <c r="H19" s="388"/>
    </row>
    <row r="20" spans="2:15" x14ac:dyDescent="0.25">
      <c r="B20" s="386" t="s">
        <v>112</v>
      </c>
      <c r="C20" s="372">
        <v>1</v>
      </c>
      <c r="D20" s="372">
        <v>1</v>
      </c>
      <c r="E20" s="372">
        <v>0</v>
      </c>
      <c r="F20" s="372">
        <v>0</v>
      </c>
      <c r="G20" s="387">
        <v>1</v>
      </c>
      <c r="H20" s="388"/>
    </row>
    <row r="21" spans="2:15" x14ac:dyDescent="0.25">
      <c r="B21" s="386" t="s">
        <v>114</v>
      </c>
      <c r="C21" s="372">
        <v>0</v>
      </c>
      <c r="D21" s="372">
        <v>0</v>
      </c>
      <c r="E21" s="372">
        <v>0</v>
      </c>
      <c r="F21" s="372">
        <v>0</v>
      </c>
      <c r="G21" s="387">
        <v>0</v>
      </c>
      <c r="H21" s="388"/>
    </row>
    <row r="22" spans="2:15" x14ac:dyDescent="0.25">
      <c r="B22" s="386" t="s">
        <v>116</v>
      </c>
      <c r="C22" s="372">
        <v>0</v>
      </c>
      <c r="D22" s="372">
        <v>0</v>
      </c>
      <c r="E22" s="372">
        <v>0</v>
      </c>
      <c r="F22" s="372">
        <v>0</v>
      </c>
      <c r="G22" s="387">
        <v>0</v>
      </c>
      <c r="H22" s="388"/>
    </row>
    <row r="23" spans="2:15" x14ac:dyDescent="0.25">
      <c r="B23" s="386" t="s">
        <v>118</v>
      </c>
      <c r="C23" s="372">
        <v>2</v>
      </c>
      <c r="D23" s="372">
        <v>2</v>
      </c>
      <c r="E23" s="372">
        <v>0</v>
      </c>
      <c r="F23" s="372">
        <v>1</v>
      </c>
      <c r="G23" s="387">
        <v>1</v>
      </c>
      <c r="H23" s="388"/>
    </row>
    <row r="24" spans="2:15" s="399" customFormat="1" ht="15.75" thickBot="1" x14ac:dyDescent="0.3">
      <c r="B24" s="397" t="s">
        <v>74</v>
      </c>
      <c r="C24" s="403">
        <f>SUM(C10:C23)</f>
        <v>28</v>
      </c>
      <c r="D24" s="398">
        <f>SUM(D10:D23)</f>
        <v>31</v>
      </c>
      <c r="E24" s="398">
        <f t="shared" ref="E24:G24" si="4">SUM(E10:E23)</f>
        <v>0</v>
      </c>
      <c r="F24" s="398">
        <f t="shared" si="4"/>
        <v>23</v>
      </c>
      <c r="G24" s="398">
        <f t="shared" si="4"/>
        <v>8</v>
      </c>
      <c r="H24" s="388"/>
    </row>
    <row r="31" spans="2:15" ht="15.75" thickBot="1" x14ac:dyDescent="0.3"/>
    <row r="32" spans="2:15" ht="30" x14ac:dyDescent="0.25">
      <c r="J32" s="404" t="s">
        <v>1</v>
      </c>
      <c r="K32" s="404" t="s">
        <v>679</v>
      </c>
      <c r="L32" s="404" t="s">
        <v>155</v>
      </c>
      <c r="M32" s="404" t="s">
        <v>154</v>
      </c>
      <c r="N32" s="404" t="s">
        <v>67</v>
      </c>
      <c r="O32" s="404" t="s">
        <v>559</v>
      </c>
    </row>
    <row r="33" spans="10:15" ht="15.75" hidden="1" x14ac:dyDescent="0.25">
      <c r="J33" s="405" t="s">
        <v>91</v>
      </c>
      <c r="K33" s="362">
        <v>4</v>
      </c>
      <c r="L33" s="362">
        <v>0</v>
      </c>
      <c r="M33" s="362">
        <v>4</v>
      </c>
      <c r="N33" s="361">
        <v>0</v>
      </c>
      <c r="O33" s="406">
        <v>0</v>
      </c>
    </row>
    <row r="34" spans="10:15" ht="15.75" hidden="1" x14ac:dyDescent="0.25">
      <c r="J34" s="407" t="s">
        <v>93</v>
      </c>
      <c r="K34" s="360">
        <v>1</v>
      </c>
      <c r="L34" s="360">
        <v>1</v>
      </c>
      <c r="M34" s="360">
        <v>0</v>
      </c>
      <c r="N34" s="363">
        <v>0</v>
      </c>
      <c r="O34" s="408">
        <v>0</v>
      </c>
    </row>
    <row r="35" spans="10:15" ht="15.75" hidden="1" x14ac:dyDescent="0.25">
      <c r="J35" s="407" t="s">
        <v>95</v>
      </c>
      <c r="K35" s="359">
        <v>2</v>
      </c>
      <c r="L35" s="359">
        <v>0</v>
      </c>
      <c r="M35" s="359">
        <v>2</v>
      </c>
      <c r="N35" s="364">
        <v>0</v>
      </c>
      <c r="O35" s="409">
        <v>0</v>
      </c>
    </row>
    <row r="36" spans="10:15" ht="15.75" hidden="1" x14ac:dyDescent="0.25">
      <c r="J36" s="410" t="s">
        <v>97</v>
      </c>
      <c r="K36" s="360">
        <v>6</v>
      </c>
      <c r="L36" s="360">
        <v>0</v>
      </c>
      <c r="M36" s="360">
        <v>6</v>
      </c>
      <c r="N36" s="363">
        <v>0</v>
      </c>
      <c r="O36" s="408">
        <v>0</v>
      </c>
    </row>
    <row r="37" spans="10:15" ht="15.75" hidden="1" x14ac:dyDescent="0.25">
      <c r="J37" s="411" t="s">
        <v>99</v>
      </c>
      <c r="K37" s="360">
        <v>7</v>
      </c>
      <c r="L37" s="360">
        <v>1</v>
      </c>
      <c r="M37" s="360">
        <v>2</v>
      </c>
      <c r="N37" s="363">
        <v>4</v>
      </c>
      <c r="O37" s="408">
        <v>0</v>
      </c>
    </row>
    <row r="38" spans="10:15" ht="15.75" hidden="1" x14ac:dyDescent="0.25">
      <c r="J38" s="411" t="s">
        <v>101</v>
      </c>
      <c r="K38" s="360">
        <v>0</v>
      </c>
      <c r="L38" s="360">
        <v>0</v>
      </c>
      <c r="M38" s="360">
        <v>0</v>
      </c>
      <c r="N38" s="363">
        <v>0</v>
      </c>
      <c r="O38" s="408">
        <v>0</v>
      </c>
    </row>
    <row r="39" spans="10:15" ht="15.75" hidden="1" x14ac:dyDescent="0.25">
      <c r="J39" s="411" t="s">
        <v>103</v>
      </c>
      <c r="K39" s="359">
        <v>0</v>
      </c>
      <c r="L39" s="359">
        <v>0</v>
      </c>
      <c r="M39" s="359">
        <v>0</v>
      </c>
      <c r="N39" s="364">
        <v>0</v>
      </c>
      <c r="O39" s="409">
        <v>0</v>
      </c>
    </row>
    <row r="40" spans="10:15" ht="15.75" hidden="1" x14ac:dyDescent="0.25">
      <c r="J40" s="411" t="s">
        <v>105</v>
      </c>
      <c r="K40" s="359">
        <v>3</v>
      </c>
      <c r="L40" s="359">
        <v>2</v>
      </c>
      <c r="M40" s="359">
        <v>0</v>
      </c>
      <c r="N40" s="364">
        <v>1</v>
      </c>
      <c r="O40" s="409">
        <v>0</v>
      </c>
    </row>
    <row r="41" spans="10:15" ht="15.75" hidden="1" x14ac:dyDescent="0.25">
      <c r="J41" s="411" t="s">
        <v>107</v>
      </c>
      <c r="K41" s="360">
        <v>12</v>
      </c>
      <c r="L41" s="359">
        <v>0</v>
      </c>
      <c r="M41" s="365">
        <v>3</v>
      </c>
      <c r="N41" s="364">
        <v>6</v>
      </c>
      <c r="O41" s="409">
        <v>3</v>
      </c>
    </row>
    <row r="42" spans="10:15" ht="15.75" hidden="1" x14ac:dyDescent="0.25">
      <c r="J42" s="411" t="s">
        <v>109</v>
      </c>
      <c r="K42" s="360">
        <v>6</v>
      </c>
      <c r="L42" s="359">
        <v>0</v>
      </c>
      <c r="M42" s="359">
        <v>6</v>
      </c>
      <c r="N42" s="364">
        <v>0</v>
      </c>
      <c r="O42" s="409"/>
    </row>
    <row r="43" spans="10:15" ht="15.75" hidden="1" x14ac:dyDescent="0.25">
      <c r="J43" s="411" t="s">
        <v>111</v>
      </c>
      <c r="K43" s="359">
        <v>10</v>
      </c>
      <c r="L43" s="359">
        <v>0</v>
      </c>
      <c r="M43" s="359">
        <v>1</v>
      </c>
      <c r="N43" s="364">
        <v>9</v>
      </c>
      <c r="O43" s="409"/>
    </row>
    <row r="44" spans="10:15" ht="15.75" hidden="1" x14ac:dyDescent="0.25">
      <c r="J44" s="411" t="s">
        <v>113</v>
      </c>
      <c r="K44" s="359">
        <v>0</v>
      </c>
      <c r="L44" s="359">
        <v>0</v>
      </c>
      <c r="M44" s="359">
        <v>0</v>
      </c>
      <c r="N44" s="364">
        <v>0</v>
      </c>
      <c r="O44" s="409"/>
    </row>
    <row r="45" spans="10:15" ht="15.75" hidden="1" x14ac:dyDescent="0.25">
      <c r="J45" s="412" t="s">
        <v>115</v>
      </c>
      <c r="K45" s="359">
        <v>0</v>
      </c>
      <c r="L45" s="359">
        <v>0</v>
      </c>
      <c r="M45" s="359">
        <v>0</v>
      </c>
      <c r="N45" s="364">
        <v>0</v>
      </c>
      <c r="O45" s="409"/>
    </row>
    <row r="46" spans="10:15" ht="15.75" hidden="1" x14ac:dyDescent="0.25">
      <c r="J46" s="413" t="s">
        <v>117</v>
      </c>
      <c r="K46" s="414">
        <v>2</v>
      </c>
      <c r="L46" s="414">
        <v>0</v>
      </c>
      <c r="M46" s="414">
        <v>2</v>
      </c>
      <c r="N46" s="415">
        <v>0</v>
      </c>
      <c r="O46" s="416"/>
    </row>
    <row r="47" spans="10:15" x14ac:dyDescent="0.25">
      <c r="J47" s="417" t="s">
        <v>680</v>
      </c>
      <c r="K47" s="418">
        <f>SUM(K33:K46)</f>
        <v>53</v>
      </c>
      <c r="L47" s="418">
        <f>SUM(L33:L46)</f>
        <v>4</v>
      </c>
      <c r="M47" s="418">
        <f>SUM(M33:M46)</f>
        <v>26</v>
      </c>
      <c r="N47" s="418">
        <f>SUM(N33:N46)</f>
        <v>20</v>
      </c>
      <c r="O47" s="418">
        <f>SUM(O33:O46)</f>
        <v>3</v>
      </c>
    </row>
    <row r="48" spans="10:15" x14ac:dyDescent="0.25">
      <c r="J48" s="417" t="s">
        <v>681</v>
      </c>
      <c r="K48" s="418">
        <v>31</v>
      </c>
      <c r="L48" s="418">
        <v>0</v>
      </c>
      <c r="M48" s="418">
        <v>23</v>
      </c>
      <c r="N48" s="418">
        <v>8</v>
      </c>
      <c r="O48" s="418">
        <v>0</v>
      </c>
    </row>
  </sheetData>
  <mergeCells count="1">
    <mergeCell ref="P8:U8"/>
  </mergeCells>
  <hyperlinks>
    <hyperlink ref="J33" location="'DIC-01'!A1" display="DIC-01"/>
    <hyperlink ref="J34" location="'DIP-02'!A1" display="DIP-02"/>
    <hyperlink ref="J35" location="'AC-10'!A1" display="AC-10"/>
    <hyperlink ref="J36" location="'IDP-04'!A1" display="IDP-04"/>
    <hyperlink ref="J37" location="'GD-07'!A1" display="GD-07"/>
    <hyperlink ref="J38" location="'GC-08'!A1" display="GC-08"/>
    <hyperlink ref="J39" location="'GJ-09'!A1" display="GJ-09"/>
    <hyperlink ref="J40" location="'GRF-11'!A1" display="GRF-11"/>
    <hyperlink ref="J41" location="'GT-12 '!A1" display="GT-12"/>
    <hyperlink ref="J42" location="'GTH-13'!A1" display="GTH-13"/>
    <hyperlink ref="J43" location="'GF-14'!A1" display="GF-14"/>
    <hyperlink ref="J44" location="'CID-15'!A1" display="CID-15"/>
    <hyperlink ref="J45" location="'EC-16'!A1" display="EC-16"/>
    <hyperlink ref="J46" location="'MIC-03'!A1" display="MIC-03"/>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915"/>
  <sheetViews>
    <sheetView showGridLines="0" topLeftCell="A20" zoomScale="85" zoomScaleNormal="85" workbookViewId="0">
      <selection activeCell="F33" sqref="F33"/>
    </sheetView>
  </sheetViews>
  <sheetFormatPr baseColWidth="10" defaultColWidth="14.42578125" defaultRowHeight="15" customHeight="1" x14ac:dyDescent="0.25"/>
  <cols>
    <col min="1" max="1" width="6.5703125" customWidth="1"/>
    <col min="2" max="2" width="14.85546875" customWidth="1"/>
    <col min="3" max="3" width="17.5703125" customWidth="1"/>
    <col min="4" max="4" width="21.5703125" customWidth="1"/>
    <col min="5" max="5" width="52.28515625" customWidth="1"/>
    <col min="6" max="6" width="24.140625" customWidth="1"/>
    <col min="7" max="7" width="26.5703125" customWidth="1"/>
    <col min="8" max="8" width="25.85546875" customWidth="1"/>
    <col min="9" max="9" width="14" customWidth="1"/>
    <col min="10" max="10" width="23" customWidth="1"/>
    <col min="11" max="11" width="18.5703125" customWidth="1"/>
    <col min="12" max="12" width="20" customWidth="1"/>
    <col min="13" max="13" width="18.28515625" customWidth="1"/>
    <col min="14" max="14" width="18" customWidth="1"/>
    <col min="15" max="15" width="18" style="89" customWidth="1"/>
    <col min="16" max="16" width="26.28515625" style="89" customWidth="1"/>
    <col min="17" max="17" width="24.85546875" style="89" customWidth="1"/>
    <col min="18" max="18" width="19.42578125" customWidth="1"/>
    <col min="19" max="19" width="54.7109375" customWidth="1"/>
    <col min="20" max="20" width="76" customWidth="1"/>
    <col min="21" max="21" width="40.140625" customWidth="1"/>
    <col min="22" max="22" width="18.42578125" style="151" customWidth="1"/>
    <col min="23" max="23" width="19.42578125" customWidth="1"/>
    <col min="24" max="24" width="33.7109375" customWidth="1"/>
    <col min="25" max="25" width="31.140625" customWidth="1"/>
    <col min="26" max="26" width="14.42578125" customWidth="1"/>
    <col min="27" max="28" width="11" customWidth="1"/>
  </cols>
  <sheetData>
    <row r="1" spans="1:26" ht="44.25" hidden="1" customHeight="1" x14ac:dyDescent="0.35">
      <c r="A1" s="2"/>
      <c r="B1" s="81"/>
      <c r="C1" s="82" t="s">
        <v>1</v>
      </c>
      <c r="D1" s="82" t="s">
        <v>2</v>
      </c>
      <c r="E1" s="5"/>
      <c r="F1" s="6" t="s">
        <v>3</v>
      </c>
      <c r="G1" s="6" t="s">
        <v>141</v>
      </c>
      <c r="H1" s="6" t="s">
        <v>5</v>
      </c>
      <c r="I1" s="6" t="s">
        <v>7</v>
      </c>
      <c r="J1" s="6" t="s">
        <v>162</v>
      </c>
      <c r="K1" s="1"/>
      <c r="L1" s="8"/>
      <c r="M1" s="7"/>
      <c r="N1" s="7"/>
      <c r="O1" s="7"/>
      <c r="P1" s="7"/>
      <c r="Q1" s="7"/>
      <c r="R1" s="7"/>
      <c r="S1" s="1"/>
      <c r="T1" s="1"/>
      <c r="U1" s="1"/>
      <c r="V1" s="1"/>
      <c r="W1" s="1"/>
      <c r="X1" s="1"/>
      <c r="Y1" s="1"/>
    </row>
    <row r="2" spans="1:26" s="72" customFormat="1" ht="26.25" hidden="1" thickBot="1" x14ac:dyDescent="0.25">
      <c r="A2" s="68"/>
      <c r="B2" s="80"/>
      <c r="C2" s="83" t="s">
        <v>8</v>
      </c>
      <c r="D2" s="84" t="s">
        <v>9</v>
      </c>
      <c r="E2" s="75"/>
      <c r="F2" s="87" t="s">
        <v>10</v>
      </c>
      <c r="G2" s="88" t="s">
        <v>158</v>
      </c>
      <c r="H2" s="87" t="s">
        <v>24</v>
      </c>
      <c r="I2" s="152" t="s">
        <v>146</v>
      </c>
      <c r="J2" s="73" t="s">
        <v>160</v>
      </c>
      <c r="K2" s="68"/>
      <c r="L2" s="69"/>
      <c r="M2" s="71"/>
      <c r="N2" s="71"/>
      <c r="O2" s="71"/>
      <c r="P2" s="71"/>
      <c r="Q2" s="71"/>
      <c r="R2" s="71"/>
      <c r="S2" s="68"/>
      <c r="T2" s="68"/>
      <c r="U2" s="68"/>
      <c r="V2" s="68"/>
      <c r="W2" s="68"/>
      <c r="X2" s="68"/>
      <c r="Y2" s="68"/>
    </row>
    <row r="3" spans="1:26" s="72" customFormat="1" ht="26.25" hidden="1" thickBot="1" x14ac:dyDescent="0.25">
      <c r="A3" s="68"/>
      <c r="B3" s="80"/>
      <c r="C3" s="83" t="s">
        <v>14</v>
      </c>
      <c r="D3" s="84" t="s">
        <v>15</v>
      </c>
      <c r="E3" s="75"/>
      <c r="F3" s="87" t="s">
        <v>132</v>
      </c>
      <c r="G3" s="88" t="s">
        <v>11</v>
      </c>
      <c r="H3" s="88" t="s">
        <v>144</v>
      </c>
      <c r="I3" s="154" t="s">
        <v>147</v>
      </c>
      <c r="J3" s="73" t="s">
        <v>163</v>
      </c>
      <c r="K3" s="68"/>
      <c r="L3" s="69"/>
      <c r="M3" s="71"/>
      <c r="N3" s="71"/>
      <c r="O3" s="71"/>
      <c r="P3" s="71"/>
      <c r="Q3" s="71"/>
      <c r="R3" s="71"/>
      <c r="S3" s="68"/>
      <c r="T3" s="68"/>
      <c r="U3" s="68"/>
      <c r="V3" s="68"/>
      <c r="W3" s="68"/>
      <c r="X3" s="68"/>
      <c r="Y3" s="68"/>
    </row>
    <row r="4" spans="1:26" s="72" customFormat="1" ht="26.25" hidden="1" thickBot="1" x14ac:dyDescent="0.25">
      <c r="A4" s="68"/>
      <c r="B4" s="80"/>
      <c r="C4" s="83" t="s">
        <v>123</v>
      </c>
      <c r="D4" s="84" t="s">
        <v>127</v>
      </c>
      <c r="E4" s="75"/>
      <c r="F4" s="87" t="s">
        <v>133</v>
      </c>
      <c r="G4" s="88" t="s">
        <v>142</v>
      </c>
      <c r="H4" s="76"/>
      <c r="I4" s="153" t="s">
        <v>30</v>
      </c>
      <c r="J4" s="73" t="s">
        <v>161</v>
      </c>
      <c r="K4" s="68"/>
      <c r="L4" s="69"/>
      <c r="M4" s="71"/>
      <c r="N4" s="71"/>
      <c r="O4" s="71"/>
      <c r="P4" s="71"/>
      <c r="Q4" s="71"/>
      <c r="R4" s="71"/>
      <c r="S4" s="68"/>
      <c r="T4" s="68"/>
      <c r="U4" s="68"/>
      <c r="V4" s="68"/>
      <c r="W4" s="68"/>
      <c r="X4" s="68"/>
      <c r="Y4" s="68"/>
    </row>
    <row r="5" spans="1:26" s="72" customFormat="1" ht="39" hidden="1" thickBot="1" x14ac:dyDescent="0.25">
      <c r="A5" s="68"/>
      <c r="B5" s="80"/>
      <c r="C5" s="84" t="s">
        <v>121</v>
      </c>
      <c r="D5" s="84" t="s">
        <v>129</v>
      </c>
      <c r="E5" s="75"/>
      <c r="F5" s="88" t="s">
        <v>134</v>
      </c>
      <c r="G5" s="88" t="s">
        <v>17</v>
      </c>
      <c r="H5" s="74"/>
      <c r="I5" s="73"/>
      <c r="J5" s="73"/>
      <c r="K5" s="68"/>
      <c r="L5" s="69"/>
      <c r="M5" s="71"/>
      <c r="N5" s="71"/>
      <c r="O5" s="71"/>
      <c r="P5" s="71"/>
      <c r="Q5" s="71"/>
      <c r="R5" s="71"/>
      <c r="S5" s="68"/>
      <c r="T5" s="68"/>
      <c r="U5" s="68"/>
      <c r="V5" s="68"/>
      <c r="W5" s="68"/>
      <c r="X5" s="68"/>
      <c r="Y5" s="68"/>
    </row>
    <row r="6" spans="1:26" s="72" customFormat="1" ht="26.25" hidden="1" thickBot="1" x14ac:dyDescent="0.25">
      <c r="A6" s="68"/>
      <c r="B6" s="80"/>
      <c r="C6" s="83" t="s">
        <v>38</v>
      </c>
      <c r="D6" s="84" t="s">
        <v>128</v>
      </c>
      <c r="F6" s="88" t="s">
        <v>135</v>
      </c>
      <c r="G6" s="74"/>
      <c r="H6" s="74"/>
      <c r="I6" s="73"/>
      <c r="J6" s="73"/>
      <c r="K6" s="68"/>
      <c r="L6" s="69"/>
      <c r="M6" s="71"/>
      <c r="N6" s="71"/>
      <c r="O6" s="71"/>
      <c r="P6" s="71"/>
      <c r="Q6" s="71"/>
      <c r="R6" s="71"/>
      <c r="S6" s="68"/>
      <c r="T6" s="68"/>
      <c r="U6" s="68"/>
      <c r="V6" s="68"/>
      <c r="W6" s="68"/>
      <c r="X6" s="68"/>
      <c r="Y6" s="68"/>
    </row>
    <row r="7" spans="1:26" s="72" customFormat="1" ht="26.25" hidden="1" thickBot="1" x14ac:dyDescent="0.25">
      <c r="A7" s="68"/>
      <c r="B7" s="80"/>
      <c r="C7" s="83" t="s">
        <v>42</v>
      </c>
      <c r="D7" s="84" t="s">
        <v>130</v>
      </c>
      <c r="E7" s="75"/>
      <c r="F7" s="76"/>
      <c r="G7" s="74"/>
      <c r="H7" s="74"/>
      <c r="I7" s="77"/>
      <c r="J7" s="77"/>
      <c r="K7" s="68"/>
      <c r="L7" s="69"/>
      <c r="M7" s="71"/>
      <c r="N7" s="71"/>
      <c r="O7" s="71"/>
      <c r="P7" s="71"/>
      <c r="Q7" s="71"/>
      <c r="R7" s="71"/>
      <c r="S7" s="68"/>
      <c r="T7" s="68"/>
      <c r="U7" s="68"/>
      <c r="V7" s="68"/>
      <c r="W7" s="68"/>
      <c r="X7" s="68"/>
      <c r="Y7" s="68"/>
    </row>
    <row r="8" spans="1:26" s="72" customFormat="1" ht="26.25" hidden="1" thickBot="1" x14ac:dyDescent="0.25">
      <c r="A8" s="68"/>
      <c r="B8" s="80"/>
      <c r="C8" s="83" t="s">
        <v>45</v>
      </c>
      <c r="D8" s="84" t="s">
        <v>35</v>
      </c>
      <c r="E8" s="75"/>
      <c r="F8" s="76"/>
      <c r="G8" s="74"/>
      <c r="H8" s="74"/>
      <c r="I8" s="73"/>
      <c r="J8" s="73"/>
      <c r="K8" s="68"/>
      <c r="L8" s="69"/>
      <c r="M8" s="71"/>
      <c r="N8" s="71"/>
      <c r="O8" s="71"/>
      <c r="P8" s="71"/>
      <c r="Q8" s="71"/>
      <c r="R8" s="71"/>
      <c r="S8" s="68"/>
      <c r="T8" s="68"/>
      <c r="U8" s="68"/>
      <c r="V8" s="68"/>
      <c r="W8" s="68"/>
      <c r="X8" s="68"/>
      <c r="Y8" s="68"/>
    </row>
    <row r="9" spans="1:26" s="72" customFormat="1" ht="51.75" hidden="1" thickBot="1" x14ac:dyDescent="0.25">
      <c r="A9" s="68"/>
      <c r="B9" s="80"/>
      <c r="C9" s="83" t="s">
        <v>124</v>
      </c>
      <c r="D9" s="84" t="s">
        <v>39</v>
      </c>
      <c r="E9" s="75"/>
      <c r="F9" s="74"/>
      <c r="G9" s="74"/>
      <c r="H9" s="74"/>
      <c r="I9" s="73"/>
      <c r="J9" s="73"/>
      <c r="K9" s="68"/>
      <c r="L9" s="69"/>
      <c r="M9" s="71"/>
      <c r="N9" s="71"/>
      <c r="O9" s="71"/>
      <c r="P9" s="71"/>
      <c r="Q9" s="71"/>
      <c r="R9" s="71"/>
      <c r="S9" s="68"/>
      <c r="T9" s="68"/>
      <c r="U9" s="68"/>
      <c r="V9" s="68"/>
      <c r="W9" s="68"/>
      <c r="X9" s="68"/>
      <c r="Y9" s="68"/>
    </row>
    <row r="10" spans="1:26" s="72" customFormat="1" ht="26.25" hidden="1" thickBot="1" x14ac:dyDescent="0.25">
      <c r="A10" s="68"/>
      <c r="B10" s="80"/>
      <c r="C10" s="83" t="s">
        <v>50</v>
      </c>
      <c r="D10" s="84" t="s">
        <v>43</v>
      </c>
      <c r="E10" s="75"/>
      <c r="F10" s="74"/>
      <c r="G10" s="74"/>
      <c r="H10" s="74"/>
      <c r="I10" s="73"/>
      <c r="J10" s="73"/>
      <c r="K10" s="68"/>
      <c r="L10" s="69"/>
      <c r="M10" s="71"/>
      <c r="N10" s="71"/>
      <c r="O10" s="71"/>
      <c r="P10" s="71"/>
      <c r="Q10" s="71"/>
      <c r="R10" s="71"/>
      <c r="S10" s="68"/>
      <c r="T10" s="68"/>
      <c r="U10" s="68"/>
      <c r="V10" s="68"/>
      <c r="W10" s="68"/>
      <c r="X10" s="68"/>
      <c r="Y10" s="68"/>
    </row>
    <row r="11" spans="1:26" s="72" customFormat="1" ht="39" hidden="1" thickBot="1" x14ac:dyDescent="0.25">
      <c r="A11" s="68"/>
      <c r="B11" s="80"/>
      <c r="C11" s="83" t="s">
        <v>52</v>
      </c>
      <c r="D11" s="84" t="s">
        <v>136</v>
      </c>
      <c r="E11" s="75"/>
      <c r="F11" s="74"/>
      <c r="G11" s="74"/>
      <c r="H11" s="74"/>
      <c r="I11" s="73"/>
      <c r="J11" s="73"/>
      <c r="K11" s="68"/>
      <c r="L11" s="69"/>
      <c r="M11" s="71"/>
      <c r="N11" s="71"/>
      <c r="O11" s="71"/>
      <c r="P11" s="71"/>
      <c r="Q11" s="71"/>
      <c r="R11" s="71"/>
      <c r="S11" s="68"/>
      <c r="T11" s="68"/>
      <c r="U11" s="68"/>
      <c r="V11" s="68"/>
      <c r="W11" s="68"/>
      <c r="X11" s="68"/>
      <c r="Y11" s="68"/>
    </row>
    <row r="12" spans="1:26" s="72" customFormat="1" ht="26.25" hidden="1" thickBot="1" x14ac:dyDescent="0.25">
      <c r="A12" s="68"/>
      <c r="B12" s="80"/>
      <c r="C12" s="83" t="s">
        <v>54</v>
      </c>
      <c r="D12" s="84" t="s">
        <v>131</v>
      </c>
      <c r="E12" s="75"/>
      <c r="F12" s="78"/>
      <c r="G12" s="78"/>
      <c r="H12" s="78"/>
      <c r="I12" s="79"/>
      <c r="J12" s="71"/>
      <c r="K12" s="71"/>
      <c r="L12" s="68"/>
      <c r="M12" s="69"/>
      <c r="N12" s="71"/>
      <c r="O12" s="71"/>
      <c r="P12" s="71"/>
      <c r="Q12" s="71"/>
      <c r="R12" s="71"/>
      <c r="S12" s="71"/>
      <c r="T12" s="68"/>
      <c r="U12" s="68"/>
      <c r="V12" s="68"/>
      <c r="W12" s="68"/>
      <c r="X12" s="68"/>
      <c r="Y12" s="68"/>
      <c r="Z12" s="68"/>
    </row>
    <row r="13" spans="1:26" s="72" customFormat="1" ht="39" hidden="1" thickBot="1" x14ac:dyDescent="0.25">
      <c r="A13" s="68"/>
      <c r="B13" s="80"/>
      <c r="C13" s="83" t="s">
        <v>55</v>
      </c>
      <c r="D13" s="84" t="s">
        <v>53</v>
      </c>
      <c r="E13" s="75"/>
      <c r="F13" s="78"/>
      <c r="G13" s="78"/>
      <c r="H13" s="78"/>
      <c r="I13" s="79"/>
      <c r="J13" s="71"/>
      <c r="K13" s="71"/>
      <c r="L13" s="68"/>
      <c r="M13" s="69"/>
      <c r="N13" s="71"/>
      <c r="O13" s="71"/>
      <c r="P13" s="71"/>
      <c r="Q13" s="71"/>
      <c r="R13" s="71"/>
      <c r="S13" s="71"/>
      <c r="T13" s="68"/>
      <c r="U13" s="68"/>
      <c r="V13" s="68"/>
      <c r="W13" s="68"/>
      <c r="X13" s="68"/>
      <c r="Y13" s="68"/>
      <c r="Z13" s="68"/>
    </row>
    <row r="14" spans="1:26" s="72" customFormat="1" ht="26.25" hidden="1" thickBot="1" x14ac:dyDescent="0.25">
      <c r="A14" s="68"/>
      <c r="B14" s="80"/>
      <c r="C14" s="84" t="s">
        <v>125</v>
      </c>
      <c r="D14" s="85"/>
      <c r="E14" s="75"/>
      <c r="F14" s="78"/>
      <c r="G14" s="78"/>
      <c r="H14" s="78"/>
      <c r="I14" s="79"/>
      <c r="J14" s="71"/>
      <c r="K14" s="71"/>
      <c r="L14" s="68"/>
      <c r="M14" s="69"/>
      <c r="N14" s="71"/>
      <c r="O14" s="71"/>
      <c r="P14" s="71"/>
      <c r="Q14" s="71"/>
      <c r="R14" s="71"/>
      <c r="S14" s="71"/>
      <c r="T14" s="68"/>
      <c r="U14" s="68"/>
      <c r="V14" s="68"/>
      <c r="W14" s="68"/>
      <c r="X14" s="68"/>
      <c r="Y14" s="68"/>
      <c r="Z14" s="68"/>
    </row>
    <row r="15" spans="1:26" s="72" customFormat="1" ht="39" hidden="1" thickBot="1" x14ac:dyDescent="0.25">
      <c r="A15" s="68"/>
      <c r="B15" s="80"/>
      <c r="C15" s="86" t="s">
        <v>21</v>
      </c>
      <c r="D15" s="84"/>
      <c r="E15" s="75"/>
      <c r="F15" s="78"/>
      <c r="G15" s="78"/>
      <c r="H15" s="78"/>
      <c r="I15" s="79"/>
      <c r="J15" s="71"/>
      <c r="K15" s="71"/>
      <c r="L15" s="68"/>
      <c r="M15" s="69"/>
      <c r="N15" s="71"/>
      <c r="O15" s="71"/>
      <c r="P15" s="71"/>
      <c r="Q15" s="71"/>
      <c r="R15" s="71"/>
      <c r="S15" s="71"/>
      <c r="T15" s="68"/>
      <c r="U15" s="68"/>
      <c r="V15" s="68"/>
      <c r="W15" s="68"/>
      <c r="X15" s="68"/>
      <c r="Y15" s="68"/>
      <c r="Z15" s="68"/>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843"/>
      <c r="B17" s="773"/>
      <c r="C17" s="774"/>
      <c r="D17" s="847" t="s">
        <v>56</v>
      </c>
      <c r="E17" s="848"/>
      <c r="F17" s="848"/>
      <c r="G17" s="848"/>
      <c r="H17" s="848"/>
      <c r="I17" s="848"/>
      <c r="J17" s="848"/>
      <c r="K17" s="848"/>
      <c r="L17" s="848"/>
      <c r="M17" s="848"/>
      <c r="N17" s="848"/>
      <c r="O17" s="848"/>
      <c r="P17" s="848"/>
      <c r="Q17" s="848"/>
      <c r="R17" s="848"/>
      <c r="S17" s="848"/>
      <c r="T17" s="848"/>
      <c r="U17" s="848"/>
      <c r="V17" s="848"/>
      <c r="W17" s="849"/>
      <c r="X17" s="114" t="s">
        <v>57</v>
      </c>
      <c r="Z17" s="1"/>
    </row>
    <row r="18" spans="1:27" ht="27.75" customHeight="1" x14ac:dyDescent="0.25">
      <c r="A18" s="844"/>
      <c r="B18" s="845"/>
      <c r="C18" s="743"/>
      <c r="D18" s="850"/>
      <c r="E18" s="851"/>
      <c r="F18" s="851"/>
      <c r="G18" s="851"/>
      <c r="H18" s="851"/>
      <c r="I18" s="851"/>
      <c r="J18" s="851"/>
      <c r="K18" s="851"/>
      <c r="L18" s="851"/>
      <c r="M18" s="851"/>
      <c r="N18" s="851"/>
      <c r="O18" s="851"/>
      <c r="P18" s="851"/>
      <c r="Q18" s="851"/>
      <c r="R18" s="851"/>
      <c r="S18" s="851"/>
      <c r="T18" s="851"/>
      <c r="U18" s="851"/>
      <c r="V18" s="851"/>
      <c r="W18" s="852"/>
      <c r="X18" s="168" t="s">
        <v>164</v>
      </c>
      <c r="Z18" s="1"/>
    </row>
    <row r="19" spans="1:27" ht="27.75" customHeight="1" x14ac:dyDescent="0.25">
      <c r="A19" s="844"/>
      <c r="B19" s="845"/>
      <c r="C19" s="743"/>
      <c r="D19" s="850"/>
      <c r="E19" s="851"/>
      <c r="F19" s="851"/>
      <c r="G19" s="851"/>
      <c r="H19" s="851"/>
      <c r="I19" s="851"/>
      <c r="J19" s="851"/>
      <c r="K19" s="851"/>
      <c r="L19" s="851"/>
      <c r="M19" s="851"/>
      <c r="N19" s="851"/>
      <c r="O19" s="851"/>
      <c r="P19" s="851"/>
      <c r="Q19" s="851"/>
      <c r="R19" s="851"/>
      <c r="S19" s="851"/>
      <c r="T19" s="851"/>
      <c r="U19" s="851"/>
      <c r="V19" s="851"/>
      <c r="W19" s="852"/>
      <c r="X19" s="169" t="s">
        <v>165</v>
      </c>
      <c r="Z19" s="1"/>
    </row>
    <row r="20" spans="1:27" ht="27.75" customHeight="1" thickBot="1" x14ac:dyDescent="0.3">
      <c r="A20" s="846"/>
      <c r="B20" s="732"/>
      <c r="C20" s="733"/>
      <c r="D20" s="853"/>
      <c r="E20" s="854"/>
      <c r="F20" s="854"/>
      <c r="G20" s="854"/>
      <c r="H20" s="854"/>
      <c r="I20" s="854"/>
      <c r="J20" s="854"/>
      <c r="K20" s="854"/>
      <c r="L20" s="854"/>
      <c r="M20" s="854"/>
      <c r="N20" s="854"/>
      <c r="O20" s="854"/>
      <c r="P20" s="854"/>
      <c r="Q20" s="854"/>
      <c r="R20" s="854"/>
      <c r="S20" s="854"/>
      <c r="T20" s="854"/>
      <c r="U20" s="854"/>
      <c r="V20" s="854"/>
      <c r="W20" s="855"/>
      <c r="X20" s="115"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c r="Y21" s="89"/>
      <c r="Z21" s="89"/>
      <c r="AA21" s="89"/>
    </row>
    <row r="22" spans="1:27" ht="63" customHeight="1" thickBot="1" x14ac:dyDescent="0.3">
      <c r="A22" s="931" t="s">
        <v>59</v>
      </c>
      <c r="B22" s="932"/>
      <c r="C22" s="933"/>
      <c r="D22" s="23"/>
      <c r="E22" s="929" t="str">
        <f>CONCATENATE("INFORME DE SEGUIMIENTO DEL PROCESO ",A23)</f>
        <v>INFORME DE SEGUIMIENTO DEL PROCESO DIVULGACIÓN Y COMUNICACIÓN</v>
      </c>
      <c r="F22" s="930"/>
      <c r="G22" s="21"/>
      <c r="H22" s="938" t="s">
        <v>60</v>
      </c>
      <c r="I22" s="939"/>
      <c r="J22" s="940"/>
      <c r="K22" s="100"/>
      <c r="L22" s="100"/>
      <c r="M22" s="946" t="s">
        <v>61</v>
      </c>
      <c r="N22" s="947"/>
      <c r="O22" s="948"/>
      <c r="P22" s="104"/>
      <c r="Q22" s="104"/>
      <c r="R22" s="104"/>
      <c r="S22" s="104"/>
      <c r="T22" s="104"/>
      <c r="U22" s="104"/>
      <c r="V22" s="104"/>
      <c r="W22" s="104"/>
      <c r="X22" s="103"/>
      <c r="Y22" s="89"/>
      <c r="Z22" s="89"/>
      <c r="AA22" s="89"/>
    </row>
    <row r="23" spans="1:27" ht="53.25" customHeight="1" thickBot="1" x14ac:dyDescent="0.3">
      <c r="A23" s="934" t="s">
        <v>8</v>
      </c>
      <c r="B23" s="935"/>
      <c r="C23" s="936"/>
      <c r="D23" s="23"/>
      <c r="E23" s="118" t="s">
        <v>148</v>
      </c>
      <c r="F23" s="119">
        <f>COUNTA(E31:E41)</f>
        <v>3</v>
      </c>
      <c r="G23" s="21"/>
      <c r="H23" s="941" t="s">
        <v>69</v>
      </c>
      <c r="I23" s="942"/>
      <c r="J23" s="124">
        <f>COUNTIF(I30:I35,"Acción correctiva")</f>
        <v>3</v>
      </c>
      <c r="K23" s="105"/>
      <c r="L23" s="101"/>
      <c r="M23" s="106" t="s">
        <v>65</v>
      </c>
      <c r="N23" s="117" t="s">
        <v>66</v>
      </c>
      <c r="O23" s="148" t="s">
        <v>67</v>
      </c>
      <c r="P23" s="104"/>
      <c r="Q23" s="104"/>
      <c r="R23" s="104"/>
      <c r="S23" s="104"/>
      <c r="T23" s="104"/>
      <c r="U23" s="103"/>
      <c r="V23" s="103"/>
      <c r="W23" s="23"/>
      <c r="X23" s="103"/>
    </row>
    <row r="24" spans="1:27" ht="48.75" customHeight="1" thickBot="1" x14ac:dyDescent="0.4">
      <c r="A24" s="27"/>
      <c r="B24" s="23"/>
      <c r="C24" s="23"/>
      <c r="D24" s="28"/>
      <c r="E24" s="120" t="s">
        <v>62</v>
      </c>
      <c r="F24" s="121">
        <f>COUNTA(H31:H41)</f>
        <v>3</v>
      </c>
      <c r="G24" s="24"/>
      <c r="H24" s="943" t="s">
        <v>153</v>
      </c>
      <c r="I24" s="944"/>
      <c r="J24" s="124">
        <f>COUNTIF(I31:I36,"Acción Preventiva y/o de mejora")</f>
        <v>0</v>
      </c>
      <c r="K24" s="105"/>
      <c r="L24" s="101"/>
      <c r="M24" s="107">
        <v>2016</v>
      </c>
      <c r="N24" s="37">
        <v>1</v>
      </c>
      <c r="O24" s="108">
        <v>17</v>
      </c>
      <c r="P24" s="104"/>
      <c r="Q24" s="104"/>
      <c r="R24" s="105"/>
      <c r="S24" s="105"/>
      <c r="T24" s="105"/>
      <c r="U24" s="103"/>
      <c r="V24" s="103"/>
      <c r="W24" s="23"/>
      <c r="X24" s="103"/>
    </row>
    <row r="25" spans="1:27" ht="53.25" customHeight="1" x14ac:dyDescent="0.35">
      <c r="A25" s="27"/>
      <c r="B25" s="23"/>
      <c r="C25" s="23"/>
      <c r="D25" s="33"/>
      <c r="E25" s="122" t="s">
        <v>149</v>
      </c>
      <c r="F25" s="121">
        <f>COUNTIF(W31:W36, "Vencida")</f>
        <v>0</v>
      </c>
      <c r="G25" s="24"/>
      <c r="H25" s="945"/>
      <c r="I25" s="945"/>
      <c r="J25" s="111"/>
      <c r="K25" s="105"/>
      <c r="L25" s="101"/>
      <c r="M25" s="109">
        <v>2017</v>
      </c>
      <c r="N25" s="46"/>
      <c r="O25" s="110"/>
      <c r="P25" s="104"/>
      <c r="Q25" s="104"/>
      <c r="R25" s="105"/>
      <c r="S25" s="105"/>
      <c r="T25" s="105"/>
      <c r="U25" s="103"/>
      <c r="V25" s="103"/>
      <c r="W25" s="23"/>
      <c r="X25" s="58"/>
    </row>
    <row r="26" spans="1:27" ht="48.75" customHeight="1" x14ac:dyDescent="0.35">
      <c r="A26" s="27"/>
      <c r="B26" s="23"/>
      <c r="C26" s="23"/>
      <c r="D26" s="28"/>
      <c r="E26" s="122" t="s">
        <v>150</v>
      </c>
      <c r="F26" s="299">
        <f>COUNTIF(W31:W41, "En ejecución")</f>
        <v>2</v>
      </c>
      <c r="G26" s="24"/>
      <c r="H26" s="945"/>
      <c r="I26" s="945"/>
      <c r="J26" s="125"/>
      <c r="K26" s="111"/>
      <c r="L26" s="101"/>
      <c r="M26" s="323">
        <v>2018</v>
      </c>
      <c r="N26" s="324"/>
      <c r="O26" s="325"/>
      <c r="P26" s="104"/>
      <c r="Q26" s="104"/>
      <c r="R26" s="105"/>
      <c r="S26" s="105"/>
      <c r="T26" s="105"/>
      <c r="U26" s="103"/>
      <c r="V26" s="103"/>
      <c r="W26" s="23"/>
      <c r="X26" s="58"/>
    </row>
    <row r="27" spans="1:27" ht="51" customHeight="1" thickBot="1" x14ac:dyDescent="0.4">
      <c r="A27" s="27"/>
      <c r="B27" s="23"/>
      <c r="C27" s="23"/>
      <c r="D27" s="33"/>
      <c r="E27" s="123" t="s">
        <v>157</v>
      </c>
      <c r="F27" s="124">
        <f>COUNTIF(W31:W41,"Cerrada")</f>
        <v>0</v>
      </c>
      <c r="G27" s="24"/>
      <c r="H27" s="25"/>
      <c r="I27" s="102"/>
      <c r="J27" s="101"/>
      <c r="K27" s="101"/>
      <c r="L27" s="101"/>
      <c r="M27" s="112" t="s">
        <v>74</v>
      </c>
      <c r="N27" s="113">
        <f>SUM(N24:N26)</f>
        <v>1</v>
      </c>
      <c r="O27" s="149">
        <f>SUM(O24:O26)</f>
        <v>17</v>
      </c>
      <c r="P27" s="104"/>
      <c r="Q27" s="104"/>
      <c r="R27" s="105"/>
      <c r="S27" s="105"/>
      <c r="T27" s="105"/>
      <c r="U27" s="103"/>
      <c r="V27" s="103"/>
      <c r="W27" s="23"/>
      <c r="X27" s="58"/>
    </row>
    <row r="28" spans="1:27" ht="41.25" customHeight="1" thickBot="1" x14ac:dyDescent="0.4">
      <c r="A28" s="27"/>
      <c r="B28" s="23"/>
      <c r="C28" s="23"/>
      <c r="D28" s="23"/>
      <c r="E28" s="96"/>
      <c r="F28" s="97"/>
      <c r="G28" s="24"/>
      <c r="H28" s="25"/>
      <c r="I28" s="98"/>
      <c r="J28" s="99"/>
      <c r="K28" s="98"/>
      <c r="L28" s="99"/>
      <c r="M28" s="116"/>
      <c r="N28" s="26"/>
      <c r="O28" s="26"/>
      <c r="P28" s="26"/>
      <c r="Q28" s="26"/>
      <c r="R28" s="20"/>
      <c r="S28" s="20"/>
      <c r="T28" s="20"/>
      <c r="U28" s="20"/>
      <c r="V28" s="20"/>
      <c r="W28" s="20"/>
      <c r="X28" s="20"/>
      <c r="Y28" s="89"/>
      <c r="Z28" s="89"/>
    </row>
    <row r="29" spans="1:27" s="90" customFormat="1" ht="45" customHeight="1" thickBot="1" x14ac:dyDescent="0.25">
      <c r="A29" s="837" t="s">
        <v>77</v>
      </c>
      <c r="B29" s="838"/>
      <c r="C29" s="838"/>
      <c r="D29" s="838"/>
      <c r="E29" s="838"/>
      <c r="F29" s="838"/>
      <c r="G29" s="839"/>
      <c r="H29" s="840" t="s">
        <v>78</v>
      </c>
      <c r="I29" s="841"/>
      <c r="J29" s="841"/>
      <c r="K29" s="841"/>
      <c r="L29" s="841"/>
      <c r="M29" s="841"/>
      <c r="N29" s="842"/>
      <c r="O29" s="856" t="s">
        <v>79</v>
      </c>
      <c r="P29" s="937"/>
      <c r="Q29" s="937"/>
      <c r="R29" s="937"/>
      <c r="S29" s="857"/>
      <c r="T29" s="858" t="s">
        <v>145</v>
      </c>
      <c r="U29" s="859"/>
      <c r="V29" s="859"/>
      <c r="W29" s="859"/>
      <c r="X29" s="860"/>
      <c r="Y29" s="92"/>
      <c r="Z29" s="93"/>
      <c r="AA29" s="94"/>
    </row>
    <row r="30" spans="1:27" ht="63" customHeight="1" thickBot="1" x14ac:dyDescent="0.3">
      <c r="A30" s="180" t="s">
        <v>151</v>
      </c>
      <c r="B30" s="181" t="s">
        <v>3</v>
      </c>
      <c r="C30" s="181" t="s">
        <v>81</v>
      </c>
      <c r="D30" s="181" t="s">
        <v>137</v>
      </c>
      <c r="E30" s="181" t="s">
        <v>138</v>
      </c>
      <c r="F30" s="181" t="s">
        <v>139</v>
      </c>
      <c r="G30" s="182" t="s">
        <v>140</v>
      </c>
      <c r="H30" s="183" t="s">
        <v>143</v>
      </c>
      <c r="I30" s="181" t="s">
        <v>5</v>
      </c>
      <c r="J30" s="181" t="s">
        <v>82</v>
      </c>
      <c r="K30" s="184" t="s">
        <v>83</v>
      </c>
      <c r="L30" s="184" t="s">
        <v>85</v>
      </c>
      <c r="M30" s="184" t="s">
        <v>86</v>
      </c>
      <c r="N30" s="185" t="s">
        <v>87</v>
      </c>
      <c r="O30" s="901" t="s">
        <v>88</v>
      </c>
      <c r="P30" s="902"/>
      <c r="Q30" s="902"/>
      <c r="R30" s="903"/>
      <c r="S30" s="185" t="s">
        <v>89</v>
      </c>
      <c r="T30" s="186" t="s">
        <v>88</v>
      </c>
      <c r="U30" s="184" t="s">
        <v>89</v>
      </c>
      <c r="V30" s="184" t="s">
        <v>162</v>
      </c>
      <c r="W30" s="184" t="s">
        <v>90</v>
      </c>
      <c r="X30" s="185" t="s">
        <v>159</v>
      </c>
      <c r="Y30" s="91"/>
      <c r="Z30" s="95"/>
      <c r="AA30" s="95"/>
    </row>
    <row r="31" spans="1:27" s="484" customFormat="1" ht="210.75" customHeight="1" x14ac:dyDescent="0.25">
      <c r="A31" s="444">
        <v>1</v>
      </c>
      <c r="B31" s="445" t="s">
        <v>133</v>
      </c>
      <c r="C31" s="445" t="s">
        <v>9</v>
      </c>
      <c r="D31" s="483">
        <v>43432</v>
      </c>
      <c r="E31" s="244" t="s">
        <v>433</v>
      </c>
      <c r="F31" s="445" t="s">
        <v>142</v>
      </c>
      <c r="G31" s="244" t="s">
        <v>434</v>
      </c>
      <c r="H31" s="244" t="s">
        <v>435</v>
      </c>
      <c r="I31" s="446" t="s">
        <v>24</v>
      </c>
      <c r="J31" s="244" t="s">
        <v>436</v>
      </c>
      <c r="K31" s="444" t="s">
        <v>437</v>
      </c>
      <c r="L31" s="447">
        <v>43432</v>
      </c>
      <c r="M31" s="447">
        <v>43446</v>
      </c>
      <c r="N31" s="447">
        <v>43830</v>
      </c>
      <c r="O31" s="904" t="s">
        <v>1176</v>
      </c>
      <c r="P31" s="876"/>
      <c r="Q31" s="876"/>
      <c r="R31" s="877"/>
      <c r="S31" s="445" t="s">
        <v>1045</v>
      </c>
      <c r="T31" s="446" t="s">
        <v>1042</v>
      </c>
      <c r="U31" s="446" t="s">
        <v>949</v>
      </c>
      <c r="V31" s="446" t="s">
        <v>161</v>
      </c>
      <c r="W31" s="444" t="s">
        <v>147</v>
      </c>
      <c r="X31" s="485" t="s">
        <v>951</v>
      </c>
    </row>
    <row r="32" spans="1:27" s="484" customFormat="1" ht="131.25" customHeight="1" x14ac:dyDescent="0.25">
      <c r="A32" s="255">
        <v>2</v>
      </c>
      <c r="B32" s="268" t="s">
        <v>133</v>
      </c>
      <c r="C32" s="268" t="s">
        <v>9</v>
      </c>
      <c r="D32" s="269">
        <v>43432</v>
      </c>
      <c r="E32" s="257" t="s">
        <v>433</v>
      </c>
      <c r="F32" s="268" t="s">
        <v>142</v>
      </c>
      <c r="G32" s="257" t="s">
        <v>434</v>
      </c>
      <c r="H32" s="195" t="s">
        <v>1043</v>
      </c>
      <c r="I32" s="194" t="s">
        <v>24</v>
      </c>
      <c r="J32" s="611" t="s">
        <v>1044</v>
      </c>
      <c r="K32" s="255" t="s">
        <v>437</v>
      </c>
      <c r="L32" s="256">
        <v>43712</v>
      </c>
      <c r="M32" s="256">
        <v>43712</v>
      </c>
      <c r="N32" s="256">
        <v>43830</v>
      </c>
      <c r="O32" s="904" t="s">
        <v>1177</v>
      </c>
      <c r="P32" s="876"/>
      <c r="Q32" s="876"/>
      <c r="R32" s="877"/>
      <c r="S32" s="445" t="s">
        <v>1178</v>
      </c>
      <c r="T32" s="608"/>
      <c r="U32" s="608"/>
      <c r="V32" s="86"/>
      <c r="W32" s="605"/>
      <c r="X32" s="292"/>
    </row>
    <row r="33" spans="1:26" s="450" customFormat="1" ht="229.5" customHeight="1" x14ac:dyDescent="0.25">
      <c r="A33" s="451">
        <v>3</v>
      </c>
      <c r="B33" s="445" t="s">
        <v>133</v>
      </c>
      <c r="C33" s="445" t="s">
        <v>9</v>
      </c>
      <c r="D33" s="447">
        <v>43648</v>
      </c>
      <c r="E33" s="244" t="s">
        <v>823</v>
      </c>
      <c r="F33" s="445" t="s">
        <v>142</v>
      </c>
      <c r="G33" s="244" t="s">
        <v>824</v>
      </c>
      <c r="H33" s="244" t="s">
        <v>825</v>
      </c>
      <c r="I33" s="446" t="s">
        <v>24</v>
      </c>
      <c r="J33" s="244" t="s">
        <v>826</v>
      </c>
      <c r="K33" s="444" t="s">
        <v>827</v>
      </c>
      <c r="L33" s="447">
        <v>43648</v>
      </c>
      <c r="M33" s="447">
        <v>43654</v>
      </c>
      <c r="N33" s="447">
        <v>43738</v>
      </c>
      <c r="O33" s="904" t="s">
        <v>1179</v>
      </c>
      <c r="P33" s="876"/>
      <c r="Q33" s="876"/>
      <c r="R33" s="877"/>
      <c r="S33" s="445" t="s">
        <v>1180</v>
      </c>
      <c r="T33" s="482" t="s">
        <v>957</v>
      </c>
      <c r="U33" s="448"/>
      <c r="V33" s="446" t="s">
        <v>163</v>
      </c>
      <c r="W33" s="481" t="s">
        <v>147</v>
      </c>
      <c r="X33" s="292" t="s">
        <v>952</v>
      </c>
      <c r="Y33" s="449"/>
      <c r="Z33" s="449"/>
    </row>
    <row r="34" spans="1:26" ht="63.75" customHeight="1" x14ac:dyDescent="0.25">
      <c r="A34" s="1"/>
      <c r="B34" s="1"/>
      <c r="C34" s="1"/>
      <c r="D34" s="1"/>
      <c r="E34" s="16"/>
      <c r="F34" s="1"/>
      <c r="G34" s="16"/>
      <c r="H34" s="16"/>
      <c r="I34" s="1"/>
      <c r="J34" s="1"/>
      <c r="K34" s="1"/>
      <c r="L34" s="1"/>
      <c r="M34" s="1"/>
      <c r="N34" s="1"/>
      <c r="O34" s="1"/>
      <c r="P34" s="1"/>
      <c r="Q34" s="1"/>
      <c r="R34" s="1"/>
      <c r="S34" s="1"/>
      <c r="T34" s="15"/>
      <c r="U34" s="15"/>
      <c r="V34" s="15"/>
      <c r="W34" s="13"/>
      <c r="X34" s="16"/>
      <c r="Y34" s="1"/>
      <c r="Z34" s="1"/>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
      <c r="F89" s="1"/>
      <c r="G89" s="1"/>
      <c r="H89" s="1"/>
      <c r="I89" s="1"/>
      <c r="J89" s="1"/>
      <c r="K89" s="1"/>
      <c r="L89" s="1"/>
      <c r="M89" s="1"/>
      <c r="N89" s="1"/>
      <c r="O89" s="1"/>
      <c r="P89" s="1"/>
      <c r="Q89" s="1"/>
      <c r="R89" s="1"/>
      <c r="S89" s="1"/>
      <c r="T89" s="1"/>
      <c r="U89" s="1"/>
      <c r="V89" s="1"/>
      <c r="W89" s="13"/>
      <c r="X89" s="1"/>
      <c r="Y89" s="1"/>
      <c r="Z89" s="1"/>
    </row>
    <row r="90" spans="1:26" x14ac:dyDescent="0.25">
      <c r="W90" s="13"/>
    </row>
    <row r="91" spans="1:26" x14ac:dyDescent="0.25">
      <c r="W91" s="13"/>
    </row>
    <row r="92" spans="1:26" x14ac:dyDescent="0.25">
      <c r="W92" s="13"/>
    </row>
    <row r="93" spans="1:26" x14ac:dyDescent="0.25">
      <c r="W93" s="13"/>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sheetData>
  <mergeCells count="19">
    <mergeCell ref="D17:W20"/>
    <mergeCell ref="A22:C22"/>
    <mergeCell ref="H29:N29"/>
    <mergeCell ref="A17:C20"/>
    <mergeCell ref="A29:G29"/>
    <mergeCell ref="A23:C23"/>
    <mergeCell ref="O29:S29"/>
    <mergeCell ref="H22:J22"/>
    <mergeCell ref="H23:I23"/>
    <mergeCell ref="H24:I24"/>
    <mergeCell ref="H25:I25"/>
    <mergeCell ref="H26:I26"/>
    <mergeCell ref="M22:O22"/>
    <mergeCell ref="O33:R33"/>
    <mergeCell ref="O31:R31"/>
    <mergeCell ref="T29:X29"/>
    <mergeCell ref="E22:F22"/>
    <mergeCell ref="O30:R30"/>
    <mergeCell ref="O32:R32"/>
  </mergeCells>
  <conditionalFormatting sqref="W31">
    <cfRule type="containsText" dxfId="65" priority="7" stopIfTrue="1" operator="containsText" text="Cerrada">
      <formula>NOT(ISERROR(SEARCH("Cerrada",W31)))</formula>
    </cfRule>
    <cfRule type="containsText" dxfId="64" priority="8" stopIfTrue="1" operator="containsText" text="En ejecución">
      <formula>NOT(ISERROR(SEARCH("En ejecución",W31)))</formula>
    </cfRule>
    <cfRule type="containsText" dxfId="63" priority="9" stopIfTrue="1" operator="containsText" text="Vencida">
      <formula>NOT(ISERROR(SEARCH("Vencida",W31)))</formula>
    </cfRule>
  </conditionalFormatting>
  <conditionalFormatting sqref="W33">
    <cfRule type="containsText" dxfId="62" priority="4" stopIfTrue="1" operator="containsText" text="Cerrada">
      <formula>NOT(ISERROR(SEARCH("Cerrada",W33)))</formula>
    </cfRule>
    <cfRule type="containsText" dxfId="61" priority="5" stopIfTrue="1" operator="containsText" text="En ejecución">
      <formula>NOT(ISERROR(SEARCH("En ejecución",W33)))</formula>
    </cfRule>
    <cfRule type="containsText" dxfId="60" priority="6" stopIfTrue="1" operator="containsText" text="Vencida">
      <formula>NOT(ISERROR(SEARCH("Vencida",W33)))</formula>
    </cfRule>
  </conditionalFormatting>
  <conditionalFormatting sqref="W32">
    <cfRule type="containsText" dxfId="59" priority="1" stopIfTrue="1" operator="containsText" text="Cerrada">
      <formula>NOT(ISERROR(SEARCH("Cerrada",W32)))</formula>
    </cfRule>
    <cfRule type="containsText" dxfId="58" priority="2" stopIfTrue="1" operator="containsText" text="En ejecución">
      <formula>NOT(ISERROR(SEARCH("En ejecución",W32)))</formula>
    </cfRule>
    <cfRule type="containsText" dxfId="57" priority="3" stopIfTrue="1" operator="containsText" text="Vencida">
      <formula>NOT(ISERROR(SEARCH("Vencida",W32)))</formula>
    </cfRule>
  </conditionalFormatting>
  <dataValidations count="7">
    <dataValidation type="list" allowBlank="1" showErrorMessage="1" sqref="A23">
      <formula1>PROCESOS</formula1>
    </dataValidation>
    <dataValidation type="list" allowBlank="1" showInputMessage="1" showErrorMessage="1" sqref="B31:B33">
      <formula1>$F$2:$F$6</formula1>
    </dataValidation>
    <dataValidation type="list" allowBlank="1" showInputMessage="1" showErrorMessage="1" sqref="C31:C33">
      <formula1>$D$2:$D$13</formula1>
    </dataValidation>
    <dataValidation type="list" allowBlank="1" showInputMessage="1" showErrorMessage="1" sqref="F31:F33">
      <formula1>$G$2:$G$5</formula1>
    </dataValidation>
    <dataValidation type="list" allowBlank="1" showInputMessage="1" showErrorMessage="1" sqref="I31:I33">
      <formula1>$H$2:$H$3</formula1>
    </dataValidation>
    <dataValidation type="list" allowBlank="1" showInputMessage="1" showErrorMessage="1" sqref="V31:V33">
      <formula1>$J$2:$J$4</formula1>
    </dataValidation>
    <dataValidation type="list" allowBlank="1" showInputMessage="1" showErrorMessage="1" sqref="W31:W33">
      <formula1>$I$2:$I$4</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917"/>
  <sheetViews>
    <sheetView showGridLines="0" topLeftCell="A24" zoomScale="70" zoomScaleNormal="70" workbookViewId="0">
      <selection activeCell="E33" sqref="E33"/>
    </sheetView>
  </sheetViews>
  <sheetFormatPr baseColWidth="10" defaultColWidth="14.42578125" defaultRowHeight="15" customHeight="1" x14ac:dyDescent="0.25"/>
  <cols>
    <col min="1" max="1" width="6.5703125" style="165" customWidth="1"/>
    <col min="2" max="2" width="10.7109375" style="165" customWidth="1"/>
    <col min="3" max="3" width="17.5703125" style="165" customWidth="1"/>
    <col min="4" max="4" width="21.5703125" style="165" customWidth="1"/>
    <col min="5" max="5" width="52.28515625" style="165" customWidth="1"/>
    <col min="6" max="6" width="24.140625" style="165" customWidth="1"/>
    <col min="7" max="7" width="26.5703125" style="165" customWidth="1"/>
    <col min="8" max="8" width="25.85546875" style="165" customWidth="1"/>
    <col min="9" max="9" width="14" style="165" customWidth="1"/>
    <col min="10" max="10" width="18" style="165" customWidth="1"/>
    <col min="11" max="11" width="18.5703125" style="165" customWidth="1"/>
    <col min="12" max="12" width="20" style="165" customWidth="1"/>
    <col min="13" max="14" width="15.42578125" style="165" customWidth="1"/>
    <col min="15" max="15" width="18" style="165" customWidth="1"/>
    <col min="16" max="16" width="26.28515625" style="165" customWidth="1"/>
    <col min="17" max="17" width="24.85546875" style="165" customWidth="1"/>
    <col min="18" max="18" width="44.28515625" style="165" customWidth="1"/>
    <col min="19" max="19" width="28.140625" style="165" customWidth="1"/>
    <col min="20" max="20" width="100.7109375" style="165" customWidth="1"/>
    <col min="21" max="21" width="40.140625" style="165" customWidth="1"/>
    <col min="22" max="22" width="18.42578125" style="165" customWidth="1"/>
    <col min="23" max="23" width="19.42578125" style="165" customWidth="1"/>
    <col min="24" max="24" width="80.28515625" style="165" customWidth="1"/>
    <col min="25" max="25" width="31.140625" style="165" customWidth="1"/>
    <col min="26" max="26" width="14.42578125" style="165" customWidth="1"/>
    <col min="27" max="28" width="11" style="165" customWidth="1"/>
    <col min="29" max="16384" width="14.42578125" style="165"/>
  </cols>
  <sheetData>
    <row r="1" spans="1:26" ht="44.25" hidden="1" customHeight="1" x14ac:dyDescent="0.35">
      <c r="A1" s="2"/>
      <c r="B1" s="81"/>
      <c r="C1" s="82" t="s">
        <v>1</v>
      </c>
      <c r="D1" s="82" t="s">
        <v>2</v>
      </c>
      <c r="E1" s="5"/>
      <c r="F1" s="6" t="s">
        <v>3</v>
      </c>
      <c r="G1" s="6" t="s">
        <v>141</v>
      </c>
      <c r="H1" s="6" t="s">
        <v>5</v>
      </c>
      <c r="I1" s="6" t="s">
        <v>7</v>
      </c>
      <c r="J1" s="6" t="s">
        <v>162</v>
      </c>
      <c r="K1" s="1"/>
      <c r="L1" s="8"/>
      <c r="M1" s="7"/>
      <c r="N1" s="7"/>
      <c r="O1" s="7"/>
      <c r="P1" s="7"/>
      <c r="Q1" s="7"/>
      <c r="R1" s="7"/>
      <c r="S1" s="1"/>
      <c r="T1" s="1"/>
      <c r="U1" s="1"/>
      <c r="V1" s="1"/>
      <c r="W1" s="1"/>
      <c r="X1" s="1"/>
      <c r="Y1" s="1"/>
    </row>
    <row r="2" spans="1:26" s="72" customFormat="1" ht="26.25" hidden="1" thickBot="1" x14ac:dyDescent="0.25">
      <c r="A2" s="68"/>
      <c r="B2" s="80"/>
      <c r="C2" s="83" t="s">
        <v>8</v>
      </c>
      <c r="D2" s="84" t="s">
        <v>9</v>
      </c>
      <c r="E2" s="75"/>
      <c r="F2" s="87" t="s">
        <v>10</v>
      </c>
      <c r="G2" s="88" t="s">
        <v>158</v>
      </c>
      <c r="H2" s="87" t="s">
        <v>24</v>
      </c>
      <c r="I2" s="152" t="s">
        <v>146</v>
      </c>
      <c r="J2" s="73" t="s">
        <v>160</v>
      </c>
      <c r="K2" s="68"/>
      <c r="L2" s="69"/>
      <c r="M2" s="71"/>
      <c r="N2" s="71"/>
      <c r="O2" s="71"/>
      <c r="P2" s="71"/>
      <c r="Q2" s="71"/>
      <c r="R2" s="71"/>
      <c r="S2" s="68"/>
      <c r="T2" s="68"/>
      <c r="U2" s="68"/>
      <c r="V2" s="68"/>
      <c r="W2" s="68"/>
      <c r="X2" s="68"/>
      <c r="Y2" s="68"/>
    </row>
    <row r="3" spans="1:26" s="72" customFormat="1" ht="26.25" hidden="1" thickBot="1" x14ac:dyDescent="0.25">
      <c r="A3" s="68"/>
      <c r="B3" s="80"/>
      <c r="C3" s="83" t="s">
        <v>14</v>
      </c>
      <c r="D3" s="84" t="s">
        <v>15</v>
      </c>
      <c r="E3" s="75"/>
      <c r="F3" s="87" t="s">
        <v>132</v>
      </c>
      <c r="G3" s="88" t="s">
        <v>11</v>
      </c>
      <c r="H3" s="88" t="s">
        <v>144</v>
      </c>
      <c r="I3" s="154" t="s">
        <v>147</v>
      </c>
      <c r="J3" s="73" t="s">
        <v>163</v>
      </c>
      <c r="K3" s="68"/>
      <c r="L3" s="69"/>
      <c r="M3" s="71"/>
      <c r="N3" s="71"/>
      <c r="O3" s="71"/>
      <c r="P3" s="71"/>
      <c r="Q3" s="71"/>
      <c r="R3" s="71"/>
      <c r="S3" s="68"/>
      <c r="T3" s="68"/>
      <c r="U3" s="68"/>
      <c r="V3" s="68"/>
      <c r="W3" s="68"/>
      <c r="X3" s="68"/>
      <c r="Y3" s="68"/>
    </row>
    <row r="4" spans="1:26" s="72" customFormat="1" ht="26.25" hidden="1" thickBot="1" x14ac:dyDescent="0.25">
      <c r="A4" s="68"/>
      <c r="B4" s="80"/>
      <c r="C4" s="83" t="s">
        <v>123</v>
      </c>
      <c r="D4" s="84" t="s">
        <v>127</v>
      </c>
      <c r="E4" s="75"/>
      <c r="F4" s="87" t="s">
        <v>133</v>
      </c>
      <c r="G4" s="88" t="s">
        <v>142</v>
      </c>
      <c r="H4" s="76"/>
      <c r="I4" s="153" t="s">
        <v>30</v>
      </c>
      <c r="J4" s="73" t="s">
        <v>161</v>
      </c>
      <c r="K4" s="68"/>
      <c r="L4" s="69"/>
      <c r="M4" s="71"/>
      <c r="N4" s="71"/>
      <c r="O4" s="71"/>
      <c r="P4" s="71"/>
      <c r="Q4" s="71"/>
      <c r="R4" s="71"/>
      <c r="S4" s="68"/>
      <c r="T4" s="68"/>
      <c r="U4" s="68"/>
      <c r="V4" s="68"/>
      <c r="W4" s="68"/>
      <c r="X4" s="68"/>
      <c r="Y4" s="68"/>
    </row>
    <row r="5" spans="1:26" s="72" customFormat="1" ht="39" hidden="1" thickBot="1" x14ac:dyDescent="0.25">
      <c r="A5" s="68"/>
      <c r="B5" s="80"/>
      <c r="C5" s="84" t="s">
        <v>121</v>
      </c>
      <c r="D5" s="84" t="s">
        <v>129</v>
      </c>
      <c r="E5" s="75"/>
      <c r="F5" s="88" t="s">
        <v>134</v>
      </c>
      <c r="G5" s="88" t="s">
        <v>17</v>
      </c>
      <c r="H5" s="74"/>
      <c r="I5" s="73"/>
      <c r="J5" s="73"/>
      <c r="K5" s="68"/>
      <c r="L5" s="69"/>
      <c r="M5" s="71"/>
      <c r="N5" s="71"/>
      <c r="O5" s="71"/>
      <c r="P5" s="71"/>
      <c r="Q5" s="71"/>
      <c r="R5" s="71"/>
      <c r="S5" s="68"/>
      <c r="T5" s="68"/>
      <c r="U5" s="68"/>
      <c r="V5" s="68"/>
      <c r="W5" s="68"/>
      <c r="X5" s="68"/>
      <c r="Y5" s="68"/>
    </row>
    <row r="6" spans="1:26" s="72" customFormat="1" ht="26.25" hidden="1" thickBot="1" x14ac:dyDescent="0.25">
      <c r="A6" s="68"/>
      <c r="B6" s="80"/>
      <c r="C6" s="83" t="s">
        <v>38</v>
      </c>
      <c r="D6" s="84" t="s">
        <v>128</v>
      </c>
      <c r="F6" s="88" t="s">
        <v>135</v>
      </c>
      <c r="G6" s="74"/>
      <c r="H6" s="74"/>
      <c r="I6" s="73"/>
      <c r="J6" s="73"/>
      <c r="K6" s="68"/>
      <c r="L6" s="69"/>
      <c r="M6" s="71"/>
      <c r="N6" s="71"/>
      <c r="O6" s="71"/>
      <c r="P6" s="71"/>
      <c r="Q6" s="71"/>
      <c r="R6" s="71"/>
      <c r="S6" s="68"/>
      <c r="T6" s="68"/>
      <c r="U6" s="68"/>
      <c r="V6" s="68"/>
      <c r="W6" s="68"/>
      <c r="X6" s="68"/>
      <c r="Y6" s="68"/>
    </row>
    <row r="7" spans="1:26" s="72" customFormat="1" ht="26.25" hidden="1" thickBot="1" x14ac:dyDescent="0.25">
      <c r="A7" s="68"/>
      <c r="B7" s="80"/>
      <c r="C7" s="83" t="s">
        <v>42</v>
      </c>
      <c r="D7" s="84" t="s">
        <v>130</v>
      </c>
      <c r="E7" s="75"/>
      <c r="F7" s="76"/>
      <c r="G7" s="74"/>
      <c r="H7" s="74"/>
      <c r="I7" s="77"/>
      <c r="J7" s="77"/>
      <c r="K7" s="68"/>
      <c r="L7" s="69"/>
      <c r="M7" s="71"/>
      <c r="N7" s="71"/>
      <c r="O7" s="71"/>
      <c r="P7" s="71"/>
      <c r="Q7" s="71"/>
      <c r="R7" s="71"/>
      <c r="S7" s="68"/>
      <c r="T7" s="68"/>
      <c r="U7" s="68"/>
      <c r="V7" s="68"/>
      <c r="W7" s="68"/>
      <c r="X7" s="68"/>
      <c r="Y7" s="68"/>
    </row>
    <row r="8" spans="1:26" s="72" customFormat="1" ht="26.25" hidden="1" thickBot="1" x14ac:dyDescent="0.25">
      <c r="A8" s="68"/>
      <c r="B8" s="80"/>
      <c r="C8" s="83" t="s">
        <v>45</v>
      </c>
      <c r="D8" s="84" t="s">
        <v>35</v>
      </c>
      <c r="E8" s="75"/>
      <c r="F8" s="76"/>
      <c r="G8" s="74"/>
      <c r="H8" s="74"/>
      <c r="I8" s="73"/>
      <c r="J8" s="73"/>
      <c r="K8" s="68"/>
      <c r="L8" s="69"/>
      <c r="M8" s="71"/>
      <c r="N8" s="71"/>
      <c r="O8" s="71"/>
      <c r="P8" s="71"/>
      <c r="Q8" s="71"/>
      <c r="R8" s="71"/>
      <c r="S8" s="68"/>
      <c r="T8" s="68"/>
      <c r="U8" s="68"/>
      <c r="V8" s="68"/>
      <c r="W8" s="68"/>
      <c r="X8" s="68"/>
      <c r="Y8" s="68"/>
    </row>
    <row r="9" spans="1:26" s="72" customFormat="1" ht="51.75" hidden="1" thickBot="1" x14ac:dyDescent="0.25">
      <c r="A9" s="68"/>
      <c r="B9" s="80"/>
      <c r="C9" s="83" t="s">
        <v>124</v>
      </c>
      <c r="D9" s="84" t="s">
        <v>39</v>
      </c>
      <c r="E9" s="75"/>
      <c r="F9" s="74"/>
      <c r="G9" s="74"/>
      <c r="H9" s="74"/>
      <c r="I9" s="73"/>
      <c r="J9" s="73"/>
      <c r="K9" s="68"/>
      <c r="L9" s="69"/>
      <c r="M9" s="71"/>
      <c r="N9" s="71"/>
      <c r="O9" s="71"/>
      <c r="P9" s="71"/>
      <c r="Q9" s="71"/>
      <c r="R9" s="71"/>
      <c r="S9" s="68"/>
      <c r="T9" s="68"/>
      <c r="U9" s="68"/>
      <c r="V9" s="68"/>
      <c r="W9" s="68"/>
      <c r="X9" s="68"/>
      <c r="Y9" s="68"/>
    </row>
    <row r="10" spans="1:26" s="72" customFormat="1" ht="26.25" hidden="1" thickBot="1" x14ac:dyDescent="0.25">
      <c r="A10" s="68"/>
      <c r="B10" s="80"/>
      <c r="C10" s="83" t="s">
        <v>50</v>
      </c>
      <c r="D10" s="84" t="s">
        <v>43</v>
      </c>
      <c r="E10" s="75"/>
      <c r="F10" s="74"/>
      <c r="G10" s="74"/>
      <c r="H10" s="74"/>
      <c r="I10" s="73"/>
      <c r="J10" s="73"/>
      <c r="K10" s="68"/>
      <c r="L10" s="69"/>
      <c r="M10" s="71"/>
      <c r="N10" s="71"/>
      <c r="O10" s="71"/>
      <c r="P10" s="71"/>
      <c r="Q10" s="71"/>
      <c r="R10" s="71"/>
      <c r="S10" s="68"/>
      <c r="T10" s="68"/>
      <c r="U10" s="68"/>
      <c r="V10" s="68"/>
      <c r="W10" s="68"/>
      <c r="X10" s="68"/>
      <c r="Y10" s="68"/>
    </row>
    <row r="11" spans="1:26" s="72" customFormat="1" ht="39" hidden="1" thickBot="1" x14ac:dyDescent="0.25">
      <c r="A11" s="68"/>
      <c r="B11" s="80"/>
      <c r="C11" s="83" t="s">
        <v>52</v>
      </c>
      <c r="D11" s="84" t="s">
        <v>136</v>
      </c>
      <c r="E11" s="75"/>
      <c r="F11" s="74"/>
      <c r="G11" s="74"/>
      <c r="H11" s="74"/>
      <c r="I11" s="73"/>
      <c r="J11" s="73"/>
      <c r="K11" s="68"/>
      <c r="L11" s="69"/>
      <c r="M11" s="71"/>
      <c r="N11" s="71"/>
      <c r="O11" s="71"/>
      <c r="P11" s="71"/>
      <c r="Q11" s="71"/>
      <c r="R11" s="71"/>
      <c r="S11" s="68"/>
      <c r="T11" s="68"/>
      <c r="U11" s="68"/>
      <c r="V11" s="68"/>
      <c r="W11" s="68"/>
      <c r="X11" s="68"/>
      <c r="Y11" s="68"/>
    </row>
    <row r="12" spans="1:26" s="72" customFormat="1" ht="26.25" hidden="1" thickBot="1" x14ac:dyDescent="0.25">
      <c r="A12" s="68"/>
      <c r="B12" s="80"/>
      <c r="C12" s="83" t="s">
        <v>54</v>
      </c>
      <c r="D12" s="84" t="s">
        <v>131</v>
      </c>
      <c r="E12" s="75"/>
      <c r="F12" s="78"/>
      <c r="G12" s="78"/>
      <c r="H12" s="78"/>
      <c r="I12" s="79"/>
      <c r="J12" s="71"/>
      <c r="K12" s="71"/>
      <c r="L12" s="68"/>
      <c r="M12" s="69"/>
      <c r="N12" s="71"/>
      <c r="O12" s="71"/>
      <c r="P12" s="71"/>
      <c r="Q12" s="71"/>
      <c r="R12" s="71"/>
      <c r="S12" s="71"/>
      <c r="T12" s="68"/>
      <c r="U12" s="68"/>
      <c r="V12" s="68"/>
      <c r="W12" s="68"/>
      <c r="X12" s="68"/>
      <c r="Y12" s="68"/>
      <c r="Z12" s="68"/>
    </row>
    <row r="13" spans="1:26" s="72" customFormat="1" ht="39" hidden="1" thickBot="1" x14ac:dyDescent="0.25">
      <c r="A13" s="68"/>
      <c r="B13" s="80"/>
      <c r="C13" s="83" t="s">
        <v>55</v>
      </c>
      <c r="D13" s="84" t="s">
        <v>53</v>
      </c>
      <c r="E13" s="75"/>
      <c r="F13" s="78"/>
      <c r="G13" s="78"/>
      <c r="H13" s="78"/>
      <c r="I13" s="79"/>
      <c r="J13" s="71"/>
      <c r="K13" s="71"/>
      <c r="L13" s="68"/>
      <c r="M13" s="69"/>
      <c r="N13" s="71"/>
      <c r="O13" s="71"/>
      <c r="P13" s="71"/>
      <c r="Q13" s="71"/>
      <c r="R13" s="71"/>
      <c r="S13" s="71"/>
      <c r="T13" s="68"/>
      <c r="U13" s="68"/>
      <c r="V13" s="68"/>
      <c r="W13" s="68"/>
      <c r="X13" s="68"/>
      <c r="Y13" s="68"/>
      <c r="Z13" s="68"/>
    </row>
    <row r="14" spans="1:26" s="72" customFormat="1" ht="26.25" hidden="1" thickBot="1" x14ac:dyDescent="0.25">
      <c r="A14" s="68"/>
      <c r="B14" s="80"/>
      <c r="C14" s="84" t="s">
        <v>125</v>
      </c>
      <c r="D14" s="85"/>
      <c r="E14" s="75"/>
      <c r="F14" s="78"/>
      <c r="G14" s="78"/>
      <c r="H14" s="78"/>
      <c r="I14" s="79"/>
      <c r="J14" s="71"/>
      <c r="K14" s="71"/>
      <c r="L14" s="68"/>
      <c r="M14" s="69"/>
      <c r="N14" s="71"/>
      <c r="O14" s="71"/>
      <c r="P14" s="71"/>
      <c r="Q14" s="71"/>
      <c r="R14" s="71"/>
      <c r="S14" s="71"/>
      <c r="T14" s="68"/>
      <c r="U14" s="68"/>
      <c r="V14" s="68"/>
      <c r="W14" s="68"/>
      <c r="X14" s="68"/>
      <c r="Y14" s="68"/>
      <c r="Z14" s="68"/>
    </row>
    <row r="15" spans="1:26" s="72" customFormat="1" ht="39" hidden="1" thickBot="1" x14ac:dyDescent="0.25">
      <c r="A15" s="68"/>
      <c r="B15" s="80"/>
      <c r="C15" s="86" t="s">
        <v>21</v>
      </c>
      <c r="D15" s="84"/>
      <c r="E15" s="75"/>
      <c r="F15" s="78"/>
      <c r="G15" s="78"/>
      <c r="H15" s="78"/>
      <c r="I15" s="79"/>
      <c r="J15" s="71"/>
      <c r="K15" s="71"/>
      <c r="L15" s="68"/>
      <c r="M15" s="69"/>
      <c r="N15" s="71"/>
      <c r="O15" s="71"/>
      <c r="P15" s="71"/>
      <c r="Q15" s="71"/>
      <c r="R15" s="71"/>
      <c r="S15" s="71"/>
      <c r="T15" s="68"/>
      <c r="U15" s="68"/>
      <c r="V15" s="68"/>
      <c r="W15" s="68"/>
      <c r="X15" s="68"/>
      <c r="Y15" s="68"/>
      <c r="Z15" s="68"/>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843"/>
      <c r="B17" s="773"/>
      <c r="C17" s="774"/>
      <c r="D17" s="847" t="s">
        <v>56</v>
      </c>
      <c r="E17" s="848"/>
      <c r="F17" s="848"/>
      <c r="G17" s="848"/>
      <c r="H17" s="848"/>
      <c r="I17" s="848"/>
      <c r="J17" s="848"/>
      <c r="K17" s="848"/>
      <c r="L17" s="848"/>
      <c r="M17" s="848"/>
      <c r="N17" s="848"/>
      <c r="O17" s="848"/>
      <c r="P17" s="848"/>
      <c r="Q17" s="848"/>
      <c r="R17" s="848"/>
      <c r="S17" s="848"/>
      <c r="T17" s="848"/>
      <c r="U17" s="848"/>
      <c r="V17" s="848"/>
      <c r="W17" s="849"/>
      <c r="X17" s="114" t="s">
        <v>57</v>
      </c>
      <c r="Z17" s="1"/>
    </row>
    <row r="18" spans="1:27" ht="27.75" customHeight="1" x14ac:dyDescent="0.25">
      <c r="A18" s="844"/>
      <c r="B18" s="845"/>
      <c r="C18" s="743"/>
      <c r="D18" s="850"/>
      <c r="E18" s="851"/>
      <c r="F18" s="851"/>
      <c r="G18" s="851"/>
      <c r="H18" s="851"/>
      <c r="I18" s="851"/>
      <c r="J18" s="851"/>
      <c r="K18" s="851"/>
      <c r="L18" s="851"/>
      <c r="M18" s="851"/>
      <c r="N18" s="851"/>
      <c r="O18" s="851"/>
      <c r="P18" s="851"/>
      <c r="Q18" s="851"/>
      <c r="R18" s="851"/>
      <c r="S18" s="851"/>
      <c r="T18" s="851"/>
      <c r="U18" s="851"/>
      <c r="V18" s="851"/>
      <c r="W18" s="852"/>
      <c r="X18" s="168" t="s">
        <v>164</v>
      </c>
      <c r="Z18" s="1"/>
    </row>
    <row r="19" spans="1:27" ht="27.75" customHeight="1" x14ac:dyDescent="0.25">
      <c r="A19" s="844"/>
      <c r="B19" s="845"/>
      <c r="C19" s="743"/>
      <c r="D19" s="850"/>
      <c r="E19" s="851"/>
      <c r="F19" s="851"/>
      <c r="G19" s="851"/>
      <c r="H19" s="851"/>
      <c r="I19" s="851"/>
      <c r="J19" s="851"/>
      <c r="K19" s="851"/>
      <c r="L19" s="851"/>
      <c r="M19" s="851"/>
      <c r="N19" s="851"/>
      <c r="O19" s="851"/>
      <c r="P19" s="851"/>
      <c r="Q19" s="851"/>
      <c r="R19" s="851"/>
      <c r="S19" s="851"/>
      <c r="T19" s="851"/>
      <c r="U19" s="851"/>
      <c r="V19" s="851"/>
      <c r="W19" s="852"/>
      <c r="X19" s="169" t="s">
        <v>165</v>
      </c>
      <c r="Z19" s="1"/>
    </row>
    <row r="20" spans="1:27" ht="27.75" customHeight="1" thickBot="1" x14ac:dyDescent="0.3">
      <c r="A20" s="846"/>
      <c r="B20" s="732"/>
      <c r="C20" s="733"/>
      <c r="D20" s="853"/>
      <c r="E20" s="854"/>
      <c r="F20" s="854"/>
      <c r="G20" s="854"/>
      <c r="H20" s="854"/>
      <c r="I20" s="854"/>
      <c r="J20" s="854"/>
      <c r="K20" s="854"/>
      <c r="L20" s="854"/>
      <c r="M20" s="854"/>
      <c r="N20" s="854"/>
      <c r="O20" s="854"/>
      <c r="P20" s="854"/>
      <c r="Q20" s="854"/>
      <c r="R20" s="854"/>
      <c r="S20" s="854"/>
      <c r="T20" s="854"/>
      <c r="U20" s="854"/>
      <c r="V20" s="854"/>
      <c r="W20" s="855"/>
      <c r="X20" s="115"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931" t="s">
        <v>59</v>
      </c>
      <c r="B22" s="932"/>
      <c r="C22" s="933"/>
      <c r="D22" s="23"/>
      <c r="E22" s="929" t="str">
        <f>CONCATENATE("INFORME DE SEGUIMIENTO DEL PROCESO ",A23)</f>
        <v>INFORME DE SEGUIMIENTO DEL PROCESO DIRECCIÓN Y PLANEACIÓN</v>
      </c>
      <c r="F22" s="930"/>
      <c r="G22" s="21"/>
      <c r="H22" s="938" t="s">
        <v>60</v>
      </c>
      <c r="I22" s="939"/>
      <c r="J22" s="940"/>
      <c r="K22" s="100"/>
      <c r="L22" s="100"/>
      <c r="M22" s="946" t="s">
        <v>61</v>
      </c>
      <c r="N22" s="947"/>
      <c r="O22" s="948"/>
      <c r="P22" s="104"/>
      <c r="Q22" s="104"/>
      <c r="R22" s="104"/>
      <c r="S22" s="104"/>
      <c r="T22" s="104"/>
      <c r="U22" s="104"/>
      <c r="V22" s="104"/>
      <c r="W22" s="104"/>
      <c r="X22" s="103"/>
    </row>
    <row r="23" spans="1:27" ht="53.25" customHeight="1" thickBot="1" x14ac:dyDescent="0.3">
      <c r="A23" s="934" t="s">
        <v>14</v>
      </c>
      <c r="B23" s="935"/>
      <c r="C23" s="936"/>
      <c r="D23" s="23"/>
      <c r="E23" s="118" t="s">
        <v>148</v>
      </c>
      <c r="F23" s="119">
        <f>COUNTA(E31:E40)</f>
        <v>0</v>
      </c>
      <c r="G23" s="21"/>
      <c r="H23" s="941" t="s">
        <v>69</v>
      </c>
      <c r="I23" s="942"/>
      <c r="J23" s="119">
        <f>COUNTIF(I31:I38,"Acción correctiva")</f>
        <v>0</v>
      </c>
      <c r="K23" s="105"/>
      <c r="L23" s="101"/>
      <c r="M23" s="106" t="s">
        <v>65</v>
      </c>
      <c r="N23" s="117" t="s">
        <v>66</v>
      </c>
      <c r="O23" s="148" t="s">
        <v>67</v>
      </c>
      <c r="P23" s="104"/>
      <c r="Q23" s="104"/>
      <c r="R23" s="104"/>
      <c r="S23" s="104"/>
      <c r="T23" s="104"/>
      <c r="U23" s="103"/>
      <c r="V23" s="103"/>
      <c r="W23" s="23"/>
      <c r="X23" s="103"/>
    </row>
    <row r="24" spans="1:27" ht="48.75" customHeight="1" thickBot="1" x14ac:dyDescent="0.4">
      <c r="A24" s="27"/>
      <c r="B24" s="23"/>
      <c r="C24" s="23"/>
      <c r="D24" s="28"/>
      <c r="E24" s="120" t="s">
        <v>62</v>
      </c>
      <c r="F24" s="121">
        <f>COUNTA(H31:H40)</f>
        <v>0</v>
      </c>
      <c r="G24" s="24"/>
      <c r="H24" s="943" t="s">
        <v>153</v>
      </c>
      <c r="I24" s="944"/>
      <c r="J24" s="124">
        <f>COUNTIF(I31:I38,"Acción Preventiva y/o de mejora")</f>
        <v>0</v>
      </c>
      <c r="K24" s="105"/>
      <c r="L24" s="101"/>
      <c r="M24" s="107">
        <v>2016</v>
      </c>
      <c r="N24" s="37">
        <v>0</v>
      </c>
      <c r="O24" s="108">
        <v>13</v>
      </c>
      <c r="P24" s="104"/>
      <c r="Q24" s="104"/>
      <c r="R24" s="105"/>
      <c r="S24" s="105"/>
      <c r="T24" s="105"/>
      <c r="U24" s="103"/>
      <c r="V24" s="103"/>
      <c r="W24" s="23"/>
      <c r="X24" s="103"/>
    </row>
    <row r="25" spans="1:27" ht="53.25" customHeight="1" x14ac:dyDescent="0.35">
      <c r="A25" s="27"/>
      <c r="B25" s="23"/>
      <c r="C25" s="23"/>
      <c r="D25" s="33"/>
      <c r="E25" s="122" t="s">
        <v>149</v>
      </c>
      <c r="F25" s="121">
        <f>COUNTIF(W31:W35, "Vencida")</f>
        <v>0</v>
      </c>
      <c r="G25" s="24"/>
      <c r="H25" s="945"/>
      <c r="I25" s="945"/>
      <c r="J25" s="111"/>
      <c r="K25" s="105"/>
      <c r="L25" s="101"/>
      <c r="M25" s="109">
        <v>2017</v>
      </c>
      <c r="N25" s="46"/>
      <c r="O25" s="110"/>
      <c r="P25" s="104"/>
      <c r="Q25" s="104"/>
      <c r="R25" s="105"/>
      <c r="S25" s="105"/>
      <c r="T25" s="105"/>
      <c r="U25" s="103"/>
      <c r="V25" s="103"/>
      <c r="W25" s="23"/>
      <c r="X25" s="58"/>
    </row>
    <row r="26" spans="1:27" ht="48.75" customHeight="1" x14ac:dyDescent="0.35">
      <c r="A26" s="27"/>
      <c r="B26" s="23"/>
      <c r="C26" s="23"/>
      <c r="D26" s="28"/>
      <c r="E26" s="122" t="s">
        <v>150</v>
      </c>
      <c r="F26" s="299">
        <f>COUNTIF(W31:W40, "En ejecución")</f>
        <v>0</v>
      </c>
      <c r="G26" s="24"/>
      <c r="H26" s="945"/>
      <c r="I26" s="945"/>
      <c r="J26" s="166"/>
      <c r="K26" s="111"/>
      <c r="L26" s="101"/>
      <c r="M26" s="109">
        <v>2018</v>
      </c>
      <c r="N26" s="46"/>
      <c r="O26" s="110"/>
      <c r="P26" s="104"/>
      <c r="Q26" s="104"/>
      <c r="R26" s="105"/>
      <c r="S26" s="105"/>
      <c r="T26" s="105"/>
      <c r="U26" s="103"/>
      <c r="V26" s="103"/>
      <c r="W26" s="23"/>
      <c r="X26" s="58"/>
    </row>
    <row r="27" spans="1:27" ht="51" customHeight="1" thickBot="1" x14ac:dyDescent="0.4">
      <c r="A27" s="27"/>
      <c r="B27" s="23"/>
      <c r="C27" s="23"/>
      <c r="D27" s="33"/>
      <c r="E27" s="123" t="s">
        <v>152</v>
      </c>
      <c r="F27" s="124">
        <f>COUNTIF(W31:W40,"Cerrada")</f>
        <v>0</v>
      </c>
      <c r="G27" s="24"/>
      <c r="H27" s="25"/>
      <c r="I27" s="102"/>
      <c r="J27" s="101"/>
      <c r="K27" s="101"/>
      <c r="L27" s="101"/>
      <c r="M27" s="112" t="s">
        <v>74</v>
      </c>
      <c r="N27" s="113">
        <f>SUM(N24:N26)</f>
        <v>0</v>
      </c>
      <c r="O27" s="149">
        <f>SUM(O24:O26)</f>
        <v>13</v>
      </c>
      <c r="P27" s="104"/>
      <c r="Q27" s="104"/>
      <c r="R27" s="105"/>
      <c r="S27" s="105"/>
      <c r="T27" s="105"/>
      <c r="U27" s="103"/>
      <c r="V27" s="103"/>
      <c r="W27" s="23"/>
      <c r="X27" s="58"/>
    </row>
    <row r="28" spans="1:27" ht="41.25" customHeight="1" thickBot="1" x14ac:dyDescent="0.4">
      <c r="A28" s="27"/>
      <c r="B28" s="23"/>
      <c r="C28" s="23"/>
      <c r="D28" s="23"/>
      <c r="E28" s="96"/>
      <c r="F28" s="97"/>
      <c r="G28" s="24"/>
      <c r="H28" s="25"/>
      <c r="I28" s="98"/>
      <c r="J28" s="99"/>
      <c r="K28" s="98"/>
      <c r="L28" s="99"/>
      <c r="M28" s="116"/>
      <c r="N28" s="26"/>
      <c r="O28" s="26"/>
      <c r="P28" s="26"/>
      <c r="Q28" s="26"/>
      <c r="R28" s="20"/>
      <c r="S28" s="20"/>
      <c r="T28" s="20"/>
      <c r="U28" s="20"/>
      <c r="V28" s="20"/>
      <c r="W28" s="20"/>
      <c r="X28" s="20"/>
    </row>
    <row r="29" spans="1:27" s="90" customFormat="1" ht="45" customHeight="1" thickBot="1" x14ac:dyDescent="0.25">
      <c r="A29" s="837" t="s">
        <v>77</v>
      </c>
      <c r="B29" s="838"/>
      <c r="C29" s="838"/>
      <c r="D29" s="838"/>
      <c r="E29" s="838"/>
      <c r="F29" s="838"/>
      <c r="G29" s="839"/>
      <c r="H29" s="840" t="s">
        <v>78</v>
      </c>
      <c r="I29" s="841"/>
      <c r="J29" s="841"/>
      <c r="K29" s="841"/>
      <c r="L29" s="841"/>
      <c r="M29" s="841"/>
      <c r="N29" s="842"/>
      <c r="O29" s="856" t="s">
        <v>79</v>
      </c>
      <c r="P29" s="937"/>
      <c r="Q29" s="937"/>
      <c r="R29" s="937"/>
      <c r="S29" s="857"/>
      <c r="T29" s="858" t="s">
        <v>145</v>
      </c>
      <c r="U29" s="859"/>
      <c r="V29" s="859"/>
      <c r="W29" s="859"/>
      <c r="X29" s="860"/>
      <c r="Y29" s="92"/>
      <c r="Z29" s="93"/>
      <c r="AA29" s="94"/>
    </row>
    <row r="30" spans="1:27" ht="63" customHeight="1" thickBot="1" x14ac:dyDescent="0.3">
      <c r="A30" s="180" t="s">
        <v>151</v>
      </c>
      <c r="B30" s="181" t="s">
        <v>3</v>
      </c>
      <c r="C30" s="181" t="s">
        <v>81</v>
      </c>
      <c r="D30" s="181" t="s">
        <v>137</v>
      </c>
      <c r="E30" s="181" t="s">
        <v>138</v>
      </c>
      <c r="F30" s="181" t="s">
        <v>139</v>
      </c>
      <c r="G30" s="182" t="s">
        <v>140</v>
      </c>
      <c r="H30" s="183" t="s">
        <v>143</v>
      </c>
      <c r="I30" s="181" t="s">
        <v>5</v>
      </c>
      <c r="J30" s="181" t="s">
        <v>82</v>
      </c>
      <c r="K30" s="184" t="s">
        <v>83</v>
      </c>
      <c r="L30" s="184" t="s">
        <v>85</v>
      </c>
      <c r="M30" s="184" t="s">
        <v>86</v>
      </c>
      <c r="N30" s="185" t="s">
        <v>87</v>
      </c>
      <c r="O30" s="901" t="s">
        <v>88</v>
      </c>
      <c r="P30" s="902"/>
      <c r="Q30" s="902"/>
      <c r="R30" s="903"/>
      <c r="S30" s="185" t="s">
        <v>89</v>
      </c>
      <c r="T30" s="186" t="s">
        <v>88</v>
      </c>
      <c r="U30" s="184" t="s">
        <v>89</v>
      </c>
      <c r="V30" s="184" t="s">
        <v>162</v>
      </c>
      <c r="W30" s="184" t="s">
        <v>90</v>
      </c>
      <c r="X30" s="185" t="s">
        <v>159</v>
      </c>
      <c r="Y30" s="91"/>
      <c r="Z30" s="95"/>
      <c r="AA30" s="95"/>
    </row>
    <row r="31" spans="1:27" ht="39.75" customHeight="1" x14ac:dyDescent="0.25">
      <c r="A31" s="320"/>
      <c r="B31" s="176"/>
      <c r="C31" s="176"/>
      <c r="D31" s="179"/>
      <c r="E31" s="177"/>
      <c r="F31" s="176"/>
      <c r="G31" s="178"/>
      <c r="H31" s="178"/>
      <c r="I31" s="176"/>
      <c r="J31" s="176"/>
      <c r="K31" s="176"/>
      <c r="L31" s="179"/>
      <c r="M31" s="179"/>
      <c r="N31" s="179"/>
      <c r="O31" s="949"/>
      <c r="P31" s="949"/>
      <c r="Q31" s="949"/>
      <c r="R31" s="949"/>
      <c r="S31" s="177"/>
      <c r="T31" s="245"/>
      <c r="U31" s="246"/>
      <c r="V31" s="174"/>
      <c r="W31" s="282"/>
      <c r="X31" s="247"/>
      <c r="Y31" s="70"/>
      <c r="Z31" s="1"/>
    </row>
    <row r="32" spans="1:27" x14ac:dyDescent="0.25">
      <c r="A32" s="1"/>
      <c r="B32" s="1"/>
      <c r="C32" s="1"/>
      <c r="D32" s="1"/>
      <c r="E32" s="16"/>
      <c r="F32" s="1"/>
      <c r="G32" s="16"/>
      <c r="H32" s="16"/>
      <c r="I32" s="1"/>
      <c r="J32" s="1"/>
      <c r="K32" s="1"/>
      <c r="L32" s="1"/>
      <c r="M32" s="1"/>
      <c r="N32" s="1"/>
      <c r="O32" s="1"/>
      <c r="P32" s="1"/>
      <c r="Q32" s="1"/>
      <c r="R32" s="1"/>
      <c r="S32" s="1"/>
      <c r="T32" s="15"/>
      <c r="U32" s="15"/>
      <c r="V32" s="15"/>
      <c r="W32" s="13"/>
      <c r="X32" s="16"/>
      <c r="Y32" s="1"/>
      <c r="Z32" s="1"/>
    </row>
    <row r="33" spans="1:26" x14ac:dyDescent="0.25">
      <c r="A33" s="1"/>
      <c r="B33" s="1"/>
      <c r="C33" s="1"/>
      <c r="D33" s="1"/>
      <c r="E33" s="16"/>
      <c r="F33" s="1"/>
      <c r="G33" s="16"/>
      <c r="H33" s="16"/>
      <c r="I33" s="1"/>
      <c r="J33" s="1"/>
      <c r="K33" s="1"/>
      <c r="L33" s="1"/>
      <c r="M33" s="1"/>
      <c r="N33" s="1"/>
      <c r="O33" s="1"/>
      <c r="P33" s="1"/>
      <c r="Q33" s="1"/>
      <c r="R33" s="1"/>
      <c r="S33" s="1"/>
      <c r="T33" s="15"/>
      <c r="U33" s="15"/>
      <c r="V33" s="15"/>
      <c r="W33" s="13"/>
      <c r="X33" s="16"/>
      <c r="Y33" s="1"/>
      <c r="Z33" s="1"/>
    </row>
    <row r="34" spans="1:26" x14ac:dyDescent="0.25">
      <c r="A34" s="1"/>
      <c r="B34" s="1"/>
      <c r="C34" s="1"/>
      <c r="D34" s="1"/>
      <c r="E34" s="16"/>
      <c r="F34" s="1"/>
      <c r="G34" s="16"/>
      <c r="H34" s="16"/>
      <c r="I34" s="1"/>
      <c r="J34" s="1"/>
      <c r="K34" s="1"/>
      <c r="L34" s="1"/>
      <c r="M34" s="1"/>
      <c r="N34" s="1"/>
      <c r="O34" s="1"/>
      <c r="P34" s="1"/>
      <c r="Q34" s="1"/>
      <c r="R34" s="1"/>
      <c r="S34" s="1"/>
      <c r="T34" s="15"/>
      <c r="U34" s="15"/>
      <c r="V34" s="15"/>
      <c r="W34" s="13"/>
      <c r="X34" s="16"/>
      <c r="Y34" s="1"/>
      <c r="Z34" s="1"/>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
      <c r="F91" s="1"/>
      <c r="G91" s="1"/>
      <c r="H91" s="1"/>
      <c r="I91" s="1"/>
      <c r="J91" s="1"/>
      <c r="K91" s="1"/>
      <c r="L91" s="1"/>
      <c r="M91" s="1"/>
      <c r="N91" s="1"/>
      <c r="O91" s="1"/>
      <c r="P91" s="1"/>
      <c r="Q91" s="1"/>
      <c r="R91" s="1"/>
      <c r="S91" s="1"/>
      <c r="T91" s="1"/>
      <c r="U91" s="1"/>
      <c r="V91" s="1"/>
      <c r="W91" s="13"/>
      <c r="X91" s="1"/>
      <c r="Y91" s="1"/>
      <c r="Z91" s="1"/>
    </row>
    <row r="92" spans="1:26" x14ac:dyDescent="0.25">
      <c r="W92" s="13"/>
    </row>
    <row r="93" spans="1:26" x14ac:dyDescent="0.25">
      <c r="W93" s="13"/>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sheetData>
  <protectedRanges>
    <protectedRange sqref="O31:Q31 S31" name="Rango1" securityDescriptor="O:WDG:WDD:(A;;CC;;;S-1-5-21-1528164968-1790463351-673733271-1117)"/>
  </protectedRanges>
  <mergeCells count="17">
    <mergeCell ref="T29:X29"/>
    <mergeCell ref="A17:C20"/>
    <mergeCell ref="D17:W20"/>
    <mergeCell ref="A22:C22"/>
    <mergeCell ref="E22:F22"/>
    <mergeCell ref="H22:J22"/>
    <mergeCell ref="M22:O22"/>
    <mergeCell ref="O30:R30"/>
    <mergeCell ref="O31:R31"/>
    <mergeCell ref="A23:C23"/>
    <mergeCell ref="H23:I23"/>
    <mergeCell ref="H24:I24"/>
    <mergeCell ref="H25:I25"/>
    <mergeCell ref="H26:I26"/>
    <mergeCell ref="A29:G29"/>
    <mergeCell ref="H29:N29"/>
    <mergeCell ref="O29:S29"/>
  </mergeCells>
  <conditionalFormatting sqref="W31">
    <cfRule type="containsText" dxfId="56" priority="1" stopIfTrue="1" operator="containsText" text="Cerrada">
      <formula>NOT(ISERROR(SEARCH("Cerrada",W31)))</formula>
    </cfRule>
    <cfRule type="containsText" dxfId="55" priority="2" stopIfTrue="1" operator="containsText" text="En ejecución">
      <formula>NOT(ISERROR(SEARCH("En ejecución",W31)))</formula>
    </cfRule>
    <cfRule type="containsText" dxfId="54" priority="3" stopIfTrue="1" operator="containsText" text="Vencida">
      <formula>NOT(ISERROR(SEARCH("Vencida",W31)))</formula>
    </cfRule>
  </conditionalFormatting>
  <dataValidations count="3">
    <dataValidation type="list" allowBlank="1" showInputMessage="1" showErrorMessage="1" sqref="W31">
      <formula1>$I$2:$I$4</formula1>
    </dataValidation>
    <dataValidation type="list" allowBlank="1" showInputMessage="1" showErrorMessage="1" sqref="V31">
      <formula1>$J$2:$J$4</formula1>
    </dataValidation>
    <dataValidation type="list" allowBlank="1" showErrorMessage="1" sqref="A23">
      <formula1>PROCESOS</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918"/>
  <sheetViews>
    <sheetView showGridLines="0" topLeftCell="A20" zoomScale="85" zoomScaleNormal="85" workbookViewId="0">
      <selection activeCell="A26" sqref="A26"/>
    </sheetView>
  </sheetViews>
  <sheetFormatPr baseColWidth="10" defaultColWidth="14.42578125" defaultRowHeight="15" customHeight="1" x14ac:dyDescent="0.25"/>
  <cols>
    <col min="1" max="1" width="6.5703125" style="165" customWidth="1"/>
    <col min="2" max="2" width="10.7109375" style="165" customWidth="1"/>
    <col min="3" max="3" width="17.5703125" style="165" customWidth="1"/>
    <col min="4" max="4" width="21.5703125" style="165" customWidth="1"/>
    <col min="5" max="5" width="52.28515625" style="165" customWidth="1"/>
    <col min="6" max="6" width="24.140625" style="165" customWidth="1"/>
    <col min="7" max="7" width="37.28515625" style="165" customWidth="1"/>
    <col min="8" max="8" width="25.85546875" style="165" customWidth="1"/>
    <col min="9" max="9" width="14" style="165" customWidth="1"/>
    <col min="10" max="10" width="18" style="165" customWidth="1"/>
    <col min="11" max="11" width="18.5703125" style="165" customWidth="1"/>
    <col min="12" max="12" width="20" style="165" customWidth="1"/>
    <col min="13" max="13" width="18.28515625" style="165" customWidth="1"/>
    <col min="14" max="15" width="18" style="165" customWidth="1"/>
    <col min="16" max="16" width="26.28515625" style="165" customWidth="1"/>
    <col min="17" max="17" width="24.85546875" style="165" customWidth="1"/>
    <col min="18" max="18" width="19.42578125" style="165" customWidth="1"/>
    <col min="19" max="19" width="43.28515625" style="165" customWidth="1"/>
    <col min="20" max="20" width="57.28515625" style="165" customWidth="1"/>
    <col min="21" max="21" width="40.140625" style="165" customWidth="1"/>
    <col min="22" max="22" width="18.42578125" style="165" customWidth="1"/>
    <col min="23" max="23" width="19.42578125" style="165" customWidth="1"/>
    <col min="24" max="24" width="80.28515625" style="165" customWidth="1"/>
    <col min="25" max="25" width="31.140625" style="165" customWidth="1"/>
    <col min="26" max="26" width="14.42578125" style="165" customWidth="1"/>
    <col min="27" max="28" width="11" style="165" customWidth="1"/>
    <col min="29" max="16384" width="14.42578125" style="165"/>
  </cols>
  <sheetData>
    <row r="1" spans="1:26" ht="44.25" hidden="1" customHeight="1" x14ac:dyDescent="0.35">
      <c r="A1" s="2"/>
      <c r="B1" s="81"/>
      <c r="C1" s="82" t="s">
        <v>1</v>
      </c>
      <c r="D1" s="82" t="s">
        <v>2</v>
      </c>
      <c r="E1" s="5"/>
      <c r="F1" s="6" t="s">
        <v>3</v>
      </c>
      <c r="G1" s="6" t="s">
        <v>141</v>
      </c>
      <c r="H1" s="6" t="s">
        <v>5</v>
      </c>
      <c r="I1" s="6" t="s">
        <v>7</v>
      </c>
      <c r="J1" s="6" t="s">
        <v>162</v>
      </c>
      <c r="K1" s="1"/>
      <c r="L1" s="8"/>
      <c r="M1" s="7"/>
      <c r="N1" s="7"/>
      <c r="O1" s="7"/>
      <c r="P1" s="7"/>
      <c r="Q1" s="7"/>
      <c r="R1" s="7"/>
      <c r="S1" s="1"/>
      <c r="T1" s="1"/>
      <c r="U1" s="1"/>
      <c r="V1" s="1"/>
      <c r="W1" s="1"/>
      <c r="X1" s="1"/>
      <c r="Y1" s="1"/>
    </row>
    <row r="2" spans="1:26" s="72" customFormat="1" ht="26.25" hidden="1" thickBot="1" x14ac:dyDescent="0.25">
      <c r="A2" s="68"/>
      <c r="B2" s="80"/>
      <c r="C2" s="83" t="s">
        <v>8</v>
      </c>
      <c r="D2" s="84" t="s">
        <v>9</v>
      </c>
      <c r="E2" s="75"/>
      <c r="F2" s="87" t="s">
        <v>10</v>
      </c>
      <c r="G2" s="88" t="s">
        <v>158</v>
      </c>
      <c r="H2" s="87" t="s">
        <v>24</v>
      </c>
      <c r="I2" s="152" t="s">
        <v>146</v>
      </c>
      <c r="J2" s="73" t="s">
        <v>160</v>
      </c>
      <c r="K2" s="68"/>
      <c r="L2" s="69"/>
      <c r="M2" s="71"/>
      <c r="N2" s="71"/>
      <c r="O2" s="71"/>
      <c r="P2" s="71"/>
      <c r="Q2" s="71"/>
      <c r="R2" s="71"/>
      <c r="S2" s="68"/>
      <c r="T2" s="68"/>
      <c r="U2" s="68"/>
      <c r="V2" s="68"/>
      <c r="W2" s="68"/>
      <c r="X2" s="68"/>
      <c r="Y2" s="68"/>
    </row>
    <row r="3" spans="1:26" s="72" customFormat="1" ht="26.25" hidden="1" thickBot="1" x14ac:dyDescent="0.25">
      <c r="A3" s="68"/>
      <c r="B3" s="80"/>
      <c r="C3" s="83" t="s">
        <v>14</v>
      </c>
      <c r="D3" s="84" t="s">
        <v>15</v>
      </c>
      <c r="E3" s="75"/>
      <c r="F3" s="87" t="s">
        <v>132</v>
      </c>
      <c r="G3" s="88" t="s">
        <v>11</v>
      </c>
      <c r="H3" s="88" t="s">
        <v>144</v>
      </c>
      <c r="I3" s="154" t="s">
        <v>147</v>
      </c>
      <c r="J3" s="73" t="s">
        <v>163</v>
      </c>
      <c r="K3" s="68"/>
      <c r="L3" s="69"/>
      <c r="M3" s="71"/>
      <c r="N3" s="71"/>
      <c r="O3" s="71"/>
      <c r="P3" s="71"/>
      <c r="Q3" s="71"/>
      <c r="R3" s="71"/>
      <c r="S3" s="68"/>
      <c r="T3" s="68"/>
      <c r="U3" s="68"/>
      <c r="V3" s="68"/>
      <c r="W3" s="68"/>
      <c r="X3" s="68"/>
      <c r="Y3" s="68"/>
    </row>
    <row r="4" spans="1:26" s="72" customFormat="1" ht="26.25" hidden="1" thickBot="1" x14ac:dyDescent="0.25">
      <c r="A4" s="68"/>
      <c r="B4" s="80"/>
      <c r="C4" s="83" t="s">
        <v>123</v>
      </c>
      <c r="D4" s="84" t="s">
        <v>127</v>
      </c>
      <c r="E4" s="75"/>
      <c r="F4" s="87" t="s">
        <v>133</v>
      </c>
      <c r="G4" s="88" t="s">
        <v>142</v>
      </c>
      <c r="H4" s="76"/>
      <c r="I4" s="153" t="s">
        <v>30</v>
      </c>
      <c r="J4" s="73" t="s">
        <v>161</v>
      </c>
      <c r="K4" s="68"/>
      <c r="L4" s="69"/>
      <c r="M4" s="71"/>
      <c r="N4" s="71"/>
      <c r="O4" s="71"/>
      <c r="P4" s="71"/>
      <c r="Q4" s="71"/>
      <c r="R4" s="71"/>
      <c r="S4" s="68"/>
      <c r="T4" s="68"/>
      <c r="U4" s="68"/>
      <c r="V4" s="68"/>
      <c r="W4" s="68"/>
      <c r="X4" s="68"/>
      <c r="Y4" s="68"/>
    </row>
    <row r="5" spans="1:26" s="72" customFormat="1" ht="39" hidden="1" thickBot="1" x14ac:dyDescent="0.25">
      <c r="A5" s="68"/>
      <c r="B5" s="80"/>
      <c r="C5" s="84" t="s">
        <v>121</v>
      </c>
      <c r="D5" s="84" t="s">
        <v>129</v>
      </c>
      <c r="E5" s="75"/>
      <c r="F5" s="88" t="s">
        <v>134</v>
      </c>
      <c r="G5" s="88" t="s">
        <v>17</v>
      </c>
      <c r="H5" s="74"/>
      <c r="I5" s="73"/>
      <c r="J5" s="73"/>
      <c r="K5" s="68"/>
      <c r="L5" s="69"/>
      <c r="M5" s="71"/>
      <c r="N5" s="71"/>
      <c r="O5" s="71"/>
      <c r="P5" s="71"/>
      <c r="Q5" s="71"/>
      <c r="R5" s="71"/>
      <c r="S5" s="68"/>
      <c r="T5" s="68"/>
      <c r="U5" s="68"/>
      <c r="V5" s="68"/>
      <c r="W5" s="68"/>
      <c r="X5" s="68"/>
      <c r="Y5" s="68"/>
    </row>
    <row r="6" spans="1:26" s="72" customFormat="1" ht="26.25" hidden="1" thickBot="1" x14ac:dyDescent="0.25">
      <c r="A6" s="68"/>
      <c r="B6" s="80"/>
      <c r="C6" s="83" t="s">
        <v>38</v>
      </c>
      <c r="D6" s="84" t="s">
        <v>128</v>
      </c>
      <c r="F6" s="88" t="s">
        <v>135</v>
      </c>
      <c r="G6" s="74"/>
      <c r="H6" s="74"/>
      <c r="I6" s="73"/>
      <c r="J6" s="73"/>
      <c r="K6" s="68"/>
      <c r="L6" s="69"/>
      <c r="M6" s="71"/>
      <c r="N6" s="71"/>
      <c r="O6" s="71"/>
      <c r="P6" s="71"/>
      <c r="Q6" s="71"/>
      <c r="R6" s="71"/>
      <c r="S6" s="68"/>
      <c r="T6" s="68"/>
      <c r="U6" s="68"/>
      <c r="V6" s="68"/>
      <c r="W6" s="68"/>
      <c r="X6" s="68"/>
      <c r="Y6" s="68"/>
    </row>
    <row r="7" spans="1:26" s="72" customFormat="1" ht="26.25" hidden="1" thickBot="1" x14ac:dyDescent="0.25">
      <c r="A7" s="68"/>
      <c r="B7" s="80"/>
      <c r="C7" s="83" t="s">
        <v>42</v>
      </c>
      <c r="D7" s="84" t="s">
        <v>130</v>
      </c>
      <c r="E7" s="75"/>
      <c r="F7" s="76"/>
      <c r="G7" s="74"/>
      <c r="H7" s="74"/>
      <c r="I7" s="77"/>
      <c r="J7" s="77"/>
      <c r="K7" s="68"/>
      <c r="L7" s="69"/>
      <c r="M7" s="71"/>
      <c r="N7" s="71"/>
      <c r="O7" s="71"/>
      <c r="P7" s="71"/>
      <c r="Q7" s="71"/>
      <c r="R7" s="71"/>
      <c r="S7" s="68"/>
      <c r="T7" s="68"/>
      <c r="U7" s="68"/>
      <c r="V7" s="68"/>
      <c r="W7" s="68"/>
      <c r="X7" s="68"/>
      <c r="Y7" s="68"/>
    </row>
    <row r="8" spans="1:26" s="72" customFormat="1" ht="26.25" hidden="1" thickBot="1" x14ac:dyDescent="0.25">
      <c r="A8" s="68"/>
      <c r="B8" s="80"/>
      <c r="C8" s="83" t="s">
        <v>45</v>
      </c>
      <c r="D8" s="84" t="s">
        <v>35</v>
      </c>
      <c r="E8" s="75"/>
      <c r="F8" s="76"/>
      <c r="G8" s="74"/>
      <c r="H8" s="74"/>
      <c r="I8" s="73"/>
      <c r="J8" s="73"/>
      <c r="K8" s="68"/>
      <c r="L8" s="69"/>
      <c r="M8" s="71"/>
      <c r="N8" s="71"/>
      <c r="O8" s="71"/>
      <c r="P8" s="71"/>
      <c r="Q8" s="71"/>
      <c r="R8" s="71"/>
      <c r="S8" s="68"/>
      <c r="T8" s="68"/>
      <c r="U8" s="68"/>
      <c r="V8" s="68"/>
      <c r="W8" s="68"/>
      <c r="X8" s="68"/>
      <c r="Y8" s="68"/>
    </row>
    <row r="9" spans="1:26" s="72" customFormat="1" ht="51.75" hidden="1" thickBot="1" x14ac:dyDescent="0.25">
      <c r="A9" s="68"/>
      <c r="B9" s="80"/>
      <c r="C9" s="83" t="s">
        <v>124</v>
      </c>
      <c r="D9" s="84" t="s">
        <v>39</v>
      </c>
      <c r="E9" s="75"/>
      <c r="F9" s="74"/>
      <c r="G9" s="74"/>
      <c r="H9" s="74"/>
      <c r="I9" s="73"/>
      <c r="J9" s="73"/>
      <c r="K9" s="68"/>
      <c r="L9" s="69"/>
      <c r="M9" s="71"/>
      <c r="N9" s="71"/>
      <c r="O9" s="71"/>
      <c r="P9" s="71"/>
      <c r="Q9" s="71"/>
      <c r="R9" s="71"/>
      <c r="S9" s="68"/>
      <c r="T9" s="68"/>
      <c r="U9" s="68"/>
      <c r="V9" s="68"/>
      <c r="W9" s="68"/>
      <c r="X9" s="68"/>
      <c r="Y9" s="68"/>
    </row>
    <row r="10" spans="1:26" s="72" customFormat="1" ht="26.25" hidden="1" thickBot="1" x14ac:dyDescent="0.25">
      <c r="A10" s="68"/>
      <c r="B10" s="80"/>
      <c r="C10" s="83" t="s">
        <v>50</v>
      </c>
      <c r="D10" s="84" t="s">
        <v>43</v>
      </c>
      <c r="E10" s="75"/>
      <c r="F10" s="74"/>
      <c r="G10" s="74"/>
      <c r="H10" s="74"/>
      <c r="I10" s="73"/>
      <c r="J10" s="73"/>
      <c r="K10" s="68"/>
      <c r="L10" s="69"/>
      <c r="M10" s="71"/>
      <c r="N10" s="71"/>
      <c r="O10" s="71"/>
      <c r="P10" s="71"/>
      <c r="Q10" s="71"/>
      <c r="R10" s="71"/>
      <c r="S10" s="68"/>
      <c r="T10" s="68"/>
      <c r="U10" s="68"/>
      <c r="V10" s="68"/>
      <c r="W10" s="68"/>
      <c r="X10" s="68"/>
      <c r="Y10" s="68"/>
    </row>
    <row r="11" spans="1:26" s="72" customFormat="1" ht="39" hidden="1" thickBot="1" x14ac:dyDescent="0.25">
      <c r="A11" s="68"/>
      <c r="B11" s="80"/>
      <c r="C11" s="83" t="s">
        <v>52</v>
      </c>
      <c r="D11" s="84" t="s">
        <v>136</v>
      </c>
      <c r="E11" s="75"/>
      <c r="F11" s="74"/>
      <c r="G11" s="74"/>
      <c r="H11" s="74"/>
      <c r="I11" s="73"/>
      <c r="J11" s="73"/>
      <c r="K11" s="68"/>
      <c r="L11" s="69"/>
      <c r="M11" s="71"/>
      <c r="N11" s="71"/>
      <c r="O11" s="71"/>
      <c r="P11" s="71"/>
      <c r="Q11" s="71"/>
      <c r="R11" s="71"/>
      <c r="S11" s="68"/>
      <c r="T11" s="68"/>
      <c r="U11" s="68"/>
      <c r="V11" s="68"/>
      <c r="W11" s="68"/>
      <c r="X11" s="68"/>
      <c r="Y11" s="68"/>
    </row>
    <row r="12" spans="1:26" s="72" customFormat="1" ht="26.25" hidden="1" thickBot="1" x14ac:dyDescent="0.25">
      <c r="A12" s="68"/>
      <c r="B12" s="80"/>
      <c r="C12" s="83" t="s">
        <v>54</v>
      </c>
      <c r="D12" s="84" t="s">
        <v>131</v>
      </c>
      <c r="E12" s="75"/>
      <c r="F12" s="78"/>
      <c r="G12" s="78"/>
      <c r="H12" s="78"/>
      <c r="I12" s="79"/>
      <c r="J12" s="71"/>
      <c r="K12" s="71"/>
      <c r="L12" s="68"/>
      <c r="M12" s="69"/>
      <c r="N12" s="71"/>
      <c r="O12" s="71"/>
      <c r="P12" s="71"/>
      <c r="Q12" s="71"/>
      <c r="R12" s="71"/>
      <c r="S12" s="71"/>
      <c r="T12" s="68"/>
      <c r="U12" s="68"/>
      <c r="V12" s="68"/>
      <c r="W12" s="68"/>
      <c r="X12" s="68"/>
      <c r="Y12" s="68"/>
      <c r="Z12" s="68"/>
    </row>
    <row r="13" spans="1:26" s="72" customFormat="1" ht="39" hidden="1" thickBot="1" x14ac:dyDescent="0.25">
      <c r="A13" s="68"/>
      <c r="B13" s="80"/>
      <c r="C13" s="83" t="s">
        <v>55</v>
      </c>
      <c r="D13" s="84" t="s">
        <v>53</v>
      </c>
      <c r="E13" s="75"/>
      <c r="F13" s="78"/>
      <c r="G13" s="78"/>
      <c r="H13" s="78"/>
      <c r="I13" s="79"/>
      <c r="J13" s="71"/>
      <c r="K13" s="71"/>
      <c r="L13" s="68"/>
      <c r="M13" s="69"/>
      <c r="N13" s="71"/>
      <c r="O13" s="71"/>
      <c r="P13" s="71"/>
      <c r="Q13" s="71"/>
      <c r="R13" s="71"/>
      <c r="S13" s="71"/>
      <c r="T13" s="68"/>
      <c r="U13" s="68"/>
      <c r="V13" s="68"/>
      <c r="W13" s="68"/>
      <c r="X13" s="68"/>
      <c r="Y13" s="68"/>
      <c r="Z13" s="68"/>
    </row>
    <row r="14" spans="1:26" s="72" customFormat="1" ht="26.25" hidden="1" thickBot="1" x14ac:dyDescent="0.25">
      <c r="A14" s="68"/>
      <c r="B14" s="80"/>
      <c r="C14" s="84" t="s">
        <v>125</v>
      </c>
      <c r="D14" s="85"/>
      <c r="E14" s="75"/>
      <c r="F14" s="78"/>
      <c r="G14" s="78"/>
      <c r="H14" s="78"/>
      <c r="I14" s="79"/>
      <c r="J14" s="71"/>
      <c r="K14" s="71"/>
      <c r="L14" s="68"/>
      <c r="M14" s="69"/>
      <c r="N14" s="71"/>
      <c r="O14" s="71"/>
      <c r="P14" s="71"/>
      <c r="Q14" s="71"/>
      <c r="R14" s="71"/>
      <c r="S14" s="71"/>
      <c r="T14" s="68"/>
      <c r="U14" s="68"/>
      <c r="V14" s="68"/>
      <c r="W14" s="68"/>
      <c r="X14" s="68"/>
      <c r="Y14" s="68"/>
      <c r="Z14" s="68"/>
    </row>
    <row r="15" spans="1:26" s="72" customFormat="1" ht="39" hidden="1" thickBot="1" x14ac:dyDescent="0.25">
      <c r="A15" s="68"/>
      <c r="B15" s="80"/>
      <c r="C15" s="86" t="s">
        <v>21</v>
      </c>
      <c r="D15" s="84"/>
      <c r="E15" s="75"/>
      <c r="F15" s="78"/>
      <c r="G15" s="78"/>
      <c r="H15" s="78"/>
      <c r="I15" s="79"/>
      <c r="J15" s="71"/>
      <c r="K15" s="71"/>
      <c r="L15" s="68"/>
      <c r="M15" s="69"/>
      <c r="N15" s="71"/>
      <c r="O15" s="71"/>
      <c r="P15" s="71"/>
      <c r="Q15" s="71"/>
      <c r="R15" s="71"/>
      <c r="S15" s="71"/>
      <c r="T15" s="68"/>
      <c r="U15" s="68"/>
      <c r="V15" s="68"/>
      <c r="W15" s="68"/>
      <c r="X15" s="68"/>
      <c r="Y15" s="68"/>
      <c r="Z15" s="68"/>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843"/>
      <c r="B17" s="773"/>
      <c r="C17" s="774"/>
      <c r="D17" s="847" t="s">
        <v>56</v>
      </c>
      <c r="E17" s="848"/>
      <c r="F17" s="848"/>
      <c r="G17" s="848"/>
      <c r="H17" s="848"/>
      <c r="I17" s="848"/>
      <c r="J17" s="848"/>
      <c r="K17" s="848"/>
      <c r="L17" s="848"/>
      <c r="M17" s="848"/>
      <c r="N17" s="848"/>
      <c r="O17" s="848"/>
      <c r="P17" s="848"/>
      <c r="Q17" s="848"/>
      <c r="R17" s="848"/>
      <c r="S17" s="848"/>
      <c r="T17" s="848"/>
      <c r="U17" s="848"/>
      <c r="V17" s="848"/>
      <c r="W17" s="849"/>
      <c r="X17" s="114" t="s">
        <v>57</v>
      </c>
      <c r="Z17" s="1"/>
    </row>
    <row r="18" spans="1:27" ht="27.75" customHeight="1" x14ac:dyDescent="0.25">
      <c r="A18" s="844"/>
      <c r="B18" s="845"/>
      <c r="C18" s="743"/>
      <c r="D18" s="850"/>
      <c r="E18" s="851"/>
      <c r="F18" s="851"/>
      <c r="G18" s="851"/>
      <c r="H18" s="851"/>
      <c r="I18" s="851"/>
      <c r="J18" s="851"/>
      <c r="K18" s="851"/>
      <c r="L18" s="851"/>
      <c r="M18" s="851"/>
      <c r="N18" s="851"/>
      <c r="O18" s="851"/>
      <c r="P18" s="851"/>
      <c r="Q18" s="851"/>
      <c r="R18" s="851"/>
      <c r="S18" s="851"/>
      <c r="T18" s="851"/>
      <c r="U18" s="851"/>
      <c r="V18" s="851"/>
      <c r="W18" s="852"/>
      <c r="X18" s="168" t="s">
        <v>164</v>
      </c>
      <c r="Z18" s="1"/>
    </row>
    <row r="19" spans="1:27" ht="27.75" customHeight="1" x14ac:dyDescent="0.25">
      <c r="A19" s="844"/>
      <c r="B19" s="845"/>
      <c r="C19" s="743"/>
      <c r="D19" s="850"/>
      <c r="E19" s="851"/>
      <c r="F19" s="851"/>
      <c r="G19" s="851"/>
      <c r="H19" s="851"/>
      <c r="I19" s="851"/>
      <c r="J19" s="851"/>
      <c r="K19" s="851"/>
      <c r="L19" s="851"/>
      <c r="M19" s="851"/>
      <c r="N19" s="851"/>
      <c r="O19" s="851"/>
      <c r="P19" s="851"/>
      <c r="Q19" s="851"/>
      <c r="R19" s="851"/>
      <c r="S19" s="851"/>
      <c r="T19" s="851"/>
      <c r="U19" s="851"/>
      <c r="V19" s="851"/>
      <c r="W19" s="852"/>
      <c r="X19" s="169" t="s">
        <v>165</v>
      </c>
      <c r="Z19" s="1"/>
    </row>
    <row r="20" spans="1:27" ht="27.75" customHeight="1" thickBot="1" x14ac:dyDescent="0.3">
      <c r="A20" s="846"/>
      <c r="B20" s="732"/>
      <c r="C20" s="733"/>
      <c r="D20" s="853"/>
      <c r="E20" s="854"/>
      <c r="F20" s="854"/>
      <c r="G20" s="854"/>
      <c r="H20" s="854"/>
      <c r="I20" s="854"/>
      <c r="J20" s="854"/>
      <c r="K20" s="854"/>
      <c r="L20" s="854"/>
      <c r="M20" s="854"/>
      <c r="N20" s="854"/>
      <c r="O20" s="854"/>
      <c r="P20" s="854"/>
      <c r="Q20" s="854"/>
      <c r="R20" s="854"/>
      <c r="S20" s="854"/>
      <c r="T20" s="854"/>
      <c r="U20" s="854"/>
      <c r="V20" s="854"/>
      <c r="W20" s="855"/>
      <c r="X20" s="115"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931" t="s">
        <v>59</v>
      </c>
      <c r="B22" s="932"/>
      <c r="C22" s="933"/>
      <c r="D22" s="23"/>
      <c r="E22" s="929" t="str">
        <f>CONCATENATE("INFORME DE SEGUIMIENTO DEL PROCESO ",A23)</f>
        <v>INFORME DE SEGUIMIENTO DEL PROCESO ATENCIÓN AL CIUDADANO</v>
      </c>
      <c r="F22" s="930"/>
      <c r="G22" s="21"/>
      <c r="H22" s="938" t="s">
        <v>60</v>
      </c>
      <c r="I22" s="939"/>
      <c r="J22" s="940"/>
      <c r="K22" s="100"/>
      <c r="L22" s="100"/>
      <c r="M22" s="946" t="s">
        <v>61</v>
      </c>
      <c r="N22" s="947"/>
      <c r="O22" s="948"/>
      <c r="P22" s="104"/>
      <c r="Q22" s="104"/>
      <c r="R22" s="104"/>
      <c r="S22" s="104"/>
      <c r="T22" s="104"/>
      <c r="U22" s="104"/>
      <c r="V22" s="104"/>
      <c r="W22" s="104"/>
      <c r="X22" s="103"/>
    </row>
    <row r="23" spans="1:27" ht="53.25" customHeight="1" thickBot="1" x14ac:dyDescent="0.3">
      <c r="A23" s="934" t="s">
        <v>123</v>
      </c>
      <c r="B23" s="935"/>
      <c r="C23" s="936"/>
      <c r="D23" s="23"/>
      <c r="E23" s="118" t="s">
        <v>148</v>
      </c>
      <c r="F23" s="119">
        <f>COUNTA(E31:E40)</f>
        <v>1</v>
      </c>
      <c r="G23" s="21"/>
      <c r="H23" s="941" t="s">
        <v>69</v>
      </c>
      <c r="I23" s="942"/>
      <c r="J23" s="119">
        <f>COUNTIF(I31:I39,"Acción correctiva")</f>
        <v>0</v>
      </c>
      <c r="K23" s="105"/>
      <c r="L23" s="101"/>
      <c r="M23" s="106" t="s">
        <v>65</v>
      </c>
      <c r="N23" s="117" t="s">
        <v>66</v>
      </c>
      <c r="O23" s="148" t="s">
        <v>67</v>
      </c>
      <c r="P23" s="104"/>
      <c r="Q23" s="104"/>
      <c r="R23" s="104"/>
      <c r="S23" s="104"/>
      <c r="T23" s="104"/>
      <c r="U23" s="103"/>
      <c r="V23" s="103"/>
      <c r="W23" s="23"/>
      <c r="X23" s="103"/>
    </row>
    <row r="24" spans="1:27" ht="48.75" customHeight="1" thickBot="1" x14ac:dyDescent="0.4">
      <c r="A24" s="27"/>
      <c r="B24" s="23"/>
      <c r="C24" s="23"/>
      <c r="D24" s="28"/>
      <c r="E24" s="120" t="s">
        <v>62</v>
      </c>
      <c r="F24" s="121">
        <f>COUNTA(H31:H40)</f>
        <v>1</v>
      </c>
      <c r="G24" s="24"/>
      <c r="H24" s="943" t="s">
        <v>153</v>
      </c>
      <c r="I24" s="944"/>
      <c r="J24" s="124">
        <f>COUNTIF(I31:I39,"Acción Preventiva y/o de mejora")</f>
        <v>1</v>
      </c>
      <c r="K24" s="105"/>
      <c r="L24" s="101"/>
      <c r="M24" s="107">
        <v>2016</v>
      </c>
      <c r="N24" s="37"/>
      <c r="O24" s="108">
        <v>1</v>
      </c>
      <c r="P24" s="104"/>
      <c r="Q24" s="104"/>
      <c r="R24" s="105"/>
      <c r="S24" s="105"/>
      <c r="T24" s="105"/>
      <c r="U24" s="103"/>
      <c r="V24" s="103"/>
      <c r="W24" s="23"/>
      <c r="X24" s="103"/>
    </row>
    <row r="25" spans="1:27" ht="53.25" customHeight="1" x14ac:dyDescent="0.35">
      <c r="A25" s="27"/>
      <c r="B25" s="23"/>
      <c r="C25" s="23"/>
      <c r="D25" s="33"/>
      <c r="E25" s="122" t="s">
        <v>149</v>
      </c>
      <c r="F25" s="121">
        <f>COUNTIF(W31:W35, "Vencida")</f>
        <v>0</v>
      </c>
      <c r="G25" s="24"/>
      <c r="H25" s="945"/>
      <c r="I25" s="945"/>
      <c r="J25" s="111"/>
      <c r="K25" s="105"/>
      <c r="L25" s="101"/>
      <c r="M25" s="109">
        <v>2017</v>
      </c>
      <c r="N25" s="46"/>
      <c r="O25" s="110">
        <v>3</v>
      </c>
      <c r="P25" s="104"/>
      <c r="Q25" s="104"/>
      <c r="R25" s="105"/>
      <c r="S25" s="105"/>
      <c r="T25" s="105"/>
      <c r="U25" s="103"/>
      <c r="V25" s="103"/>
      <c r="W25" s="23"/>
      <c r="X25" s="58"/>
    </row>
    <row r="26" spans="1:27" ht="48.75" customHeight="1" x14ac:dyDescent="0.35">
      <c r="A26" s="27"/>
      <c r="B26" s="23"/>
      <c r="C26" s="23"/>
      <c r="D26" s="28"/>
      <c r="E26" s="122" t="s">
        <v>150</v>
      </c>
      <c r="F26" s="299">
        <f>COUNTIF(W31:W40, "En ejecución")</f>
        <v>1</v>
      </c>
      <c r="G26" s="24"/>
      <c r="H26" s="945"/>
      <c r="I26" s="945"/>
      <c r="J26" s="166"/>
      <c r="K26" s="111"/>
      <c r="L26" s="101"/>
      <c r="M26" s="109">
        <v>2018</v>
      </c>
      <c r="N26" s="46">
        <v>2</v>
      </c>
      <c r="O26" s="110"/>
      <c r="P26" s="104"/>
      <c r="Q26" s="104"/>
      <c r="R26" s="105"/>
      <c r="S26" s="105"/>
      <c r="T26" s="105"/>
      <c r="U26" s="103"/>
      <c r="V26" s="103"/>
      <c r="W26" s="23"/>
      <c r="X26" s="58"/>
    </row>
    <row r="27" spans="1:27" ht="51" customHeight="1" thickBot="1" x14ac:dyDescent="0.4">
      <c r="A27" s="27"/>
      <c r="B27" s="23"/>
      <c r="C27" s="23"/>
      <c r="D27" s="33"/>
      <c r="E27" s="123" t="s">
        <v>152</v>
      </c>
      <c r="F27" s="124">
        <f>COUNTIF(W31:W40,"Cerrada")</f>
        <v>0</v>
      </c>
      <c r="G27" s="24"/>
      <c r="H27" s="25"/>
      <c r="I27" s="102"/>
      <c r="J27" s="101"/>
      <c r="K27" s="101"/>
      <c r="L27" s="101"/>
      <c r="M27" s="112" t="s">
        <v>74</v>
      </c>
      <c r="N27" s="113">
        <f>SUM(N24:N26)</f>
        <v>2</v>
      </c>
      <c r="O27" s="149">
        <f>SUM(O24:O26)</f>
        <v>4</v>
      </c>
      <c r="P27" s="104"/>
      <c r="Q27" s="104"/>
      <c r="R27" s="105"/>
      <c r="S27" s="105"/>
      <c r="T27" s="105"/>
      <c r="U27" s="103"/>
      <c r="V27" s="103"/>
      <c r="W27" s="23"/>
      <c r="X27" s="58"/>
    </row>
    <row r="28" spans="1:27" ht="41.25" customHeight="1" thickBot="1" x14ac:dyDescent="0.4">
      <c r="A28" s="27"/>
      <c r="B28" s="23"/>
      <c r="C28" s="23"/>
      <c r="D28" s="23"/>
      <c r="E28" s="96"/>
      <c r="F28" s="97"/>
      <c r="G28" s="24"/>
      <c r="H28" s="25"/>
      <c r="I28" s="98"/>
      <c r="J28" s="99"/>
      <c r="K28" s="98"/>
      <c r="L28" s="99"/>
      <c r="M28" s="116"/>
      <c r="N28" s="26"/>
      <c r="O28" s="26"/>
      <c r="P28" s="26"/>
      <c r="Q28" s="26"/>
      <c r="R28" s="20"/>
      <c r="S28" s="20"/>
      <c r="T28" s="20"/>
      <c r="U28" s="20"/>
      <c r="V28" s="20"/>
      <c r="W28" s="20"/>
      <c r="X28" s="20"/>
    </row>
    <row r="29" spans="1:27" s="90" customFormat="1" ht="45" customHeight="1" thickBot="1" x14ac:dyDescent="0.25">
      <c r="A29" s="837" t="s">
        <v>77</v>
      </c>
      <c r="B29" s="838"/>
      <c r="C29" s="838"/>
      <c r="D29" s="838"/>
      <c r="E29" s="838"/>
      <c r="F29" s="838"/>
      <c r="G29" s="839"/>
      <c r="H29" s="840" t="s">
        <v>78</v>
      </c>
      <c r="I29" s="841"/>
      <c r="J29" s="841"/>
      <c r="K29" s="841"/>
      <c r="L29" s="841"/>
      <c r="M29" s="841"/>
      <c r="N29" s="842"/>
      <c r="O29" s="856" t="s">
        <v>79</v>
      </c>
      <c r="P29" s="937"/>
      <c r="Q29" s="937"/>
      <c r="R29" s="937"/>
      <c r="S29" s="857"/>
      <c r="T29" s="858" t="s">
        <v>145</v>
      </c>
      <c r="U29" s="859"/>
      <c r="V29" s="859"/>
      <c r="W29" s="859"/>
      <c r="X29" s="860"/>
      <c r="Y29" s="92"/>
      <c r="Z29" s="93"/>
      <c r="AA29" s="94"/>
    </row>
    <row r="30" spans="1:27" ht="63" customHeight="1" thickBot="1" x14ac:dyDescent="0.3">
      <c r="A30" s="180" t="s">
        <v>151</v>
      </c>
      <c r="B30" s="181" t="s">
        <v>3</v>
      </c>
      <c r="C30" s="181" t="s">
        <v>81</v>
      </c>
      <c r="D30" s="181" t="s">
        <v>137</v>
      </c>
      <c r="E30" s="181" t="s">
        <v>138</v>
      </c>
      <c r="F30" s="181" t="s">
        <v>139</v>
      </c>
      <c r="G30" s="182" t="s">
        <v>140</v>
      </c>
      <c r="H30" s="183" t="s">
        <v>143</v>
      </c>
      <c r="I30" s="181" t="s">
        <v>5</v>
      </c>
      <c r="J30" s="181" t="s">
        <v>82</v>
      </c>
      <c r="K30" s="184" t="s">
        <v>83</v>
      </c>
      <c r="L30" s="184" t="s">
        <v>85</v>
      </c>
      <c r="M30" s="184" t="s">
        <v>86</v>
      </c>
      <c r="N30" s="185" t="s">
        <v>87</v>
      </c>
      <c r="O30" s="901" t="s">
        <v>88</v>
      </c>
      <c r="P30" s="902"/>
      <c r="Q30" s="902"/>
      <c r="R30" s="903"/>
      <c r="S30" s="185" t="s">
        <v>89</v>
      </c>
      <c r="T30" s="186" t="s">
        <v>88</v>
      </c>
      <c r="U30" s="184" t="s">
        <v>89</v>
      </c>
      <c r="V30" s="184" t="s">
        <v>162</v>
      </c>
      <c r="W30" s="184" t="s">
        <v>90</v>
      </c>
      <c r="X30" s="185" t="s">
        <v>159</v>
      </c>
      <c r="Y30" s="91"/>
      <c r="Z30" s="95"/>
      <c r="AA30" s="95"/>
    </row>
    <row r="31" spans="1:27" s="435" customFormat="1" ht="243" customHeight="1" x14ac:dyDescent="0.25">
      <c r="A31" s="255">
        <v>1</v>
      </c>
      <c r="B31" s="255" t="s">
        <v>133</v>
      </c>
      <c r="C31" s="255" t="s">
        <v>9</v>
      </c>
      <c r="D31" s="256">
        <v>43432</v>
      </c>
      <c r="E31" s="255" t="s">
        <v>438</v>
      </c>
      <c r="F31" s="255" t="s">
        <v>142</v>
      </c>
      <c r="G31" s="255" t="s">
        <v>439</v>
      </c>
      <c r="H31" s="255" t="s">
        <v>440</v>
      </c>
      <c r="I31" s="255" t="s">
        <v>144</v>
      </c>
      <c r="J31" s="255" t="s">
        <v>441</v>
      </c>
      <c r="K31" s="255" t="s">
        <v>442</v>
      </c>
      <c r="L31" s="256">
        <v>43432</v>
      </c>
      <c r="M31" s="256">
        <v>43446</v>
      </c>
      <c r="N31" s="256">
        <v>43646</v>
      </c>
      <c r="O31" s="904" t="s">
        <v>1181</v>
      </c>
      <c r="P31" s="876"/>
      <c r="Q31" s="876"/>
      <c r="R31" s="877"/>
      <c r="S31" s="446" t="s">
        <v>1182</v>
      </c>
      <c r="T31" s="257" t="s">
        <v>1046</v>
      </c>
      <c r="U31" s="197" t="s">
        <v>943</v>
      </c>
      <c r="V31" s="255" t="s">
        <v>160</v>
      </c>
      <c r="W31" s="437" t="s">
        <v>147</v>
      </c>
      <c r="X31" s="322" t="s">
        <v>959</v>
      </c>
      <c r="Y31" s="70"/>
      <c r="Z31" s="1"/>
    </row>
    <row r="33" spans="1:26" x14ac:dyDescent="0.25">
      <c r="A33" s="1"/>
      <c r="B33" s="1"/>
      <c r="C33" s="1"/>
      <c r="D33" s="1"/>
      <c r="E33" s="16"/>
      <c r="F33" s="1"/>
      <c r="G33" s="16"/>
      <c r="H33" s="16"/>
      <c r="I33" s="1"/>
      <c r="J33" s="1"/>
      <c r="K33" s="1"/>
      <c r="L33" s="1"/>
      <c r="M33" s="1"/>
      <c r="N33" s="1"/>
      <c r="O33" s="1"/>
      <c r="P33" s="1"/>
      <c r="Q33" s="1"/>
      <c r="R33" s="1"/>
      <c r="S33" s="1"/>
      <c r="T33" s="15"/>
      <c r="U33" s="15"/>
      <c r="V33" s="15"/>
      <c r="W33" s="13"/>
      <c r="X33" s="16"/>
      <c r="Y33" s="1"/>
      <c r="Z33" s="1"/>
    </row>
    <row r="34" spans="1:26" x14ac:dyDescent="0.25">
      <c r="A34" s="1"/>
      <c r="B34" s="1"/>
      <c r="C34" s="1"/>
      <c r="D34" s="1"/>
      <c r="E34" s="16"/>
      <c r="F34" s="1"/>
      <c r="G34" s="16"/>
      <c r="H34" s="16"/>
      <c r="I34" s="1"/>
      <c r="J34" s="1"/>
      <c r="K34" s="1"/>
      <c r="L34" s="1"/>
      <c r="M34" s="1"/>
      <c r="N34" s="1"/>
      <c r="O34" s="1"/>
      <c r="P34" s="1"/>
      <c r="Q34" s="1"/>
      <c r="R34" s="1"/>
      <c r="S34" s="1"/>
      <c r="T34" s="15"/>
      <c r="U34" s="15"/>
      <c r="V34" s="15"/>
      <c r="W34" s="13"/>
      <c r="X34" s="16"/>
      <c r="Y34" s="1"/>
      <c r="Z34" s="1"/>
    </row>
    <row r="35" spans="1:26" x14ac:dyDescent="0.25">
      <c r="A35" s="1"/>
      <c r="B35" s="1"/>
      <c r="C35" s="1"/>
      <c r="D35" s="1"/>
      <c r="E35" s="16"/>
      <c r="F35" s="1"/>
      <c r="G35" s="16"/>
      <c r="H35" s="16"/>
      <c r="I35" s="1"/>
      <c r="J35" s="1"/>
      <c r="K35" s="1"/>
      <c r="L35" s="1"/>
      <c r="M35" s="1"/>
      <c r="N35" s="1"/>
      <c r="O35" s="1"/>
      <c r="P35" s="1"/>
      <c r="Q35" s="1"/>
      <c r="R35" s="1"/>
      <c r="S35" s="1"/>
      <c r="T35" s="15"/>
      <c r="U35" s="15"/>
      <c r="V35" s="15"/>
      <c r="W35" s="13"/>
      <c r="X35" s="16"/>
      <c r="Y35" s="1"/>
      <c r="Z35" s="1"/>
    </row>
    <row r="36" spans="1:26" x14ac:dyDescent="0.25">
      <c r="A36" s="1"/>
      <c r="B36" s="1"/>
      <c r="C36" s="1"/>
      <c r="D36" s="1"/>
      <c r="E36" s="16"/>
      <c r="F36" s="1"/>
      <c r="G36" s="16"/>
      <c r="H36" s="16"/>
      <c r="I36" s="1"/>
      <c r="J36" s="1"/>
      <c r="K36" s="1"/>
      <c r="L36" s="1"/>
      <c r="M36" s="1"/>
      <c r="N36" s="1"/>
      <c r="O36" s="1"/>
      <c r="P36" s="1"/>
      <c r="Q36" s="1"/>
      <c r="R36" s="1"/>
      <c r="S36" s="1"/>
      <c r="T36" s="15"/>
      <c r="U36" s="15"/>
      <c r="V36" s="15"/>
      <c r="W36" s="13"/>
      <c r="X36" s="16"/>
      <c r="Y36" s="1"/>
      <c r="Z36" s="1"/>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
      <c r="F92" s="1"/>
      <c r="G92" s="1"/>
      <c r="H92" s="1"/>
      <c r="I92" s="1"/>
      <c r="J92" s="1"/>
      <c r="K92" s="1"/>
      <c r="L92" s="1"/>
      <c r="M92" s="1"/>
      <c r="N92" s="1"/>
      <c r="O92" s="1"/>
      <c r="P92" s="1"/>
      <c r="Q92" s="1"/>
      <c r="R92" s="1"/>
      <c r="S92" s="1"/>
      <c r="T92" s="1"/>
      <c r="U92" s="1"/>
      <c r="V92" s="1"/>
      <c r="W92" s="13"/>
      <c r="X92" s="1"/>
      <c r="Y92" s="1"/>
      <c r="Z92" s="1"/>
    </row>
    <row r="93" spans="1:26" x14ac:dyDescent="0.25">
      <c r="W93" s="13"/>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sheetData>
  <mergeCells count="17">
    <mergeCell ref="A17:C20"/>
    <mergeCell ref="D17:W20"/>
    <mergeCell ref="A22:C22"/>
    <mergeCell ref="E22:F22"/>
    <mergeCell ref="H22:J22"/>
    <mergeCell ref="M22:O22"/>
    <mergeCell ref="A23:C23"/>
    <mergeCell ref="H23:I23"/>
    <mergeCell ref="H24:I24"/>
    <mergeCell ref="H25:I25"/>
    <mergeCell ref="H26:I26"/>
    <mergeCell ref="O31:R31"/>
    <mergeCell ref="A29:G29"/>
    <mergeCell ref="H29:N29"/>
    <mergeCell ref="O29:S29"/>
    <mergeCell ref="T29:X29"/>
    <mergeCell ref="O30:R30"/>
  </mergeCells>
  <conditionalFormatting sqref="W31">
    <cfRule type="containsText" dxfId="53" priority="1" stopIfTrue="1" operator="containsText" text="Cerrada">
      <formula>NOT(ISERROR(SEARCH("Cerrada",W31)))</formula>
    </cfRule>
    <cfRule type="containsText" dxfId="52" priority="2" stopIfTrue="1" operator="containsText" text="En ejecución">
      <formula>NOT(ISERROR(SEARCH("En ejecución",W31)))</formula>
    </cfRule>
    <cfRule type="containsText" dxfId="51" priority="3" stopIfTrue="1" operator="containsText" text="Vencida">
      <formula>NOT(ISERROR(SEARCH("Vencida",W31)))</formula>
    </cfRule>
  </conditionalFormatting>
  <dataValidations count="7">
    <dataValidation type="list" allowBlank="1" showErrorMessage="1" sqref="A23">
      <formula1>PROCESOS</formula1>
    </dataValidation>
    <dataValidation type="list" allowBlank="1" showInputMessage="1" showErrorMessage="1" sqref="B31">
      <formula1>$F$2:$F$6</formula1>
    </dataValidation>
    <dataValidation type="list" allowBlank="1" showInputMessage="1" showErrorMessage="1" sqref="C31">
      <formula1>$D$2:$D$13</formula1>
    </dataValidation>
    <dataValidation type="list" allowBlank="1" showInputMessage="1" showErrorMessage="1" sqref="F31">
      <formula1>$G$2:$G$5</formula1>
    </dataValidation>
    <dataValidation type="list" allowBlank="1" showInputMessage="1" showErrorMessage="1" sqref="I31">
      <formula1>$H$2:$H$3</formula1>
    </dataValidation>
    <dataValidation type="list" allowBlank="1" showInputMessage="1" showErrorMessage="1" sqref="V31">
      <formula1>$J$2:$J$4</formula1>
    </dataValidation>
    <dataValidation type="list" allowBlank="1" showInputMessage="1" showErrorMessage="1" sqref="W31">
      <formula1>$I$2:$I$4</formula1>
    </dataValidation>
  </dataValidations>
  <hyperlinks>
    <hyperlink ref="U31" r:id="rId1"/>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919"/>
  <sheetViews>
    <sheetView showGridLines="0" topLeftCell="A23" zoomScale="80" zoomScaleNormal="80" workbookViewId="0">
      <selection activeCell="G25" sqref="G25"/>
    </sheetView>
  </sheetViews>
  <sheetFormatPr baseColWidth="10" defaultColWidth="14.42578125" defaultRowHeight="15" customHeight="1" x14ac:dyDescent="0.25"/>
  <cols>
    <col min="1" max="1" width="6.5703125" style="165" customWidth="1"/>
    <col min="2" max="2" width="10.7109375" style="165" customWidth="1"/>
    <col min="3" max="3" width="17.5703125" style="165" customWidth="1"/>
    <col min="4" max="4" width="21.5703125" style="165" customWidth="1"/>
    <col min="5" max="5" width="52.28515625" style="165" customWidth="1"/>
    <col min="6" max="6" width="24.140625" style="165" customWidth="1"/>
    <col min="7" max="7" width="26.5703125" style="165" customWidth="1"/>
    <col min="8" max="8" width="25.85546875" style="165" customWidth="1"/>
    <col min="9" max="9" width="14" style="165" customWidth="1"/>
    <col min="10" max="10" width="18" style="165" customWidth="1"/>
    <col min="11" max="11" width="18.5703125" style="165" customWidth="1"/>
    <col min="12" max="12" width="20" style="165" customWidth="1"/>
    <col min="13" max="13" width="18.28515625" style="165" customWidth="1"/>
    <col min="14" max="15" width="18" style="165" customWidth="1"/>
    <col min="16" max="16" width="26.28515625" style="165" customWidth="1"/>
    <col min="17" max="17" width="24.85546875" style="165" customWidth="1"/>
    <col min="18" max="18" width="19.42578125" style="165" customWidth="1"/>
    <col min="19" max="19" width="28.140625" style="165" customWidth="1"/>
    <col min="20" max="20" width="57.28515625" style="165" customWidth="1"/>
    <col min="21" max="21" width="40.140625" style="165" customWidth="1"/>
    <col min="22" max="22" width="18.42578125" style="165" customWidth="1"/>
    <col min="23" max="23" width="19.42578125" style="165" customWidth="1"/>
    <col min="24" max="24" width="24.7109375" style="165" customWidth="1"/>
    <col min="25" max="25" width="31.140625" style="165" customWidth="1"/>
    <col min="26" max="26" width="14.42578125" style="165" customWidth="1"/>
    <col min="27" max="28" width="11" style="165" customWidth="1"/>
    <col min="29" max="16384" width="14.42578125" style="165"/>
  </cols>
  <sheetData>
    <row r="1" spans="1:26" ht="44.25" hidden="1" customHeight="1" x14ac:dyDescent="0.35">
      <c r="A1" s="2"/>
      <c r="B1" s="81"/>
      <c r="C1" s="82" t="s">
        <v>1</v>
      </c>
      <c r="D1" s="82" t="s">
        <v>2</v>
      </c>
      <c r="E1" s="5"/>
      <c r="F1" s="6" t="s">
        <v>3</v>
      </c>
      <c r="G1" s="6" t="s">
        <v>141</v>
      </c>
      <c r="H1" s="6" t="s">
        <v>5</v>
      </c>
      <c r="I1" s="6" t="s">
        <v>7</v>
      </c>
      <c r="J1" s="6" t="s">
        <v>162</v>
      </c>
      <c r="K1" s="1"/>
      <c r="L1" s="8"/>
      <c r="M1" s="7"/>
      <c r="N1" s="7"/>
      <c r="O1" s="7"/>
      <c r="P1" s="7"/>
      <c r="Q1" s="7"/>
      <c r="R1" s="7"/>
      <c r="S1" s="1"/>
      <c r="T1" s="1"/>
      <c r="U1" s="1"/>
      <c r="V1" s="1"/>
      <c r="W1" s="1"/>
      <c r="X1" s="1"/>
      <c r="Y1" s="1"/>
    </row>
    <row r="2" spans="1:26" s="72" customFormat="1" ht="26.25" hidden="1" thickBot="1" x14ac:dyDescent="0.25">
      <c r="A2" s="68"/>
      <c r="B2" s="80"/>
      <c r="C2" s="83" t="s">
        <v>8</v>
      </c>
      <c r="D2" s="84" t="s">
        <v>9</v>
      </c>
      <c r="E2" s="75"/>
      <c r="F2" s="87" t="s">
        <v>10</v>
      </c>
      <c r="G2" s="88" t="s">
        <v>158</v>
      </c>
      <c r="H2" s="87" t="s">
        <v>24</v>
      </c>
      <c r="I2" s="152" t="s">
        <v>146</v>
      </c>
      <c r="J2" s="73" t="s">
        <v>160</v>
      </c>
      <c r="K2" s="68"/>
      <c r="L2" s="69"/>
      <c r="M2" s="71"/>
      <c r="N2" s="71"/>
      <c r="O2" s="71"/>
      <c r="P2" s="71"/>
      <c r="Q2" s="71"/>
      <c r="R2" s="71"/>
      <c r="S2" s="68"/>
      <c r="T2" s="68"/>
      <c r="U2" s="68"/>
      <c r="V2" s="68"/>
      <c r="W2" s="68"/>
      <c r="X2" s="68"/>
      <c r="Y2" s="68"/>
    </row>
    <row r="3" spans="1:26" s="72" customFormat="1" ht="26.25" hidden="1" thickBot="1" x14ac:dyDescent="0.25">
      <c r="A3" s="68"/>
      <c r="B3" s="80"/>
      <c r="C3" s="83" t="s">
        <v>14</v>
      </c>
      <c r="D3" s="84" t="s">
        <v>15</v>
      </c>
      <c r="E3" s="75"/>
      <c r="F3" s="87" t="s">
        <v>132</v>
      </c>
      <c r="G3" s="88" t="s">
        <v>11</v>
      </c>
      <c r="H3" s="88" t="s">
        <v>144</v>
      </c>
      <c r="I3" s="154" t="s">
        <v>147</v>
      </c>
      <c r="J3" s="73" t="s">
        <v>163</v>
      </c>
      <c r="K3" s="68"/>
      <c r="L3" s="69"/>
      <c r="M3" s="71"/>
      <c r="N3" s="71"/>
      <c r="O3" s="71"/>
      <c r="P3" s="71"/>
      <c r="Q3" s="71"/>
      <c r="R3" s="71"/>
      <c r="S3" s="68"/>
      <c r="T3" s="68"/>
      <c r="U3" s="68"/>
      <c r="V3" s="68"/>
      <c r="W3" s="68"/>
      <c r="X3" s="68"/>
      <c r="Y3" s="68"/>
    </row>
    <row r="4" spans="1:26" s="72" customFormat="1" ht="26.25" hidden="1" thickBot="1" x14ac:dyDescent="0.25">
      <c r="A4" s="68"/>
      <c r="B4" s="80"/>
      <c r="C4" s="83" t="s">
        <v>123</v>
      </c>
      <c r="D4" s="84" t="s">
        <v>127</v>
      </c>
      <c r="E4" s="75"/>
      <c r="F4" s="87" t="s">
        <v>133</v>
      </c>
      <c r="G4" s="88" t="s">
        <v>142</v>
      </c>
      <c r="H4" s="76"/>
      <c r="I4" s="153" t="s">
        <v>30</v>
      </c>
      <c r="J4" s="73" t="s">
        <v>161</v>
      </c>
      <c r="K4" s="68"/>
      <c r="L4" s="69"/>
      <c r="M4" s="71"/>
      <c r="N4" s="71"/>
      <c r="O4" s="71"/>
      <c r="P4" s="71"/>
      <c r="Q4" s="71"/>
      <c r="R4" s="71"/>
      <c r="S4" s="68"/>
      <c r="T4" s="68"/>
      <c r="U4" s="68"/>
      <c r="V4" s="68"/>
      <c r="W4" s="68"/>
      <c r="X4" s="68"/>
      <c r="Y4" s="68"/>
    </row>
    <row r="5" spans="1:26" s="72" customFormat="1" ht="39" hidden="1" thickBot="1" x14ac:dyDescent="0.25">
      <c r="A5" s="68"/>
      <c r="B5" s="80"/>
      <c r="C5" s="84" t="s">
        <v>121</v>
      </c>
      <c r="D5" s="84" t="s">
        <v>129</v>
      </c>
      <c r="E5" s="75"/>
      <c r="F5" s="88" t="s">
        <v>134</v>
      </c>
      <c r="G5" s="88" t="s">
        <v>17</v>
      </c>
      <c r="H5" s="74"/>
      <c r="I5" s="73"/>
      <c r="J5" s="73"/>
      <c r="K5" s="68"/>
      <c r="L5" s="69"/>
      <c r="M5" s="71"/>
      <c r="N5" s="71"/>
      <c r="O5" s="71"/>
      <c r="P5" s="71"/>
      <c r="Q5" s="71"/>
      <c r="R5" s="71"/>
      <c r="S5" s="68"/>
      <c r="T5" s="68"/>
      <c r="U5" s="68"/>
      <c r="V5" s="68"/>
      <c r="W5" s="68"/>
      <c r="X5" s="68"/>
      <c r="Y5" s="68"/>
    </row>
    <row r="6" spans="1:26" s="72" customFormat="1" ht="26.25" hidden="1" thickBot="1" x14ac:dyDescent="0.25">
      <c r="A6" s="68"/>
      <c r="B6" s="80"/>
      <c r="C6" s="83" t="s">
        <v>38</v>
      </c>
      <c r="D6" s="84" t="s">
        <v>128</v>
      </c>
      <c r="F6" s="88" t="s">
        <v>135</v>
      </c>
      <c r="G6" s="74"/>
      <c r="H6" s="74"/>
      <c r="I6" s="73"/>
      <c r="J6" s="73"/>
      <c r="K6" s="68"/>
      <c r="L6" s="69"/>
      <c r="M6" s="71"/>
      <c r="N6" s="71"/>
      <c r="O6" s="71"/>
      <c r="P6" s="71"/>
      <c r="Q6" s="71"/>
      <c r="R6" s="71"/>
      <c r="S6" s="68"/>
      <c r="T6" s="68"/>
      <c r="U6" s="68"/>
      <c r="V6" s="68"/>
      <c r="W6" s="68"/>
      <c r="X6" s="68"/>
      <c r="Y6" s="68"/>
    </row>
    <row r="7" spans="1:26" s="72" customFormat="1" ht="26.25" hidden="1" thickBot="1" x14ac:dyDescent="0.25">
      <c r="A7" s="68"/>
      <c r="B7" s="80"/>
      <c r="C7" s="83" t="s">
        <v>42</v>
      </c>
      <c r="D7" s="84" t="s">
        <v>130</v>
      </c>
      <c r="E7" s="75"/>
      <c r="F7" s="76"/>
      <c r="G7" s="74"/>
      <c r="H7" s="74"/>
      <c r="I7" s="77"/>
      <c r="J7" s="77"/>
      <c r="K7" s="68"/>
      <c r="L7" s="69"/>
      <c r="M7" s="71"/>
      <c r="N7" s="71"/>
      <c r="O7" s="71"/>
      <c r="P7" s="71"/>
      <c r="Q7" s="71"/>
      <c r="R7" s="71"/>
      <c r="S7" s="68"/>
      <c r="T7" s="68"/>
      <c r="U7" s="68"/>
      <c r="V7" s="68"/>
      <c r="W7" s="68"/>
      <c r="X7" s="68"/>
      <c r="Y7" s="68"/>
    </row>
    <row r="8" spans="1:26" s="72" customFormat="1" ht="26.25" hidden="1" thickBot="1" x14ac:dyDescent="0.25">
      <c r="A8" s="68"/>
      <c r="B8" s="80"/>
      <c r="C8" s="83" t="s">
        <v>45</v>
      </c>
      <c r="D8" s="84" t="s">
        <v>35</v>
      </c>
      <c r="E8" s="75"/>
      <c r="F8" s="76"/>
      <c r="G8" s="74"/>
      <c r="H8" s="74"/>
      <c r="I8" s="73"/>
      <c r="J8" s="73"/>
      <c r="K8" s="68"/>
      <c r="L8" s="69"/>
      <c r="M8" s="71"/>
      <c r="N8" s="71"/>
      <c r="O8" s="71"/>
      <c r="P8" s="71"/>
      <c r="Q8" s="71"/>
      <c r="R8" s="71"/>
      <c r="S8" s="68"/>
      <c r="T8" s="68"/>
      <c r="U8" s="68"/>
      <c r="V8" s="68"/>
      <c r="W8" s="68"/>
      <c r="X8" s="68"/>
      <c r="Y8" s="68"/>
    </row>
    <row r="9" spans="1:26" s="72" customFormat="1" ht="51.75" hidden="1" thickBot="1" x14ac:dyDescent="0.25">
      <c r="A9" s="68"/>
      <c r="B9" s="80"/>
      <c r="C9" s="83" t="s">
        <v>124</v>
      </c>
      <c r="D9" s="84" t="s">
        <v>39</v>
      </c>
      <c r="E9" s="75"/>
      <c r="F9" s="74"/>
      <c r="G9" s="74"/>
      <c r="H9" s="74"/>
      <c r="I9" s="73"/>
      <c r="J9" s="73"/>
      <c r="K9" s="68"/>
      <c r="L9" s="69"/>
      <c r="M9" s="71"/>
      <c r="N9" s="71"/>
      <c r="O9" s="71"/>
      <c r="P9" s="71"/>
      <c r="Q9" s="71"/>
      <c r="R9" s="71"/>
      <c r="S9" s="68"/>
      <c r="T9" s="68"/>
      <c r="U9" s="68"/>
      <c r="V9" s="68"/>
      <c r="W9" s="68"/>
      <c r="X9" s="68"/>
      <c r="Y9" s="68"/>
    </row>
    <row r="10" spans="1:26" s="72" customFormat="1" ht="26.25" hidden="1" thickBot="1" x14ac:dyDescent="0.25">
      <c r="A10" s="68"/>
      <c r="B10" s="80"/>
      <c r="C10" s="83" t="s">
        <v>50</v>
      </c>
      <c r="D10" s="84" t="s">
        <v>43</v>
      </c>
      <c r="E10" s="75"/>
      <c r="F10" s="74"/>
      <c r="G10" s="74"/>
      <c r="H10" s="74"/>
      <c r="I10" s="73"/>
      <c r="J10" s="73"/>
      <c r="K10" s="68"/>
      <c r="L10" s="69"/>
      <c r="M10" s="71"/>
      <c r="N10" s="71"/>
      <c r="O10" s="71"/>
      <c r="P10" s="71"/>
      <c r="Q10" s="71"/>
      <c r="R10" s="71"/>
      <c r="S10" s="68"/>
      <c r="T10" s="68"/>
      <c r="U10" s="68"/>
      <c r="V10" s="68"/>
      <c r="W10" s="68"/>
      <c r="X10" s="68"/>
      <c r="Y10" s="68"/>
    </row>
    <row r="11" spans="1:26" s="72" customFormat="1" ht="39" hidden="1" thickBot="1" x14ac:dyDescent="0.25">
      <c r="A11" s="68"/>
      <c r="B11" s="80"/>
      <c r="C11" s="83" t="s">
        <v>52</v>
      </c>
      <c r="D11" s="84" t="s">
        <v>136</v>
      </c>
      <c r="E11" s="75"/>
      <c r="F11" s="74"/>
      <c r="G11" s="74"/>
      <c r="H11" s="74"/>
      <c r="I11" s="73"/>
      <c r="J11" s="73"/>
      <c r="K11" s="68"/>
      <c r="L11" s="69"/>
      <c r="M11" s="71"/>
      <c r="N11" s="71"/>
      <c r="O11" s="71"/>
      <c r="P11" s="71"/>
      <c r="Q11" s="71"/>
      <c r="R11" s="71"/>
      <c r="S11" s="68"/>
      <c r="T11" s="68"/>
      <c r="U11" s="68"/>
      <c r="V11" s="68"/>
      <c r="W11" s="68"/>
      <c r="X11" s="68"/>
      <c r="Y11" s="68"/>
    </row>
    <row r="12" spans="1:26" s="72" customFormat="1" ht="26.25" hidden="1" thickBot="1" x14ac:dyDescent="0.25">
      <c r="A12" s="68"/>
      <c r="B12" s="80"/>
      <c r="C12" s="83" t="s">
        <v>54</v>
      </c>
      <c r="D12" s="84" t="s">
        <v>131</v>
      </c>
      <c r="E12" s="75"/>
      <c r="F12" s="78"/>
      <c r="G12" s="78"/>
      <c r="H12" s="78"/>
      <c r="I12" s="79"/>
      <c r="J12" s="71"/>
      <c r="K12" s="71"/>
      <c r="L12" s="68"/>
      <c r="M12" s="69"/>
      <c r="N12" s="71"/>
      <c r="O12" s="71"/>
      <c r="P12" s="71"/>
      <c r="Q12" s="71"/>
      <c r="R12" s="71"/>
      <c r="S12" s="71"/>
      <c r="T12" s="68"/>
      <c r="U12" s="68"/>
      <c r="V12" s="68"/>
      <c r="W12" s="68"/>
      <c r="X12" s="68"/>
      <c r="Y12" s="68"/>
      <c r="Z12" s="68"/>
    </row>
    <row r="13" spans="1:26" s="72" customFormat="1" ht="39" hidden="1" thickBot="1" x14ac:dyDescent="0.25">
      <c r="A13" s="68"/>
      <c r="B13" s="80"/>
      <c r="C13" s="83" t="s">
        <v>55</v>
      </c>
      <c r="D13" s="84" t="s">
        <v>53</v>
      </c>
      <c r="E13" s="75"/>
      <c r="F13" s="78"/>
      <c r="G13" s="78"/>
      <c r="H13" s="78"/>
      <c r="I13" s="79"/>
      <c r="J13" s="71"/>
      <c r="K13" s="71"/>
      <c r="L13" s="68"/>
      <c r="M13" s="69"/>
      <c r="N13" s="71"/>
      <c r="O13" s="71"/>
      <c r="P13" s="71"/>
      <c r="Q13" s="71"/>
      <c r="R13" s="71"/>
      <c r="S13" s="71"/>
      <c r="T13" s="68"/>
      <c r="U13" s="68"/>
      <c r="V13" s="68"/>
      <c r="W13" s="68"/>
      <c r="X13" s="68"/>
      <c r="Y13" s="68"/>
      <c r="Z13" s="68"/>
    </row>
    <row r="14" spans="1:26" s="72" customFormat="1" ht="26.25" hidden="1" thickBot="1" x14ac:dyDescent="0.25">
      <c r="A14" s="68"/>
      <c r="B14" s="80"/>
      <c r="C14" s="84" t="s">
        <v>125</v>
      </c>
      <c r="D14" s="85"/>
      <c r="E14" s="75"/>
      <c r="F14" s="78"/>
      <c r="G14" s="78"/>
      <c r="H14" s="78"/>
      <c r="I14" s="79"/>
      <c r="J14" s="71"/>
      <c r="K14" s="71"/>
      <c r="L14" s="68"/>
      <c r="M14" s="69"/>
      <c r="N14" s="71"/>
      <c r="O14" s="71"/>
      <c r="P14" s="71"/>
      <c r="Q14" s="71"/>
      <c r="R14" s="71"/>
      <c r="S14" s="71"/>
      <c r="T14" s="68"/>
      <c r="U14" s="68"/>
      <c r="V14" s="68"/>
      <c r="W14" s="68"/>
      <c r="X14" s="68"/>
      <c r="Y14" s="68"/>
      <c r="Z14" s="68"/>
    </row>
    <row r="15" spans="1:26" s="72" customFormat="1" ht="39" hidden="1" thickBot="1" x14ac:dyDescent="0.25">
      <c r="A15" s="68"/>
      <c r="B15" s="80"/>
      <c r="C15" s="86" t="s">
        <v>21</v>
      </c>
      <c r="D15" s="84"/>
      <c r="E15" s="75"/>
      <c r="F15" s="78"/>
      <c r="G15" s="78"/>
      <c r="H15" s="78"/>
      <c r="I15" s="79"/>
      <c r="J15" s="71"/>
      <c r="K15" s="71"/>
      <c r="L15" s="68"/>
      <c r="M15" s="69"/>
      <c r="N15" s="71"/>
      <c r="O15" s="71"/>
      <c r="P15" s="71"/>
      <c r="Q15" s="71"/>
      <c r="R15" s="71"/>
      <c r="S15" s="71"/>
      <c r="T15" s="68"/>
      <c r="U15" s="68"/>
      <c r="V15" s="68"/>
      <c r="W15" s="68"/>
      <c r="X15" s="68"/>
      <c r="Y15" s="68"/>
      <c r="Z15" s="68"/>
    </row>
    <row r="16" spans="1:26" ht="24" hidden="1" thickBot="1" x14ac:dyDescent="0.4">
      <c r="A16" s="2"/>
      <c r="B16" s="1"/>
      <c r="C16" s="1"/>
      <c r="D16" s="1"/>
      <c r="E16" s="14"/>
      <c r="F16" s="1"/>
      <c r="G16" s="14"/>
      <c r="H16" s="14"/>
      <c r="I16" s="7"/>
      <c r="J16" s="7"/>
      <c r="K16" s="7"/>
      <c r="L16" s="7"/>
      <c r="M16" s="8"/>
      <c r="N16" s="7"/>
      <c r="O16" s="7"/>
      <c r="P16" s="7"/>
      <c r="Q16" s="7"/>
      <c r="R16" s="7"/>
      <c r="S16" s="7"/>
      <c r="T16" s="15"/>
      <c r="U16" s="15"/>
      <c r="V16" s="15"/>
      <c r="W16" s="1"/>
      <c r="X16" s="16"/>
      <c r="Y16" s="16"/>
      <c r="Z16" s="1"/>
    </row>
    <row r="17" spans="1:27" ht="27.75" customHeight="1" x14ac:dyDescent="0.25">
      <c r="A17" s="843"/>
      <c r="B17" s="773"/>
      <c r="C17" s="774"/>
      <c r="D17" s="847" t="s">
        <v>56</v>
      </c>
      <c r="E17" s="848"/>
      <c r="F17" s="848"/>
      <c r="G17" s="848"/>
      <c r="H17" s="848"/>
      <c r="I17" s="848"/>
      <c r="J17" s="848"/>
      <c r="K17" s="848"/>
      <c r="L17" s="848"/>
      <c r="M17" s="848"/>
      <c r="N17" s="848"/>
      <c r="O17" s="848"/>
      <c r="P17" s="848"/>
      <c r="Q17" s="848"/>
      <c r="R17" s="848"/>
      <c r="S17" s="848"/>
      <c r="T17" s="848"/>
      <c r="U17" s="848"/>
      <c r="V17" s="848"/>
      <c r="W17" s="849"/>
      <c r="X17" s="114" t="s">
        <v>57</v>
      </c>
      <c r="Z17" s="1"/>
    </row>
    <row r="18" spans="1:27" ht="27.75" customHeight="1" x14ac:dyDescent="0.25">
      <c r="A18" s="844"/>
      <c r="B18" s="845"/>
      <c r="C18" s="743"/>
      <c r="D18" s="850"/>
      <c r="E18" s="851"/>
      <c r="F18" s="851"/>
      <c r="G18" s="851"/>
      <c r="H18" s="851"/>
      <c r="I18" s="851"/>
      <c r="J18" s="851"/>
      <c r="K18" s="851"/>
      <c r="L18" s="851"/>
      <c r="M18" s="851"/>
      <c r="N18" s="851"/>
      <c r="O18" s="851"/>
      <c r="P18" s="851"/>
      <c r="Q18" s="851"/>
      <c r="R18" s="851"/>
      <c r="S18" s="851"/>
      <c r="T18" s="851"/>
      <c r="U18" s="851"/>
      <c r="V18" s="851"/>
      <c r="W18" s="852"/>
      <c r="X18" s="168" t="s">
        <v>164</v>
      </c>
      <c r="Z18" s="1"/>
    </row>
    <row r="19" spans="1:27" ht="27.75" customHeight="1" x14ac:dyDescent="0.25">
      <c r="A19" s="844"/>
      <c r="B19" s="845"/>
      <c r="C19" s="743"/>
      <c r="D19" s="850"/>
      <c r="E19" s="851"/>
      <c r="F19" s="851"/>
      <c r="G19" s="851"/>
      <c r="H19" s="851"/>
      <c r="I19" s="851"/>
      <c r="J19" s="851"/>
      <c r="K19" s="851"/>
      <c r="L19" s="851"/>
      <c r="M19" s="851"/>
      <c r="N19" s="851"/>
      <c r="O19" s="851"/>
      <c r="P19" s="851"/>
      <c r="Q19" s="851"/>
      <c r="R19" s="851"/>
      <c r="S19" s="851"/>
      <c r="T19" s="851"/>
      <c r="U19" s="851"/>
      <c r="V19" s="851"/>
      <c r="W19" s="852"/>
      <c r="X19" s="169" t="s">
        <v>165</v>
      </c>
      <c r="Z19" s="1"/>
    </row>
    <row r="20" spans="1:27" ht="27.75" customHeight="1" thickBot="1" x14ac:dyDescent="0.3">
      <c r="A20" s="846"/>
      <c r="B20" s="732"/>
      <c r="C20" s="733"/>
      <c r="D20" s="853"/>
      <c r="E20" s="854"/>
      <c r="F20" s="854"/>
      <c r="G20" s="854"/>
      <c r="H20" s="854"/>
      <c r="I20" s="854"/>
      <c r="J20" s="854"/>
      <c r="K20" s="854"/>
      <c r="L20" s="854"/>
      <c r="M20" s="854"/>
      <c r="N20" s="854"/>
      <c r="O20" s="854"/>
      <c r="P20" s="854"/>
      <c r="Q20" s="854"/>
      <c r="R20" s="854"/>
      <c r="S20" s="854"/>
      <c r="T20" s="854"/>
      <c r="U20" s="854"/>
      <c r="V20" s="854"/>
      <c r="W20" s="855"/>
      <c r="X20" s="115"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2"/>
      <c r="U21" s="22"/>
      <c r="V21" s="22"/>
      <c r="W21" s="20"/>
      <c r="X21" s="21"/>
    </row>
    <row r="22" spans="1:27" ht="63" customHeight="1" thickBot="1" x14ac:dyDescent="0.3">
      <c r="A22" s="931" t="s">
        <v>59</v>
      </c>
      <c r="B22" s="932"/>
      <c r="C22" s="933"/>
      <c r="D22" s="23"/>
      <c r="E22" s="929" t="str">
        <f>CONCATENATE("INFORME DE SEGUIMIENTO DEL PROCESO ",A23)</f>
        <v>INFORME DE SEGUIMIENTO DEL PROCESO INVESTIGACIÓN Y DESARROLLO PEDAGÓGICO</v>
      </c>
      <c r="F22" s="930"/>
      <c r="G22" s="21"/>
      <c r="H22" s="938" t="s">
        <v>60</v>
      </c>
      <c r="I22" s="939"/>
      <c r="J22" s="940"/>
      <c r="K22" s="100"/>
      <c r="L22" s="100"/>
      <c r="M22" s="946" t="s">
        <v>61</v>
      </c>
      <c r="N22" s="947"/>
      <c r="O22" s="948"/>
      <c r="P22" s="104"/>
      <c r="Q22" s="104"/>
      <c r="R22" s="104"/>
      <c r="S22" s="104"/>
      <c r="T22" s="104"/>
      <c r="U22" s="104"/>
      <c r="V22" s="104"/>
      <c r="W22" s="104"/>
      <c r="X22" s="103"/>
    </row>
    <row r="23" spans="1:27" ht="82.5" customHeight="1" thickBot="1" x14ac:dyDescent="0.3">
      <c r="A23" s="950" t="s">
        <v>121</v>
      </c>
      <c r="B23" s="951"/>
      <c r="C23" s="952"/>
      <c r="D23" s="23"/>
      <c r="E23" s="118" t="s">
        <v>148</v>
      </c>
      <c r="F23" s="119">
        <f>COUNTA(E31:E40)</f>
        <v>0</v>
      </c>
      <c r="G23" s="21"/>
      <c r="H23" s="941" t="s">
        <v>69</v>
      </c>
      <c r="I23" s="942"/>
      <c r="J23" s="119">
        <f>COUNTIF(I37:I40,"Acción correctiva")</f>
        <v>0</v>
      </c>
      <c r="K23" s="105"/>
      <c r="L23" s="101"/>
      <c r="M23" s="106" t="s">
        <v>65</v>
      </c>
      <c r="N23" s="117" t="s">
        <v>66</v>
      </c>
      <c r="O23" s="148" t="s">
        <v>67</v>
      </c>
      <c r="P23" s="104"/>
      <c r="Q23" s="104"/>
      <c r="R23" s="104"/>
      <c r="S23" s="104"/>
      <c r="T23" s="104"/>
      <c r="U23" s="103"/>
      <c r="V23" s="103"/>
      <c r="W23" s="23"/>
      <c r="X23" s="103"/>
    </row>
    <row r="24" spans="1:27" ht="48.75" customHeight="1" thickBot="1" x14ac:dyDescent="0.4">
      <c r="A24" s="27"/>
      <c r="B24" s="23"/>
      <c r="C24" s="23"/>
      <c r="D24" s="28"/>
      <c r="E24" s="120" t="s">
        <v>62</v>
      </c>
      <c r="F24" s="121">
        <f>COUNTA(H31:H40)</f>
        <v>0</v>
      </c>
      <c r="G24" s="24"/>
      <c r="H24" s="943" t="s">
        <v>153</v>
      </c>
      <c r="I24" s="944"/>
      <c r="J24" s="124">
        <f>COUNTIF(I37:I40,"Acción Preventiva y/o de mejora")</f>
        <v>0</v>
      </c>
      <c r="K24" s="105"/>
      <c r="L24" s="101"/>
      <c r="M24" s="107">
        <v>2016</v>
      </c>
      <c r="N24" s="37"/>
      <c r="O24" s="108">
        <v>1</v>
      </c>
      <c r="P24" s="104"/>
      <c r="Q24" s="104"/>
      <c r="R24" s="105"/>
      <c r="S24" s="105"/>
      <c r="T24" s="105"/>
      <c r="U24" s="103"/>
      <c r="V24" s="103"/>
      <c r="W24" s="23"/>
      <c r="X24" s="103"/>
    </row>
    <row r="25" spans="1:27" ht="53.25" customHeight="1" x14ac:dyDescent="0.35">
      <c r="A25" s="27"/>
      <c r="B25" s="23"/>
      <c r="C25" s="23"/>
      <c r="D25" s="33"/>
      <c r="E25" s="122" t="s">
        <v>149</v>
      </c>
      <c r="F25" s="121">
        <f>COUNTIF(W31:W35, "Vencida")</f>
        <v>0</v>
      </c>
      <c r="G25" s="24"/>
      <c r="H25" s="945"/>
      <c r="I25" s="945"/>
      <c r="J25" s="111"/>
      <c r="K25" s="105"/>
      <c r="L25" s="101"/>
      <c r="M25" s="109">
        <v>2017</v>
      </c>
      <c r="N25" s="46"/>
      <c r="O25" s="110">
        <v>12</v>
      </c>
      <c r="P25" s="104"/>
      <c r="Q25" s="104"/>
      <c r="R25" s="105"/>
      <c r="S25" s="105"/>
      <c r="T25" s="105"/>
      <c r="U25" s="103"/>
      <c r="V25" s="103"/>
      <c r="W25" s="23"/>
      <c r="X25" s="58"/>
    </row>
    <row r="26" spans="1:27" ht="48.75" customHeight="1" x14ac:dyDescent="0.35">
      <c r="A26" s="27"/>
      <c r="B26" s="23"/>
      <c r="C26" s="23"/>
      <c r="D26" s="28"/>
      <c r="E26" s="122" t="s">
        <v>150</v>
      </c>
      <c r="F26" s="299">
        <f>COUNTIF(W31:W40, "En ejecución")</f>
        <v>0</v>
      </c>
      <c r="G26" s="24"/>
      <c r="H26" s="945"/>
      <c r="I26" s="945"/>
      <c r="J26" s="166"/>
      <c r="K26" s="111"/>
      <c r="L26" s="101"/>
      <c r="M26" s="109">
        <v>2018</v>
      </c>
      <c r="N26" s="46"/>
      <c r="O26" s="110"/>
      <c r="P26" s="104"/>
      <c r="Q26" s="104"/>
      <c r="R26" s="105"/>
      <c r="S26" s="105"/>
      <c r="T26" s="105"/>
      <c r="U26" s="103"/>
      <c r="V26" s="103"/>
      <c r="W26" s="23"/>
      <c r="X26" s="58"/>
    </row>
    <row r="27" spans="1:27" ht="51" customHeight="1" thickBot="1" x14ac:dyDescent="0.4">
      <c r="A27" s="27"/>
      <c r="B27" s="23"/>
      <c r="C27" s="23"/>
      <c r="D27" s="33"/>
      <c r="E27" s="123" t="s">
        <v>152</v>
      </c>
      <c r="F27" s="124">
        <f>COUNTIF(W31:W40,"Cerrada")</f>
        <v>0</v>
      </c>
      <c r="G27" s="24"/>
      <c r="H27" s="25"/>
      <c r="I27" s="102"/>
      <c r="J27" s="101"/>
      <c r="K27" s="101"/>
      <c r="L27" s="101"/>
      <c r="M27" s="112" t="s">
        <v>74</v>
      </c>
      <c r="N27" s="113">
        <f>SUM(N24:N26)</f>
        <v>0</v>
      </c>
      <c r="O27" s="149">
        <f>SUM(O24:O26)</f>
        <v>13</v>
      </c>
      <c r="P27" s="104"/>
      <c r="Q27" s="104"/>
      <c r="R27" s="105"/>
      <c r="S27" s="105"/>
      <c r="T27" s="105"/>
      <c r="U27" s="103"/>
      <c r="V27" s="103"/>
      <c r="W27" s="23"/>
      <c r="X27" s="58"/>
    </row>
    <row r="28" spans="1:27" ht="41.25" customHeight="1" thickBot="1" x14ac:dyDescent="0.4">
      <c r="A28" s="27"/>
      <c r="B28" s="23"/>
      <c r="C28" s="23"/>
      <c r="D28" s="23"/>
      <c r="E28" s="96"/>
      <c r="F28" s="97"/>
      <c r="G28" s="24"/>
      <c r="H28" s="25"/>
      <c r="I28" s="98"/>
      <c r="J28" s="99"/>
      <c r="K28" s="98"/>
      <c r="L28" s="99"/>
      <c r="M28" s="116"/>
      <c r="N28" s="26"/>
      <c r="O28" s="26"/>
      <c r="P28" s="26"/>
      <c r="Q28" s="26"/>
      <c r="R28" s="20"/>
      <c r="S28" s="20"/>
      <c r="T28" s="20"/>
      <c r="U28" s="20"/>
      <c r="V28" s="20"/>
      <c r="W28" s="20"/>
      <c r="X28" s="20"/>
    </row>
    <row r="29" spans="1:27" s="90" customFormat="1" ht="45" customHeight="1" thickBot="1" x14ac:dyDescent="0.25">
      <c r="A29" s="837" t="s">
        <v>77</v>
      </c>
      <c r="B29" s="838"/>
      <c r="C29" s="838"/>
      <c r="D29" s="838"/>
      <c r="E29" s="838"/>
      <c r="F29" s="838"/>
      <c r="G29" s="839"/>
      <c r="H29" s="840" t="s">
        <v>78</v>
      </c>
      <c r="I29" s="841"/>
      <c r="J29" s="841"/>
      <c r="K29" s="841"/>
      <c r="L29" s="841"/>
      <c r="M29" s="841"/>
      <c r="N29" s="842"/>
      <c r="O29" s="856" t="s">
        <v>79</v>
      </c>
      <c r="P29" s="937"/>
      <c r="Q29" s="937"/>
      <c r="R29" s="937"/>
      <c r="S29" s="857"/>
      <c r="T29" s="858" t="s">
        <v>145</v>
      </c>
      <c r="U29" s="859"/>
      <c r="V29" s="859"/>
      <c r="W29" s="859"/>
      <c r="X29" s="860"/>
      <c r="Y29" s="92"/>
      <c r="Z29" s="93"/>
      <c r="AA29" s="94"/>
    </row>
    <row r="30" spans="1:27" ht="63" customHeight="1" thickBot="1" x14ac:dyDescent="0.3">
      <c r="A30" s="180" t="s">
        <v>151</v>
      </c>
      <c r="B30" s="181" t="s">
        <v>3</v>
      </c>
      <c r="C30" s="181" t="s">
        <v>81</v>
      </c>
      <c r="D30" s="181" t="s">
        <v>137</v>
      </c>
      <c r="E30" s="181" t="s">
        <v>138</v>
      </c>
      <c r="F30" s="181" t="s">
        <v>139</v>
      </c>
      <c r="G30" s="182" t="s">
        <v>140</v>
      </c>
      <c r="H30" s="183" t="s">
        <v>143</v>
      </c>
      <c r="I30" s="181" t="s">
        <v>5</v>
      </c>
      <c r="J30" s="181" t="s">
        <v>82</v>
      </c>
      <c r="K30" s="184" t="s">
        <v>83</v>
      </c>
      <c r="L30" s="184" t="s">
        <v>85</v>
      </c>
      <c r="M30" s="184" t="s">
        <v>86</v>
      </c>
      <c r="N30" s="185" t="s">
        <v>87</v>
      </c>
      <c r="O30" s="901" t="s">
        <v>88</v>
      </c>
      <c r="P30" s="902"/>
      <c r="Q30" s="902"/>
      <c r="R30" s="903"/>
      <c r="S30" s="185" t="s">
        <v>89</v>
      </c>
      <c r="T30" s="186" t="s">
        <v>88</v>
      </c>
      <c r="U30" s="184" t="s">
        <v>89</v>
      </c>
      <c r="V30" s="184" t="s">
        <v>162</v>
      </c>
      <c r="W30" s="184" t="s">
        <v>90</v>
      </c>
      <c r="X30" s="185" t="s">
        <v>159</v>
      </c>
      <c r="Y30" s="91"/>
      <c r="Z30" s="95"/>
      <c r="AA30" s="95"/>
    </row>
    <row r="37" spans="1:26" x14ac:dyDescent="0.25">
      <c r="A37" s="1"/>
      <c r="B37" s="1"/>
      <c r="C37" s="1"/>
      <c r="D37" s="1"/>
      <c r="E37" s="16"/>
      <c r="F37" s="1"/>
      <c r="G37" s="16"/>
      <c r="H37" s="16"/>
      <c r="I37" s="1"/>
      <c r="J37" s="1"/>
      <c r="K37" s="1"/>
      <c r="L37" s="1"/>
      <c r="M37" s="1"/>
      <c r="N37" s="1"/>
      <c r="O37" s="1"/>
      <c r="P37" s="1"/>
      <c r="Q37" s="1"/>
      <c r="R37" s="1"/>
      <c r="S37" s="1"/>
      <c r="T37" s="15"/>
      <c r="U37" s="15"/>
      <c r="V37" s="15"/>
      <c r="W37" s="13"/>
      <c r="X37" s="16"/>
      <c r="Y37" s="1"/>
      <c r="Z37" s="1"/>
    </row>
    <row r="38" spans="1:26" x14ac:dyDescent="0.25">
      <c r="A38" s="1"/>
      <c r="B38" s="1"/>
      <c r="C38" s="1"/>
      <c r="D38" s="1"/>
      <c r="E38" s="16"/>
      <c r="F38" s="1"/>
      <c r="G38" s="16"/>
      <c r="H38" s="16"/>
      <c r="I38" s="1"/>
      <c r="J38" s="1"/>
      <c r="K38" s="1"/>
      <c r="L38" s="1"/>
      <c r="M38" s="1"/>
      <c r="N38" s="1"/>
      <c r="O38" s="1"/>
      <c r="P38" s="1"/>
      <c r="Q38" s="1"/>
      <c r="R38" s="1"/>
      <c r="S38" s="1"/>
      <c r="T38" s="15"/>
      <c r="U38" s="15"/>
      <c r="V38" s="15"/>
      <c r="W38" s="13"/>
      <c r="X38" s="16"/>
      <c r="Y38" s="1"/>
      <c r="Z38" s="1"/>
    </row>
    <row r="39" spans="1:26" x14ac:dyDescent="0.25">
      <c r="A39" s="1"/>
      <c r="B39" s="1"/>
      <c r="C39" s="1"/>
      <c r="D39" s="1"/>
      <c r="E39" s="16"/>
      <c r="F39" s="1"/>
      <c r="G39" s="16"/>
      <c r="H39" s="16"/>
      <c r="I39" s="1"/>
      <c r="J39" s="1"/>
      <c r="K39" s="1"/>
      <c r="L39" s="1"/>
      <c r="M39" s="1"/>
      <c r="N39" s="1"/>
      <c r="O39" s="1"/>
      <c r="P39" s="1"/>
      <c r="Q39" s="1"/>
      <c r="R39" s="1"/>
      <c r="S39" s="1"/>
      <c r="T39" s="15"/>
      <c r="U39" s="15"/>
      <c r="V39" s="15"/>
      <c r="W39" s="13"/>
      <c r="X39" s="16"/>
      <c r="Y39" s="1"/>
      <c r="Z39" s="1"/>
    </row>
    <row r="40" spans="1:26" x14ac:dyDescent="0.25">
      <c r="A40" s="1"/>
      <c r="B40" s="1"/>
      <c r="C40" s="1"/>
      <c r="D40" s="1"/>
      <c r="E40" s="16"/>
      <c r="F40" s="1"/>
      <c r="G40" s="16"/>
      <c r="H40" s="16"/>
      <c r="I40" s="1"/>
      <c r="J40" s="1"/>
      <c r="K40" s="1"/>
      <c r="L40" s="1"/>
      <c r="M40" s="1"/>
      <c r="N40" s="1"/>
      <c r="O40" s="1"/>
      <c r="P40" s="1"/>
      <c r="Q40" s="1"/>
      <c r="R40" s="1"/>
      <c r="S40" s="1"/>
      <c r="T40" s="15"/>
      <c r="U40" s="15"/>
      <c r="V40" s="15"/>
      <c r="W40" s="13"/>
      <c r="X40" s="16"/>
      <c r="Y40" s="1"/>
      <c r="Z40" s="1"/>
    </row>
    <row r="41" spans="1:26" x14ac:dyDescent="0.25">
      <c r="A41" s="1"/>
      <c r="B41" s="1"/>
      <c r="C41" s="1"/>
      <c r="D41" s="1"/>
      <c r="E41" s="16"/>
      <c r="F41" s="1"/>
      <c r="G41" s="16"/>
      <c r="H41" s="16"/>
      <c r="I41" s="1"/>
      <c r="J41" s="1"/>
      <c r="K41" s="1"/>
      <c r="L41" s="1"/>
      <c r="M41" s="1"/>
      <c r="N41" s="1"/>
      <c r="O41" s="1"/>
      <c r="P41" s="1"/>
      <c r="Q41" s="1"/>
      <c r="R41" s="1"/>
      <c r="S41" s="1"/>
      <c r="T41" s="15"/>
      <c r="U41" s="15"/>
      <c r="V41" s="15"/>
      <c r="W41" s="13"/>
      <c r="X41" s="16"/>
      <c r="Y41" s="1"/>
      <c r="Z41" s="1"/>
    </row>
    <row r="42" spans="1:26" x14ac:dyDescent="0.25">
      <c r="A42" s="1"/>
      <c r="B42" s="1"/>
      <c r="C42" s="1"/>
      <c r="D42" s="1"/>
      <c r="E42" s="16"/>
      <c r="F42" s="1"/>
      <c r="G42" s="16"/>
      <c r="H42" s="16"/>
      <c r="I42" s="1"/>
      <c r="J42" s="1"/>
      <c r="K42" s="1"/>
      <c r="L42" s="1"/>
      <c r="M42" s="1"/>
      <c r="N42" s="1"/>
      <c r="O42" s="1"/>
      <c r="P42" s="1"/>
      <c r="Q42" s="1"/>
      <c r="R42" s="1"/>
      <c r="S42" s="1"/>
      <c r="T42" s="15"/>
      <c r="U42" s="15"/>
      <c r="V42" s="15"/>
      <c r="W42" s="13"/>
      <c r="X42" s="16"/>
      <c r="Y42" s="1"/>
      <c r="Z42" s="1"/>
    </row>
    <row r="43" spans="1:26" x14ac:dyDescent="0.25">
      <c r="A43" s="1"/>
      <c r="B43" s="1"/>
      <c r="C43" s="1"/>
      <c r="D43" s="1"/>
      <c r="E43" s="16"/>
      <c r="F43" s="1"/>
      <c r="G43" s="16"/>
      <c r="H43" s="16"/>
      <c r="I43" s="1"/>
      <c r="J43" s="1"/>
      <c r="K43" s="1"/>
      <c r="L43" s="1"/>
      <c r="M43" s="1"/>
      <c r="N43" s="1"/>
      <c r="O43" s="1"/>
      <c r="P43" s="1"/>
      <c r="Q43" s="1"/>
      <c r="R43" s="1"/>
      <c r="S43" s="1"/>
      <c r="T43" s="15"/>
      <c r="U43" s="15"/>
      <c r="V43" s="15"/>
      <c r="W43" s="13"/>
      <c r="X43" s="16"/>
      <c r="Y43" s="1"/>
      <c r="Z43" s="1"/>
    </row>
    <row r="44" spans="1:26" x14ac:dyDescent="0.25">
      <c r="A44" s="1"/>
      <c r="B44" s="1"/>
      <c r="C44" s="1"/>
      <c r="D44" s="1"/>
      <c r="E44" s="16"/>
      <c r="F44" s="1"/>
      <c r="G44" s="16"/>
      <c r="H44" s="16"/>
      <c r="I44" s="1"/>
      <c r="J44" s="1"/>
      <c r="K44" s="1"/>
      <c r="L44" s="1"/>
      <c r="M44" s="1"/>
      <c r="N44" s="1"/>
      <c r="O44" s="1"/>
      <c r="P44" s="1"/>
      <c r="Q44" s="1"/>
      <c r="R44" s="1"/>
      <c r="S44" s="1"/>
      <c r="T44" s="15"/>
      <c r="U44" s="15"/>
      <c r="V44" s="15"/>
      <c r="W44" s="13"/>
      <c r="X44" s="16"/>
      <c r="Y44" s="1"/>
      <c r="Z44" s="1"/>
    </row>
    <row r="45" spans="1:26" x14ac:dyDescent="0.25">
      <c r="A45" s="1"/>
      <c r="B45" s="1"/>
      <c r="C45" s="1"/>
      <c r="D45" s="1"/>
      <c r="E45" s="16"/>
      <c r="F45" s="1"/>
      <c r="G45" s="16"/>
      <c r="H45" s="16"/>
      <c r="I45" s="1"/>
      <c r="J45" s="1"/>
      <c r="K45" s="1"/>
      <c r="L45" s="1"/>
      <c r="M45" s="1"/>
      <c r="N45" s="1"/>
      <c r="O45" s="1"/>
      <c r="P45" s="1"/>
      <c r="Q45" s="1"/>
      <c r="R45" s="1"/>
      <c r="S45" s="1"/>
      <c r="T45" s="15"/>
      <c r="U45" s="15"/>
      <c r="V45" s="15"/>
      <c r="W45" s="13"/>
      <c r="X45" s="16"/>
      <c r="Y45" s="1"/>
      <c r="Z45" s="1"/>
    </row>
    <row r="46" spans="1:26" x14ac:dyDescent="0.25">
      <c r="A46" s="1"/>
      <c r="B46" s="1"/>
      <c r="C46" s="1"/>
      <c r="D46" s="1"/>
      <c r="E46" s="16"/>
      <c r="F46" s="1"/>
      <c r="G46" s="16"/>
      <c r="H46" s="16"/>
      <c r="I46" s="1"/>
      <c r="J46" s="1"/>
      <c r="K46" s="1"/>
      <c r="L46" s="1"/>
      <c r="M46" s="1"/>
      <c r="N46" s="1"/>
      <c r="O46" s="1"/>
      <c r="P46" s="1"/>
      <c r="Q46" s="1"/>
      <c r="R46" s="1"/>
      <c r="S46" s="1"/>
      <c r="T46" s="15"/>
      <c r="U46" s="15"/>
      <c r="V46" s="15"/>
      <c r="W46" s="13"/>
      <c r="X46" s="16"/>
      <c r="Y46" s="1"/>
      <c r="Z46" s="1"/>
    </row>
    <row r="47" spans="1:26" x14ac:dyDescent="0.25">
      <c r="A47" s="1"/>
      <c r="B47" s="1"/>
      <c r="C47" s="1"/>
      <c r="D47" s="1"/>
      <c r="E47" s="16"/>
      <c r="F47" s="1"/>
      <c r="G47" s="16"/>
      <c r="H47" s="16"/>
      <c r="I47" s="1"/>
      <c r="J47" s="1"/>
      <c r="K47" s="1"/>
      <c r="L47" s="1"/>
      <c r="M47" s="1"/>
      <c r="N47" s="1"/>
      <c r="O47" s="1"/>
      <c r="P47" s="1"/>
      <c r="Q47" s="1"/>
      <c r="R47" s="1"/>
      <c r="S47" s="1"/>
      <c r="T47" s="15"/>
      <c r="U47" s="15"/>
      <c r="V47" s="15"/>
      <c r="W47" s="13"/>
      <c r="X47" s="16"/>
      <c r="Y47" s="1"/>
      <c r="Z47" s="1"/>
    </row>
    <row r="48" spans="1:26" x14ac:dyDescent="0.25">
      <c r="A48" s="1"/>
      <c r="B48" s="1"/>
      <c r="C48" s="1"/>
      <c r="D48" s="1"/>
      <c r="E48" s="16"/>
      <c r="F48" s="1"/>
      <c r="G48" s="16"/>
      <c r="H48" s="16"/>
      <c r="I48" s="1"/>
      <c r="J48" s="1"/>
      <c r="K48" s="1"/>
      <c r="L48" s="1"/>
      <c r="M48" s="1"/>
      <c r="N48" s="1"/>
      <c r="O48" s="1"/>
      <c r="P48" s="1"/>
      <c r="Q48" s="1"/>
      <c r="R48" s="1"/>
      <c r="S48" s="1"/>
      <c r="T48" s="15"/>
      <c r="U48" s="15"/>
      <c r="V48" s="15"/>
      <c r="W48" s="13"/>
      <c r="X48" s="16"/>
      <c r="Y48" s="1"/>
      <c r="Z48" s="1"/>
    </row>
    <row r="49" spans="1:26" x14ac:dyDescent="0.25">
      <c r="A49" s="1"/>
      <c r="B49" s="1"/>
      <c r="C49" s="1"/>
      <c r="D49" s="1"/>
      <c r="E49" s="16"/>
      <c r="F49" s="1"/>
      <c r="G49" s="16"/>
      <c r="H49" s="16"/>
      <c r="I49" s="1"/>
      <c r="J49" s="1"/>
      <c r="K49" s="1"/>
      <c r="L49" s="1"/>
      <c r="M49" s="1"/>
      <c r="N49" s="1"/>
      <c r="O49" s="1"/>
      <c r="P49" s="1"/>
      <c r="Q49" s="1"/>
      <c r="R49" s="1"/>
      <c r="S49" s="1"/>
      <c r="T49" s="15"/>
      <c r="U49" s="15"/>
      <c r="V49" s="15"/>
      <c r="W49" s="13"/>
      <c r="X49" s="16"/>
      <c r="Y49" s="1"/>
      <c r="Z49" s="1"/>
    </row>
    <row r="50" spans="1:26" x14ac:dyDescent="0.25">
      <c r="A50" s="1"/>
      <c r="B50" s="1"/>
      <c r="C50" s="1"/>
      <c r="D50" s="1"/>
      <c r="E50" s="16"/>
      <c r="F50" s="1"/>
      <c r="G50" s="16"/>
      <c r="H50" s="16"/>
      <c r="I50" s="1"/>
      <c r="J50" s="1"/>
      <c r="K50" s="1"/>
      <c r="L50" s="1"/>
      <c r="M50" s="1"/>
      <c r="N50" s="1"/>
      <c r="O50" s="1"/>
      <c r="P50" s="1"/>
      <c r="Q50" s="1"/>
      <c r="R50" s="1"/>
      <c r="S50" s="1"/>
      <c r="T50" s="15"/>
      <c r="U50" s="15"/>
      <c r="V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15"/>
      <c r="U51" s="15"/>
      <c r="V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15"/>
      <c r="U52" s="15"/>
      <c r="V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15"/>
      <c r="U53" s="15"/>
      <c r="V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15"/>
      <c r="U54" s="15"/>
      <c r="V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15"/>
      <c r="U55" s="15"/>
      <c r="V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15"/>
      <c r="U56" s="15"/>
      <c r="V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15"/>
      <c r="U57" s="15"/>
      <c r="V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15"/>
      <c r="U58" s="15"/>
      <c r="V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15"/>
      <c r="U59" s="15"/>
      <c r="V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15"/>
      <c r="U60" s="15"/>
      <c r="V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15"/>
      <c r="U61" s="15"/>
      <c r="V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15"/>
      <c r="U62" s="15"/>
      <c r="V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15"/>
      <c r="U63" s="15"/>
      <c r="V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15"/>
      <c r="U64" s="15"/>
      <c r="V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15"/>
      <c r="U65" s="15"/>
      <c r="V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15"/>
      <c r="U66" s="15"/>
      <c r="V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15"/>
      <c r="U67" s="15"/>
      <c r="V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15"/>
      <c r="U68" s="15"/>
      <c r="V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15"/>
      <c r="U69" s="15"/>
      <c r="V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15"/>
      <c r="U70" s="15"/>
      <c r="V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15"/>
      <c r="U71" s="15"/>
      <c r="V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15"/>
      <c r="U72" s="15"/>
      <c r="V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15"/>
      <c r="U73" s="15"/>
      <c r="V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15"/>
      <c r="U74" s="15"/>
      <c r="V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15"/>
      <c r="U75" s="15"/>
      <c r="V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15"/>
      <c r="U76" s="15"/>
      <c r="V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15"/>
      <c r="U77" s="15"/>
      <c r="V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15"/>
      <c r="U78" s="15"/>
      <c r="V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15"/>
      <c r="U79" s="15"/>
      <c r="V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15"/>
      <c r="U80" s="15"/>
      <c r="V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15"/>
      <c r="U81" s="15"/>
      <c r="V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15"/>
      <c r="U82" s="15"/>
      <c r="V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15"/>
      <c r="U83" s="15"/>
      <c r="V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15"/>
      <c r="U84" s="15"/>
      <c r="V84" s="15"/>
      <c r="W84" s="13"/>
      <c r="X84" s="16"/>
      <c r="Y84" s="1"/>
      <c r="Z84" s="1"/>
    </row>
    <row r="85" spans="1:26" x14ac:dyDescent="0.25">
      <c r="A85" s="1"/>
      <c r="B85" s="1"/>
      <c r="C85" s="1"/>
      <c r="D85" s="1"/>
      <c r="E85" s="16"/>
      <c r="F85" s="1"/>
      <c r="G85" s="16"/>
      <c r="H85" s="16"/>
      <c r="I85" s="1"/>
      <c r="J85" s="1"/>
      <c r="K85" s="1"/>
      <c r="L85" s="1"/>
      <c r="M85" s="1"/>
      <c r="N85" s="1"/>
      <c r="O85" s="1"/>
      <c r="P85" s="1"/>
      <c r="Q85" s="1"/>
      <c r="R85" s="1"/>
      <c r="S85" s="1"/>
      <c r="T85" s="15"/>
      <c r="U85" s="15"/>
      <c r="V85" s="15"/>
      <c r="W85" s="13"/>
      <c r="X85" s="16"/>
      <c r="Y85" s="1"/>
      <c r="Z85" s="1"/>
    </row>
    <row r="86" spans="1:26" x14ac:dyDescent="0.25">
      <c r="A86" s="1"/>
      <c r="B86" s="1"/>
      <c r="C86" s="1"/>
      <c r="D86" s="1"/>
      <c r="E86" s="16"/>
      <c r="F86" s="1"/>
      <c r="G86" s="16"/>
      <c r="H86" s="16"/>
      <c r="I86" s="1"/>
      <c r="J86" s="1"/>
      <c r="K86" s="1"/>
      <c r="L86" s="1"/>
      <c r="M86" s="1"/>
      <c r="N86" s="1"/>
      <c r="O86" s="1"/>
      <c r="P86" s="1"/>
      <c r="Q86" s="1"/>
      <c r="R86" s="1"/>
      <c r="S86" s="1"/>
      <c r="T86" s="15"/>
      <c r="U86" s="15"/>
      <c r="V86" s="15"/>
      <c r="W86" s="13"/>
      <c r="X86" s="16"/>
      <c r="Y86" s="1"/>
      <c r="Z86" s="1"/>
    </row>
    <row r="87" spans="1:26" x14ac:dyDescent="0.25">
      <c r="A87" s="1"/>
      <c r="B87" s="1"/>
      <c r="C87" s="1"/>
      <c r="D87" s="1"/>
      <c r="E87" s="16"/>
      <c r="F87" s="1"/>
      <c r="G87" s="16"/>
      <c r="H87" s="16"/>
      <c r="I87" s="1"/>
      <c r="J87" s="1"/>
      <c r="K87" s="1"/>
      <c r="L87" s="1"/>
      <c r="M87" s="1"/>
      <c r="N87" s="1"/>
      <c r="O87" s="1"/>
      <c r="P87" s="1"/>
      <c r="Q87" s="1"/>
      <c r="R87" s="1"/>
      <c r="S87" s="1"/>
      <c r="T87" s="15"/>
      <c r="U87" s="15"/>
      <c r="V87" s="15"/>
      <c r="W87" s="13"/>
      <c r="X87" s="16"/>
      <c r="Y87" s="1"/>
      <c r="Z87" s="1"/>
    </row>
    <row r="88" spans="1:26" x14ac:dyDescent="0.25">
      <c r="A88" s="1"/>
      <c r="B88" s="1"/>
      <c r="C88" s="1"/>
      <c r="D88" s="1"/>
      <c r="E88" s="16"/>
      <c r="F88" s="1"/>
      <c r="G88" s="16"/>
      <c r="H88" s="16"/>
      <c r="I88" s="1"/>
      <c r="J88" s="1"/>
      <c r="K88" s="1"/>
      <c r="L88" s="1"/>
      <c r="M88" s="1"/>
      <c r="N88" s="1"/>
      <c r="O88" s="1"/>
      <c r="P88" s="1"/>
      <c r="Q88" s="1"/>
      <c r="R88" s="1"/>
      <c r="S88" s="1"/>
      <c r="T88" s="15"/>
      <c r="U88" s="15"/>
      <c r="V88" s="15"/>
      <c r="W88" s="13"/>
      <c r="X88" s="16"/>
      <c r="Y88" s="1"/>
      <c r="Z88" s="1"/>
    </row>
    <row r="89" spans="1:26" x14ac:dyDescent="0.25">
      <c r="A89" s="1"/>
      <c r="B89" s="1"/>
      <c r="C89" s="1"/>
      <c r="D89" s="1"/>
      <c r="E89" s="16"/>
      <c r="F89" s="1"/>
      <c r="G89" s="16"/>
      <c r="H89" s="16"/>
      <c r="I89" s="1"/>
      <c r="J89" s="1"/>
      <c r="K89" s="1"/>
      <c r="L89" s="1"/>
      <c r="M89" s="1"/>
      <c r="N89" s="1"/>
      <c r="O89" s="1"/>
      <c r="P89" s="1"/>
      <c r="Q89" s="1"/>
      <c r="R89" s="1"/>
      <c r="S89" s="1"/>
      <c r="T89" s="15"/>
      <c r="U89" s="15"/>
      <c r="V89" s="15"/>
      <c r="W89" s="13"/>
      <c r="X89" s="16"/>
      <c r="Y89" s="1"/>
      <c r="Z89" s="1"/>
    </row>
    <row r="90" spans="1:26" x14ac:dyDescent="0.25">
      <c r="A90" s="1"/>
      <c r="B90" s="1"/>
      <c r="C90" s="1"/>
      <c r="D90" s="1"/>
      <c r="E90" s="16"/>
      <c r="F90" s="1"/>
      <c r="G90" s="16"/>
      <c r="H90" s="16"/>
      <c r="I90" s="1"/>
      <c r="J90" s="1"/>
      <c r="K90" s="1"/>
      <c r="L90" s="1"/>
      <c r="M90" s="1"/>
      <c r="N90" s="1"/>
      <c r="O90" s="1"/>
      <c r="P90" s="1"/>
      <c r="Q90" s="1"/>
      <c r="R90" s="1"/>
      <c r="S90" s="1"/>
      <c r="T90" s="15"/>
      <c r="U90" s="15"/>
      <c r="V90" s="15"/>
      <c r="W90" s="13"/>
      <c r="X90" s="16"/>
      <c r="Y90" s="1"/>
      <c r="Z90" s="1"/>
    </row>
    <row r="91" spans="1:26" x14ac:dyDescent="0.25">
      <c r="A91" s="1"/>
      <c r="B91" s="1"/>
      <c r="C91" s="1"/>
      <c r="D91" s="1"/>
      <c r="E91" s="16"/>
      <c r="F91" s="1"/>
      <c r="G91" s="16"/>
      <c r="H91" s="16"/>
      <c r="I91" s="1"/>
      <c r="J91" s="1"/>
      <c r="K91" s="1"/>
      <c r="L91" s="1"/>
      <c r="M91" s="1"/>
      <c r="N91" s="1"/>
      <c r="O91" s="1"/>
      <c r="P91" s="1"/>
      <c r="Q91" s="1"/>
      <c r="R91" s="1"/>
      <c r="S91" s="1"/>
      <c r="T91" s="15"/>
      <c r="U91" s="15"/>
      <c r="V91" s="15"/>
      <c r="W91" s="13"/>
      <c r="X91" s="16"/>
      <c r="Y91" s="1"/>
      <c r="Z91" s="1"/>
    </row>
    <row r="92" spans="1:26" x14ac:dyDescent="0.25">
      <c r="A92" s="1"/>
      <c r="B92" s="1"/>
      <c r="C92" s="1"/>
      <c r="D92" s="1"/>
      <c r="E92" s="16"/>
      <c r="F92" s="1"/>
      <c r="G92" s="16"/>
      <c r="H92" s="16"/>
      <c r="I92" s="1"/>
      <c r="J92" s="1"/>
      <c r="K92" s="1"/>
      <c r="L92" s="1"/>
      <c r="M92" s="1"/>
      <c r="N92" s="1"/>
      <c r="O92" s="1"/>
      <c r="P92" s="1"/>
      <c r="Q92" s="1"/>
      <c r="R92" s="1"/>
      <c r="S92" s="1"/>
      <c r="T92" s="15"/>
      <c r="U92" s="15"/>
      <c r="V92" s="15"/>
      <c r="W92" s="13"/>
      <c r="X92" s="16"/>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3"/>
      <c r="X93" s="1"/>
      <c r="Y93" s="1"/>
      <c r="Z93" s="1"/>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row r="912" spans="23:23" x14ac:dyDescent="0.25">
      <c r="W912" s="13"/>
    </row>
    <row r="913" spans="23:23" x14ac:dyDescent="0.25">
      <c r="W913" s="13"/>
    </row>
    <row r="914" spans="23:23" x14ac:dyDescent="0.25">
      <c r="W914" s="13"/>
    </row>
    <row r="915" spans="23:23" x14ac:dyDescent="0.25">
      <c r="W915" s="13"/>
    </row>
    <row r="916" spans="23:23" x14ac:dyDescent="0.25">
      <c r="W916" s="13"/>
    </row>
    <row r="917" spans="23:23" x14ac:dyDescent="0.25">
      <c r="W917" s="13"/>
    </row>
    <row r="918" spans="23:23" x14ac:dyDescent="0.25">
      <c r="W918" s="13"/>
    </row>
    <row r="919" spans="23:23" x14ac:dyDescent="0.25">
      <c r="W919" s="13"/>
    </row>
  </sheetData>
  <mergeCells count="16">
    <mergeCell ref="A17:C20"/>
    <mergeCell ref="D17:W20"/>
    <mergeCell ref="A22:C22"/>
    <mergeCell ref="E22:F22"/>
    <mergeCell ref="H22:J22"/>
    <mergeCell ref="M22:O22"/>
    <mergeCell ref="A23:C23"/>
    <mergeCell ref="H23:I23"/>
    <mergeCell ref="H24:I24"/>
    <mergeCell ref="H25:I25"/>
    <mergeCell ref="H26:I26"/>
    <mergeCell ref="A29:G29"/>
    <mergeCell ref="H29:N29"/>
    <mergeCell ref="O29:S29"/>
    <mergeCell ref="T29:X29"/>
    <mergeCell ref="O30:R30"/>
  </mergeCells>
  <dataValidations count="1">
    <dataValidation type="list" allowBlank="1" showErrorMessage="1" sqref="A23">
      <formula1>PROCESOS</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911"/>
  <sheetViews>
    <sheetView showGridLines="0" topLeftCell="D21" zoomScale="85" zoomScaleNormal="85" workbookViewId="0">
      <selection activeCell="H39" sqref="H31:H39"/>
    </sheetView>
  </sheetViews>
  <sheetFormatPr baseColWidth="10" defaultColWidth="14.42578125" defaultRowHeight="15" customHeight="1" x14ac:dyDescent="0.25"/>
  <cols>
    <col min="1" max="1" width="8.7109375" style="165" customWidth="1"/>
    <col min="2" max="2" width="10.7109375" style="165" customWidth="1"/>
    <col min="3" max="3" width="17.5703125" style="165" customWidth="1"/>
    <col min="4" max="4" width="21.5703125" style="165" customWidth="1"/>
    <col min="5" max="5" width="52.28515625" style="165" customWidth="1"/>
    <col min="6" max="6" width="24.140625" style="165" customWidth="1"/>
    <col min="7" max="7" width="26.5703125" style="165" customWidth="1"/>
    <col min="8" max="8" width="25.85546875" style="165" customWidth="1"/>
    <col min="9" max="9" width="14" style="165" customWidth="1"/>
    <col min="10" max="10" width="18" style="165" customWidth="1"/>
    <col min="11" max="11" width="18.5703125" style="165" customWidth="1"/>
    <col min="12" max="12" width="20" style="165" customWidth="1"/>
    <col min="13" max="13" width="18.28515625" style="165" customWidth="1"/>
    <col min="14" max="15" width="18" style="165" customWidth="1"/>
    <col min="16" max="16" width="26.28515625" style="165" customWidth="1"/>
    <col min="17" max="17" width="24.85546875" style="165" customWidth="1"/>
    <col min="18" max="18" width="19.42578125" style="165" customWidth="1"/>
    <col min="19" max="19" width="34" style="165" customWidth="1"/>
    <col min="20" max="20" width="93.28515625" style="216" customWidth="1"/>
    <col min="21" max="21" width="44.42578125" style="165" customWidth="1"/>
    <col min="22" max="22" width="18.42578125" style="7" customWidth="1"/>
    <col min="23" max="23" width="19.42578125" style="165" customWidth="1"/>
    <col min="24" max="24" width="80.28515625" style="165" customWidth="1"/>
    <col min="25" max="25" width="31.140625" style="165" customWidth="1"/>
    <col min="26" max="26" width="14.42578125" style="165" customWidth="1"/>
    <col min="27" max="28" width="11" style="165" customWidth="1"/>
    <col min="29" max="16384" width="14.42578125" style="165"/>
  </cols>
  <sheetData>
    <row r="1" spans="1:26" ht="44.25" hidden="1" customHeight="1" x14ac:dyDescent="0.35">
      <c r="A1" s="2"/>
      <c r="B1" s="81"/>
      <c r="C1" s="82" t="s">
        <v>1</v>
      </c>
      <c r="D1" s="82" t="s">
        <v>2</v>
      </c>
      <c r="E1" s="5"/>
      <c r="F1" s="6" t="s">
        <v>3</v>
      </c>
      <c r="G1" s="6" t="s">
        <v>141</v>
      </c>
      <c r="H1" s="6" t="s">
        <v>5</v>
      </c>
      <c r="I1" s="6" t="s">
        <v>7</v>
      </c>
      <c r="J1" s="6" t="s">
        <v>162</v>
      </c>
      <c r="K1" s="1"/>
      <c r="L1" s="8"/>
      <c r="M1" s="7"/>
      <c r="N1" s="7"/>
      <c r="O1" s="7"/>
      <c r="P1" s="7"/>
      <c r="Q1" s="7"/>
      <c r="R1" s="7"/>
      <c r="S1" s="1"/>
      <c r="T1" s="208"/>
      <c r="U1" s="1"/>
      <c r="W1" s="1"/>
      <c r="X1" s="1"/>
      <c r="Y1" s="1"/>
    </row>
    <row r="2" spans="1:26" s="72" customFormat="1" ht="26.25" hidden="1" thickBot="1" x14ac:dyDescent="0.25">
      <c r="A2" s="68"/>
      <c r="B2" s="80"/>
      <c r="C2" s="83" t="s">
        <v>8</v>
      </c>
      <c r="D2" s="84" t="s">
        <v>9</v>
      </c>
      <c r="E2" s="75"/>
      <c r="F2" s="87" t="s">
        <v>10</v>
      </c>
      <c r="G2" s="88" t="s">
        <v>158</v>
      </c>
      <c r="H2" s="87" t="s">
        <v>24</v>
      </c>
      <c r="I2" s="152" t="s">
        <v>146</v>
      </c>
      <c r="J2" s="73" t="s">
        <v>160</v>
      </c>
      <c r="K2" s="68"/>
      <c r="L2" s="69"/>
      <c r="M2" s="71"/>
      <c r="N2" s="71"/>
      <c r="O2" s="71"/>
      <c r="P2" s="71"/>
      <c r="Q2" s="71"/>
      <c r="R2" s="71"/>
      <c r="S2" s="68"/>
      <c r="T2" s="209"/>
      <c r="U2" s="68"/>
      <c r="V2" s="71"/>
      <c r="W2" s="68"/>
      <c r="X2" s="68"/>
      <c r="Y2" s="68"/>
    </row>
    <row r="3" spans="1:26" s="72" customFormat="1" ht="26.25" hidden="1" thickBot="1" x14ac:dyDescent="0.25">
      <c r="A3" s="68"/>
      <c r="B3" s="80"/>
      <c r="C3" s="83" t="s">
        <v>14</v>
      </c>
      <c r="D3" s="84" t="s">
        <v>15</v>
      </c>
      <c r="E3" s="75"/>
      <c r="F3" s="87" t="s">
        <v>132</v>
      </c>
      <c r="G3" s="88" t="s">
        <v>11</v>
      </c>
      <c r="H3" s="88" t="s">
        <v>144</v>
      </c>
      <c r="I3" s="154" t="s">
        <v>147</v>
      </c>
      <c r="J3" s="73" t="s">
        <v>163</v>
      </c>
      <c r="K3" s="68"/>
      <c r="L3" s="69"/>
      <c r="M3" s="71"/>
      <c r="N3" s="71"/>
      <c r="O3" s="71"/>
      <c r="P3" s="71"/>
      <c r="Q3" s="71"/>
      <c r="R3" s="71"/>
      <c r="S3" s="68"/>
      <c r="T3" s="209"/>
      <c r="U3" s="68"/>
      <c r="V3" s="71"/>
      <c r="W3" s="68"/>
      <c r="X3" s="68"/>
      <c r="Y3" s="68"/>
    </row>
    <row r="4" spans="1:26" s="72" customFormat="1" ht="26.25" hidden="1" thickBot="1" x14ac:dyDescent="0.25">
      <c r="A4" s="68"/>
      <c r="B4" s="80"/>
      <c r="C4" s="83" t="s">
        <v>123</v>
      </c>
      <c r="D4" s="84" t="s">
        <v>127</v>
      </c>
      <c r="E4" s="75"/>
      <c r="F4" s="87" t="s">
        <v>133</v>
      </c>
      <c r="G4" s="88" t="s">
        <v>142</v>
      </c>
      <c r="H4" s="76"/>
      <c r="I4" s="153" t="s">
        <v>30</v>
      </c>
      <c r="J4" s="73" t="s">
        <v>161</v>
      </c>
      <c r="K4" s="68"/>
      <c r="L4" s="69"/>
      <c r="M4" s="71"/>
      <c r="N4" s="71"/>
      <c r="O4" s="71"/>
      <c r="P4" s="71"/>
      <c r="Q4" s="71"/>
      <c r="R4" s="71"/>
      <c r="S4" s="68"/>
      <c r="T4" s="209"/>
      <c r="U4" s="68"/>
      <c r="V4" s="71"/>
      <c r="W4" s="68"/>
      <c r="X4" s="68"/>
      <c r="Y4" s="68"/>
    </row>
    <row r="5" spans="1:26" s="72" customFormat="1" ht="39" hidden="1" thickBot="1" x14ac:dyDescent="0.25">
      <c r="A5" s="68"/>
      <c r="B5" s="80"/>
      <c r="C5" s="84" t="s">
        <v>121</v>
      </c>
      <c r="D5" s="84" t="s">
        <v>129</v>
      </c>
      <c r="E5" s="75"/>
      <c r="F5" s="88" t="s">
        <v>134</v>
      </c>
      <c r="G5" s="88" t="s">
        <v>17</v>
      </c>
      <c r="H5" s="74"/>
      <c r="I5" s="73"/>
      <c r="J5" s="73"/>
      <c r="K5" s="68"/>
      <c r="L5" s="69"/>
      <c r="M5" s="71"/>
      <c r="N5" s="71"/>
      <c r="O5" s="71"/>
      <c r="P5" s="71"/>
      <c r="Q5" s="71"/>
      <c r="R5" s="71"/>
      <c r="S5" s="68"/>
      <c r="T5" s="209"/>
      <c r="U5" s="68"/>
      <c r="V5" s="71"/>
      <c r="W5" s="68"/>
      <c r="X5" s="68"/>
      <c r="Y5" s="68"/>
    </row>
    <row r="6" spans="1:26" s="72" customFormat="1" ht="26.25" hidden="1" thickBot="1" x14ac:dyDescent="0.25">
      <c r="A6" s="68"/>
      <c r="B6" s="80"/>
      <c r="C6" s="83" t="s">
        <v>38</v>
      </c>
      <c r="D6" s="84" t="s">
        <v>128</v>
      </c>
      <c r="F6" s="88" t="s">
        <v>135</v>
      </c>
      <c r="G6" s="74"/>
      <c r="H6" s="74"/>
      <c r="I6" s="73"/>
      <c r="J6" s="73"/>
      <c r="K6" s="68"/>
      <c r="L6" s="69"/>
      <c r="M6" s="71"/>
      <c r="N6" s="71"/>
      <c r="O6" s="71"/>
      <c r="P6" s="71"/>
      <c r="Q6" s="71"/>
      <c r="R6" s="71"/>
      <c r="S6" s="68"/>
      <c r="T6" s="209"/>
      <c r="U6" s="68"/>
      <c r="V6" s="71"/>
      <c r="W6" s="68"/>
      <c r="X6" s="68"/>
      <c r="Y6" s="68"/>
    </row>
    <row r="7" spans="1:26" s="72" customFormat="1" ht="26.25" hidden="1" thickBot="1" x14ac:dyDescent="0.25">
      <c r="A7" s="68"/>
      <c r="B7" s="80"/>
      <c r="C7" s="83" t="s">
        <v>42</v>
      </c>
      <c r="D7" s="84" t="s">
        <v>130</v>
      </c>
      <c r="E7" s="75"/>
      <c r="F7" s="76"/>
      <c r="G7" s="74"/>
      <c r="H7" s="74"/>
      <c r="I7" s="77"/>
      <c r="J7" s="77"/>
      <c r="K7" s="68"/>
      <c r="L7" s="69"/>
      <c r="M7" s="71"/>
      <c r="N7" s="71"/>
      <c r="O7" s="71"/>
      <c r="P7" s="71"/>
      <c r="Q7" s="71"/>
      <c r="R7" s="71"/>
      <c r="S7" s="68"/>
      <c r="T7" s="209"/>
      <c r="U7" s="68"/>
      <c r="V7" s="71"/>
      <c r="W7" s="68"/>
      <c r="X7" s="68"/>
      <c r="Y7" s="68"/>
    </row>
    <row r="8" spans="1:26" s="72" customFormat="1" ht="26.25" hidden="1" thickBot="1" x14ac:dyDescent="0.25">
      <c r="A8" s="68"/>
      <c r="B8" s="80"/>
      <c r="C8" s="83" t="s">
        <v>45</v>
      </c>
      <c r="D8" s="84" t="s">
        <v>35</v>
      </c>
      <c r="E8" s="75"/>
      <c r="F8" s="76"/>
      <c r="G8" s="74"/>
      <c r="H8" s="74"/>
      <c r="I8" s="73"/>
      <c r="J8" s="73"/>
      <c r="K8" s="68"/>
      <c r="L8" s="69"/>
      <c r="M8" s="71"/>
      <c r="N8" s="71"/>
      <c r="O8" s="71"/>
      <c r="P8" s="71"/>
      <c r="Q8" s="71"/>
      <c r="R8" s="71"/>
      <c r="S8" s="68"/>
      <c r="T8" s="209"/>
      <c r="U8" s="68"/>
      <c r="V8" s="71"/>
      <c r="W8" s="68"/>
      <c r="X8" s="68"/>
      <c r="Y8" s="68"/>
    </row>
    <row r="9" spans="1:26" s="72" customFormat="1" ht="51.75" hidden="1" thickBot="1" x14ac:dyDescent="0.25">
      <c r="A9" s="68"/>
      <c r="B9" s="80"/>
      <c r="C9" s="83" t="s">
        <v>124</v>
      </c>
      <c r="D9" s="84" t="s">
        <v>39</v>
      </c>
      <c r="E9" s="75"/>
      <c r="F9" s="74"/>
      <c r="G9" s="74"/>
      <c r="H9" s="74"/>
      <c r="I9" s="73"/>
      <c r="J9" s="73"/>
      <c r="K9" s="68"/>
      <c r="L9" s="69"/>
      <c r="M9" s="71"/>
      <c r="N9" s="71"/>
      <c r="O9" s="71"/>
      <c r="P9" s="71"/>
      <c r="Q9" s="71"/>
      <c r="R9" s="71"/>
      <c r="S9" s="68"/>
      <c r="T9" s="209"/>
      <c r="U9" s="68"/>
      <c r="V9" s="71"/>
      <c r="W9" s="68"/>
      <c r="X9" s="68"/>
      <c r="Y9" s="68"/>
    </row>
    <row r="10" spans="1:26" s="72" customFormat="1" ht="26.25" hidden="1" thickBot="1" x14ac:dyDescent="0.25">
      <c r="A10" s="68"/>
      <c r="B10" s="80"/>
      <c r="C10" s="83" t="s">
        <v>50</v>
      </c>
      <c r="D10" s="84" t="s">
        <v>43</v>
      </c>
      <c r="E10" s="75"/>
      <c r="F10" s="74"/>
      <c r="G10" s="74"/>
      <c r="H10" s="74"/>
      <c r="I10" s="73"/>
      <c r="J10" s="73"/>
      <c r="K10" s="68"/>
      <c r="L10" s="69"/>
      <c r="M10" s="71"/>
      <c r="N10" s="71"/>
      <c r="O10" s="71"/>
      <c r="P10" s="71"/>
      <c r="Q10" s="71"/>
      <c r="R10" s="71"/>
      <c r="S10" s="68"/>
      <c r="T10" s="209"/>
      <c r="U10" s="68"/>
      <c r="V10" s="71"/>
      <c r="W10" s="68"/>
      <c r="X10" s="68"/>
      <c r="Y10" s="68"/>
    </row>
    <row r="11" spans="1:26" s="72" customFormat="1" ht="39" hidden="1" thickBot="1" x14ac:dyDescent="0.25">
      <c r="A11" s="68"/>
      <c r="B11" s="80"/>
      <c r="C11" s="83" t="s">
        <v>52</v>
      </c>
      <c r="D11" s="84" t="s">
        <v>136</v>
      </c>
      <c r="E11" s="75"/>
      <c r="F11" s="74"/>
      <c r="G11" s="74"/>
      <c r="H11" s="74"/>
      <c r="I11" s="73"/>
      <c r="J11" s="73"/>
      <c r="K11" s="68"/>
      <c r="L11" s="69"/>
      <c r="M11" s="71"/>
      <c r="N11" s="71"/>
      <c r="O11" s="71"/>
      <c r="P11" s="71"/>
      <c r="Q11" s="71"/>
      <c r="R11" s="71"/>
      <c r="S11" s="68"/>
      <c r="T11" s="209"/>
      <c r="U11" s="68"/>
      <c r="V11" s="71"/>
      <c r="W11" s="68"/>
      <c r="X11" s="68"/>
      <c r="Y11" s="68"/>
    </row>
    <row r="12" spans="1:26" s="72" customFormat="1" ht="26.25" hidden="1" thickBot="1" x14ac:dyDescent="0.25">
      <c r="A12" s="68"/>
      <c r="B12" s="80"/>
      <c r="C12" s="83" t="s">
        <v>54</v>
      </c>
      <c r="D12" s="84" t="s">
        <v>131</v>
      </c>
      <c r="E12" s="75"/>
      <c r="F12" s="78"/>
      <c r="G12" s="78"/>
      <c r="H12" s="78"/>
      <c r="I12" s="79"/>
      <c r="J12" s="71"/>
      <c r="K12" s="71"/>
      <c r="L12" s="68"/>
      <c r="M12" s="69"/>
      <c r="N12" s="71"/>
      <c r="O12" s="71"/>
      <c r="P12" s="71"/>
      <c r="Q12" s="71"/>
      <c r="R12" s="71"/>
      <c r="S12" s="71"/>
      <c r="T12" s="209"/>
      <c r="U12" s="68"/>
      <c r="V12" s="71"/>
      <c r="W12" s="68"/>
      <c r="X12" s="68"/>
      <c r="Y12" s="68"/>
      <c r="Z12" s="68"/>
    </row>
    <row r="13" spans="1:26" s="72" customFormat="1" ht="39" hidden="1" thickBot="1" x14ac:dyDescent="0.25">
      <c r="A13" s="68"/>
      <c r="B13" s="80"/>
      <c r="C13" s="83" t="s">
        <v>55</v>
      </c>
      <c r="D13" s="84" t="s">
        <v>53</v>
      </c>
      <c r="E13" s="75"/>
      <c r="F13" s="78"/>
      <c r="G13" s="78"/>
      <c r="H13" s="78"/>
      <c r="I13" s="79"/>
      <c r="J13" s="71"/>
      <c r="K13" s="71"/>
      <c r="L13" s="68"/>
      <c r="M13" s="69"/>
      <c r="N13" s="71"/>
      <c r="O13" s="71"/>
      <c r="P13" s="71"/>
      <c r="Q13" s="71"/>
      <c r="R13" s="71"/>
      <c r="S13" s="71"/>
      <c r="T13" s="209"/>
      <c r="U13" s="68"/>
      <c r="V13" s="71"/>
      <c r="W13" s="68"/>
      <c r="X13" s="68"/>
      <c r="Y13" s="68"/>
      <c r="Z13" s="68"/>
    </row>
    <row r="14" spans="1:26" s="72" customFormat="1" ht="26.25" hidden="1" thickBot="1" x14ac:dyDescent="0.25">
      <c r="A14" s="68"/>
      <c r="B14" s="80"/>
      <c r="C14" s="84" t="s">
        <v>125</v>
      </c>
      <c r="D14" s="85"/>
      <c r="E14" s="75"/>
      <c r="F14" s="78"/>
      <c r="G14" s="78"/>
      <c r="H14" s="78"/>
      <c r="I14" s="79"/>
      <c r="J14" s="71"/>
      <c r="K14" s="71"/>
      <c r="L14" s="68"/>
      <c r="M14" s="69"/>
      <c r="N14" s="71"/>
      <c r="O14" s="71"/>
      <c r="P14" s="71"/>
      <c r="Q14" s="71"/>
      <c r="R14" s="71"/>
      <c r="S14" s="71"/>
      <c r="T14" s="209"/>
      <c r="U14" s="68"/>
      <c r="V14" s="71"/>
      <c r="W14" s="68"/>
      <c r="X14" s="68"/>
      <c r="Y14" s="68"/>
      <c r="Z14" s="68"/>
    </row>
    <row r="15" spans="1:26" s="72" customFormat="1" ht="39" hidden="1" thickBot="1" x14ac:dyDescent="0.25">
      <c r="A15" s="68"/>
      <c r="B15" s="80"/>
      <c r="C15" s="86" t="s">
        <v>21</v>
      </c>
      <c r="D15" s="84"/>
      <c r="E15" s="75"/>
      <c r="F15" s="78"/>
      <c r="G15" s="78"/>
      <c r="H15" s="78"/>
      <c r="I15" s="79"/>
      <c r="J15" s="71"/>
      <c r="K15" s="71"/>
      <c r="L15" s="68"/>
      <c r="M15" s="69"/>
      <c r="N15" s="71"/>
      <c r="O15" s="71"/>
      <c r="P15" s="71"/>
      <c r="Q15" s="71"/>
      <c r="R15" s="71"/>
      <c r="S15" s="71"/>
      <c r="T15" s="209"/>
      <c r="U15" s="68"/>
      <c r="V15" s="71"/>
      <c r="W15" s="68"/>
      <c r="X15" s="68"/>
      <c r="Y15" s="68"/>
      <c r="Z15" s="68"/>
    </row>
    <row r="16" spans="1:26" ht="24" hidden="1" thickBot="1" x14ac:dyDescent="0.4">
      <c r="A16" s="2"/>
      <c r="B16" s="1"/>
      <c r="C16" s="1"/>
      <c r="D16" s="1"/>
      <c r="E16" s="14"/>
      <c r="F16" s="1"/>
      <c r="G16" s="14"/>
      <c r="H16" s="14"/>
      <c r="I16" s="7"/>
      <c r="J16" s="7"/>
      <c r="K16" s="7"/>
      <c r="L16" s="7"/>
      <c r="M16" s="8"/>
      <c r="N16" s="7"/>
      <c r="O16" s="7"/>
      <c r="P16" s="7"/>
      <c r="Q16" s="7"/>
      <c r="R16" s="7"/>
      <c r="S16" s="7"/>
      <c r="T16" s="210"/>
      <c r="U16" s="15"/>
      <c r="W16" s="1"/>
      <c r="X16" s="16"/>
      <c r="Y16" s="16"/>
      <c r="Z16" s="1"/>
    </row>
    <row r="17" spans="1:27" ht="27.75" customHeight="1" x14ac:dyDescent="0.25">
      <c r="A17" s="843"/>
      <c r="B17" s="773"/>
      <c r="C17" s="774"/>
      <c r="D17" s="847" t="s">
        <v>56</v>
      </c>
      <c r="E17" s="848"/>
      <c r="F17" s="848"/>
      <c r="G17" s="848"/>
      <c r="H17" s="848"/>
      <c r="I17" s="848"/>
      <c r="J17" s="848"/>
      <c r="K17" s="848"/>
      <c r="L17" s="848"/>
      <c r="M17" s="848"/>
      <c r="N17" s="848"/>
      <c r="O17" s="848"/>
      <c r="P17" s="848"/>
      <c r="Q17" s="848"/>
      <c r="R17" s="848"/>
      <c r="S17" s="848"/>
      <c r="T17" s="848"/>
      <c r="U17" s="848"/>
      <c r="V17" s="848"/>
      <c r="W17" s="849"/>
      <c r="X17" s="114" t="s">
        <v>57</v>
      </c>
      <c r="Z17" s="1"/>
    </row>
    <row r="18" spans="1:27" ht="27.75" customHeight="1" x14ac:dyDescent="0.25">
      <c r="A18" s="844"/>
      <c r="B18" s="845"/>
      <c r="C18" s="743"/>
      <c r="D18" s="850"/>
      <c r="E18" s="851"/>
      <c r="F18" s="851"/>
      <c r="G18" s="851"/>
      <c r="H18" s="851"/>
      <c r="I18" s="851"/>
      <c r="J18" s="851"/>
      <c r="K18" s="851"/>
      <c r="L18" s="851"/>
      <c r="M18" s="851"/>
      <c r="N18" s="851"/>
      <c r="O18" s="851"/>
      <c r="P18" s="851"/>
      <c r="Q18" s="851"/>
      <c r="R18" s="851"/>
      <c r="S18" s="851"/>
      <c r="T18" s="851"/>
      <c r="U18" s="851"/>
      <c r="V18" s="851"/>
      <c r="W18" s="852"/>
      <c r="X18" s="168" t="s">
        <v>164</v>
      </c>
      <c r="Z18" s="1"/>
    </row>
    <row r="19" spans="1:27" ht="27.75" customHeight="1" x14ac:dyDescent="0.25">
      <c r="A19" s="844"/>
      <c r="B19" s="845"/>
      <c r="C19" s="743"/>
      <c r="D19" s="850"/>
      <c r="E19" s="851"/>
      <c r="F19" s="851"/>
      <c r="G19" s="851"/>
      <c r="H19" s="851"/>
      <c r="I19" s="851"/>
      <c r="J19" s="851"/>
      <c r="K19" s="851"/>
      <c r="L19" s="851"/>
      <c r="M19" s="851"/>
      <c r="N19" s="851"/>
      <c r="O19" s="851"/>
      <c r="P19" s="851"/>
      <c r="Q19" s="851"/>
      <c r="R19" s="851"/>
      <c r="S19" s="851"/>
      <c r="T19" s="851"/>
      <c r="U19" s="851"/>
      <c r="V19" s="851"/>
      <c r="W19" s="852"/>
      <c r="X19" s="169" t="s">
        <v>165</v>
      </c>
      <c r="Z19" s="1"/>
    </row>
    <row r="20" spans="1:27" ht="27.75" customHeight="1" thickBot="1" x14ac:dyDescent="0.3">
      <c r="A20" s="846"/>
      <c r="B20" s="732"/>
      <c r="C20" s="733"/>
      <c r="D20" s="853"/>
      <c r="E20" s="854"/>
      <c r="F20" s="854"/>
      <c r="G20" s="854"/>
      <c r="H20" s="854"/>
      <c r="I20" s="854"/>
      <c r="J20" s="854"/>
      <c r="K20" s="854"/>
      <c r="L20" s="854"/>
      <c r="M20" s="854"/>
      <c r="N20" s="854"/>
      <c r="O20" s="854"/>
      <c r="P20" s="854"/>
      <c r="Q20" s="854"/>
      <c r="R20" s="854"/>
      <c r="S20" s="854"/>
      <c r="T20" s="854"/>
      <c r="U20" s="854"/>
      <c r="V20" s="854"/>
      <c r="W20" s="855"/>
      <c r="X20" s="115" t="s">
        <v>58</v>
      </c>
      <c r="Z20" s="1"/>
    </row>
    <row r="21" spans="1:27" ht="36.75" customHeight="1" thickBot="1" x14ac:dyDescent="0.3">
      <c r="A21" s="17"/>
      <c r="B21" s="18"/>
      <c r="C21" s="18"/>
      <c r="D21" s="18"/>
      <c r="E21" s="19"/>
      <c r="F21" s="20"/>
      <c r="G21" s="21"/>
      <c r="H21" s="21"/>
      <c r="I21" s="20"/>
      <c r="J21" s="20"/>
      <c r="K21" s="20"/>
      <c r="L21" s="20"/>
      <c r="M21" s="20"/>
      <c r="N21" s="20"/>
      <c r="O21" s="20"/>
      <c r="P21" s="20"/>
      <c r="Q21" s="20"/>
      <c r="R21" s="20"/>
      <c r="S21" s="20"/>
      <c r="T21" s="211"/>
      <c r="U21" s="22"/>
      <c r="V21" s="20"/>
      <c r="W21" s="20"/>
      <c r="X21" s="21"/>
    </row>
    <row r="22" spans="1:27" ht="63" customHeight="1" thickBot="1" x14ac:dyDescent="0.3">
      <c r="A22" s="931" t="s">
        <v>59</v>
      </c>
      <c r="B22" s="932"/>
      <c r="C22" s="933"/>
      <c r="D22" s="23"/>
      <c r="E22" s="929" t="str">
        <f>CONCATENATE("INFORME DE SEGUIMIENTO DEL PROCESO ",A23)</f>
        <v>INFORME DE SEGUIMIENTO DEL PROCESO GESTIÓN DOCUMENTAL</v>
      </c>
      <c r="F22" s="930"/>
      <c r="G22" s="21"/>
      <c r="H22" s="938" t="s">
        <v>60</v>
      </c>
      <c r="I22" s="939"/>
      <c r="J22" s="940"/>
      <c r="K22" s="100"/>
      <c r="L22" s="100"/>
      <c r="M22" s="946" t="s">
        <v>61</v>
      </c>
      <c r="N22" s="947"/>
      <c r="O22" s="948"/>
      <c r="P22" s="104"/>
      <c r="Q22" s="104"/>
      <c r="R22" s="104"/>
      <c r="S22" s="104"/>
      <c r="T22" s="212"/>
      <c r="U22" s="104"/>
      <c r="V22" s="206"/>
      <c r="W22" s="104"/>
      <c r="X22" s="103"/>
    </row>
    <row r="23" spans="1:27" ht="87.75" customHeight="1" thickBot="1" x14ac:dyDescent="0.3">
      <c r="A23" s="950" t="s">
        <v>38</v>
      </c>
      <c r="B23" s="951"/>
      <c r="C23" s="952"/>
      <c r="D23" s="23"/>
      <c r="E23" s="118" t="s">
        <v>148</v>
      </c>
      <c r="F23" s="119">
        <f>COUNTA(E31:E50)</f>
        <v>4</v>
      </c>
      <c r="G23" s="21"/>
      <c r="H23" s="953" t="s">
        <v>69</v>
      </c>
      <c r="I23" s="954"/>
      <c r="J23" s="121">
        <f>COUNTIF('HISTORICO CERRADAS'!I25:I44,"Acción Correctiva")</f>
        <v>3</v>
      </c>
      <c r="K23" s="105"/>
      <c r="L23" s="101"/>
      <c r="M23" s="106" t="s">
        <v>65</v>
      </c>
      <c r="N23" s="117" t="s">
        <v>66</v>
      </c>
      <c r="O23" s="148" t="s">
        <v>67</v>
      </c>
      <c r="P23" s="104"/>
      <c r="Q23" s="104"/>
      <c r="R23" s="104"/>
      <c r="S23" s="104"/>
      <c r="T23" s="212"/>
      <c r="U23" s="103"/>
      <c r="V23" s="207"/>
      <c r="W23" s="23"/>
      <c r="X23" s="103"/>
    </row>
    <row r="24" spans="1:27" ht="48.75" customHeight="1" thickBot="1" x14ac:dyDescent="0.4">
      <c r="A24" s="27"/>
      <c r="B24" s="23"/>
      <c r="C24" s="23"/>
      <c r="D24" s="28"/>
      <c r="E24" s="120" t="s">
        <v>62</v>
      </c>
      <c r="F24" s="121">
        <f>COUNTA(H31:H50)</f>
        <v>9</v>
      </c>
      <c r="G24" s="24"/>
      <c r="H24" s="943" t="s">
        <v>153</v>
      </c>
      <c r="I24" s="944"/>
      <c r="J24" s="124">
        <f>COUNTIF('HISTORICO CERRADAS'!I25:I44,"Acción Preventiva y/o de mejora")</f>
        <v>17</v>
      </c>
      <c r="K24" s="105"/>
      <c r="L24" s="101"/>
      <c r="M24" s="107">
        <v>2016</v>
      </c>
      <c r="N24" s="37">
        <v>0</v>
      </c>
      <c r="O24" s="108">
        <v>9</v>
      </c>
      <c r="P24" s="104"/>
      <c r="Q24" s="104"/>
      <c r="R24" s="105"/>
      <c r="S24" s="105"/>
      <c r="T24" s="213"/>
      <c r="U24" s="103"/>
      <c r="V24" s="207"/>
      <c r="W24" s="23"/>
      <c r="X24" s="103"/>
    </row>
    <row r="25" spans="1:27" ht="53.25" customHeight="1" x14ac:dyDescent="0.35">
      <c r="A25" s="27"/>
      <c r="B25" s="23"/>
      <c r="C25" s="23"/>
      <c r="D25" s="33"/>
      <c r="E25" s="122" t="s">
        <v>149</v>
      </c>
      <c r="F25" s="121">
        <f>COUNTIF(W31:W50, "Vencida")</f>
        <v>0</v>
      </c>
      <c r="G25" s="24"/>
      <c r="H25" s="945"/>
      <c r="I25" s="945"/>
      <c r="J25" s="111"/>
      <c r="K25" s="105"/>
      <c r="L25" s="101"/>
      <c r="M25" s="109">
        <v>2017</v>
      </c>
      <c r="N25" s="46"/>
      <c r="O25" s="110"/>
      <c r="P25" s="104"/>
      <c r="Q25" s="104"/>
      <c r="R25" s="105"/>
      <c r="S25" s="105"/>
      <c r="T25" s="213"/>
      <c r="U25" s="103"/>
      <c r="V25" s="207"/>
      <c r="W25" s="23"/>
      <c r="X25" s="58"/>
    </row>
    <row r="26" spans="1:27" ht="48.75" customHeight="1" x14ac:dyDescent="0.35">
      <c r="A26" s="27"/>
      <c r="B26" s="23"/>
      <c r="C26" s="23"/>
      <c r="D26" s="28"/>
      <c r="E26" s="122" t="s">
        <v>150</v>
      </c>
      <c r="F26" s="299">
        <f>COUNTIF(W31:W50, "En ejecución")</f>
        <v>0</v>
      </c>
      <c r="G26" s="24"/>
      <c r="H26" s="945"/>
      <c r="I26" s="945"/>
      <c r="J26" s="166"/>
      <c r="K26" s="111"/>
      <c r="L26" s="101"/>
      <c r="M26" s="109">
        <v>2018</v>
      </c>
      <c r="N26" s="46"/>
      <c r="O26" s="110"/>
      <c r="P26" s="104"/>
      <c r="Q26" s="104"/>
      <c r="R26" s="105"/>
      <c r="S26" s="105"/>
      <c r="T26" s="213"/>
      <c r="U26" s="103"/>
      <c r="V26" s="207"/>
      <c r="W26" s="23"/>
      <c r="X26" s="58"/>
    </row>
    <row r="27" spans="1:27" ht="51" customHeight="1" thickBot="1" x14ac:dyDescent="0.4">
      <c r="A27" s="27"/>
      <c r="B27" s="23"/>
      <c r="C27" s="23"/>
      <c r="D27" s="33"/>
      <c r="E27" s="123" t="s">
        <v>157</v>
      </c>
      <c r="F27" s="124">
        <f>COUNTIF(W31:W50,"Cerrada")</f>
        <v>0</v>
      </c>
      <c r="G27" s="24"/>
      <c r="H27" s="25"/>
      <c r="I27" s="102"/>
      <c r="J27" s="101"/>
      <c r="K27" s="101"/>
      <c r="L27" s="101"/>
      <c r="M27" s="112" t="s">
        <v>74</v>
      </c>
      <c r="N27" s="113">
        <f>SUM(N24:N26)</f>
        <v>0</v>
      </c>
      <c r="O27" s="149">
        <f>SUM(O24:O26)</f>
        <v>9</v>
      </c>
      <c r="P27" s="104"/>
      <c r="Q27" s="104"/>
      <c r="R27" s="105"/>
      <c r="S27" s="105"/>
      <c r="T27" s="213"/>
      <c r="U27" s="103"/>
      <c r="V27" s="207"/>
      <c r="W27" s="23"/>
      <c r="X27" s="58"/>
    </row>
    <row r="28" spans="1:27" ht="41.25" customHeight="1" thickBot="1" x14ac:dyDescent="0.4">
      <c r="A28" s="27"/>
      <c r="B28" s="23"/>
      <c r="C28" s="23"/>
      <c r="D28" s="23"/>
      <c r="E28" s="96"/>
      <c r="F28" s="97"/>
      <c r="G28" s="24"/>
      <c r="H28" s="25"/>
      <c r="I28" s="98"/>
      <c r="J28" s="99"/>
      <c r="K28" s="98"/>
      <c r="L28" s="99"/>
      <c r="M28" s="116"/>
      <c r="N28" s="26"/>
      <c r="O28" s="26"/>
      <c r="P28" s="26"/>
      <c r="Q28" s="26"/>
      <c r="R28" s="20"/>
      <c r="S28" s="20"/>
      <c r="T28" s="214"/>
      <c r="U28" s="20"/>
      <c r="V28" s="20"/>
      <c r="W28" s="20"/>
      <c r="X28" s="20"/>
    </row>
    <row r="29" spans="1:27" s="90" customFormat="1" ht="45" customHeight="1" thickBot="1" x14ac:dyDescent="0.25">
      <c r="A29" s="837" t="s">
        <v>77</v>
      </c>
      <c r="B29" s="838"/>
      <c r="C29" s="838"/>
      <c r="D29" s="838"/>
      <c r="E29" s="838"/>
      <c r="F29" s="838"/>
      <c r="G29" s="839"/>
      <c r="H29" s="840" t="s">
        <v>78</v>
      </c>
      <c r="I29" s="841"/>
      <c r="J29" s="841"/>
      <c r="K29" s="841"/>
      <c r="L29" s="841"/>
      <c r="M29" s="841"/>
      <c r="N29" s="842"/>
      <c r="O29" s="856" t="s">
        <v>79</v>
      </c>
      <c r="P29" s="937"/>
      <c r="Q29" s="937"/>
      <c r="R29" s="937"/>
      <c r="S29" s="857"/>
      <c r="T29" s="858" t="s">
        <v>145</v>
      </c>
      <c r="U29" s="859"/>
      <c r="V29" s="859"/>
      <c r="W29" s="859"/>
      <c r="X29" s="860"/>
      <c r="Y29" s="92"/>
      <c r="Z29" s="93"/>
      <c r="AA29" s="94"/>
    </row>
    <row r="30" spans="1:27" ht="63" customHeight="1" thickBot="1" x14ac:dyDescent="0.3">
      <c r="A30" s="180" t="s">
        <v>151</v>
      </c>
      <c r="B30" s="181" t="s">
        <v>3</v>
      </c>
      <c r="C30" s="181" t="s">
        <v>81</v>
      </c>
      <c r="D30" s="181" t="s">
        <v>137</v>
      </c>
      <c r="E30" s="181" t="s">
        <v>138</v>
      </c>
      <c r="F30" s="181" t="s">
        <v>139</v>
      </c>
      <c r="G30" s="182" t="s">
        <v>140</v>
      </c>
      <c r="H30" s="183" t="s">
        <v>143</v>
      </c>
      <c r="I30" s="181" t="s">
        <v>5</v>
      </c>
      <c r="J30" s="181" t="s">
        <v>82</v>
      </c>
      <c r="K30" s="184" t="s">
        <v>83</v>
      </c>
      <c r="L30" s="184" t="s">
        <v>85</v>
      </c>
      <c r="M30" s="184" t="s">
        <v>86</v>
      </c>
      <c r="N30" s="185" t="s">
        <v>87</v>
      </c>
      <c r="O30" s="901" t="s">
        <v>88</v>
      </c>
      <c r="P30" s="902"/>
      <c r="Q30" s="902"/>
      <c r="R30" s="903"/>
      <c r="S30" s="185" t="s">
        <v>89</v>
      </c>
      <c r="T30" s="215" t="s">
        <v>88</v>
      </c>
      <c r="U30" s="184" t="s">
        <v>89</v>
      </c>
      <c r="V30" s="184" t="s">
        <v>162</v>
      </c>
      <c r="W30" s="184" t="s">
        <v>90</v>
      </c>
      <c r="X30" s="185" t="s">
        <v>159</v>
      </c>
      <c r="Y30" s="91"/>
      <c r="Z30" s="95"/>
      <c r="AA30" s="95"/>
    </row>
    <row r="31" spans="1:27" s="434" customFormat="1" ht="89.25" x14ac:dyDescent="0.2">
      <c r="A31" s="961">
        <v>1</v>
      </c>
      <c r="B31" s="963" t="s">
        <v>10</v>
      </c>
      <c r="C31" s="861" t="s">
        <v>130</v>
      </c>
      <c r="D31" s="965">
        <v>43665</v>
      </c>
      <c r="E31" s="963" t="s">
        <v>1150</v>
      </c>
      <c r="F31" s="955" t="s">
        <v>158</v>
      </c>
      <c r="G31" s="958" t="s">
        <v>1151</v>
      </c>
      <c r="H31" s="608" t="s">
        <v>1152</v>
      </c>
      <c r="I31" s="605" t="s">
        <v>24</v>
      </c>
      <c r="J31" s="605" t="s">
        <v>1153</v>
      </c>
      <c r="K31" s="605" t="s">
        <v>175</v>
      </c>
      <c r="L31" s="610">
        <v>43669</v>
      </c>
      <c r="M31" s="610">
        <v>43669</v>
      </c>
      <c r="N31" s="610">
        <v>43830</v>
      </c>
      <c r="O31" s="974" t="s">
        <v>1224</v>
      </c>
      <c r="P31" s="975"/>
      <c r="Q31" s="975"/>
      <c r="R31" s="976"/>
      <c r="S31" s="218" t="s">
        <v>1225</v>
      </c>
      <c r="T31" s="341"/>
      <c r="U31" s="294"/>
      <c r="V31" s="298"/>
      <c r="W31" s="612"/>
      <c r="X31" s="218"/>
    </row>
    <row r="32" spans="1:27" s="434" customFormat="1" ht="63.75" x14ac:dyDescent="0.2">
      <c r="A32" s="967"/>
      <c r="B32" s="968"/>
      <c r="C32" s="829"/>
      <c r="D32" s="969"/>
      <c r="E32" s="968"/>
      <c r="F32" s="956"/>
      <c r="G32" s="959"/>
      <c r="H32" s="634" t="s">
        <v>1154</v>
      </c>
      <c r="I32" s="605" t="s">
        <v>24</v>
      </c>
      <c r="J32" s="669" t="s">
        <v>1155</v>
      </c>
      <c r="K32" s="605" t="s">
        <v>175</v>
      </c>
      <c r="L32" s="670">
        <v>43677</v>
      </c>
      <c r="M32" s="670">
        <v>43709</v>
      </c>
      <c r="N32" s="610">
        <v>43830</v>
      </c>
      <c r="O32" s="971" t="s">
        <v>1226</v>
      </c>
      <c r="P32" s="972"/>
      <c r="Q32" s="972"/>
      <c r="R32" s="973"/>
      <c r="S32" s="342"/>
      <c r="T32" s="341"/>
      <c r="U32" s="294"/>
      <c r="V32" s="298"/>
      <c r="W32" s="612"/>
      <c r="X32" s="218"/>
    </row>
    <row r="33" spans="1:24" s="434" customFormat="1" ht="38.25" x14ac:dyDescent="0.2">
      <c r="A33" s="962"/>
      <c r="B33" s="964"/>
      <c r="C33" s="830"/>
      <c r="D33" s="970"/>
      <c r="E33" s="964"/>
      <c r="F33" s="957"/>
      <c r="G33" s="960"/>
      <c r="H33" s="634" t="s">
        <v>1156</v>
      </c>
      <c r="I33" s="605" t="s">
        <v>24</v>
      </c>
      <c r="J33" s="669" t="s">
        <v>1157</v>
      </c>
      <c r="K33" s="605" t="s">
        <v>175</v>
      </c>
      <c r="L33" s="670">
        <v>43677</v>
      </c>
      <c r="M33" s="670">
        <v>43709</v>
      </c>
      <c r="N33" s="610">
        <v>43830</v>
      </c>
      <c r="O33" s="971" t="s">
        <v>1227</v>
      </c>
      <c r="P33" s="972"/>
      <c r="Q33" s="972"/>
      <c r="R33" s="973"/>
      <c r="S33" s="632"/>
      <c r="T33" s="635"/>
      <c r="U33" s="635"/>
      <c r="V33" s="298"/>
      <c r="W33" s="612"/>
      <c r="X33" s="635"/>
    </row>
    <row r="34" spans="1:24" s="434" customFormat="1" ht="76.5" x14ac:dyDescent="0.2">
      <c r="A34" s="961">
        <v>2</v>
      </c>
      <c r="B34" s="963" t="s">
        <v>10</v>
      </c>
      <c r="C34" s="861" t="s">
        <v>130</v>
      </c>
      <c r="D34" s="965">
        <v>43665</v>
      </c>
      <c r="E34" s="963" t="s">
        <v>1158</v>
      </c>
      <c r="F34" s="955" t="s">
        <v>158</v>
      </c>
      <c r="G34" s="958" t="s">
        <v>1159</v>
      </c>
      <c r="H34" s="634" t="s">
        <v>1160</v>
      </c>
      <c r="I34" s="605" t="s">
        <v>24</v>
      </c>
      <c r="J34" s="669" t="s">
        <v>1161</v>
      </c>
      <c r="K34" s="605" t="s">
        <v>175</v>
      </c>
      <c r="L34" s="670">
        <v>43677</v>
      </c>
      <c r="M34" s="670">
        <v>43677</v>
      </c>
      <c r="N34" s="610">
        <v>43830</v>
      </c>
      <c r="O34" s="971" t="s">
        <v>1227</v>
      </c>
      <c r="P34" s="972"/>
      <c r="Q34" s="972"/>
      <c r="R34" s="973"/>
      <c r="S34" s="632"/>
      <c r="T34" s="635"/>
      <c r="U34" s="635"/>
      <c r="V34" s="298"/>
      <c r="W34" s="612"/>
      <c r="X34" s="635"/>
    </row>
    <row r="35" spans="1:24" s="434" customFormat="1" ht="76.5" customHeight="1" x14ac:dyDescent="0.2">
      <c r="A35" s="962"/>
      <c r="B35" s="964"/>
      <c r="C35" s="830"/>
      <c r="D35" s="966"/>
      <c r="E35" s="964"/>
      <c r="F35" s="957"/>
      <c r="G35" s="960"/>
      <c r="H35" s="634" t="s">
        <v>1162</v>
      </c>
      <c r="I35" s="605" t="s">
        <v>24</v>
      </c>
      <c r="J35" s="669" t="s">
        <v>1163</v>
      </c>
      <c r="K35" s="605" t="s">
        <v>175</v>
      </c>
      <c r="L35" s="670">
        <v>43677</v>
      </c>
      <c r="M35" s="670">
        <v>43677</v>
      </c>
      <c r="N35" s="610">
        <v>43830</v>
      </c>
      <c r="O35" s="971" t="s">
        <v>1228</v>
      </c>
      <c r="P35" s="972"/>
      <c r="Q35" s="972"/>
      <c r="R35" s="973"/>
      <c r="S35" s="671"/>
      <c r="T35" s="672"/>
      <c r="U35" s="672"/>
      <c r="V35" s="298"/>
      <c r="W35" s="612"/>
      <c r="X35" s="673"/>
    </row>
    <row r="36" spans="1:24" s="434" customFormat="1" ht="178.5" x14ac:dyDescent="0.2">
      <c r="A36" s="675">
        <v>3</v>
      </c>
      <c r="B36" s="676" t="s">
        <v>10</v>
      </c>
      <c r="C36" s="606" t="s">
        <v>130</v>
      </c>
      <c r="D36" s="677">
        <v>43665</v>
      </c>
      <c r="E36" s="676" t="s">
        <v>1164</v>
      </c>
      <c r="F36" s="678" t="s">
        <v>158</v>
      </c>
      <c r="G36" s="679" t="s">
        <v>1165</v>
      </c>
      <c r="H36" s="679" t="s">
        <v>1166</v>
      </c>
      <c r="I36" s="606" t="s">
        <v>24</v>
      </c>
      <c r="J36" s="680" t="s">
        <v>1167</v>
      </c>
      <c r="K36" s="681" t="s">
        <v>175</v>
      </c>
      <c r="L36" s="682">
        <v>43677</v>
      </c>
      <c r="M36" s="682">
        <v>43677</v>
      </c>
      <c r="N36" s="683">
        <v>43830</v>
      </c>
      <c r="O36" s="971" t="s">
        <v>1229</v>
      </c>
      <c r="P36" s="972"/>
      <c r="Q36" s="972"/>
      <c r="R36" s="973"/>
      <c r="S36" s="692" t="s">
        <v>1230</v>
      </c>
      <c r="T36" s="684"/>
      <c r="U36" s="684"/>
      <c r="V36" s="298"/>
      <c r="W36" s="612"/>
      <c r="X36" s="674"/>
    </row>
    <row r="37" spans="1:24" s="434" customFormat="1" ht="63.75" x14ac:dyDescent="0.2">
      <c r="A37" s="961">
        <v>4</v>
      </c>
      <c r="B37" s="963" t="s">
        <v>10</v>
      </c>
      <c r="C37" s="861" t="s">
        <v>130</v>
      </c>
      <c r="D37" s="965">
        <v>43665</v>
      </c>
      <c r="E37" s="963" t="s">
        <v>1168</v>
      </c>
      <c r="F37" s="955" t="s">
        <v>158</v>
      </c>
      <c r="G37" s="958" t="s">
        <v>1169</v>
      </c>
      <c r="H37" s="634" t="s">
        <v>1154</v>
      </c>
      <c r="I37" s="605" t="s">
        <v>24</v>
      </c>
      <c r="J37" s="669" t="s">
        <v>1155</v>
      </c>
      <c r="K37" s="605" t="s">
        <v>175</v>
      </c>
      <c r="L37" s="670">
        <v>43677</v>
      </c>
      <c r="M37" s="670">
        <v>43709</v>
      </c>
      <c r="N37" s="610">
        <v>43830</v>
      </c>
      <c r="O37" s="971" t="s">
        <v>1228</v>
      </c>
      <c r="P37" s="972"/>
      <c r="Q37" s="972"/>
      <c r="R37" s="973"/>
      <c r="S37" s="671"/>
      <c r="T37" s="672"/>
      <c r="U37" s="672"/>
      <c r="V37" s="298"/>
      <c r="W37" s="612"/>
      <c r="X37" s="673"/>
    </row>
    <row r="38" spans="1:24" s="434" customFormat="1" ht="89.25" x14ac:dyDescent="0.2">
      <c r="A38" s="967"/>
      <c r="B38" s="968"/>
      <c r="C38" s="829"/>
      <c r="D38" s="969"/>
      <c r="E38" s="968"/>
      <c r="F38" s="956"/>
      <c r="G38" s="959"/>
      <c r="H38" s="634" t="s">
        <v>1170</v>
      </c>
      <c r="I38" s="605" t="s">
        <v>24</v>
      </c>
      <c r="J38" s="669" t="s">
        <v>1171</v>
      </c>
      <c r="K38" s="605" t="s">
        <v>175</v>
      </c>
      <c r="L38" s="670">
        <v>43677</v>
      </c>
      <c r="M38" s="670">
        <v>43677</v>
      </c>
      <c r="N38" s="610">
        <v>43707</v>
      </c>
      <c r="O38" s="971" t="s">
        <v>1231</v>
      </c>
      <c r="P38" s="972"/>
      <c r="Q38" s="972"/>
      <c r="R38" s="973"/>
      <c r="S38" s="709" t="s">
        <v>1232</v>
      </c>
      <c r="T38" s="672"/>
      <c r="U38" s="672"/>
      <c r="V38" s="298"/>
      <c r="W38" s="612"/>
      <c r="X38" s="673"/>
    </row>
    <row r="39" spans="1:24" s="434" customFormat="1" ht="76.5" x14ac:dyDescent="0.2">
      <c r="A39" s="962"/>
      <c r="B39" s="964"/>
      <c r="C39" s="830"/>
      <c r="D39" s="966"/>
      <c r="E39" s="964"/>
      <c r="F39" s="957"/>
      <c r="G39" s="960"/>
      <c r="H39" s="634" t="s">
        <v>1172</v>
      </c>
      <c r="I39" s="605" t="s">
        <v>24</v>
      </c>
      <c r="J39" s="669" t="s">
        <v>1173</v>
      </c>
      <c r="K39" s="605" t="s">
        <v>175</v>
      </c>
      <c r="L39" s="670">
        <v>43677</v>
      </c>
      <c r="M39" s="670">
        <v>43709</v>
      </c>
      <c r="N39" s="610">
        <v>43830</v>
      </c>
      <c r="O39" s="971" t="s">
        <v>1228</v>
      </c>
      <c r="P39" s="972"/>
      <c r="Q39" s="972"/>
      <c r="R39" s="973"/>
      <c r="S39" s="671"/>
      <c r="T39" s="672"/>
      <c r="U39" s="672"/>
      <c r="V39" s="298"/>
      <c r="W39" s="612"/>
      <c r="X39" s="673"/>
    </row>
    <row r="40" spans="1:24" ht="15" customHeight="1" x14ac:dyDescent="0.25">
      <c r="O40" s="691"/>
      <c r="P40" s="691"/>
      <c r="Q40" s="691"/>
      <c r="R40" s="691"/>
      <c r="S40" s="691"/>
    </row>
    <row r="41" spans="1:24" ht="15" customHeight="1" x14ac:dyDescent="0.25">
      <c r="O41" s="691"/>
      <c r="P41" s="691"/>
      <c r="Q41" s="691"/>
      <c r="R41" s="691"/>
      <c r="S41" s="691"/>
    </row>
    <row r="42" spans="1:24" ht="15" customHeight="1" x14ac:dyDescent="0.25">
      <c r="O42" s="691"/>
      <c r="P42" s="691"/>
      <c r="Q42" s="691"/>
      <c r="R42" s="691"/>
      <c r="S42" s="691"/>
    </row>
    <row r="43" spans="1:24" ht="15" customHeight="1" x14ac:dyDescent="0.25">
      <c r="O43" s="691"/>
      <c r="P43" s="691"/>
      <c r="Q43" s="691"/>
      <c r="R43" s="691"/>
      <c r="S43" s="691"/>
    </row>
    <row r="50" spans="1:26" x14ac:dyDescent="0.25">
      <c r="A50" s="1"/>
      <c r="B50" s="1"/>
      <c r="C50" s="1"/>
      <c r="D50" s="1"/>
      <c r="E50" s="16"/>
      <c r="F50" s="1"/>
      <c r="G50" s="16"/>
      <c r="H50" s="16"/>
      <c r="I50" s="1"/>
      <c r="J50" s="1"/>
      <c r="K50" s="1"/>
      <c r="L50" s="1"/>
      <c r="M50" s="1"/>
      <c r="N50" s="1"/>
      <c r="O50" s="1"/>
      <c r="P50" s="1"/>
      <c r="Q50" s="1"/>
      <c r="R50" s="1"/>
      <c r="S50" s="1"/>
      <c r="T50" s="210" t="s">
        <v>946</v>
      </c>
      <c r="U50" s="15"/>
      <c r="W50" s="13"/>
      <c r="X50" s="16"/>
      <c r="Y50" s="1"/>
      <c r="Z50" s="1"/>
    </row>
    <row r="51" spans="1:26" x14ac:dyDescent="0.25">
      <c r="A51" s="1"/>
      <c r="B51" s="1"/>
      <c r="C51" s="1"/>
      <c r="D51" s="1"/>
      <c r="E51" s="16"/>
      <c r="F51" s="1"/>
      <c r="G51" s="16"/>
      <c r="H51" s="16"/>
      <c r="I51" s="1"/>
      <c r="J51" s="1"/>
      <c r="K51" s="1"/>
      <c r="L51" s="1"/>
      <c r="M51" s="1"/>
      <c r="N51" s="1"/>
      <c r="O51" s="1"/>
      <c r="P51" s="1"/>
      <c r="Q51" s="1"/>
      <c r="R51" s="1"/>
      <c r="S51" s="1"/>
      <c r="T51" s="210"/>
      <c r="U51" s="15"/>
      <c r="W51" s="13"/>
      <c r="X51" s="16"/>
      <c r="Y51" s="1"/>
      <c r="Z51" s="1"/>
    </row>
    <row r="52" spans="1:26" x14ac:dyDescent="0.25">
      <c r="A52" s="1"/>
      <c r="B52" s="1"/>
      <c r="C52" s="1"/>
      <c r="D52" s="1"/>
      <c r="E52" s="16"/>
      <c r="F52" s="1"/>
      <c r="G52" s="16"/>
      <c r="H52" s="16"/>
      <c r="I52" s="1"/>
      <c r="J52" s="1"/>
      <c r="K52" s="1"/>
      <c r="L52" s="1"/>
      <c r="M52" s="1"/>
      <c r="N52" s="1"/>
      <c r="O52" s="1"/>
      <c r="P52" s="1"/>
      <c r="Q52" s="1"/>
      <c r="R52" s="1"/>
      <c r="S52" s="1"/>
      <c r="T52" s="210"/>
      <c r="U52" s="15"/>
      <c r="W52" s="13"/>
      <c r="X52" s="16"/>
      <c r="Y52" s="1"/>
      <c r="Z52" s="1"/>
    </row>
    <row r="53" spans="1:26" x14ac:dyDescent="0.25">
      <c r="A53" s="1"/>
      <c r="B53" s="1"/>
      <c r="C53" s="1"/>
      <c r="D53" s="1"/>
      <c r="E53" s="16"/>
      <c r="F53" s="1"/>
      <c r="G53" s="16"/>
      <c r="H53" s="16"/>
      <c r="I53" s="1"/>
      <c r="J53" s="1"/>
      <c r="K53" s="1"/>
      <c r="L53" s="1"/>
      <c r="M53" s="1"/>
      <c r="N53" s="1"/>
      <c r="O53" s="1"/>
      <c r="P53" s="1"/>
      <c r="Q53" s="1"/>
      <c r="R53" s="1"/>
      <c r="S53" s="1"/>
      <c r="T53" s="210"/>
      <c r="U53" s="15"/>
      <c r="W53" s="13"/>
      <c r="X53" s="16"/>
      <c r="Y53" s="1"/>
      <c r="Z53" s="1"/>
    </row>
    <row r="54" spans="1:26" x14ac:dyDescent="0.25">
      <c r="A54" s="1"/>
      <c r="B54" s="1"/>
      <c r="C54" s="1"/>
      <c r="D54" s="1"/>
      <c r="E54" s="16"/>
      <c r="F54" s="1"/>
      <c r="G54" s="16"/>
      <c r="H54" s="16"/>
      <c r="I54" s="1"/>
      <c r="J54" s="1"/>
      <c r="K54" s="1"/>
      <c r="L54" s="1"/>
      <c r="M54" s="1"/>
      <c r="N54" s="1"/>
      <c r="O54" s="1"/>
      <c r="P54" s="1"/>
      <c r="Q54" s="1"/>
      <c r="R54" s="1"/>
      <c r="S54" s="1"/>
      <c r="T54" s="210"/>
      <c r="U54" s="15"/>
      <c r="W54" s="13"/>
      <c r="X54" s="16"/>
      <c r="Y54" s="1"/>
      <c r="Z54" s="1"/>
    </row>
    <row r="55" spans="1:26" x14ac:dyDescent="0.25">
      <c r="A55" s="1"/>
      <c r="B55" s="1"/>
      <c r="C55" s="1"/>
      <c r="D55" s="1"/>
      <c r="E55" s="16"/>
      <c r="F55" s="1"/>
      <c r="G55" s="16"/>
      <c r="H55" s="16"/>
      <c r="I55" s="1"/>
      <c r="J55" s="1"/>
      <c r="K55" s="1"/>
      <c r="L55" s="1"/>
      <c r="M55" s="1"/>
      <c r="N55" s="1"/>
      <c r="O55" s="1"/>
      <c r="P55" s="1"/>
      <c r="Q55" s="1"/>
      <c r="R55" s="1"/>
      <c r="S55" s="1"/>
      <c r="T55" s="210"/>
      <c r="U55" s="15"/>
      <c r="W55" s="13"/>
      <c r="X55" s="16"/>
      <c r="Y55" s="1"/>
      <c r="Z55" s="1"/>
    </row>
    <row r="56" spans="1:26" x14ac:dyDescent="0.25">
      <c r="A56" s="1"/>
      <c r="B56" s="1"/>
      <c r="C56" s="1"/>
      <c r="D56" s="1"/>
      <c r="E56" s="16"/>
      <c r="F56" s="1"/>
      <c r="G56" s="16"/>
      <c r="H56" s="16"/>
      <c r="I56" s="1"/>
      <c r="J56" s="1"/>
      <c r="K56" s="1"/>
      <c r="L56" s="1"/>
      <c r="M56" s="1"/>
      <c r="N56" s="1"/>
      <c r="O56" s="1"/>
      <c r="P56" s="1"/>
      <c r="Q56" s="1"/>
      <c r="R56" s="1"/>
      <c r="S56" s="1"/>
      <c r="T56" s="210"/>
      <c r="U56" s="15"/>
      <c r="W56" s="13"/>
      <c r="X56" s="16"/>
      <c r="Y56" s="1"/>
      <c r="Z56" s="1"/>
    </row>
    <row r="57" spans="1:26" x14ac:dyDescent="0.25">
      <c r="A57" s="1"/>
      <c r="B57" s="1"/>
      <c r="C57" s="1"/>
      <c r="D57" s="1"/>
      <c r="E57" s="16"/>
      <c r="F57" s="1"/>
      <c r="G57" s="16"/>
      <c r="H57" s="16"/>
      <c r="I57" s="1"/>
      <c r="J57" s="1"/>
      <c r="K57" s="1"/>
      <c r="L57" s="1"/>
      <c r="M57" s="1"/>
      <c r="N57" s="1"/>
      <c r="O57" s="1"/>
      <c r="P57" s="1"/>
      <c r="Q57" s="1"/>
      <c r="R57" s="1"/>
      <c r="S57" s="1"/>
      <c r="T57" s="210"/>
      <c r="U57" s="15"/>
      <c r="W57" s="13"/>
      <c r="X57" s="16"/>
      <c r="Y57" s="1"/>
      <c r="Z57" s="1"/>
    </row>
    <row r="58" spans="1:26" x14ac:dyDescent="0.25">
      <c r="A58" s="1"/>
      <c r="B58" s="1"/>
      <c r="C58" s="1"/>
      <c r="D58" s="1"/>
      <c r="E58" s="16"/>
      <c r="F58" s="1"/>
      <c r="G58" s="16"/>
      <c r="H58" s="16"/>
      <c r="I58" s="1"/>
      <c r="J58" s="1"/>
      <c r="K58" s="1"/>
      <c r="L58" s="1"/>
      <c r="M58" s="1"/>
      <c r="N58" s="1"/>
      <c r="O58" s="1"/>
      <c r="P58" s="1"/>
      <c r="Q58" s="1"/>
      <c r="R58" s="1"/>
      <c r="S58" s="1"/>
      <c r="T58" s="210"/>
      <c r="U58" s="15"/>
      <c r="W58" s="13"/>
      <c r="X58" s="16"/>
      <c r="Y58" s="1"/>
      <c r="Z58" s="1"/>
    </row>
    <row r="59" spans="1:26" x14ac:dyDescent="0.25">
      <c r="A59" s="1"/>
      <c r="B59" s="1"/>
      <c r="C59" s="1"/>
      <c r="D59" s="1"/>
      <c r="E59" s="16"/>
      <c r="F59" s="1"/>
      <c r="G59" s="16"/>
      <c r="H59" s="16"/>
      <c r="I59" s="1"/>
      <c r="J59" s="1"/>
      <c r="K59" s="1"/>
      <c r="L59" s="1"/>
      <c r="M59" s="1"/>
      <c r="N59" s="1"/>
      <c r="O59" s="1"/>
      <c r="P59" s="1"/>
      <c r="Q59" s="1"/>
      <c r="R59" s="1"/>
      <c r="S59" s="1"/>
      <c r="T59" s="210"/>
      <c r="U59" s="15"/>
      <c r="W59" s="13"/>
      <c r="X59" s="16"/>
      <c r="Y59" s="1"/>
      <c r="Z59" s="1"/>
    </row>
    <row r="60" spans="1:26" x14ac:dyDescent="0.25">
      <c r="A60" s="1"/>
      <c r="B60" s="1"/>
      <c r="C60" s="1"/>
      <c r="D60" s="1"/>
      <c r="E60" s="16"/>
      <c r="F60" s="1"/>
      <c r="G60" s="16"/>
      <c r="H60" s="16"/>
      <c r="I60" s="1"/>
      <c r="J60" s="1"/>
      <c r="K60" s="1"/>
      <c r="L60" s="1"/>
      <c r="M60" s="1"/>
      <c r="N60" s="1"/>
      <c r="O60" s="1"/>
      <c r="P60" s="1"/>
      <c r="Q60" s="1"/>
      <c r="R60" s="1"/>
      <c r="S60" s="1"/>
      <c r="T60" s="210"/>
      <c r="U60" s="15"/>
      <c r="W60" s="13"/>
      <c r="X60" s="16"/>
      <c r="Y60" s="1"/>
      <c r="Z60" s="1"/>
    </row>
    <row r="61" spans="1:26" x14ac:dyDescent="0.25">
      <c r="A61" s="1"/>
      <c r="B61" s="1"/>
      <c r="C61" s="1"/>
      <c r="D61" s="1"/>
      <c r="E61" s="16"/>
      <c r="F61" s="1"/>
      <c r="G61" s="16"/>
      <c r="H61" s="16"/>
      <c r="I61" s="1"/>
      <c r="J61" s="1"/>
      <c r="K61" s="1"/>
      <c r="L61" s="1"/>
      <c r="M61" s="1"/>
      <c r="N61" s="1"/>
      <c r="O61" s="1"/>
      <c r="P61" s="1"/>
      <c r="Q61" s="1"/>
      <c r="R61" s="1"/>
      <c r="S61" s="1"/>
      <c r="T61" s="210"/>
      <c r="U61" s="15"/>
      <c r="W61" s="13"/>
      <c r="X61" s="16"/>
      <c r="Y61" s="1"/>
      <c r="Z61" s="1"/>
    </row>
    <row r="62" spans="1:26" x14ac:dyDescent="0.25">
      <c r="A62" s="1"/>
      <c r="B62" s="1"/>
      <c r="C62" s="1"/>
      <c r="D62" s="1"/>
      <c r="E62" s="16"/>
      <c r="F62" s="1"/>
      <c r="G62" s="16"/>
      <c r="H62" s="16"/>
      <c r="I62" s="1"/>
      <c r="J62" s="1"/>
      <c r="K62" s="1"/>
      <c r="L62" s="1"/>
      <c r="M62" s="1"/>
      <c r="N62" s="1"/>
      <c r="O62" s="1"/>
      <c r="P62" s="1"/>
      <c r="Q62" s="1"/>
      <c r="R62" s="1"/>
      <c r="S62" s="1"/>
      <c r="T62" s="210"/>
      <c r="U62" s="15"/>
      <c r="W62" s="13"/>
      <c r="X62" s="16"/>
      <c r="Y62" s="1"/>
      <c r="Z62" s="1"/>
    </row>
    <row r="63" spans="1:26" x14ac:dyDescent="0.25">
      <c r="A63" s="1"/>
      <c r="B63" s="1"/>
      <c r="C63" s="1"/>
      <c r="D63" s="1"/>
      <c r="E63" s="16"/>
      <c r="F63" s="1"/>
      <c r="G63" s="16"/>
      <c r="H63" s="16"/>
      <c r="I63" s="1"/>
      <c r="J63" s="1"/>
      <c r="K63" s="1"/>
      <c r="L63" s="1"/>
      <c r="M63" s="1"/>
      <c r="N63" s="1"/>
      <c r="O63" s="1"/>
      <c r="P63" s="1"/>
      <c r="Q63" s="1"/>
      <c r="R63" s="1"/>
      <c r="S63" s="1"/>
      <c r="T63" s="210"/>
      <c r="U63" s="15"/>
      <c r="W63" s="13"/>
      <c r="X63" s="16"/>
      <c r="Y63" s="1"/>
      <c r="Z63" s="1"/>
    </row>
    <row r="64" spans="1:26" x14ac:dyDescent="0.25">
      <c r="A64" s="1"/>
      <c r="B64" s="1"/>
      <c r="C64" s="1"/>
      <c r="D64" s="1"/>
      <c r="E64" s="16"/>
      <c r="F64" s="1"/>
      <c r="G64" s="16"/>
      <c r="H64" s="16"/>
      <c r="I64" s="1"/>
      <c r="J64" s="1"/>
      <c r="K64" s="1"/>
      <c r="L64" s="1"/>
      <c r="M64" s="1"/>
      <c r="N64" s="1"/>
      <c r="O64" s="1"/>
      <c r="P64" s="1"/>
      <c r="Q64" s="1"/>
      <c r="R64" s="1"/>
      <c r="S64" s="1"/>
      <c r="T64" s="210"/>
      <c r="U64" s="15"/>
      <c r="W64" s="13"/>
      <c r="X64" s="16"/>
      <c r="Y64" s="1"/>
      <c r="Z64" s="1"/>
    </row>
    <row r="65" spans="1:26" x14ac:dyDescent="0.25">
      <c r="A65" s="1"/>
      <c r="B65" s="1"/>
      <c r="C65" s="1"/>
      <c r="D65" s="1"/>
      <c r="E65" s="16"/>
      <c r="F65" s="1"/>
      <c r="G65" s="16"/>
      <c r="H65" s="16"/>
      <c r="I65" s="1"/>
      <c r="J65" s="1"/>
      <c r="K65" s="1"/>
      <c r="L65" s="1"/>
      <c r="M65" s="1"/>
      <c r="N65" s="1"/>
      <c r="O65" s="1"/>
      <c r="P65" s="1"/>
      <c r="Q65" s="1"/>
      <c r="R65" s="1"/>
      <c r="S65" s="1"/>
      <c r="T65" s="210"/>
      <c r="U65" s="15"/>
      <c r="W65" s="13"/>
      <c r="X65" s="16"/>
      <c r="Y65" s="1"/>
      <c r="Z65" s="1"/>
    </row>
    <row r="66" spans="1:26" x14ac:dyDescent="0.25">
      <c r="A66" s="1"/>
      <c r="B66" s="1"/>
      <c r="C66" s="1"/>
      <c r="D66" s="1"/>
      <c r="E66" s="16"/>
      <c r="F66" s="1"/>
      <c r="G66" s="16"/>
      <c r="H66" s="16"/>
      <c r="I66" s="1"/>
      <c r="J66" s="1"/>
      <c r="K66" s="1"/>
      <c r="L66" s="1"/>
      <c r="M66" s="1"/>
      <c r="N66" s="1"/>
      <c r="O66" s="1"/>
      <c r="P66" s="1"/>
      <c r="Q66" s="1"/>
      <c r="R66" s="1"/>
      <c r="S66" s="1"/>
      <c r="T66" s="210"/>
      <c r="U66" s="15"/>
      <c r="W66" s="13"/>
      <c r="X66" s="16"/>
      <c r="Y66" s="1"/>
      <c r="Z66" s="1"/>
    </row>
    <row r="67" spans="1:26" x14ac:dyDescent="0.25">
      <c r="A67" s="1"/>
      <c r="B67" s="1"/>
      <c r="C67" s="1"/>
      <c r="D67" s="1"/>
      <c r="E67" s="16"/>
      <c r="F67" s="1"/>
      <c r="G67" s="16"/>
      <c r="H67" s="16"/>
      <c r="I67" s="1"/>
      <c r="J67" s="1"/>
      <c r="K67" s="1"/>
      <c r="L67" s="1"/>
      <c r="M67" s="1"/>
      <c r="N67" s="1"/>
      <c r="O67" s="1"/>
      <c r="P67" s="1"/>
      <c r="Q67" s="1"/>
      <c r="R67" s="1"/>
      <c r="S67" s="1"/>
      <c r="T67" s="210"/>
      <c r="U67" s="15"/>
      <c r="W67" s="13"/>
      <c r="X67" s="16"/>
      <c r="Y67" s="1"/>
      <c r="Z67" s="1"/>
    </row>
    <row r="68" spans="1:26" x14ac:dyDescent="0.25">
      <c r="A68" s="1"/>
      <c r="B68" s="1"/>
      <c r="C68" s="1"/>
      <c r="D68" s="1"/>
      <c r="E68" s="16"/>
      <c r="F68" s="1"/>
      <c r="G68" s="16"/>
      <c r="H68" s="16"/>
      <c r="I68" s="1"/>
      <c r="J68" s="1"/>
      <c r="K68" s="1"/>
      <c r="L68" s="1"/>
      <c r="M68" s="1"/>
      <c r="N68" s="1"/>
      <c r="O68" s="1"/>
      <c r="P68" s="1"/>
      <c r="Q68" s="1"/>
      <c r="R68" s="1"/>
      <c r="S68" s="1"/>
      <c r="T68" s="210"/>
      <c r="U68" s="15"/>
      <c r="W68" s="13"/>
      <c r="X68" s="16"/>
      <c r="Y68" s="1"/>
      <c r="Z68" s="1"/>
    </row>
    <row r="69" spans="1:26" x14ac:dyDescent="0.25">
      <c r="A69" s="1"/>
      <c r="B69" s="1"/>
      <c r="C69" s="1"/>
      <c r="D69" s="1"/>
      <c r="E69" s="16"/>
      <c r="F69" s="1"/>
      <c r="G69" s="16"/>
      <c r="H69" s="16"/>
      <c r="I69" s="1"/>
      <c r="J69" s="1"/>
      <c r="K69" s="1"/>
      <c r="L69" s="1"/>
      <c r="M69" s="1"/>
      <c r="N69" s="1"/>
      <c r="O69" s="1"/>
      <c r="P69" s="1"/>
      <c r="Q69" s="1"/>
      <c r="R69" s="1"/>
      <c r="S69" s="1"/>
      <c r="T69" s="210"/>
      <c r="U69" s="15"/>
      <c r="W69" s="13"/>
      <c r="X69" s="16"/>
      <c r="Y69" s="1"/>
      <c r="Z69" s="1"/>
    </row>
    <row r="70" spans="1:26" x14ac:dyDescent="0.25">
      <c r="A70" s="1"/>
      <c r="B70" s="1"/>
      <c r="C70" s="1"/>
      <c r="D70" s="1"/>
      <c r="E70" s="16"/>
      <c r="F70" s="1"/>
      <c r="G70" s="16"/>
      <c r="H70" s="16"/>
      <c r="I70" s="1"/>
      <c r="J70" s="1"/>
      <c r="K70" s="1"/>
      <c r="L70" s="1"/>
      <c r="M70" s="1"/>
      <c r="N70" s="1"/>
      <c r="O70" s="1"/>
      <c r="P70" s="1"/>
      <c r="Q70" s="1"/>
      <c r="R70" s="1"/>
      <c r="S70" s="1"/>
      <c r="T70" s="210"/>
      <c r="U70" s="15"/>
      <c r="W70" s="13"/>
      <c r="X70" s="16"/>
      <c r="Y70" s="1"/>
      <c r="Z70" s="1"/>
    </row>
    <row r="71" spans="1:26" x14ac:dyDescent="0.25">
      <c r="A71" s="1"/>
      <c r="B71" s="1"/>
      <c r="C71" s="1"/>
      <c r="D71" s="1"/>
      <c r="E71" s="16"/>
      <c r="F71" s="1"/>
      <c r="G71" s="16"/>
      <c r="H71" s="16"/>
      <c r="I71" s="1"/>
      <c r="J71" s="1"/>
      <c r="K71" s="1"/>
      <c r="L71" s="1"/>
      <c r="M71" s="1"/>
      <c r="N71" s="1"/>
      <c r="O71" s="1"/>
      <c r="P71" s="1"/>
      <c r="Q71" s="1"/>
      <c r="R71" s="1"/>
      <c r="S71" s="1"/>
      <c r="T71" s="210"/>
      <c r="U71" s="15"/>
      <c r="W71" s="13"/>
      <c r="X71" s="16"/>
      <c r="Y71" s="1"/>
      <c r="Z71" s="1"/>
    </row>
    <row r="72" spans="1:26" x14ac:dyDescent="0.25">
      <c r="A72" s="1"/>
      <c r="B72" s="1"/>
      <c r="C72" s="1"/>
      <c r="D72" s="1"/>
      <c r="E72" s="16"/>
      <c r="F72" s="1"/>
      <c r="G72" s="16"/>
      <c r="H72" s="16"/>
      <c r="I72" s="1"/>
      <c r="J72" s="1"/>
      <c r="K72" s="1"/>
      <c r="L72" s="1"/>
      <c r="M72" s="1"/>
      <c r="N72" s="1"/>
      <c r="O72" s="1"/>
      <c r="P72" s="1"/>
      <c r="Q72" s="1"/>
      <c r="R72" s="1"/>
      <c r="S72" s="1"/>
      <c r="T72" s="210"/>
      <c r="U72" s="15"/>
      <c r="W72" s="13"/>
      <c r="X72" s="16"/>
      <c r="Y72" s="1"/>
      <c r="Z72" s="1"/>
    </row>
    <row r="73" spans="1:26" x14ac:dyDescent="0.25">
      <c r="A73" s="1"/>
      <c r="B73" s="1"/>
      <c r="C73" s="1"/>
      <c r="D73" s="1"/>
      <c r="E73" s="16"/>
      <c r="F73" s="1"/>
      <c r="G73" s="16"/>
      <c r="H73" s="16"/>
      <c r="I73" s="1"/>
      <c r="J73" s="1"/>
      <c r="K73" s="1"/>
      <c r="L73" s="1"/>
      <c r="M73" s="1"/>
      <c r="N73" s="1"/>
      <c r="O73" s="1"/>
      <c r="P73" s="1"/>
      <c r="Q73" s="1"/>
      <c r="R73" s="1"/>
      <c r="S73" s="1"/>
      <c r="T73" s="210"/>
      <c r="U73" s="15"/>
      <c r="W73" s="13"/>
      <c r="X73" s="16"/>
      <c r="Y73" s="1"/>
      <c r="Z73" s="1"/>
    </row>
    <row r="74" spans="1:26" x14ac:dyDescent="0.25">
      <c r="A74" s="1"/>
      <c r="B74" s="1"/>
      <c r="C74" s="1"/>
      <c r="D74" s="1"/>
      <c r="E74" s="16"/>
      <c r="F74" s="1"/>
      <c r="G74" s="16"/>
      <c r="H74" s="16"/>
      <c r="I74" s="1"/>
      <c r="J74" s="1"/>
      <c r="K74" s="1"/>
      <c r="L74" s="1"/>
      <c r="M74" s="1"/>
      <c r="N74" s="1"/>
      <c r="O74" s="1"/>
      <c r="P74" s="1"/>
      <c r="Q74" s="1"/>
      <c r="R74" s="1"/>
      <c r="S74" s="1"/>
      <c r="T74" s="210"/>
      <c r="U74" s="15"/>
      <c r="W74" s="13"/>
      <c r="X74" s="16"/>
      <c r="Y74" s="1"/>
      <c r="Z74" s="1"/>
    </row>
    <row r="75" spans="1:26" x14ac:dyDescent="0.25">
      <c r="A75" s="1"/>
      <c r="B75" s="1"/>
      <c r="C75" s="1"/>
      <c r="D75" s="1"/>
      <c r="E75" s="16"/>
      <c r="F75" s="1"/>
      <c r="G75" s="16"/>
      <c r="H75" s="16"/>
      <c r="I75" s="1"/>
      <c r="J75" s="1"/>
      <c r="K75" s="1"/>
      <c r="L75" s="1"/>
      <c r="M75" s="1"/>
      <c r="N75" s="1"/>
      <c r="O75" s="1"/>
      <c r="P75" s="1"/>
      <c r="Q75" s="1"/>
      <c r="R75" s="1"/>
      <c r="S75" s="1"/>
      <c r="T75" s="210"/>
      <c r="U75" s="15"/>
      <c r="W75" s="13"/>
      <c r="X75" s="16"/>
      <c r="Y75" s="1"/>
      <c r="Z75" s="1"/>
    </row>
    <row r="76" spans="1:26" x14ac:dyDescent="0.25">
      <c r="A76" s="1"/>
      <c r="B76" s="1"/>
      <c r="C76" s="1"/>
      <c r="D76" s="1"/>
      <c r="E76" s="16"/>
      <c r="F76" s="1"/>
      <c r="G76" s="16"/>
      <c r="H76" s="16"/>
      <c r="I76" s="1"/>
      <c r="J76" s="1"/>
      <c r="K76" s="1"/>
      <c r="L76" s="1"/>
      <c r="M76" s="1"/>
      <c r="N76" s="1"/>
      <c r="O76" s="1"/>
      <c r="P76" s="1"/>
      <c r="Q76" s="1"/>
      <c r="R76" s="1"/>
      <c r="S76" s="1"/>
      <c r="T76" s="210"/>
      <c r="U76" s="15"/>
      <c r="W76" s="13"/>
      <c r="X76" s="16"/>
      <c r="Y76" s="1"/>
      <c r="Z76" s="1"/>
    </row>
    <row r="77" spans="1:26" x14ac:dyDescent="0.25">
      <c r="A77" s="1"/>
      <c r="B77" s="1"/>
      <c r="C77" s="1"/>
      <c r="D77" s="1"/>
      <c r="E77" s="16"/>
      <c r="F77" s="1"/>
      <c r="G77" s="16"/>
      <c r="H77" s="16"/>
      <c r="I77" s="1"/>
      <c r="J77" s="1"/>
      <c r="K77" s="1"/>
      <c r="L77" s="1"/>
      <c r="M77" s="1"/>
      <c r="N77" s="1"/>
      <c r="O77" s="1"/>
      <c r="P77" s="1"/>
      <c r="Q77" s="1"/>
      <c r="R77" s="1"/>
      <c r="S77" s="1"/>
      <c r="T77" s="210"/>
      <c r="U77" s="15"/>
      <c r="W77" s="13"/>
      <c r="X77" s="16"/>
      <c r="Y77" s="1"/>
      <c r="Z77" s="1"/>
    </row>
    <row r="78" spans="1:26" x14ac:dyDescent="0.25">
      <c r="A78" s="1"/>
      <c r="B78" s="1"/>
      <c r="C78" s="1"/>
      <c r="D78" s="1"/>
      <c r="E78" s="16"/>
      <c r="F78" s="1"/>
      <c r="G78" s="16"/>
      <c r="H78" s="16"/>
      <c r="I78" s="1"/>
      <c r="J78" s="1"/>
      <c r="K78" s="1"/>
      <c r="L78" s="1"/>
      <c r="M78" s="1"/>
      <c r="N78" s="1"/>
      <c r="O78" s="1"/>
      <c r="P78" s="1"/>
      <c r="Q78" s="1"/>
      <c r="R78" s="1"/>
      <c r="S78" s="1"/>
      <c r="T78" s="210"/>
      <c r="U78" s="15"/>
      <c r="W78" s="13"/>
      <c r="X78" s="16"/>
      <c r="Y78" s="1"/>
      <c r="Z78" s="1"/>
    </row>
    <row r="79" spans="1:26" x14ac:dyDescent="0.25">
      <c r="A79" s="1"/>
      <c r="B79" s="1"/>
      <c r="C79" s="1"/>
      <c r="D79" s="1"/>
      <c r="E79" s="16"/>
      <c r="F79" s="1"/>
      <c r="G79" s="16"/>
      <c r="H79" s="16"/>
      <c r="I79" s="1"/>
      <c r="J79" s="1"/>
      <c r="K79" s="1"/>
      <c r="L79" s="1"/>
      <c r="M79" s="1"/>
      <c r="N79" s="1"/>
      <c r="O79" s="1"/>
      <c r="P79" s="1"/>
      <c r="Q79" s="1"/>
      <c r="R79" s="1"/>
      <c r="S79" s="1"/>
      <c r="T79" s="210"/>
      <c r="U79" s="15"/>
      <c r="W79" s="13"/>
      <c r="X79" s="16"/>
      <c r="Y79" s="1"/>
      <c r="Z79" s="1"/>
    </row>
    <row r="80" spans="1:26" x14ac:dyDescent="0.25">
      <c r="A80" s="1"/>
      <c r="B80" s="1"/>
      <c r="C80" s="1"/>
      <c r="D80" s="1"/>
      <c r="E80" s="16"/>
      <c r="F80" s="1"/>
      <c r="G80" s="16"/>
      <c r="H80" s="16"/>
      <c r="I80" s="1"/>
      <c r="J80" s="1"/>
      <c r="K80" s="1"/>
      <c r="L80" s="1"/>
      <c r="M80" s="1"/>
      <c r="N80" s="1"/>
      <c r="O80" s="1"/>
      <c r="P80" s="1"/>
      <c r="Q80" s="1"/>
      <c r="R80" s="1"/>
      <c r="S80" s="1"/>
      <c r="T80" s="210"/>
      <c r="U80" s="15"/>
      <c r="W80" s="13"/>
      <c r="X80" s="16"/>
      <c r="Y80" s="1"/>
      <c r="Z80" s="1"/>
    </row>
    <row r="81" spans="1:26" x14ac:dyDescent="0.25">
      <c r="A81" s="1"/>
      <c r="B81" s="1"/>
      <c r="C81" s="1"/>
      <c r="D81" s="1"/>
      <c r="E81" s="16"/>
      <c r="F81" s="1"/>
      <c r="G81" s="16"/>
      <c r="H81" s="16"/>
      <c r="I81" s="1"/>
      <c r="J81" s="1"/>
      <c r="K81" s="1"/>
      <c r="L81" s="1"/>
      <c r="M81" s="1"/>
      <c r="N81" s="1"/>
      <c r="O81" s="1"/>
      <c r="P81" s="1"/>
      <c r="Q81" s="1"/>
      <c r="R81" s="1"/>
      <c r="S81" s="1"/>
      <c r="T81" s="210"/>
      <c r="U81" s="15"/>
      <c r="W81" s="13"/>
      <c r="X81" s="16"/>
      <c r="Y81" s="1"/>
      <c r="Z81" s="1"/>
    </row>
    <row r="82" spans="1:26" x14ac:dyDescent="0.25">
      <c r="A82" s="1"/>
      <c r="B82" s="1"/>
      <c r="C82" s="1"/>
      <c r="D82" s="1"/>
      <c r="E82" s="16"/>
      <c r="F82" s="1"/>
      <c r="G82" s="16"/>
      <c r="H82" s="16"/>
      <c r="I82" s="1"/>
      <c r="J82" s="1"/>
      <c r="K82" s="1"/>
      <c r="L82" s="1"/>
      <c r="M82" s="1"/>
      <c r="N82" s="1"/>
      <c r="O82" s="1"/>
      <c r="P82" s="1"/>
      <c r="Q82" s="1"/>
      <c r="R82" s="1"/>
      <c r="S82" s="1"/>
      <c r="T82" s="210"/>
      <c r="U82" s="15"/>
      <c r="W82" s="13"/>
      <c r="X82" s="16"/>
      <c r="Y82" s="1"/>
      <c r="Z82" s="1"/>
    </row>
    <row r="83" spans="1:26" x14ac:dyDescent="0.25">
      <c r="A83" s="1"/>
      <c r="B83" s="1"/>
      <c r="C83" s="1"/>
      <c r="D83" s="1"/>
      <c r="E83" s="16"/>
      <c r="F83" s="1"/>
      <c r="G83" s="16"/>
      <c r="H83" s="16"/>
      <c r="I83" s="1"/>
      <c r="J83" s="1"/>
      <c r="K83" s="1"/>
      <c r="L83" s="1"/>
      <c r="M83" s="1"/>
      <c r="N83" s="1"/>
      <c r="O83" s="1"/>
      <c r="P83" s="1"/>
      <c r="Q83" s="1"/>
      <c r="R83" s="1"/>
      <c r="S83" s="1"/>
      <c r="T83" s="210"/>
      <c r="U83" s="15"/>
      <c r="W83" s="13"/>
      <c r="X83" s="16"/>
      <c r="Y83" s="1"/>
      <c r="Z83" s="1"/>
    </row>
    <row r="84" spans="1:26" x14ac:dyDescent="0.25">
      <c r="A84" s="1"/>
      <c r="B84" s="1"/>
      <c r="C84" s="1"/>
      <c r="D84" s="1"/>
      <c r="E84" s="16"/>
      <c r="F84" s="1"/>
      <c r="G84" s="16"/>
      <c r="H84" s="16"/>
      <c r="I84" s="1"/>
      <c r="J84" s="1"/>
      <c r="K84" s="1"/>
      <c r="L84" s="1"/>
      <c r="M84" s="1"/>
      <c r="N84" s="1"/>
      <c r="O84" s="1"/>
      <c r="P84" s="1"/>
      <c r="Q84" s="1"/>
      <c r="R84" s="1"/>
      <c r="S84" s="1"/>
      <c r="T84" s="210"/>
      <c r="U84" s="15"/>
      <c r="W84" s="13"/>
      <c r="X84" s="16"/>
      <c r="Y84" s="1"/>
      <c r="Z84" s="1"/>
    </row>
    <row r="85" spans="1:26" x14ac:dyDescent="0.25">
      <c r="A85" s="1"/>
      <c r="B85" s="1"/>
      <c r="C85" s="1"/>
      <c r="D85" s="1"/>
      <c r="E85" s="1"/>
      <c r="F85" s="1"/>
      <c r="G85" s="1"/>
      <c r="H85" s="1"/>
      <c r="I85" s="1"/>
      <c r="J85" s="1"/>
      <c r="K85" s="1"/>
      <c r="L85" s="1"/>
      <c r="M85" s="1"/>
      <c r="N85" s="1"/>
      <c r="O85" s="1"/>
      <c r="P85" s="1"/>
      <c r="Q85" s="1"/>
      <c r="R85" s="1"/>
      <c r="S85" s="1"/>
      <c r="T85" s="208"/>
      <c r="U85" s="1"/>
      <c r="W85" s="13"/>
      <c r="X85" s="1"/>
      <c r="Y85" s="1"/>
      <c r="Z85" s="1"/>
    </row>
    <row r="86" spans="1:26" x14ac:dyDescent="0.25">
      <c r="W86" s="13"/>
    </row>
    <row r="87" spans="1:26" x14ac:dyDescent="0.25">
      <c r="W87" s="13"/>
    </row>
    <row r="88" spans="1:26" x14ac:dyDescent="0.25">
      <c r="W88" s="13"/>
    </row>
    <row r="89" spans="1:26" x14ac:dyDescent="0.25">
      <c r="W89" s="13"/>
    </row>
    <row r="90" spans="1:26" x14ac:dyDescent="0.25">
      <c r="W90" s="13"/>
    </row>
    <row r="91" spans="1:26" x14ac:dyDescent="0.25">
      <c r="W91" s="13"/>
    </row>
    <row r="92" spans="1:26" x14ac:dyDescent="0.25">
      <c r="W92" s="13"/>
    </row>
    <row r="93" spans="1:26" x14ac:dyDescent="0.25">
      <c r="W93" s="13"/>
    </row>
    <row r="94" spans="1:26" x14ac:dyDescent="0.25">
      <c r="W94" s="13"/>
    </row>
    <row r="95" spans="1:26" x14ac:dyDescent="0.25">
      <c r="W95" s="13"/>
    </row>
    <row r="96" spans="1:26"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row r="125" spans="23:23" x14ac:dyDescent="0.25">
      <c r="W125" s="13"/>
    </row>
    <row r="126" spans="23:23" x14ac:dyDescent="0.25">
      <c r="W126" s="13"/>
    </row>
    <row r="127" spans="23:23" x14ac:dyDescent="0.25">
      <c r="W127" s="13"/>
    </row>
    <row r="128" spans="23:23" x14ac:dyDescent="0.25">
      <c r="W128" s="13"/>
    </row>
    <row r="129" spans="23:23" x14ac:dyDescent="0.25">
      <c r="W129" s="13"/>
    </row>
    <row r="130" spans="23:23" x14ac:dyDescent="0.25">
      <c r="W130" s="13"/>
    </row>
    <row r="131" spans="23:23" x14ac:dyDescent="0.25">
      <c r="W131" s="13"/>
    </row>
    <row r="132" spans="23:23" x14ac:dyDescent="0.25">
      <c r="W132" s="13"/>
    </row>
    <row r="133" spans="23:23" x14ac:dyDescent="0.25">
      <c r="W133" s="13"/>
    </row>
    <row r="134" spans="23:23" x14ac:dyDescent="0.25">
      <c r="W134" s="13"/>
    </row>
    <row r="135" spans="23:23" x14ac:dyDescent="0.25">
      <c r="W135" s="13"/>
    </row>
    <row r="136" spans="23:23" x14ac:dyDescent="0.25">
      <c r="W136" s="13"/>
    </row>
    <row r="137" spans="23:23" x14ac:dyDescent="0.25">
      <c r="W137" s="13"/>
    </row>
    <row r="138" spans="23:23" x14ac:dyDescent="0.25">
      <c r="W138" s="13"/>
    </row>
    <row r="139" spans="23:23" x14ac:dyDescent="0.25">
      <c r="W139" s="13"/>
    </row>
    <row r="140" spans="23:23" x14ac:dyDescent="0.25">
      <c r="W140" s="13"/>
    </row>
    <row r="141" spans="23:23" x14ac:dyDescent="0.25">
      <c r="W141" s="13"/>
    </row>
    <row r="142" spans="23:23" x14ac:dyDescent="0.25">
      <c r="W142" s="13"/>
    </row>
    <row r="143" spans="23:23" x14ac:dyDescent="0.25">
      <c r="W143" s="13"/>
    </row>
    <row r="144" spans="23:23" x14ac:dyDescent="0.25">
      <c r="W144" s="13"/>
    </row>
    <row r="145" spans="23:23" x14ac:dyDescent="0.25">
      <c r="W145" s="13"/>
    </row>
    <row r="146" spans="23:23" x14ac:dyDescent="0.25">
      <c r="W146" s="13"/>
    </row>
    <row r="147" spans="23:23" x14ac:dyDescent="0.25">
      <c r="W147" s="13"/>
    </row>
    <row r="148" spans="23:23" x14ac:dyDescent="0.25">
      <c r="W148" s="13"/>
    </row>
    <row r="149" spans="23:23" x14ac:dyDescent="0.25">
      <c r="W149" s="13"/>
    </row>
    <row r="150" spans="23:23" x14ac:dyDescent="0.25">
      <c r="W150" s="13"/>
    </row>
    <row r="151" spans="23:23" x14ac:dyDescent="0.25">
      <c r="W151" s="13"/>
    </row>
    <row r="152" spans="23:23" x14ac:dyDescent="0.25">
      <c r="W152" s="13"/>
    </row>
    <row r="153" spans="23:23" x14ac:dyDescent="0.25">
      <c r="W153" s="13"/>
    </row>
    <row r="154" spans="23:23" x14ac:dyDescent="0.25">
      <c r="W154" s="13"/>
    </row>
    <row r="155" spans="23:23" x14ac:dyDescent="0.25">
      <c r="W155" s="13"/>
    </row>
    <row r="156" spans="23:23" x14ac:dyDescent="0.25">
      <c r="W156" s="13"/>
    </row>
    <row r="157" spans="23:23" x14ac:dyDescent="0.25">
      <c r="W157" s="13"/>
    </row>
    <row r="158" spans="23:23" x14ac:dyDescent="0.25">
      <c r="W158" s="13"/>
    </row>
    <row r="159" spans="23:23" x14ac:dyDescent="0.25">
      <c r="W159" s="13"/>
    </row>
    <row r="160" spans="23:23" x14ac:dyDescent="0.25">
      <c r="W160" s="13"/>
    </row>
    <row r="161" spans="23:23" x14ac:dyDescent="0.25">
      <c r="W161" s="13"/>
    </row>
    <row r="162" spans="23:23" x14ac:dyDescent="0.25">
      <c r="W162" s="13"/>
    </row>
    <row r="163" spans="23:23" x14ac:dyDescent="0.25">
      <c r="W163" s="13"/>
    </row>
    <row r="164" spans="23:23" x14ac:dyDescent="0.25">
      <c r="W164" s="13"/>
    </row>
    <row r="165" spans="23:23" x14ac:dyDescent="0.25">
      <c r="W165" s="13"/>
    </row>
    <row r="166" spans="23:23" x14ac:dyDescent="0.25">
      <c r="W166" s="13"/>
    </row>
    <row r="167" spans="23:23" x14ac:dyDescent="0.25">
      <c r="W167" s="13"/>
    </row>
    <row r="168" spans="23:23" x14ac:dyDescent="0.25">
      <c r="W168" s="13"/>
    </row>
    <row r="169" spans="23:23" x14ac:dyDescent="0.25">
      <c r="W169" s="13"/>
    </row>
    <row r="170" spans="23:23" x14ac:dyDescent="0.25">
      <c r="W170" s="13"/>
    </row>
    <row r="171" spans="23:23" x14ac:dyDescent="0.25">
      <c r="W171" s="13"/>
    </row>
    <row r="172" spans="23:23" x14ac:dyDescent="0.25">
      <c r="W172" s="13"/>
    </row>
    <row r="173" spans="23:23" x14ac:dyDescent="0.25">
      <c r="W173" s="13"/>
    </row>
    <row r="174" spans="23:23" x14ac:dyDescent="0.25">
      <c r="W174" s="13"/>
    </row>
    <row r="175" spans="23:23" x14ac:dyDescent="0.25">
      <c r="W175" s="13"/>
    </row>
    <row r="176" spans="23:23" x14ac:dyDescent="0.25">
      <c r="W176" s="13"/>
    </row>
    <row r="177" spans="23:23" x14ac:dyDescent="0.25">
      <c r="W177" s="13"/>
    </row>
    <row r="178" spans="23:23" x14ac:dyDescent="0.25">
      <c r="W178" s="13"/>
    </row>
    <row r="179" spans="23:23" x14ac:dyDescent="0.25">
      <c r="W179" s="13"/>
    </row>
    <row r="180" spans="23:23" x14ac:dyDescent="0.25">
      <c r="W180" s="13"/>
    </row>
    <row r="181" spans="23:23" x14ac:dyDescent="0.25">
      <c r="W181" s="13"/>
    </row>
    <row r="182" spans="23:23" x14ac:dyDescent="0.25">
      <c r="W182" s="13"/>
    </row>
    <row r="183" spans="23:23" x14ac:dyDescent="0.25">
      <c r="W183" s="13"/>
    </row>
    <row r="184" spans="23:23" x14ac:dyDescent="0.25">
      <c r="W184" s="13"/>
    </row>
    <row r="185" spans="23:23" x14ac:dyDescent="0.25">
      <c r="W185" s="13"/>
    </row>
    <row r="186" spans="23:23" x14ac:dyDescent="0.25">
      <c r="W186" s="13"/>
    </row>
    <row r="187" spans="23:23" x14ac:dyDescent="0.25">
      <c r="W187" s="13"/>
    </row>
    <row r="188" spans="23:23" x14ac:dyDescent="0.25">
      <c r="W188" s="13"/>
    </row>
    <row r="189" spans="23:23" x14ac:dyDescent="0.25">
      <c r="W189" s="13"/>
    </row>
    <row r="190" spans="23:23" x14ac:dyDescent="0.25">
      <c r="W190" s="13"/>
    </row>
    <row r="191" spans="23:23" x14ac:dyDescent="0.25">
      <c r="W191" s="13"/>
    </row>
    <row r="192" spans="23:23" x14ac:dyDescent="0.25">
      <c r="W192" s="13"/>
    </row>
    <row r="193" spans="23:23" x14ac:dyDescent="0.25">
      <c r="W193" s="13"/>
    </row>
    <row r="194" spans="23:23" x14ac:dyDescent="0.25">
      <c r="W194" s="13"/>
    </row>
    <row r="195" spans="23:23" x14ac:dyDescent="0.25">
      <c r="W195" s="13"/>
    </row>
    <row r="196" spans="23:23" x14ac:dyDescent="0.25">
      <c r="W196" s="13"/>
    </row>
    <row r="197" spans="23:23" x14ac:dyDescent="0.25">
      <c r="W197" s="13"/>
    </row>
    <row r="198" spans="23:23" x14ac:dyDescent="0.25">
      <c r="W198" s="13"/>
    </row>
    <row r="199" spans="23:23" x14ac:dyDescent="0.25">
      <c r="W199" s="13"/>
    </row>
    <row r="200" spans="23:23" x14ac:dyDescent="0.25">
      <c r="W200" s="13"/>
    </row>
    <row r="201" spans="23:23" x14ac:dyDescent="0.25">
      <c r="W201" s="13"/>
    </row>
    <row r="202" spans="23:23" x14ac:dyDescent="0.25">
      <c r="W202" s="13"/>
    </row>
    <row r="203" spans="23:23" x14ac:dyDescent="0.25">
      <c r="W203" s="13"/>
    </row>
    <row r="204" spans="23:23" x14ac:dyDescent="0.25">
      <c r="W204" s="13"/>
    </row>
    <row r="205" spans="23:23" x14ac:dyDescent="0.25">
      <c r="W205" s="13"/>
    </row>
    <row r="206" spans="23:23" x14ac:dyDescent="0.25">
      <c r="W206" s="13"/>
    </row>
    <row r="207" spans="23:23" x14ac:dyDescent="0.25">
      <c r="W207" s="13"/>
    </row>
    <row r="208" spans="23:23" x14ac:dyDescent="0.25">
      <c r="W208" s="13"/>
    </row>
    <row r="209" spans="23:23" x14ac:dyDescent="0.25">
      <c r="W209" s="13"/>
    </row>
    <row r="210" spans="23:23" x14ac:dyDescent="0.25">
      <c r="W210" s="13"/>
    </row>
    <row r="211" spans="23:23" x14ac:dyDescent="0.25">
      <c r="W211" s="13"/>
    </row>
    <row r="212" spans="23:23" x14ac:dyDescent="0.25">
      <c r="W212" s="13"/>
    </row>
    <row r="213" spans="23:23" x14ac:dyDescent="0.25">
      <c r="W213" s="13"/>
    </row>
    <row r="214" spans="23:23" x14ac:dyDescent="0.25">
      <c r="W214" s="13"/>
    </row>
    <row r="215" spans="23:23" x14ac:dyDescent="0.25">
      <c r="W215" s="13"/>
    </row>
    <row r="216" spans="23:23" x14ac:dyDescent="0.25">
      <c r="W216" s="13"/>
    </row>
    <row r="217" spans="23:23" x14ac:dyDescent="0.25">
      <c r="W217" s="13"/>
    </row>
    <row r="218" spans="23:23" x14ac:dyDescent="0.25">
      <c r="W218" s="13"/>
    </row>
    <row r="219" spans="23:23" x14ac:dyDescent="0.25">
      <c r="W219" s="13"/>
    </row>
    <row r="220" spans="23:23" x14ac:dyDescent="0.25">
      <c r="W220" s="13"/>
    </row>
    <row r="221" spans="23:23" x14ac:dyDescent="0.25">
      <c r="W221" s="13"/>
    </row>
    <row r="222" spans="23:23" x14ac:dyDescent="0.25">
      <c r="W222" s="13"/>
    </row>
    <row r="223" spans="23:23" x14ac:dyDescent="0.25">
      <c r="W223" s="13"/>
    </row>
    <row r="224" spans="23:23" x14ac:dyDescent="0.25">
      <c r="W224" s="13"/>
    </row>
    <row r="225" spans="23:23" x14ac:dyDescent="0.25">
      <c r="W225" s="13"/>
    </row>
    <row r="226" spans="23:23" x14ac:dyDescent="0.25">
      <c r="W226" s="13"/>
    </row>
    <row r="227" spans="23:23" x14ac:dyDescent="0.25">
      <c r="W227" s="13"/>
    </row>
    <row r="228" spans="23:23" x14ac:dyDescent="0.25">
      <c r="W228" s="13"/>
    </row>
    <row r="229" spans="23:23" x14ac:dyDescent="0.25">
      <c r="W229" s="13"/>
    </row>
    <row r="230" spans="23:23" x14ac:dyDescent="0.25">
      <c r="W230" s="13"/>
    </row>
    <row r="231" spans="23:23" x14ac:dyDescent="0.25">
      <c r="W231" s="13"/>
    </row>
    <row r="232" spans="23:23" x14ac:dyDescent="0.25">
      <c r="W232" s="13"/>
    </row>
    <row r="233" spans="23:23" x14ac:dyDescent="0.25">
      <c r="W233" s="13"/>
    </row>
    <row r="234" spans="23:23" x14ac:dyDescent="0.25">
      <c r="W234" s="13"/>
    </row>
    <row r="235" spans="23:23" x14ac:dyDescent="0.25">
      <c r="W235" s="13"/>
    </row>
    <row r="236" spans="23:23" x14ac:dyDescent="0.25">
      <c r="W236" s="13"/>
    </row>
    <row r="237" spans="23:23" x14ac:dyDescent="0.25">
      <c r="W237" s="13"/>
    </row>
    <row r="238" spans="23:23" x14ac:dyDescent="0.25">
      <c r="W238" s="13"/>
    </row>
    <row r="239" spans="23:23" x14ac:dyDescent="0.25">
      <c r="W239" s="13"/>
    </row>
    <row r="240" spans="23:23" x14ac:dyDescent="0.25">
      <c r="W240" s="13"/>
    </row>
    <row r="241" spans="23:23" x14ac:dyDescent="0.25">
      <c r="W241" s="13"/>
    </row>
    <row r="242" spans="23:23" x14ac:dyDescent="0.25">
      <c r="W242" s="13"/>
    </row>
    <row r="243" spans="23:23" x14ac:dyDescent="0.25">
      <c r="W243" s="13"/>
    </row>
    <row r="244" spans="23:23" x14ac:dyDescent="0.25">
      <c r="W244" s="13"/>
    </row>
    <row r="245" spans="23:23" x14ac:dyDescent="0.25">
      <c r="W245" s="13"/>
    </row>
    <row r="246" spans="23:23" x14ac:dyDescent="0.25">
      <c r="W246" s="13"/>
    </row>
    <row r="247" spans="23:23" x14ac:dyDescent="0.25">
      <c r="W247" s="13"/>
    </row>
    <row r="248" spans="23:23" x14ac:dyDescent="0.25">
      <c r="W248" s="13"/>
    </row>
    <row r="249" spans="23:23" x14ac:dyDescent="0.25">
      <c r="W249" s="13"/>
    </row>
    <row r="250" spans="23:23" x14ac:dyDescent="0.25">
      <c r="W250" s="13"/>
    </row>
    <row r="251" spans="23:23" x14ac:dyDescent="0.25">
      <c r="W251" s="13"/>
    </row>
    <row r="252" spans="23:23" x14ac:dyDescent="0.25">
      <c r="W252" s="13"/>
    </row>
    <row r="253" spans="23:23" x14ac:dyDescent="0.25">
      <c r="W253" s="13"/>
    </row>
    <row r="254" spans="23:23" x14ac:dyDescent="0.25">
      <c r="W254" s="13"/>
    </row>
    <row r="255" spans="23:23" x14ac:dyDescent="0.25">
      <c r="W255" s="13"/>
    </row>
    <row r="256" spans="23:23" x14ac:dyDescent="0.25">
      <c r="W256" s="13"/>
    </row>
    <row r="257" spans="23:23" x14ac:dyDescent="0.25">
      <c r="W257" s="13"/>
    </row>
    <row r="258" spans="23:23" x14ac:dyDescent="0.25">
      <c r="W258" s="13"/>
    </row>
    <row r="259" spans="23:23" x14ac:dyDescent="0.25">
      <c r="W259" s="13"/>
    </row>
    <row r="260" spans="23:23" x14ac:dyDescent="0.25">
      <c r="W260" s="13"/>
    </row>
    <row r="261" spans="23:23" x14ac:dyDescent="0.25">
      <c r="W261" s="13"/>
    </row>
    <row r="262" spans="23:23" x14ac:dyDescent="0.25">
      <c r="W262" s="13"/>
    </row>
    <row r="263" spans="23:23" x14ac:dyDescent="0.25">
      <c r="W263" s="13"/>
    </row>
    <row r="264" spans="23:23" x14ac:dyDescent="0.25">
      <c r="W264" s="13"/>
    </row>
    <row r="265" spans="23:23" x14ac:dyDescent="0.25">
      <c r="W265" s="13"/>
    </row>
    <row r="266" spans="23:23" x14ac:dyDescent="0.25">
      <c r="W266" s="13"/>
    </row>
    <row r="267" spans="23:23" x14ac:dyDescent="0.25">
      <c r="W267" s="13"/>
    </row>
    <row r="268" spans="23:23" x14ac:dyDescent="0.25">
      <c r="W268" s="13"/>
    </row>
    <row r="269" spans="23:23" x14ac:dyDescent="0.25">
      <c r="W269" s="13"/>
    </row>
    <row r="270" spans="23:23" x14ac:dyDescent="0.25">
      <c r="W270" s="13"/>
    </row>
    <row r="271" spans="23:23" x14ac:dyDescent="0.25">
      <c r="W271" s="13"/>
    </row>
    <row r="272" spans="23:23" x14ac:dyDescent="0.25">
      <c r="W272" s="13"/>
    </row>
    <row r="273" spans="23:23" x14ac:dyDescent="0.25">
      <c r="W273" s="13"/>
    </row>
    <row r="274" spans="23:23" x14ac:dyDescent="0.25">
      <c r="W274" s="13"/>
    </row>
    <row r="275" spans="23:23" x14ac:dyDescent="0.25">
      <c r="W275" s="13"/>
    </row>
    <row r="276" spans="23:23" x14ac:dyDescent="0.25">
      <c r="W276" s="13"/>
    </row>
    <row r="277" spans="23:23" x14ac:dyDescent="0.25">
      <c r="W277" s="13"/>
    </row>
    <row r="278" spans="23:23" x14ac:dyDescent="0.25">
      <c r="W278" s="13"/>
    </row>
    <row r="279" spans="23:23" x14ac:dyDescent="0.25">
      <c r="W279" s="13"/>
    </row>
    <row r="280" spans="23:23" x14ac:dyDescent="0.25">
      <c r="W280" s="13"/>
    </row>
    <row r="281" spans="23:23" x14ac:dyDescent="0.25">
      <c r="W281" s="13"/>
    </row>
    <row r="282" spans="23:23" x14ac:dyDescent="0.25">
      <c r="W282" s="13"/>
    </row>
    <row r="283" spans="23:23" x14ac:dyDescent="0.25">
      <c r="W283" s="13"/>
    </row>
    <row r="284" spans="23:23" x14ac:dyDescent="0.25">
      <c r="W284" s="13"/>
    </row>
    <row r="285" spans="23:23" x14ac:dyDescent="0.25">
      <c r="W285" s="13"/>
    </row>
    <row r="286" spans="23:23" x14ac:dyDescent="0.25">
      <c r="W286" s="13"/>
    </row>
    <row r="287" spans="23:23" x14ac:dyDescent="0.25">
      <c r="W287" s="13"/>
    </row>
    <row r="288" spans="23:23" x14ac:dyDescent="0.25">
      <c r="W288" s="13"/>
    </row>
    <row r="289" spans="23:23" x14ac:dyDescent="0.25">
      <c r="W289" s="13"/>
    </row>
    <row r="290" spans="23:23" x14ac:dyDescent="0.25">
      <c r="W290" s="13"/>
    </row>
    <row r="291" spans="23:23" x14ac:dyDescent="0.25">
      <c r="W291" s="13"/>
    </row>
    <row r="292" spans="23:23" x14ac:dyDescent="0.25">
      <c r="W292" s="13"/>
    </row>
    <row r="293" spans="23:23" x14ac:dyDescent="0.25">
      <c r="W293" s="13"/>
    </row>
    <row r="294" spans="23:23" x14ac:dyDescent="0.25">
      <c r="W294" s="13"/>
    </row>
    <row r="295" spans="23:23" x14ac:dyDescent="0.25">
      <c r="W295" s="13"/>
    </row>
    <row r="296" spans="23:23" x14ac:dyDescent="0.25">
      <c r="W296" s="13"/>
    </row>
    <row r="297" spans="23:23" x14ac:dyDescent="0.25">
      <c r="W297" s="13"/>
    </row>
    <row r="298" spans="23:23" x14ac:dyDescent="0.25">
      <c r="W298" s="13"/>
    </row>
    <row r="299" spans="23:23" x14ac:dyDescent="0.25">
      <c r="W299" s="13"/>
    </row>
    <row r="300" spans="23:23" x14ac:dyDescent="0.25">
      <c r="W300" s="13"/>
    </row>
    <row r="301" spans="23:23" x14ac:dyDescent="0.25">
      <c r="W301" s="13"/>
    </row>
    <row r="302" spans="23:23" x14ac:dyDescent="0.25">
      <c r="W302" s="13"/>
    </row>
    <row r="303" spans="23:23" x14ac:dyDescent="0.25">
      <c r="W303" s="13"/>
    </row>
    <row r="304" spans="23:23" x14ac:dyDescent="0.25">
      <c r="W304" s="13"/>
    </row>
    <row r="305" spans="23:23" x14ac:dyDescent="0.25">
      <c r="W305" s="13"/>
    </row>
    <row r="306" spans="23:23" x14ac:dyDescent="0.25">
      <c r="W306" s="13"/>
    </row>
    <row r="307" spans="23:23" x14ac:dyDescent="0.25">
      <c r="W307" s="13"/>
    </row>
    <row r="308" spans="23:23" x14ac:dyDescent="0.25">
      <c r="W308" s="13"/>
    </row>
    <row r="309" spans="23:23" x14ac:dyDescent="0.25">
      <c r="W309" s="13"/>
    </row>
    <row r="310" spans="23:23" x14ac:dyDescent="0.25">
      <c r="W310" s="13"/>
    </row>
    <row r="311" spans="23:23" x14ac:dyDescent="0.25">
      <c r="W311" s="13"/>
    </row>
    <row r="312" spans="23:23" x14ac:dyDescent="0.25">
      <c r="W312" s="13"/>
    </row>
    <row r="313" spans="23:23" x14ac:dyDescent="0.25">
      <c r="W313" s="13"/>
    </row>
    <row r="314" spans="23:23" x14ac:dyDescent="0.25">
      <c r="W314" s="13"/>
    </row>
    <row r="315" spans="23:23" x14ac:dyDescent="0.25">
      <c r="W315" s="13"/>
    </row>
    <row r="316" spans="23:23" x14ac:dyDescent="0.25">
      <c r="W316" s="13"/>
    </row>
    <row r="317" spans="23:23" x14ac:dyDescent="0.25">
      <c r="W317" s="13"/>
    </row>
    <row r="318" spans="23:23" x14ac:dyDescent="0.25">
      <c r="W318" s="13"/>
    </row>
    <row r="319" spans="23:23" x14ac:dyDescent="0.25">
      <c r="W319" s="13"/>
    </row>
    <row r="320" spans="23: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row r="588" spans="23:23" x14ac:dyDescent="0.25">
      <c r="W588" s="13"/>
    </row>
    <row r="589" spans="23:23" x14ac:dyDescent="0.25">
      <c r="W589" s="13"/>
    </row>
    <row r="590" spans="23:23" x14ac:dyDescent="0.25">
      <c r="W590" s="13"/>
    </row>
    <row r="591" spans="23:23" x14ac:dyDescent="0.25">
      <c r="W591" s="13"/>
    </row>
    <row r="592" spans="23:23" x14ac:dyDescent="0.25">
      <c r="W592" s="13"/>
    </row>
    <row r="593" spans="23:23" x14ac:dyDescent="0.25">
      <c r="W593" s="13"/>
    </row>
    <row r="594" spans="23:23" x14ac:dyDescent="0.25">
      <c r="W594" s="13"/>
    </row>
    <row r="595" spans="23:23" x14ac:dyDescent="0.25">
      <c r="W595" s="13"/>
    </row>
    <row r="596" spans="23:23" x14ac:dyDescent="0.25">
      <c r="W596" s="13"/>
    </row>
    <row r="597" spans="23:23" x14ac:dyDescent="0.25">
      <c r="W597" s="13"/>
    </row>
    <row r="598" spans="23:23" x14ac:dyDescent="0.25">
      <c r="W598" s="13"/>
    </row>
    <row r="599" spans="23:23" x14ac:dyDescent="0.25">
      <c r="W599" s="13"/>
    </row>
    <row r="600" spans="23:23" x14ac:dyDescent="0.25">
      <c r="W600" s="13"/>
    </row>
    <row r="601" spans="23:23" x14ac:dyDescent="0.25">
      <c r="W601" s="13"/>
    </row>
    <row r="602" spans="23:23" x14ac:dyDescent="0.25">
      <c r="W602" s="13"/>
    </row>
    <row r="603" spans="23:23" x14ac:dyDescent="0.25">
      <c r="W603" s="13"/>
    </row>
    <row r="604" spans="23:23" x14ac:dyDescent="0.25">
      <c r="W604" s="13"/>
    </row>
    <row r="605" spans="23:23" x14ac:dyDescent="0.25">
      <c r="W605" s="13"/>
    </row>
    <row r="606" spans="23:23" x14ac:dyDescent="0.25">
      <c r="W606" s="13"/>
    </row>
    <row r="607" spans="23:23" x14ac:dyDescent="0.25">
      <c r="W607" s="13"/>
    </row>
    <row r="608" spans="23:23" x14ac:dyDescent="0.25">
      <c r="W608" s="13"/>
    </row>
    <row r="609" spans="23:23" x14ac:dyDescent="0.25">
      <c r="W609" s="13"/>
    </row>
    <row r="610" spans="23:23" x14ac:dyDescent="0.25">
      <c r="W610" s="13"/>
    </row>
    <row r="611" spans="23:23" x14ac:dyDescent="0.25">
      <c r="W611" s="13"/>
    </row>
    <row r="612" spans="23:23" x14ac:dyDescent="0.25">
      <c r="W612" s="13"/>
    </row>
    <row r="613" spans="23:23" x14ac:dyDescent="0.25">
      <c r="W613" s="13"/>
    </row>
    <row r="614" spans="23:23" x14ac:dyDescent="0.25">
      <c r="W614" s="13"/>
    </row>
    <row r="615" spans="23:23" x14ac:dyDescent="0.25">
      <c r="W615" s="13"/>
    </row>
    <row r="616" spans="23:23" x14ac:dyDescent="0.25">
      <c r="W616" s="13"/>
    </row>
    <row r="617" spans="23:23" x14ac:dyDescent="0.25">
      <c r="W617" s="13"/>
    </row>
    <row r="618" spans="23:23" x14ac:dyDescent="0.25">
      <c r="W618" s="13"/>
    </row>
    <row r="619" spans="23:23" x14ac:dyDescent="0.25">
      <c r="W619" s="13"/>
    </row>
    <row r="620" spans="23:23" x14ac:dyDescent="0.25">
      <c r="W620" s="13"/>
    </row>
    <row r="621" spans="23:23" x14ac:dyDescent="0.25">
      <c r="W621" s="13"/>
    </row>
    <row r="622" spans="23:23" x14ac:dyDescent="0.25">
      <c r="W622" s="13"/>
    </row>
    <row r="623" spans="23:23" x14ac:dyDescent="0.25">
      <c r="W623" s="13"/>
    </row>
    <row r="624" spans="23:23" x14ac:dyDescent="0.25">
      <c r="W624" s="13"/>
    </row>
    <row r="625" spans="23:23" x14ac:dyDescent="0.25">
      <c r="W625" s="13"/>
    </row>
    <row r="626" spans="23:23" x14ac:dyDescent="0.25">
      <c r="W626" s="13"/>
    </row>
    <row r="627" spans="23:23" x14ac:dyDescent="0.25">
      <c r="W627" s="13"/>
    </row>
    <row r="628" spans="23:23" x14ac:dyDescent="0.25">
      <c r="W628" s="13"/>
    </row>
    <row r="629" spans="23:23" x14ac:dyDescent="0.25">
      <c r="W629" s="13"/>
    </row>
    <row r="630" spans="23:23" x14ac:dyDescent="0.25">
      <c r="W630" s="13"/>
    </row>
    <row r="631" spans="23:23" x14ac:dyDescent="0.25">
      <c r="W631" s="13"/>
    </row>
    <row r="632" spans="23:23" x14ac:dyDescent="0.25">
      <c r="W632" s="13"/>
    </row>
    <row r="633" spans="23:23" x14ac:dyDescent="0.25">
      <c r="W633" s="13"/>
    </row>
    <row r="634" spans="23:23" x14ac:dyDescent="0.25">
      <c r="W634" s="13"/>
    </row>
    <row r="635" spans="23:23" x14ac:dyDescent="0.25">
      <c r="W635" s="13"/>
    </row>
    <row r="636" spans="23:23" x14ac:dyDescent="0.25">
      <c r="W636" s="13"/>
    </row>
    <row r="637" spans="23:23" x14ac:dyDescent="0.25">
      <c r="W637" s="13"/>
    </row>
    <row r="638" spans="23:23" x14ac:dyDescent="0.25">
      <c r="W638" s="13"/>
    </row>
    <row r="639" spans="23:23" x14ac:dyDescent="0.25">
      <c r="W639" s="13"/>
    </row>
    <row r="640" spans="23:23" x14ac:dyDescent="0.25">
      <c r="W640" s="13"/>
    </row>
    <row r="641" spans="23:23" x14ac:dyDescent="0.25">
      <c r="W641" s="13"/>
    </row>
    <row r="642" spans="23:23" x14ac:dyDescent="0.25">
      <c r="W642" s="13"/>
    </row>
    <row r="643" spans="23:23" x14ac:dyDescent="0.25">
      <c r="W643" s="13"/>
    </row>
    <row r="644" spans="23:23" x14ac:dyDescent="0.25">
      <c r="W644" s="13"/>
    </row>
    <row r="645" spans="23:23" x14ac:dyDescent="0.25">
      <c r="W645" s="13"/>
    </row>
    <row r="646" spans="23:23" x14ac:dyDescent="0.25">
      <c r="W646" s="13"/>
    </row>
    <row r="647" spans="23:23" x14ac:dyDescent="0.25">
      <c r="W647" s="13"/>
    </row>
    <row r="648" spans="23:23" x14ac:dyDescent="0.25">
      <c r="W648" s="13"/>
    </row>
    <row r="649" spans="23:23" x14ac:dyDescent="0.25">
      <c r="W649" s="13"/>
    </row>
    <row r="650" spans="23:23" x14ac:dyDescent="0.25">
      <c r="W650" s="13"/>
    </row>
    <row r="651" spans="23:23" x14ac:dyDescent="0.25">
      <c r="W651" s="13"/>
    </row>
    <row r="652" spans="23:23" x14ac:dyDescent="0.25">
      <c r="W652" s="13"/>
    </row>
    <row r="653" spans="23:23" x14ac:dyDescent="0.25">
      <c r="W653" s="13"/>
    </row>
    <row r="654" spans="23:23" x14ac:dyDescent="0.25">
      <c r="W654" s="13"/>
    </row>
    <row r="655" spans="23:23" x14ac:dyDescent="0.25">
      <c r="W655" s="13"/>
    </row>
    <row r="656" spans="23:23" x14ac:dyDescent="0.25">
      <c r="W656" s="13"/>
    </row>
    <row r="657" spans="23:23" x14ac:dyDescent="0.25">
      <c r="W657" s="13"/>
    </row>
    <row r="658" spans="23:23" x14ac:dyDescent="0.25">
      <c r="W658" s="13"/>
    </row>
    <row r="659" spans="23:23" x14ac:dyDescent="0.25">
      <c r="W659" s="13"/>
    </row>
    <row r="660" spans="23:23" x14ac:dyDescent="0.25">
      <c r="W660" s="13"/>
    </row>
    <row r="661" spans="23:23" x14ac:dyDescent="0.25">
      <c r="W661" s="13"/>
    </row>
    <row r="662" spans="23:23" x14ac:dyDescent="0.25">
      <c r="W662" s="13"/>
    </row>
    <row r="663" spans="23:23" x14ac:dyDescent="0.25">
      <c r="W663" s="13"/>
    </row>
    <row r="664" spans="23:23" x14ac:dyDescent="0.25">
      <c r="W664" s="13"/>
    </row>
    <row r="665" spans="23:23" x14ac:dyDescent="0.25">
      <c r="W665" s="13"/>
    </row>
    <row r="666" spans="23:23" x14ac:dyDescent="0.25">
      <c r="W666" s="13"/>
    </row>
    <row r="667" spans="23:23" x14ac:dyDescent="0.25">
      <c r="W667" s="13"/>
    </row>
    <row r="668" spans="23:23" x14ac:dyDescent="0.25">
      <c r="W668" s="13"/>
    </row>
    <row r="669" spans="23:23" x14ac:dyDescent="0.25">
      <c r="W669" s="13"/>
    </row>
    <row r="670" spans="23:23" x14ac:dyDescent="0.25">
      <c r="W670" s="13"/>
    </row>
    <row r="671" spans="23:23" x14ac:dyDescent="0.25">
      <c r="W671" s="13"/>
    </row>
    <row r="672" spans="23:23" x14ac:dyDescent="0.25">
      <c r="W672" s="13"/>
    </row>
    <row r="673" spans="23:23" x14ac:dyDescent="0.25">
      <c r="W673" s="13"/>
    </row>
    <row r="674" spans="23:23" x14ac:dyDescent="0.25">
      <c r="W674" s="13"/>
    </row>
    <row r="675" spans="23:23" x14ac:dyDescent="0.25">
      <c r="W675" s="13"/>
    </row>
    <row r="676" spans="23:23" x14ac:dyDescent="0.25">
      <c r="W676" s="13"/>
    </row>
    <row r="677" spans="23:23" x14ac:dyDescent="0.25">
      <c r="W677" s="13"/>
    </row>
    <row r="678" spans="23:23" x14ac:dyDescent="0.25">
      <c r="W678" s="13"/>
    </row>
    <row r="679" spans="23:23" x14ac:dyDescent="0.25">
      <c r="W679" s="13"/>
    </row>
    <row r="680" spans="23:23" x14ac:dyDescent="0.25">
      <c r="W680" s="13"/>
    </row>
    <row r="681" spans="23:23" x14ac:dyDescent="0.25">
      <c r="W681" s="13"/>
    </row>
    <row r="682" spans="23:23" x14ac:dyDescent="0.25">
      <c r="W682" s="13"/>
    </row>
    <row r="683" spans="23:23" x14ac:dyDescent="0.25">
      <c r="W683" s="13"/>
    </row>
    <row r="684" spans="23:23" x14ac:dyDescent="0.25">
      <c r="W684" s="13"/>
    </row>
    <row r="685" spans="23:23" x14ac:dyDescent="0.25">
      <c r="W685" s="13"/>
    </row>
    <row r="686" spans="23:23" x14ac:dyDescent="0.25">
      <c r="W686" s="13"/>
    </row>
    <row r="687" spans="23:23" x14ac:dyDescent="0.25">
      <c r="W687" s="13"/>
    </row>
    <row r="688" spans="23:23" x14ac:dyDescent="0.25">
      <c r="W688" s="13"/>
    </row>
    <row r="689" spans="23:23" x14ac:dyDescent="0.25">
      <c r="W689" s="13"/>
    </row>
    <row r="690" spans="23:23" x14ac:dyDescent="0.25">
      <c r="W690" s="13"/>
    </row>
    <row r="691" spans="23:23" x14ac:dyDescent="0.25">
      <c r="W691" s="13"/>
    </row>
    <row r="692" spans="23:23" x14ac:dyDescent="0.25">
      <c r="W692" s="13"/>
    </row>
    <row r="693" spans="23:23" x14ac:dyDescent="0.25">
      <c r="W693" s="13"/>
    </row>
    <row r="694" spans="23:23" x14ac:dyDescent="0.25">
      <c r="W694" s="13"/>
    </row>
    <row r="695" spans="23:23" x14ac:dyDescent="0.25">
      <c r="W695" s="13"/>
    </row>
    <row r="696" spans="23:23" x14ac:dyDescent="0.25">
      <c r="W696" s="13"/>
    </row>
    <row r="697" spans="23:23" x14ac:dyDescent="0.25">
      <c r="W697" s="13"/>
    </row>
    <row r="698" spans="23:23" x14ac:dyDescent="0.25">
      <c r="W698" s="13"/>
    </row>
    <row r="699" spans="23:23" x14ac:dyDescent="0.25">
      <c r="W699" s="13"/>
    </row>
    <row r="700" spans="23:23" x14ac:dyDescent="0.25">
      <c r="W700" s="13"/>
    </row>
    <row r="701" spans="23:23" x14ac:dyDescent="0.25">
      <c r="W701" s="13"/>
    </row>
    <row r="702" spans="23:23" x14ac:dyDescent="0.25">
      <c r="W702" s="13"/>
    </row>
    <row r="703" spans="23:23" x14ac:dyDescent="0.25">
      <c r="W703" s="13"/>
    </row>
    <row r="704" spans="23:23" x14ac:dyDescent="0.25">
      <c r="W704" s="13"/>
    </row>
    <row r="705" spans="23:23" x14ac:dyDescent="0.25">
      <c r="W705" s="13"/>
    </row>
    <row r="706" spans="23:23" x14ac:dyDescent="0.25">
      <c r="W706" s="13"/>
    </row>
    <row r="707" spans="23:23" x14ac:dyDescent="0.25">
      <c r="W707" s="13"/>
    </row>
    <row r="708" spans="23:23" x14ac:dyDescent="0.25">
      <c r="W708" s="13"/>
    </row>
    <row r="709" spans="23:23" x14ac:dyDescent="0.25">
      <c r="W709" s="13"/>
    </row>
    <row r="710" spans="23:23" x14ac:dyDescent="0.25">
      <c r="W710" s="13"/>
    </row>
    <row r="711" spans="23:23" x14ac:dyDescent="0.25">
      <c r="W711" s="13"/>
    </row>
    <row r="712" spans="23:23" x14ac:dyDescent="0.25">
      <c r="W712" s="13"/>
    </row>
    <row r="713" spans="23:23" x14ac:dyDescent="0.25">
      <c r="W713" s="13"/>
    </row>
    <row r="714" spans="23:23" x14ac:dyDescent="0.25">
      <c r="W714" s="13"/>
    </row>
    <row r="715" spans="23:23" x14ac:dyDescent="0.25">
      <c r="W715" s="13"/>
    </row>
    <row r="716" spans="23:23" x14ac:dyDescent="0.25">
      <c r="W716" s="13"/>
    </row>
    <row r="717" spans="23:23" x14ac:dyDescent="0.25">
      <c r="W717" s="13"/>
    </row>
    <row r="718" spans="23:23" x14ac:dyDescent="0.25">
      <c r="W718" s="13"/>
    </row>
    <row r="719" spans="23:23" x14ac:dyDescent="0.25">
      <c r="W719" s="13"/>
    </row>
    <row r="720" spans="23:23" x14ac:dyDescent="0.25">
      <c r="W720" s="13"/>
    </row>
    <row r="721" spans="23:23" x14ac:dyDescent="0.25">
      <c r="W721" s="13"/>
    </row>
    <row r="722" spans="23:23" x14ac:dyDescent="0.25">
      <c r="W722" s="13"/>
    </row>
    <row r="723" spans="23:23" x14ac:dyDescent="0.25">
      <c r="W723" s="13"/>
    </row>
    <row r="724" spans="23:23" x14ac:dyDescent="0.25">
      <c r="W724" s="13"/>
    </row>
    <row r="725" spans="23:23" x14ac:dyDescent="0.25">
      <c r="W725" s="13"/>
    </row>
    <row r="726" spans="23:23" x14ac:dyDescent="0.25">
      <c r="W726" s="13"/>
    </row>
    <row r="727" spans="23:23" x14ac:dyDescent="0.25">
      <c r="W727" s="13"/>
    </row>
    <row r="728" spans="23:23" x14ac:dyDescent="0.25">
      <c r="W728" s="13"/>
    </row>
    <row r="729" spans="23:23" x14ac:dyDescent="0.25">
      <c r="W729" s="13"/>
    </row>
    <row r="730" spans="23:23" x14ac:dyDescent="0.25">
      <c r="W730" s="13"/>
    </row>
    <row r="731" spans="23:23" x14ac:dyDescent="0.25">
      <c r="W731" s="13"/>
    </row>
    <row r="732" spans="23:23" x14ac:dyDescent="0.25">
      <c r="W732" s="13"/>
    </row>
    <row r="733" spans="23:23" x14ac:dyDescent="0.25">
      <c r="W733" s="13"/>
    </row>
    <row r="734" spans="23:23" x14ac:dyDescent="0.25">
      <c r="W734" s="13"/>
    </row>
    <row r="735" spans="23:23" x14ac:dyDescent="0.25">
      <c r="W735" s="13"/>
    </row>
    <row r="736" spans="23:23" x14ac:dyDescent="0.25">
      <c r="W736" s="13"/>
    </row>
    <row r="737" spans="23:23" x14ac:dyDescent="0.25">
      <c r="W737" s="13"/>
    </row>
    <row r="738" spans="23:23" x14ac:dyDescent="0.25">
      <c r="W738" s="13"/>
    </row>
    <row r="739" spans="23:23" x14ac:dyDescent="0.25">
      <c r="W739" s="13"/>
    </row>
    <row r="740" spans="23:23" x14ac:dyDescent="0.25">
      <c r="W740" s="13"/>
    </row>
    <row r="741" spans="23:23" x14ac:dyDescent="0.25">
      <c r="W741" s="13"/>
    </row>
    <row r="742" spans="23:23" x14ac:dyDescent="0.25">
      <c r="W742" s="13"/>
    </row>
    <row r="743" spans="23:23" x14ac:dyDescent="0.25">
      <c r="W743" s="13"/>
    </row>
    <row r="744" spans="23:23" x14ac:dyDescent="0.25">
      <c r="W744" s="13"/>
    </row>
    <row r="745" spans="23:23" x14ac:dyDescent="0.25">
      <c r="W745" s="13"/>
    </row>
    <row r="746" spans="23:23" x14ac:dyDescent="0.25">
      <c r="W746" s="13"/>
    </row>
    <row r="747" spans="23:23" x14ac:dyDescent="0.25">
      <c r="W747" s="13"/>
    </row>
    <row r="748" spans="23:23" x14ac:dyDescent="0.25">
      <c r="W748" s="13"/>
    </row>
    <row r="749" spans="23:23" x14ac:dyDescent="0.25">
      <c r="W749" s="13"/>
    </row>
    <row r="750" spans="23:23" x14ac:dyDescent="0.25">
      <c r="W750" s="13"/>
    </row>
    <row r="751" spans="23:23" x14ac:dyDescent="0.25">
      <c r="W751" s="13"/>
    </row>
    <row r="752" spans="23:23" x14ac:dyDescent="0.25">
      <c r="W752" s="13"/>
    </row>
    <row r="753" spans="23:23" x14ac:dyDescent="0.25">
      <c r="W753" s="13"/>
    </row>
    <row r="754" spans="23:23" x14ac:dyDescent="0.25">
      <c r="W754" s="13"/>
    </row>
    <row r="755" spans="23:23" x14ac:dyDescent="0.25">
      <c r="W755" s="13"/>
    </row>
    <row r="756" spans="23:23" x14ac:dyDescent="0.25">
      <c r="W756" s="13"/>
    </row>
    <row r="757" spans="23:23" x14ac:dyDescent="0.25">
      <c r="W757" s="13"/>
    </row>
    <row r="758" spans="23:23" x14ac:dyDescent="0.25">
      <c r="W758" s="13"/>
    </row>
    <row r="759" spans="23:23" x14ac:dyDescent="0.25">
      <c r="W759" s="13"/>
    </row>
    <row r="760" spans="23:23" x14ac:dyDescent="0.25">
      <c r="W760" s="13"/>
    </row>
    <row r="761" spans="23:23" x14ac:dyDescent="0.25">
      <c r="W761" s="13"/>
    </row>
    <row r="762" spans="23:23" x14ac:dyDescent="0.25">
      <c r="W762" s="13"/>
    </row>
    <row r="763" spans="23:23" x14ac:dyDescent="0.25">
      <c r="W763" s="13"/>
    </row>
    <row r="764" spans="23:23" x14ac:dyDescent="0.25">
      <c r="W764" s="13"/>
    </row>
    <row r="765" spans="23:23" x14ac:dyDescent="0.25">
      <c r="W765" s="13"/>
    </row>
    <row r="766" spans="23:23" x14ac:dyDescent="0.25">
      <c r="W766" s="13"/>
    </row>
    <row r="767" spans="23:23" x14ac:dyDescent="0.25">
      <c r="W767" s="13"/>
    </row>
    <row r="768" spans="23:23" x14ac:dyDescent="0.25">
      <c r="W768" s="13"/>
    </row>
    <row r="769" spans="23:23" x14ac:dyDescent="0.25">
      <c r="W769" s="13"/>
    </row>
    <row r="770" spans="23:23" x14ac:dyDescent="0.25">
      <c r="W770" s="13"/>
    </row>
    <row r="771" spans="23:23" x14ac:dyDescent="0.25">
      <c r="W771" s="13"/>
    </row>
    <row r="772" spans="23:23" x14ac:dyDescent="0.25">
      <c r="W772" s="13"/>
    </row>
    <row r="773" spans="23:23" x14ac:dyDescent="0.25">
      <c r="W773" s="13"/>
    </row>
    <row r="774" spans="23:23" x14ac:dyDescent="0.25">
      <c r="W774" s="13"/>
    </row>
    <row r="775" spans="23:23" x14ac:dyDescent="0.25">
      <c r="W775" s="13"/>
    </row>
    <row r="776" spans="23:23" x14ac:dyDescent="0.25">
      <c r="W776" s="13"/>
    </row>
    <row r="777" spans="23:23" x14ac:dyDescent="0.25">
      <c r="W777" s="13"/>
    </row>
    <row r="778" spans="23:23" x14ac:dyDescent="0.25">
      <c r="W778" s="13"/>
    </row>
    <row r="779" spans="23:23" x14ac:dyDescent="0.25">
      <c r="W779" s="13"/>
    </row>
    <row r="780" spans="23:23" x14ac:dyDescent="0.25">
      <c r="W780" s="13"/>
    </row>
    <row r="781" spans="23:23" x14ac:dyDescent="0.25">
      <c r="W781" s="13"/>
    </row>
    <row r="782" spans="23:23" x14ac:dyDescent="0.25">
      <c r="W782" s="13"/>
    </row>
    <row r="783" spans="23:23" x14ac:dyDescent="0.25">
      <c r="W783" s="13"/>
    </row>
    <row r="784" spans="23:23" x14ac:dyDescent="0.25">
      <c r="W784" s="13"/>
    </row>
    <row r="785" spans="23:23" x14ac:dyDescent="0.25">
      <c r="W785" s="13"/>
    </row>
    <row r="786" spans="23:23" x14ac:dyDescent="0.25">
      <c r="W786" s="13"/>
    </row>
    <row r="787" spans="23:23" x14ac:dyDescent="0.25">
      <c r="W787" s="13"/>
    </row>
    <row r="788" spans="23:23" x14ac:dyDescent="0.25">
      <c r="W788" s="13"/>
    </row>
    <row r="789" spans="23:23" x14ac:dyDescent="0.25">
      <c r="W789" s="13"/>
    </row>
    <row r="790" spans="23:23" x14ac:dyDescent="0.25">
      <c r="W790" s="13"/>
    </row>
    <row r="791" spans="23:23" x14ac:dyDescent="0.25">
      <c r="W791" s="13"/>
    </row>
    <row r="792" spans="23:23" x14ac:dyDescent="0.25">
      <c r="W792" s="13"/>
    </row>
    <row r="793" spans="23:23" x14ac:dyDescent="0.25">
      <c r="W793" s="13"/>
    </row>
    <row r="794" spans="23:23" x14ac:dyDescent="0.25">
      <c r="W794" s="13"/>
    </row>
    <row r="795" spans="23:23" x14ac:dyDescent="0.25">
      <c r="W795" s="13"/>
    </row>
    <row r="796" spans="23:23" x14ac:dyDescent="0.25">
      <c r="W796" s="13"/>
    </row>
    <row r="797" spans="23:23" x14ac:dyDescent="0.25">
      <c r="W797" s="13"/>
    </row>
    <row r="798" spans="23:23" x14ac:dyDescent="0.25">
      <c r="W798" s="13"/>
    </row>
    <row r="799" spans="23:23" x14ac:dyDescent="0.25">
      <c r="W799" s="13"/>
    </row>
    <row r="800" spans="23:23" x14ac:dyDescent="0.25">
      <c r="W800" s="13"/>
    </row>
    <row r="801" spans="23:23" x14ac:dyDescent="0.25">
      <c r="W801" s="13"/>
    </row>
    <row r="802" spans="23:23" x14ac:dyDescent="0.25">
      <c r="W802" s="13"/>
    </row>
    <row r="803" spans="23:23" x14ac:dyDescent="0.25">
      <c r="W803" s="13"/>
    </row>
    <row r="804" spans="23:23" x14ac:dyDescent="0.25">
      <c r="W804" s="13"/>
    </row>
    <row r="805" spans="23:23" x14ac:dyDescent="0.25">
      <c r="W805" s="13"/>
    </row>
    <row r="806" spans="23:23" x14ac:dyDescent="0.25">
      <c r="W806" s="13"/>
    </row>
    <row r="807" spans="23:23" x14ac:dyDescent="0.25">
      <c r="W807" s="13"/>
    </row>
    <row r="808" spans="23:23" x14ac:dyDescent="0.25">
      <c r="W808" s="13"/>
    </row>
    <row r="809" spans="23:23" x14ac:dyDescent="0.25">
      <c r="W809" s="13"/>
    </row>
    <row r="810" spans="23:23" x14ac:dyDescent="0.25">
      <c r="W810" s="13"/>
    </row>
    <row r="811" spans="23:23" x14ac:dyDescent="0.25">
      <c r="W811" s="13"/>
    </row>
    <row r="812" spans="23:23" x14ac:dyDescent="0.25">
      <c r="W812" s="13"/>
    </row>
    <row r="813" spans="23:23" x14ac:dyDescent="0.25">
      <c r="W813" s="13"/>
    </row>
    <row r="814" spans="23:23" x14ac:dyDescent="0.25">
      <c r="W814" s="13"/>
    </row>
    <row r="815" spans="23:23" x14ac:dyDescent="0.25">
      <c r="W815" s="13"/>
    </row>
    <row r="816" spans="23:23" x14ac:dyDescent="0.25">
      <c r="W816" s="13"/>
    </row>
    <row r="817" spans="23:23" x14ac:dyDescent="0.25">
      <c r="W817" s="13"/>
    </row>
    <row r="818" spans="23:23" x14ac:dyDescent="0.25">
      <c r="W818" s="13"/>
    </row>
    <row r="819" spans="23:23" x14ac:dyDescent="0.25">
      <c r="W819" s="13"/>
    </row>
    <row r="820" spans="23:23" x14ac:dyDescent="0.25">
      <c r="W820" s="13"/>
    </row>
    <row r="821" spans="23:23" x14ac:dyDescent="0.25">
      <c r="W821" s="13"/>
    </row>
    <row r="822" spans="23:23" x14ac:dyDescent="0.25">
      <c r="W822" s="13"/>
    </row>
    <row r="823" spans="23:23" x14ac:dyDescent="0.25">
      <c r="W823" s="13"/>
    </row>
    <row r="824" spans="23:23" x14ac:dyDescent="0.25">
      <c r="W824" s="13"/>
    </row>
    <row r="825" spans="23:23" x14ac:dyDescent="0.25">
      <c r="W825" s="13"/>
    </row>
    <row r="826" spans="23:23" x14ac:dyDescent="0.25">
      <c r="W826" s="13"/>
    </row>
    <row r="827" spans="23:23" x14ac:dyDescent="0.25">
      <c r="W827" s="13"/>
    </row>
    <row r="828" spans="23:23" x14ac:dyDescent="0.25">
      <c r="W828" s="13"/>
    </row>
    <row r="829" spans="23:23" x14ac:dyDescent="0.25">
      <c r="W829" s="13"/>
    </row>
    <row r="830" spans="23:23" x14ac:dyDescent="0.25">
      <c r="W830" s="13"/>
    </row>
    <row r="831" spans="23:23" x14ac:dyDescent="0.25">
      <c r="W831" s="13"/>
    </row>
    <row r="832" spans="23:23" x14ac:dyDescent="0.25">
      <c r="W832" s="13"/>
    </row>
    <row r="833" spans="23:23" x14ac:dyDescent="0.25">
      <c r="W833" s="13"/>
    </row>
    <row r="834" spans="23:23" x14ac:dyDescent="0.25">
      <c r="W834" s="13"/>
    </row>
    <row r="835" spans="23:23" x14ac:dyDescent="0.25">
      <c r="W835" s="13"/>
    </row>
    <row r="836" spans="23:23" x14ac:dyDescent="0.25">
      <c r="W836" s="13"/>
    </row>
    <row r="837" spans="23:23" x14ac:dyDescent="0.25">
      <c r="W837" s="13"/>
    </row>
    <row r="838" spans="23:23" x14ac:dyDescent="0.25">
      <c r="W838" s="13"/>
    </row>
    <row r="839" spans="23:23" x14ac:dyDescent="0.25">
      <c r="W839" s="13"/>
    </row>
    <row r="840" spans="23:23" x14ac:dyDescent="0.25">
      <c r="W840" s="13"/>
    </row>
    <row r="841" spans="23:23" x14ac:dyDescent="0.25">
      <c r="W841" s="13"/>
    </row>
    <row r="842" spans="23:23" x14ac:dyDescent="0.25">
      <c r="W842" s="13"/>
    </row>
    <row r="843" spans="23:23" x14ac:dyDescent="0.25">
      <c r="W843" s="13"/>
    </row>
    <row r="844" spans="23:23" x14ac:dyDescent="0.25">
      <c r="W844" s="13"/>
    </row>
    <row r="845" spans="23:23" x14ac:dyDescent="0.25">
      <c r="W845" s="13"/>
    </row>
    <row r="846" spans="23:23" x14ac:dyDescent="0.25">
      <c r="W846" s="13"/>
    </row>
    <row r="847" spans="23:23" x14ac:dyDescent="0.25">
      <c r="W847" s="13"/>
    </row>
    <row r="848" spans="23:23" x14ac:dyDescent="0.25">
      <c r="W848" s="13"/>
    </row>
    <row r="849" spans="23:23" x14ac:dyDescent="0.25">
      <c r="W849" s="13"/>
    </row>
    <row r="850" spans="23:23" x14ac:dyDescent="0.25">
      <c r="W850" s="13"/>
    </row>
    <row r="851" spans="23:23" x14ac:dyDescent="0.25">
      <c r="W851" s="13"/>
    </row>
    <row r="852" spans="23:23" x14ac:dyDescent="0.25">
      <c r="W852" s="13"/>
    </row>
    <row r="853" spans="23:23" x14ac:dyDescent="0.25">
      <c r="W853" s="13"/>
    </row>
    <row r="854" spans="23:23" x14ac:dyDescent="0.25">
      <c r="W854" s="13"/>
    </row>
    <row r="855" spans="23:23" x14ac:dyDescent="0.25">
      <c r="W855" s="13"/>
    </row>
    <row r="856" spans="23:23" x14ac:dyDescent="0.25">
      <c r="W856" s="13"/>
    </row>
    <row r="857" spans="23:23" x14ac:dyDescent="0.25">
      <c r="W857" s="13"/>
    </row>
    <row r="858" spans="23:23" x14ac:dyDescent="0.25">
      <c r="W858" s="13"/>
    </row>
    <row r="859" spans="23:23" x14ac:dyDescent="0.25">
      <c r="W859" s="13"/>
    </row>
    <row r="860" spans="23:23" x14ac:dyDescent="0.25">
      <c r="W860" s="13"/>
    </row>
    <row r="861" spans="23:23" x14ac:dyDescent="0.25">
      <c r="W861" s="13"/>
    </row>
    <row r="862" spans="23:23" x14ac:dyDescent="0.25">
      <c r="W862" s="13"/>
    </row>
    <row r="863" spans="23:23" x14ac:dyDescent="0.25">
      <c r="W863" s="13"/>
    </row>
    <row r="864" spans="23:23" x14ac:dyDescent="0.25">
      <c r="W864" s="13"/>
    </row>
    <row r="865" spans="23:23" x14ac:dyDescent="0.25">
      <c r="W865" s="13"/>
    </row>
    <row r="866" spans="23:23" x14ac:dyDescent="0.25">
      <c r="W866" s="13"/>
    </row>
    <row r="867" spans="23:23" x14ac:dyDescent="0.25">
      <c r="W867" s="13"/>
    </row>
    <row r="868" spans="23:23" x14ac:dyDescent="0.25">
      <c r="W868" s="13"/>
    </row>
    <row r="869" spans="23:23" x14ac:dyDescent="0.25">
      <c r="W869" s="13"/>
    </row>
    <row r="870" spans="23:23" x14ac:dyDescent="0.25">
      <c r="W870" s="13"/>
    </row>
    <row r="871" spans="23:23" x14ac:dyDescent="0.25">
      <c r="W871" s="13"/>
    </row>
    <row r="872" spans="23:23" x14ac:dyDescent="0.25">
      <c r="W872" s="13"/>
    </row>
    <row r="873" spans="23:23" x14ac:dyDescent="0.25">
      <c r="W873" s="13"/>
    </row>
    <row r="874" spans="23:23" x14ac:dyDescent="0.25">
      <c r="W874" s="13"/>
    </row>
    <row r="875" spans="23:23" x14ac:dyDescent="0.25">
      <c r="W875" s="13"/>
    </row>
    <row r="876" spans="23:23" x14ac:dyDescent="0.25">
      <c r="W876" s="13"/>
    </row>
    <row r="877" spans="23:23" x14ac:dyDescent="0.25">
      <c r="W877" s="13"/>
    </row>
    <row r="878" spans="23:23" x14ac:dyDescent="0.25">
      <c r="W878" s="13"/>
    </row>
    <row r="879" spans="23:23" x14ac:dyDescent="0.25">
      <c r="W879" s="13"/>
    </row>
    <row r="880" spans="23:23" x14ac:dyDescent="0.25">
      <c r="W880" s="13"/>
    </row>
    <row r="881" spans="23:23" x14ac:dyDescent="0.25">
      <c r="W881" s="13"/>
    </row>
    <row r="882" spans="23:23" x14ac:dyDescent="0.25">
      <c r="W882" s="13"/>
    </row>
    <row r="883" spans="23:23" x14ac:dyDescent="0.25">
      <c r="W883" s="13"/>
    </row>
    <row r="884" spans="23:23" x14ac:dyDescent="0.25">
      <c r="W884" s="13"/>
    </row>
    <row r="885" spans="23:23" x14ac:dyDescent="0.25">
      <c r="W885" s="13"/>
    </row>
    <row r="886" spans="23:23" x14ac:dyDescent="0.25">
      <c r="W886" s="13"/>
    </row>
    <row r="887" spans="23:23" x14ac:dyDescent="0.25">
      <c r="W887" s="13"/>
    </row>
    <row r="888" spans="23:23" x14ac:dyDescent="0.25">
      <c r="W888" s="13"/>
    </row>
    <row r="889" spans="23:23" x14ac:dyDescent="0.25">
      <c r="W889" s="13"/>
    </row>
    <row r="890" spans="23:23" x14ac:dyDescent="0.25">
      <c r="W890" s="13"/>
    </row>
    <row r="891" spans="23:23" x14ac:dyDescent="0.25">
      <c r="W891" s="13"/>
    </row>
    <row r="892" spans="23:23" x14ac:dyDescent="0.25">
      <c r="W892" s="13"/>
    </row>
    <row r="893" spans="23:23" x14ac:dyDescent="0.25">
      <c r="W893" s="13"/>
    </row>
    <row r="894" spans="23:23" x14ac:dyDescent="0.25">
      <c r="W894" s="13"/>
    </row>
    <row r="895" spans="23:23" x14ac:dyDescent="0.25">
      <c r="W895" s="13"/>
    </row>
    <row r="896" spans="23:23" x14ac:dyDescent="0.25">
      <c r="W896" s="13"/>
    </row>
    <row r="897" spans="23:23" x14ac:dyDescent="0.25">
      <c r="W897" s="13"/>
    </row>
    <row r="898" spans="23:23" x14ac:dyDescent="0.25">
      <c r="W898" s="13"/>
    </row>
    <row r="899" spans="23:23" x14ac:dyDescent="0.25">
      <c r="W899" s="13"/>
    </row>
    <row r="900" spans="23:23" x14ac:dyDescent="0.25">
      <c r="W900" s="13"/>
    </row>
    <row r="901" spans="23:23" x14ac:dyDescent="0.25">
      <c r="W901" s="13"/>
    </row>
    <row r="902" spans="23:23" x14ac:dyDescent="0.25">
      <c r="W902" s="13"/>
    </row>
    <row r="903" spans="23:23" x14ac:dyDescent="0.25">
      <c r="W903" s="13"/>
    </row>
    <row r="904" spans="23:23" x14ac:dyDescent="0.25">
      <c r="W904" s="13"/>
    </row>
    <row r="905" spans="23:23" x14ac:dyDescent="0.25">
      <c r="W905" s="13"/>
    </row>
    <row r="906" spans="23:23" x14ac:dyDescent="0.25">
      <c r="W906" s="13"/>
    </row>
    <row r="907" spans="23:23" x14ac:dyDescent="0.25">
      <c r="W907" s="13"/>
    </row>
    <row r="908" spans="23:23" x14ac:dyDescent="0.25">
      <c r="W908" s="13"/>
    </row>
    <row r="909" spans="23:23" x14ac:dyDescent="0.25">
      <c r="W909" s="13"/>
    </row>
    <row r="910" spans="23:23" x14ac:dyDescent="0.25">
      <c r="W910" s="13"/>
    </row>
    <row r="911" spans="23:23" x14ac:dyDescent="0.25">
      <c r="W911" s="13"/>
    </row>
  </sheetData>
  <protectedRanges>
    <protectedRange sqref="S31:S32 O31:Q39" name="Rango1_1_1_1_1" securityDescriptor="O:WDG:WDD:(A;;CC;;;S-1-5-21-1528164968-1790463351-673733271-1117)"/>
  </protectedRanges>
  <mergeCells count="46">
    <mergeCell ref="O31:R31"/>
    <mergeCell ref="O32:R32"/>
    <mergeCell ref="O33:R33"/>
    <mergeCell ref="O34:R34"/>
    <mergeCell ref="O35:R35"/>
    <mergeCell ref="A37:A39"/>
    <mergeCell ref="B37:B39"/>
    <mergeCell ref="C37:C39"/>
    <mergeCell ref="D37:D39"/>
    <mergeCell ref="E37:E39"/>
    <mergeCell ref="F37:F39"/>
    <mergeCell ref="G37:G39"/>
    <mergeCell ref="O36:R36"/>
    <mergeCell ref="O37:R37"/>
    <mergeCell ref="O38:R38"/>
    <mergeCell ref="O39:R39"/>
    <mergeCell ref="F31:F33"/>
    <mergeCell ref="G31:G33"/>
    <mergeCell ref="A34:A35"/>
    <mergeCell ref="B34:B35"/>
    <mergeCell ref="C34:C35"/>
    <mergeCell ref="D34:D35"/>
    <mergeCell ref="E34:E35"/>
    <mergeCell ref="F34:F35"/>
    <mergeCell ref="G34:G35"/>
    <mergeCell ref="A31:A33"/>
    <mergeCell ref="B31:B33"/>
    <mergeCell ref="C31:C33"/>
    <mergeCell ref="D31:D33"/>
    <mergeCell ref="E31:E33"/>
    <mergeCell ref="A17:C20"/>
    <mergeCell ref="D17:W20"/>
    <mergeCell ref="A22:C22"/>
    <mergeCell ref="E22:F22"/>
    <mergeCell ref="H22:J22"/>
    <mergeCell ref="M22:O22"/>
    <mergeCell ref="A23:C23"/>
    <mergeCell ref="H23:I23"/>
    <mergeCell ref="H24:I24"/>
    <mergeCell ref="H25:I25"/>
    <mergeCell ref="H26:I26"/>
    <mergeCell ref="A29:G29"/>
    <mergeCell ref="H29:N29"/>
    <mergeCell ref="O29:S29"/>
    <mergeCell ref="T29:X29"/>
    <mergeCell ref="O30:R30"/>
  </mergeCells>
  <conditionalFormatting sqref="W31">
    <cfRule type="containsText" dxfId="50" priority="4" stopIfTrue="1" operator="containsText" text="Cerrada">
      <formula>NOT(ISERROR(SEARCH("Cerrada",W31)))</formula>
    </cfRule>
    <cfRule type="containsText" dxfId="49" priority="5" stopIfTrue="1" operator="containsText" text="En ejecución">
      <formula>NOT(ISERROR(SEARCH("En ejecución",W31)))</formula>
    </cfRule>
    <cfRule type="containsText" dxfId="48" priority="6" stopIfTrue="1" operator="containsText" text="Vencida">
      <formula>NOT(ISERROR(SEARCH("Vencida",W31)))</formula>
    </cfRule>
  </conditionalFormatting>
  <conditionalFormatting sqref="W32:W39">
    <cfRule type="containsText" dxfId="47" priority="1" stopIfTrue="1" operator="containsText" text="Cerrada">
      <formula>NOT(ISERROR(SEARCH("Cerrada",W32)))</formula>
    </cfRule>
    <cfRule type="containsText" dxfId="46" priority="2" stopIfTrue="1" operator="containsText" text="En ejecución">
      <formula>NOT(ISERROR(SEARCH("En ejecución",W32)))</formula>
    </cfRule>
    <cfRule type="containsText" dxfId="45" priority="3" stopIfTrue="1" operator="containsText" text="Vencida">
      <formula>NOT(ISERROR(SEARCH("Vencida",W32)))</formula>
    </cfRule>
  </conditionalFormatting>
  <dataValidations count="4">
    <dataValidation type="list" allowBlank="1" showErrorMessage="1" sqref="A23">
      <formula1>PROCESOS</formula1>
    </dataValidation>
    <dataValidation type="list" allowBlank="1" showInputMessage="1" showErrorMessage="1" prompt=" - " sqref="C31:C32 C34 C36:C38">
      <formula1>$D$2:$D$15</formula1>
    </dataValidation>
    <dataValidation type="list" allowBlank="1" showInputMessage="1" showErrorMessage="1" sqref="W31:W39">
      <formula1>$I$2:$I$4</formula1>
    </dataValidation>
    <dataValidation type="list" allowBlank="1" showInputMessage="1" showErrorMessage="1" sqref="V31:V39">
      <formula1>$J$2:$J$4</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11</vt:i4>
      </vt:variant>
    </vt:vector>
  </HeadingPairs>
  <TitlesOfParts>
    <vt:vector size="30" baseType="lpstr">
      <vt:lpstr>HISTORICO </vt:lpstr>
      <vt:lpstr>HISTORICO CERRADAS</vt:lpstr>
      <vt:lpstr>CERRADAS EN EL TRIMESTRE</vt:lpstr>
      <vt:lpstr>Hoja1</vt:lpstr>
      <vt:lpstr>DIC-01</vt:lpstr>
      <vt:lpstr>DIP-02</vt:lpstr>
      <vt:lpstr>AC-10</vt:lpstr>
      <vt:lpstr>IDP-04</vt:lpstr>
      <vt:lpstr>GD-07</vt:lpstr>
      <vt:lpstr>GC-08</vt:lpstr>
      <vt:lpstr>GJ-09</vt:lpstr>
      <vt:lpstr>GRF-11</vt:lpstr>
      <vt:lpstr>GT-12</vt:lpstr>
      <vt:lpstr>GTH-13</vt:lpstr>
      <vt:lpstr>GF-14</vt:lpstr>
      <vt:lpstr>CID-15</vt:lpstr>
      <vt:lpstr>EC-16</vt:lpstr>
      <vt:lpstr>MIC-03</vt:lpstr>
      <vt:lpstr>LISTAS</vt:lpstr>
      <vt:lpstr>_1._RESULTADOS_GENERALES_DEL_PLAN__DE_MEJORAMIENTO_IDEP</vt:lpstr>
      <vt:lpstr>_2._RESULTADOS_POR_TIPOLOGÍA_DE_ACCIONES</vt:lpstr>
      <vt:lpstr>AREA</vt:lpstr>
      <vt:lpstr>'GD-07'!Criterios</vt:lpstr>
      <vt:lpstr>ESTADOHALLAZGO</vt:lpstr>
      <vt:lpstr>FUENTE</vt:lpstr>
      <vt:lpstr>MENÚ_DEL_REPORTE_CONSOLIDADO</vt:lpstr>
      <vt:lpstr>PROCESOS</vt:lpstr>
      <vt:lpstr>SUBSISTEMAS</vt:lpstr>
      <vt:lpstr>TIPOACCION</vt:lpstr>
      <vt:lpstr>TIPOHALLAZGO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 Aixa Pineda Sarmiento</dc:creator>
  <cp:lastModifiedBy>IDEP</cp:lastModifiedBy>
  <dcterms:created xsi:type="dcterms:W3CDTF">2017-11-27T18:50:14Z</dcterms:created>
  <dcterms:modified xsi:type="dcterms:W3CDTF">2019-10-09T19:56:20Z</dcterms:modified>
</cp:coreProperties>
</file>