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38" firstSheet="1" activeTab="6"/>
  </bookViews>
  <sheets>
    <sheet name="Presupuesto de Inversion" sheetId="1" r:id="rId1"/>
    <sheet name="Presupuesto de Funcionamiento" sheetId="2" r:id="rId2"/>
    <sheet name="Listas" sheetId="3" state="hidden" r:id="rId3"/>
    <sheet name="Giros Reservas" sheetId="4" r:id="rId4"/>
    <sheet name="PAC" sheetId="5" r:id="rId5"/>
    <sheet name="Límites de Concentración Bogota" sheetId="6" r:id="rId6"/>
    <sheet name="Límites de Concentración Av Vil" sheetId="7" r:id="rId7"/>
  </sheets>
  <definedNames>
    <definedName name="_xlnm.Print_Area" localSheetId="3">'Giros Reservas'!$A$1:$M$65</definedName>
    <definedName name="_xlnm.Print_Area" localSheetId="6">'Límites de Concentración Av Vil'!$A$1:$M$65</definedName>
    <definedName name="_xlnm.Print_Area" localSheetId="5">'Límites de Concentración Bogota'!$A$1:$M$65</definedName>
    <definedName name="_xlnm.Print_Area" localSheetId="4">'PAC'!$A$1:$M$65</definedName>
    <definedName name="_xlnm.Print_Area" localSheetId="1">'Presupuesto de Funcionamiento'!$A$1:$M$65</definedName>
    <definedName name="Frecuencia" localSheetId="3">#REF!</definedName>
    <definedName name="Frecuencia" localSheetId="6">#REF!</definedName>
    <definedName name="Frecuencia" localSheetId="5">#REF!</definedName>
    <definedName name="Frecuencia" localSheetId="4">#REF!</definedName>
    <definedName name="Frecuencia" localSheetId="1">#REF!</definedName>
    <definedName name="Frecuencia" localSheetId="0">#REF!</definedName>
    <definedName name="Frecuencia">#REF!</definedName>
    <definedName name="Herramienta" localSheetId="3">#REF!</definedName>
    <definedName name="Herramienta" localSheetId="6">#REF!</definedName>
    <definedName name="Herramienta" localSheetId="5">#REF!</definedName>
    <definedName name="Herramienta" localSheetId="4">#REF!</definedName>
    <definedName name="Herramienta" localSheetId="1">#REF!</definedName>
    <definedName name="Herramienta" localSheetId="0">#REF!</definedName>
    <definedName name="Herramienta">#REF!</definedName>
    <definedName name="Meses" localSheetId="3">#REF!</definedName>
    <definedName name="Meses" localSheetId="6">#REF!</definedName>
    <definedName name="Meses" localSheetId="5">#REF!</definedName>
    <definedName name="Meses" localSheetId="4">#REF!</definedName>
    <definedName name="Meses" localSheetId="1">#REF!</definedName>
    <definedName name="Meses" localSheetId="0">#REF!</definedName>
    <definedName name="Meses">#REF!</definedName>
    <definedName name="Procesos" localSheetId="3">#REF!</definedName>
    <definedName name="Procesos" localSheetId="6">#REF!</definedName>
    <definedName name="Procesos" localSheetId="5">#REF!</definedName>
    <definedName name="Procesos" localSheetId="4">#REF!</definedName>
    <definedName name="Procesos" localSheetId="1">#REF!</definedName>
    <definedName name="Procesos" localSheetId="0">#REF!</definedName>
    <definedName name="Procesos">#REF!</definedName>
    <definedName name="Tendencia" localSheetId="3">#REF!</definedName>
    <definedName name="Tendencia" localSheetId="6">#REF!</definedName>
    <definedName name="Tendencia" localSheetId="5">#REF!</definedName>
    <definedName name="Tendencia" localSheetId="4">#REF!</definedName>
    <definedName name="Tendencia" localSheetId="1">#REF!</definedName>
    <definedName name="Tendencia" localSheetId="0">#REF!</definedName>
    <definedName name="Tendencia">#REF!</definedName>
    <definedName name="Tipo" localSheetId="3">#REF!</definedName>
    <definedName name="Tipo" localSheetId="6">#REF!</definedName>
    <definedName name="Tipo" localSheetId="5">#REF!</definedName>
    <definedName name="Tipo" localSheetId="4">#REF!</definedName>
    <definedName name="Tipo" localSheetId="1">#REF!</definedName>
    <definedName name="Tipo" localSheetId="0">#REF!</definedName>
    <definedName name="Tipo">#REF!</definedName>
  </definedNames>
  <calcPr fullCalcOnLoad="1"/>
</workbook>
</file>

<file path=xl/sharedStrings.xml><?xml version="1.0" encoding="utf-8"?>
<sst xmlns="http://schemas.openxmlformats.org/spreadsheetml/2006/main" count="1114" uniqueCount="206">
  <si>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</si>
  <si>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</si>
  <si>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</si>
  <si>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</si>
  <si>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</si>
  <si>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</si>
  <si>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</si>
  <si>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</si>
  <si>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</si>
  <si>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</si>
  <si>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</si>
  <si>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</si>
  <si>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</si>
  <si>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</si>
  <si>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</si>
  <si>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</si>
  <si>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</si>
  <si>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</si>
  <si>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</si>
  <si>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</si>
  <si>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</si>
  <si>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</si>
  <si>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</si>
  <si>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</si>
  <si>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</si>
  <si>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</si>
  <si>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</si>
  <si>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</si>
  <si>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</si>
  <si>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</si>
  <si>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</si>
  <si>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</si>
  <si>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</si>
  <si>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</si>
  <si>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</si>
  <si>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</si>
  <si>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</si>
  <si>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</si>
  <si>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</si>
  <si>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</si>
  <si>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</si>
  <si>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</si>
  <si>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</si>
  <si>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</si>
  <si>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</si>
  <si>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</si>
  <si>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</si>
  <si>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</si>
  <si>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</si>
  <si>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</si>
  <si>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</si>
  <si>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</si>
  <si>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</si>
  <si>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</si>
  <si>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</si>
  <si>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</si>
  <si>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</si>
  <si>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</si>
  <si>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</si>
  <si>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</si>
  <si>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</si>
  <si>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</si>
  <si>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</si>
  <si>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</si>
  <si>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</si>
  <si>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</si>
  <si>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</si>
  <si>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</si>
  <si>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</si>
  <si>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</si>
  <si>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</si>
  <si>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</si>
  <si>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</si>
  <si>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</si>
  <si>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</si>
  <si>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</si>
  <si>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</si>
  <si>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</si>
  <si>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</si>
  <si>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</si>
  <si>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</si>
  <si>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</si>
  <si>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</si>
  <si>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</si>
  <si>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</si>
  <si>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</si>
  <si>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</si>
  <si>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</si>
  <si>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</si>
  <si>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</si>
  <si>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</si>
  <si>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</si>
  <si>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</si>
  <si>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</si>
  <si>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</si>
  <si>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</si>
  <si>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</si>
  <si>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</si>
  <si>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</si>
  <si>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</si>
  <si>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</si>
  <si>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</si>
  <si>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</si>
  <si>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</si>
  <si>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</si>
  <si>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</si>
  <si>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</si>
  <si>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</si>
  <si>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</si>
  <si>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</si>
  <si>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</si>
  <si>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</si>
  <si>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</si>
  <si>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</si>
  <si>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</si>
  <si>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</si>
  <si>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</si>
  <si>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</si>
  <si>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</si>
  <si>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</si>
  <si>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</si>
  <si>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</si>
  <si>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</si>
  <si>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</si>
  <si>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</si>
  <si>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los recursos financieros de la entidad mediante su custodia, control y registro con el fin de garantizar el financiamiento de la operación del IDEP</t>
  </si>
  <si>
    <t xml:space="preserve">Porcentaje de ejecución con compromisos del Presupuesto de Inversión </t>
  </si>
  <si>
    <t>GF-02</t>
  </si>
  <si>
    <t xml:space="preserve">Medir el porcentaje de ejecución  con compromisos del Presupuesto de Inversión </t>
  </si>
  <si>
    <t>Profesional Especializado 07 Subdir. Admva., Fin. y de Control Disciplinario</t>
  </si>
  <si>
    <t>Porcentaje de ejecución  con compromisos  del Presupuesto de Funcionamiento</t>
  </si>
  <si>
    <t>Medir el porcentaje de ejecución con compromisos del  Presupuesto de Funcionamiento del IDEP para la vigencia actual</t>
  </si>
  <si>
    <t xml:space="preserve">Porcentaje de giros de reservas presupuestales en la vigencia </t>
  </si>
  <si>
    <t xml:space="preserve">Medir el porcentaje de giros de reservas presupuestales para la vigencia </t>
  </si>
  <si>
    <t xml:space="preserve">Este indicador se calcula a partir de la sumatoria de los giros de reservas en el trimestre de funcionamiento e inversión sobre el  valor total de las  reservas presupuestales constituidas de funcionamiento e inversión </t>
  </si>
  <si>
    <t>Profesional Especializado 04 Subdir. Admva., Fin. y de Control Disciplinario - Tesorero (a)</t>
  </si>
  <si>
    <t>Ejecución pagos PAC en el periodo</t>
  </si>
  <si>
    <t>Presupuesto programado PAC en el periodo</t>
  </si>
  <si>
    <t xml:space="preserve">SISPAC </t>
  </si>
  <si>
    <t>Ejecución presupuestal del trimestre de inversión con compromisos</t>
  </si>
  <si>
    <t>Apropiación presupuestal definitiva total de inversión</t>
  </si>
  <si>
    <t>Ejecución presupuestal con del trimestre compromisos Recursos de Funcionamiento</t>
  </si>
  <si>
    <t>Giros de reservas en el trimestre</t>
  </si>
  <si>
    <t xml:space="preserve">Total de reservas presupuestales constituidas </t>
  </si>
  <si>
    <t>X</t>
  </si>
  <si>
    <t xml:space="preserve">Este indicador se calcula a partir de la sumatoria de la ejecución presupuestal de inversión con compromisos en el trimestre  sobre el valor de apropiación presupuestal definitiva de inversión </t>
  </si>
  <si>
    <t>Expediente de Ejecución presupuestal de gastos e ingresos</t>
  </si>
  <si>
    <t>N/A</t>
  </si>
  <si>
    <t xml:space="preserve">Apropiación presupuestal definitiva total de Funcionamiento </t>
  </si>
  <si>
    <t>Este indicador se calcula a partir de  la Sumatoria de la ejecución total presupuestal con compromisos Recursos de Funcionamiento en el periodo  sobre  el valor de la apropiación presupuestal definitiva de Funcionamiento para el IDEP Sin reservas para la vigencia.</t>
  </si>
  <si>
    <t>Ejecución presupuestal con del trimestre compromisos Recursos de Funcionamiento / Apropiación presupuestal definitiva total de Funcionamiento )*100</t>
  </si>
  <si>
    <t>Ejecución presupuestal del trimestre de inversión con compromisos /Apropiación presupuestal definitiva total de inversión)*100</t>
  </si>
  <si>
    <t>Expédeinte de Ejecución presupuestal de gastos e ingresos</t>
  </si>
  <si>
    <t>Giros de reservas en el trimestre / Total de reservas presupuestales constituidas )*100</t>
  </si>
  <si>
    <t>Expediente Ejecución presupuestal de Reservas</t>
  </si>
  <si>
    <t>Ejecución pagos PAC en el periodo / Presupuesto programado PAC en el periodo)*100</t>
  </si>
  <si>
    <t xml:space="preserve">Porcentaje de  ejecución del PAC del periodo (Vigencia y Reserva Presupuestal) </t>
  </si>
  <si>
    <t>Medir el porcentaje de ejecución del PAC en el periodo</t>
  </si>
  <si>
    <t xml:space="preserve">Este indicador se calcula a partir de Ejecución total pagos PAC en el Trimestre sobre el Presupuesto programado en PAC del trimestre </t>
  </si>
  <si>
    <t>Medir el valor mínimo de concentración de recursos en el Banco de Bogotá</t>
  </si>
  <si>
    <t>Este indicador se calcula a partir de los excedentes de liquidez, es decir, de la suma de los saldos bancarios al final de cada periodo por entidad financiera,menos los compromisos y/o acreedores pendientes de pago  
Saldo cuentas bancarias por entidad financiera al final del periodo</t>
  </si>
  <si>
    <t>Límite concentración de recursos</t>
  </si>
  <si>
    <t>Extractos bancarios</t>
  </si>
  <si>
    <t>Cálculo</t>
  </si>
  <si>
    <t>&lt; $1</t>
  </si>
  <si>
    <t>&gt; $1</t>
  </si>
  <si>
    <t>Medir el valor mínimo de concentración de recursos en el Banco Av Villas</t>
  </si>
  <si>
    <t>Saldos disponible cuenta  bancaria al final de periodo por entidad financiera</t>
  </si>
  <si>
    <t>Saldos disponible cuenta  bancaria al final de periodo por entidad financiera - Límite concentración de recursos</t>
  </si>
  <si>
    <t>aldos disponible cuenta  bancaria al final de periodo por entidad financiera - Límite concentración de recursos</t>
  </si>
  <si>
    <t>&lt;  ó = $0</t>
  </si>
  <si>
    <t>En el primer trimestre la ejecución por meses fue i) Enero 91,3% ii) Febrero 78,4% iii) Marzo 99,98%. En el mes de febrero por el cambio del titular de tesorería, fue necesario gestionar ante SDH la creación de un nuevo usuario para la administración del PAC, lo que  generó una ejecución baja, porque no se pudieron realizar las modificaciones de PAC en el sistema de SDH, para gestionar una mayor ejecución de pagos.</t>
  </si>
  <si>
    <t>x</t>
  </si>
  <si>
    <t>En el segundo trimestre la ejecución terminò con el 95% de ejecucion, basicmente hubo inconvenientes para el giro de unas cuentas de reserva que fueron contabilizadas, pero no fue posible su giro debido a que hacian parte de PAC no ejecutado, el cual no fue posible tramitar su pago pues debìa adelantarse un tramite adicional ante la SDH.</t>
  </si>
  <si>
    <t>Este indicador se calcula a partir de los excedentes de liquidez, es decir, de la suma de los saldos bancarios al final de cada periodo por entidad financiera,menos los compromisos y/o acreedores pendientes de pago * 80% Saldo cuentas bancarias por entidad financiera al final del periodo</t>
  </si>
  <si>
    <t>GF-01</t>
  </si>
  <si>
    <t>Porcentaje de Límite de concentración de recursos en cuentas bancarias del IDEP por entidad financiera (Banco de Bogotá)</t>
  </si>
  <si>
    <t>Porcentaje de Límite de concentración de recursos en cuentas bancarias del IDEP por entidad financiera (Banco Av Villas)</t>
  </si>
  <si>
    <t>GF-03</t>
  </si>
  <si>
    <t>GF-05</t>
  </si>
  <si>
    <t xml:space="preserve">Rango de Gestion: Desempeño Excelente. En el tercer trimestre la ejecución terminó con el 90% de ejecución en el trimestre y acumulado del 95%. En el mes de agosto de 2018, se presentó un reintegro por incapacidades por la suma de $64.353.421, los cuales fueron afectados en PAC el 31-08-2018 por la Dirección Distrital de Tesorería; en el mismo mes fue rechazado un pago por la DDT a 31-08-2018 por error en la cuenta bancaria del proveedor Deproyectos por la suma de $78,000,000 </t>
  </si>
  <si>
    <t>Durante el segundo trimestre el indicador fue negativo, con lo cual se dio cumpolimiento a los límites de concentraciòn establecidos.</t>
  </si>
  <si>
    <r>
      <t xml:space="preserve">Para el tercer trimestre se dio cumplimiento a la Resolución 073 de 2018 Secretaría Distrital de Hacienda. Artículo 6. Límites de concentración así:
</t>
    </r>
    <r>
      <rPr>
        <b/>
        <sz val="10"/>
        <rFont val="Arial"/>
        <family val="2"/>
      </rPr>
      <t>Julio 2018</t>
    </r>
    <r>
      <rPr>
        <sz val="10"/>
        <rFont val="Arial"/>
        <family val="2"/>
      </rPr>
      <t xml:space="preserve">:  Total recursos disponibles en entidades financieras $141,938,462. Limite concentración de recursos (80%) que para el período dió $113,550,769. Recursos disponibles en Banco Av Villas $41,956,229
</t>
    </r>
    <r>
      <rPr>
        <b/>
        <sz val="10"/>
        <rFont val="Arial"/>
        <family val="2"/>
      </rPr>
      <t>Agosto 2018:</t>
    </r>
    <r>
      <rPr>
        <sz val="10"/>
        <rFont val="Arial"/>
        <family val="2"/>
      </rPr>
      <t xml:space="preserve">  Total recursos disponibles en entidades financieras $78,684,559. Limite concentración de recursos (80%) que para el período dió $62,947,647. Recursos disponibles en Banco Av Villas $41,991,700
</t>
    </r>
    <r>
      <rPr>
        <b/>
        <sz val="10"/>
        <rFont val="Arial"/>
        <family val="2"/>
      </rPr>
      <t>Septiembre 2018</t>
    </r>
    <r>
      <rPr>
        <sz val="10"/>
        <rFont val="Arial"/>
        <family val="2"/>
      </rPr>
      <t>:  Total recursos disponibles en entidades financieras $701,495,556. Limite concentración de recursos (80%) que para el período dió $561,196,445. Recursos disponibles en Banco Av Villas $192,038,321</t>
    </r>
  </si>
  <si>
    <r>
      <t xml:space="preserve">Rango de Gestión Desempeño Excelente. Para el tercer trimestre se dio cumplimiento a la Resolución 073 de 2018 Secretaría Distrital de Hacienda. Artículo 6. Límites de concentración así:
</t>
    </r>
    <r>
      <rPr>
        <b/>
        <sz val="10"/>
        <rFont val="Arial"/>
        <family val="2"/>
      </rPr>
      <t>Julio 2018</t>
    </r>
    <r>
      <rPr>
        <sz val="10"/>
        <rFont val="Arial"/>
        <family val="2"/>
      </rPr>
      <t xml:space="preserve">:  Total recursos disponibles en entidades financieras $141,938,462. Limite concentración de recursos (80%) que para el período dió $113,550,769. Recursos disponibles en Banco de Bogotá $99,982,232
</t>
    </r>
    <r>
      <rPr>
        <b/>
        <sz val="10"/>
        <rFont val="Arial"/>
        <family val="2"/>
      </rPr>
      <t>Agosto 2018:</t>
    </r>
    <r>
      <rPr>
        <sz val="10"/>
        <rFont val="Arial"/>
        <family val="2"/>
      </rPr>
      <t xml:space="preserve">  Total recursos disponibles en entidades financieras $78,684,559. Limite concentración de recursos (80%) que para el período dió $62,947,647. Recursos disponibles en Banco de Bogotá $36,692.859
</t>
    </r>
    <r>
      <rPr>
        <b/>
        <sz val="10"/>
        <rFont val="Arial"/>
        <family val="2"/>
      </rPr>
      <t>Septiembre 2018</t>
    </r>
    <r>
      <rPr>
        <sz val="10"/>
        <rFont val="Arial"/>
        <family val="2"/>
      </rPr>
      <t>:  Total recursos disponibles en entidades financieras $701,495,556. Limite concentración de recursos (80%) que para el período dió $561,196,445. Recursos disponibles en Banco de Bogotá $509,457,235</t>
    </r>
  </si>
  <si>
    <t>Se socializará la información presupuestal en este agregado en el comité de seguimiento a la ejeución presupuestal a realizarse en el mes de enero.</t>
  </si>
  <si>
    <t>En el rpimer trimestre se presentó una ejecución porcentual del 81% como resultado del inicio de Ley de Garantías, lo que conllevó a realizar de manera oportuna los procesos contractuales que permitiesen el cumplimiento de las metas proyectadas en el primer semestre de la vigencia.</t>
  </si>
  <si>
    <t>En el segundo trimestre se presentó una ejecución porcentual del 81,13% como resultado del inicio de Ley de Garantías, lo que conllevó a realizar de manera oportuna los procesos contractuales que permitiesen el cumplimiento de las metas proyectadas en el primer semestre de la vigencia.</t>
  </si>
  <si>
    <t>Si bien en el tercer periodo de presentó un incremento en inversión directa, como resultado de ajuste presupuestal correspondiente a convenio interadministrativo celebrado con la SED, la ejecución presupuestal al cierre del tercer trimstre cerró con porcentaje del 99,02%, dano cumplimiento a la meta proyectada por la entidad.</t>
  </si>
  <si>
    <t>Se socializará la información presupuestal en este agregado en el comité de seguimiento a la ejeución presupuestal a realizarse en el mes de octubre.</t>
  </si>
  <si>
    <t>Si bien el porcentaje en funcionamiento para el primer trimestre fue del 23%,  es bastante eficiente si tenemos en cuenta que los procesos contractuales se surten a través del consolidado de Gastos Generales, el cual terminó con un porcentaje de ejecución del 47,96%. En lo que respecta a los consolidados de Servicios Personales Asociados a la Nómina y Aportes Patronales, fueron del 18,22% y 15,86 %, porcentajes dentro de lo normal teniendo en cuenta que estos rubros se ejecutan de manera continua todos los meses y reflejan incrementos en los meses de junio y diciembre con pago de primas y cesantías.</t>
  </si>
  <si>
    <t>Se socializará la información presupuestal en este agregado en el comité de seguimiento a la ejeución presupuestal a realizarse en el mes de abril.</t>
  </si>
  <si>
    <t>Si bien el porcentaje en funcionamiento para el segundo trimestre fue del 48%,  es bastante eficiente si tenemos en cuenta que los procesos contractuales se surten a través del consolidado de Gastos Generales, el cual terminó con un porcentaje de ejecución del 48%. En lo que respecta a los consolidados de Servicios Personales Asociados a la Nómina y Aportes Patronales, fueron del 46% y 3 %, porcentajes dentro de lo normal teniendo en cuenta que estos rubros se ejecutan de manera continua todos los meses y reflejan incrementos en los meses de junio y diciembre con pago de primas y cesantías.</t>
  </si>
  <si>
    <t>En el tercer trimestre se presentó una ejecución de compromisos equivelente al 65%, que si bien esta por debajo de la meta proyectada (75%), obedece a recursos que no han sido comprometidos por cuanto se continúa cpn saldo en las reservas de la vigencia 2017, por lo cual serñan trasladados en el mes de octubre para cubrir obligaciones no contempladas en el presupuesto de la presente vigencia.</t>
  </si>
  <si>
    <t>Si bien el giro de reservas fue del 54,34%, es importante sopesar la constitución de las reservas en especial en el agregado de funcionamiento, teniendo en cuenta las recomendaciones dadas por la Dirección Distrital de Presupuesto en el sentido que la constitución deestas debe obedecer a hechos excepcionales y el giro de las mismas debiera realizarse dentro del primer trimestre de la vigencia siguiente. Por lo anterior, se socializará este tema en proxímo comité dejando los compromisos que se requieran tendientes al giro de las reservas constituidas en la presente vigencia, al igual que las acciones a tener en cuenta para constitución de estas en la vigencia 2018.</t>
  </si>
  <si>
    <t>El segundo trimestre de la presente vigencia terminó con un porcentaje de ejecución del 66,73%, quedando a la fecha recursos por girar de $52,2 millones,todos en el agregado de funcionamiento. Analizando el detalle por contrato, información que se socializó en comité extraordinario de seguimiento a la ejecución presupuestal en el cual se establece la necesidad de dar cumplimiento a los terminos de ejecución de los contratos que respaldan estas reservas a fin de contar con el giro oportuno de las mismas.</t>
  </si>
  <si>
    <t>El tercer trimestre de la presente vigencia terminó con un porcentaje de ejecución del 87%, quedando a la fecha recursos por girar de $19,8 millones,todos en el agregado de funcionamiento. Analizando el detalle por contrato, información que se socializó en comité  de seguimiento a la ejecución presupuestal en el cual se establece la necesidad de dar cumplimiento a los terminos de ejecución de los contratos que respaldan estas reservas a fin de contar con el giro oportuno de las mismas.</t>
  </si>
  <si>
    <t>En la vigencia 2018 , se presenta en el consolidado  de inversión un presupuesto inicial de $5.180.3 millones, ajustado  en $1.731.3 millones,  por la celebración de convenio interadministrativo con la Secretaría Distrital de Educación para un total de $6.911.6 millones. De este total de gestionan compromisos en la vigencia por valor de $6,895,4 millones que representan un 99,77% del total de inversión. Por otra parte, del total comprometido se giran a 31 de diciembre $6,871.0 millones equivalentes al 99,6% del total comprometido, quedando reservas presupuestales (compromisos - giros) por valor de $24,4 millones que equivalen al 0,4% restante.Lo anteriormente expuesto denota una gestion bastante satisfactoria para la entidad, la cual se refleja en los resultados alcanzados a 31 de diciembre de 2018.</t>
  </si>
  <si>
    <t>A 31 de diciembre de 2018, se presenta una ejecución por compromisos de inversión del 99,77%, resultado que da cumplimiento a la meta programada para la entidad. De acuerdo con el análisis realizado al saldo sobrante, el valor de $16,0 millones se informarán como saldo no ejecutado de la fuente recursos administrados resultado de la liquidación de un contrato y lo demás por valor de $228,728, corresponden a saldos resultados de los procesos de contratación efectuados por la entidad.</t>
  </si>
  <si>
    <t>Termina la vigencia con total  compromisos en funcionamiento de $5.,563.0 millones que equivalen al 94,98% del total de funcionamiento, quedando un saldo por comprometer de $294,0 millones que corresponde al 5,2% del total de recursos en funcionamiento. Analizando los recursos no comprometidos por la entidad , de este total $232,5 millones equivalentes al 79,0%, se encuentran en el consolidado de Serviciso Personales y corresponde aquellos rubros dentro de la nómina que generan saldos a reintegrar a la Secretaría Distrital de Hacienda como son: Horas Extras, Prima Técnica y Cesantías Fondos Privados. El saldo restante por comprometer por valor de $61,5 millones (21,0%), se encuentra en el consolidado de Gastos Generales, en especial en el rubro Seguros Entidad resultado del proceso de contratación realizado, y servicios publicos.</t>
  </si>
  <si>
    <t>En la vigencia 2018, se presenta un consolidado de compromisos en el agregado de funcionamiento de $5,563,0 millones que correspondió al 94,98 del presupuesto por este agregado. Si bien estuvo por debajo de la meta planteada 100%, es importante tener en cuenta que un alto porcentaje de recursos no comprometidos ($232,5 millones), que equivalen al 79% de lo no comprometido se encuentran en el agregado de servicios personales, recursos que son proyectados por parte de la Dirección Distrital de Presupuesto, y tomando como base variables de incremento proyectadas que al ajustarse generan estos saldos. En lo que respecta al consolidado de Gastos Generales queda un saldo por comprometer de $61,5 millones del cual, un alto porcentaje ($32,0 millones), esta en seguros entidad resultado del proceso contractual realizado por parte de la entidad. Finalemente, del total de compromisos se giro a 31 de diciembre $5.485.7 millones que corresponde al 98,6% d elo comprometido y quedaron reservas presupuestales por valor de $77,3 millones todas en gastos generales que permiten garantizar los servicios esenciales mientras se contrata con presupuesto de la vigencia 2019.Lo anteriormente expuesto denota una gestion aceptable para la entidad si tenemos en cuenta que los recursos no utilizados se encuentran debidamente justificados.</t>
  </si>
  <si>
    <t>El cuarto  trimestre de la presente vigencia  terminó con un porcentaje de ejecución del  100%, por cuanto en el mes de diciembre se gestionó la liquidación del contrato efectuado por el rubro Gastos de Transporte y Comunicación con GEMPSA, que implico saldos a reintegrar por valor de $7,2 millones. En ese orden de ideas de da cumplimiento a la meta pactada en el sentido de girar y/o liquidar el 100% de las reservas constituidas a 31 de diciembre de 2017.</t>
  </si>
  <si>
    <t>Se socializará la información presupuestal en este agregado en el comité de seguimiento a la ejecución presupuestal a realizarse en el mes de enero.</t>
  </si>
  <si>
    <t>Si bien al cierre de la vigencia 2018, se dio cumplimiento a la meta establecida en el presente indicador,  en el sentido de gestionar el giro y/o anulación del saldo de las reservas constituidas a 31 de diciembre de 2017. Es importante tener en cuenta las directrices impartidas por la Secretaría Distrital de Hacienda y entes de control en cuanto a la constitución de reservas presupuestales, que como lo señala la Circular Externa DDP-04 del 23 de marzo de 2018, " Cabe reiterar que la constitución de reservas presupuestales , debe ser excepcional  y su constitución esta sujeta a la verificación de eventos imprevisibles y de manera complementaria a aquellos en que , de no constituirse, se afecte de manera sustancial la prestación del servicio". Adicionalmente señala " se deberá contar con una adecuada planeación de la contratación , lo cual permitirá la programación de los desembolsos para lograr un óptimo manejo del portafolio de inversiones".Lo anterior, a efectos que se tenga en cuenta por parte de la entidad lo citado en las normas relacionadas con la constitución de reservas como insumo al presente indicador.</t>
  </si>
  <si>
    <t xml:space="preserve">Rango de Gestion: Desempeño Excelente. A 31 de diciembre, en el cuarto trimestre la ejecución terminó con el 95% y acumulado del 93%. En noviembre fue rechazado un pago por la DDT  por error en la cuenta bancaria del proveedor Deproyectos por la suma de $78,000,000. El proveedor remitió por correo electrònico de una nueva cuenta, habilitada para giros a travès de la DDT. </t>
  </si>
  <si>
    <r>
      <t xml:space="preserve">Rango de Gestión Desempeño Excelente. Para el tercer cuarto se está dando cumplimiento a la Resolución 073 de 2018 Secretaría Distrital de Hacienda. Artículo 6. Límites de concentración así:
</t>
    </r>
    <r>
      <rPr>
        <b/>
        <sz val="10"/>
        <rFont val="Arial"/>
        <family val="2"/>
      </rPr>
      <t>Octubre 2018</t>
    </r>
    <r>
      <rPr>
        <sz val="10"/>
        <rFont val="Arial"/>
        <family val="2"/>
      </rPr>
      <t xml:space="preserve">:  Total recursos disponibles en entidades financieras $458,198,247. Limite concentración de recursos (80%) que para el período dió $366,558,597. Recursos disponibles en Banco de Bogotá $265,997,574
</t>
    </r>
    <r>
      <rPr>
        <b/>
        <sz val="10"/>
        <rFont val="Arial"/>
        <family val="2"/>
      </rPr>
      <t>Noviembre 2018:</t>
    </r>
    <r>
      <rPr>
        <sz val="10"/>
        <rFont val="Arial"/>
        <family val="2"/>
      </rPr>
      <t xml:space="preserve">  Total recursos disponibles en entidades financieras $695,366,062. Limite concentración de recursos (80%) que para el período dió $556.292.850. Recursos disponibles en Banco de Bogotá $503,008,143
</t>
    </r>
    <r>
      <rPr>
        <b/>
        <sz val="10"/>
        <rFont val="Arial"/>
        <family val="2"/>
      </rPr>
      <t xml:space="preserve">Diciembre 2018: </t>
    </r>
    <r>
      <rPr>
        <i/>
        <sz val="10"/>
        <rFont val="Arial"/>
        <family val="2"/>
      </rPr>
      <t>A 31 de diciembre, el total recursos disponibles en entidades financieras $152.032.606. Limite concentración de recursos (80%) que para el período dió $121.626.085. Recursos disponibles en Banco de Bogotá $109.536.602</t>
    </r>
  </si>
  <si>
    <r>
      <t xml:space="preserve">Rango de Gestión Desempeño Excelente. Para el tercer cuarto se está dando cumplimiento a la Resolución 073 de 2018 Secretaría Distrital de Hacienda. Artículo 6. Límites de concentración así:
</t>
    </r>
    <r>
      <rPr>
        <b/>
        <sz val="10"/>
        <rFont val="Arial"/>
        <family val="2"/>
      </rPr>
      <t>Octubre 2018:</t>
    </r>
    <r>
      <rPr>
        <sz val="10"/>
        <rFont val="Arial"/>
        <family val="2"/>
      </rPr>
      <t xml:space="preserve">  Total recursos disponibles en entidades financieras $458,198,247. Limite concentración de recursos (80%) que para el período dió $366,558,597. Recursos disponibles en Banco Av Villas $192,200,672
</t>
    </r>
    <r>
      <rPr>
        <b/>
        <sz val="10"/>
        <rFont val="Arial"/>
        <family val="2"/>
      </rPr>
      <t xml:space="preserve">Noviembre 2018:  </t>
    </r>
    <r>
      <rPr>
        <sz val="10"/>
        <rFont val="Arial"/>
        <family val="2"/>
      </rPr>
      <t xml:space="preserve">Total recursos disponibles en entidades financieras $695,366,062. Limite concentración de recursos (80%) que para el período dió $556.292.850. Recursos disponibles en Banco Av Villas $192,357,919
</t>
    </r>
    <r>
      <rPr>
        <b/>
        <sz val="10"/>
        <rFont val="Arial"/>
        <family val="2"/>
      </rPr>
      <t>Diciembre 2018:</t>
    </r>
    <r>
      <rPr>
        <sz val="10"/>
        <rFont val="Arial"/>
        <family val="2"/>
      </rPr>
      <t xml:space="preserve"> </t>
    </r>
    <r>
      <rPr>
        <i/>
        <sz val="10"/>
        <rFont val="Arial"/>
        <family val="2"/>
      </rPr>
      <t>A 31 de diciembre, el total recursos disponibles en entidades financieras $152.032.606. Limite concentración de recursos (80%) que para el período dió $121.626.085. Recursos disponibles en BancoAv Villas $42.496.004.</t>
    </r>
  </si>
</sst>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 numFmtId="180" formatCode="#,##0.0"/>
    <numFmt numFmtId="181" formatCode="#,##0.000"/>
    <numFmt numFmtId="182" formatCode="#,##0.0000"/>
    <numFmt numFmtId="183" formatCode="_(* #,##0.0_);_(* \(#,##0.0\);_(* &quot;-&quot;??_);_(@_)"/>
    <numFmt numFmtId="184" formatCode="_(* #,##0_);_(* \(#,##0\);_(* &quot;-&quot;??_);_(@_)"/>
    <numFmt numFmtId="185" formatCode="0.0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i/>
      <sz val="10"/>
      <name val="Arial"/>
      <family val="2"/>
    </font>
    <font>
      <sz val="10"/>
      <color indexed="8"/>
      <name val="Calibri"/>
      <family val="0"/>
    </font>
    <font>
      <sz val="9.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top style="medium"/>
      <bottom/>
    </border>
    <border>
      <left style="thin"/>
      <right style="medium"/>
      <top style="medium"/>
      <bottom style="thin"/>
    </border>
    <border>
      <left style="thin"/>
      <right style="thin"/>
      <top/>
      <bottom style="thin"/>
    </border>
    <border>
      <left/>
      <right style="medium"/>
      <top style="medium"/>
      <bottom/>
    </border>
    <border>
      <left style="medium"/>
      <right style="medium"/>
      <top/>
      <bottom style="medium"/>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medium"/>
      <right style="medium"/>
      <top>
        <color indexed="63"/>
      </top>
      <bottom>
        <color indexed="63"/>
      </botto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31">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9" applyNumberFormat="1" applyFont="1" applyBorder="1" applyAlignment="1">
      <alignment horizontal="center" vertical="center"/>
    </xf>
    <xf numFmtId="0" fontId="6" fillId="0" borderId="14" xfId="59" applyNumberFormat="1" applyFont="1" applyBorder="1" applyAlignment="1">
      <alignment horizontal="center" vertical="center"/>
    </xf>
    <xf numFmtId="0" fontId="7" fillId="0" borderId="14" xfId="59" applyNumberFormat="1" applyFont="1" applyBorder="1" applyAlignment="1">
      <alignment horizontal="center" vertical="center"/>
    </xf>
    <xf numFmtId="0" fontId="0" fillId="0" borderId="14" xfId="59" applyNumberFormat="1" applyFont="1" applyBorder="1" applyAlignment="1">
      <alignment horizontal="center" vertical="center" wrapText="1"/>
    </xf>
    <xf numFmtId="0" fontId="0" fillId="0" borderId="15" xfId="59"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9" xfId="19" applyBorder="1" applyAlignment="1">
      <alignment vertical="center" wrapText="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20" xfId="19" applyFont="1" applyBorder="1" applyAlignment="1">
      <alignment horizontal="center" vertical="center"/>
    </xf>
    <xf numFmtId="0" fontId="48" fillId="6" borderId="21" xfId="19" applyFont="1" applyBorder="1" applyAlignment="1">
      <alignment horizontal="center" vertical="center"/>
    </xf>
    <xf numFmtId="3" fontId="32" fillId="6" borderId="22" xfId="19" applyNumberFormat="1" applyBorder="1" applyAlignment="1">
      <alignment horizontal="center" vertical="center" wrapText="1"/>
    </xf>
    <xf numFmtId="3" fontId="32" fillId="6" borderId="22" xfId="19" applyNumberFormat="1" applyBorder="1" applyAlignment="1">
      <alignment vertical="center" wrapText="1"/>
    </xf>
    <xf numFmtId="3" fontId="32" fillId="6" borderId="23" xfId="19" applyNumberFormat="1" applyBorder="1" applyAlignment="1">
      <alignment vertical="center" wrapText="1"/>
    </xf>
    <xf numFmtId="0" fontId="50" fillId="40" borderId="24" xfId="19" applyFont="1" applyFill="1" applyBorder="1" applyAlignment="1">
      <alignment horizontal="center" vertical="center" wrapText="1"/>
    </xf>
    <xf numFmtId="0" fontId="50" fillId="40" borderId="25" xfId="19" applyFont="1" applyFill="1" applyBorder="1" applyAlignment="1">
      <alignment horizontal="center" vertical="center" wrapText="1"/>
    </xf>
    <xf numFmtId="9" fontId="50" fillId="40" borderId="26" xfId="19" applyNumberFormat="1" applyFont="1" applyFill="1" applyBorder="1" applyAlignment="1">
      <alignment horizontal="center" vertical="center" wrapText="1"/>
    </xf>
    <xf numFmtId="9" fontId="32" fillId="34" borderId="27" xfId="50" applyNumberFormat="1" applyFont="1" applyFill="1" applyBorder="1" applyAlignment="1">
      <alignment horizontal="center" vertical="center"/>
    </xf>
    <xf numFmtId="9" fontId="32" fillId="34" borderId="28" xfId="19" applyNumberFormat="1" applyFill="1" applyBorder="1" applyAlignment="1">
      <alignment horizontal="center" vertical="center"/>
    </xf>
    <xf numFmtId="9" fontId="32" fillId="34" borderId="29" xfId="50" applyNumberFormat="1" applyFont="1" applyFill="1" applyBorder="1" applyAlignment="1">
      <alignment horizontal="center" vertical="center"/>
    </xf>
    <xf numFmtId="9" fontId="50" fillId="40" borderId="25" xfId="19" applyNumberFormat="1" applyFont="1" applyFill="1" applyBorder="1" applyAlignment="1">
      <alignment horizontal="center" vertical="center" wrapText="1"/>
    </xf>
    <xf numFmtId="0" fontId="48" fillId="6" borderId="30" xfId="19" applyFont="1" applyBorder="1" applyAlignment="1">
      <alignment horizontal="center" vertical="center"/>
    </xf>
    <xf numFmtId="0" fontId="32" fillId="6" borderId="31" xfId="19" applyBorder="1" applyAlignment="1">
      <alignment vertical="center" wrapText="1"/>
    </xf>
    <xf numFmtId="0" fontId="32" fillId="6" borderId="32"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7" applyFont="1" applyFill="1" applyBorder="1" applyAlignment="1">
      <alignment horizontal="center" vertical="center" wrapText="1"/>
    </xf>
    <xf numFmtId="9" fontId="3" fillId="41" borderId="16"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2" fillId="6" borderId="36" xfId="19" applyNumberFormat="1" applyFont="1" applyBorder="1" applyAlignment="1">
      <alignment horizontal="center" vertical="center"/>
    </xf>
    <xf numFmtId="9" fontId="32" fillId="34" borderId="12" xfId="19" applyNumberFormat="1" applyFill="1" applyBorder="1" applyAlignment="1">
      <alignment horizontal="center" vertical="center"/>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9" fontId="2" fillId="38" borderId="37" xfId="0" applyNumberFormat="1" applyFont="1" applyFill="1" applyBorder="1" applyAlignment="1">
      <alignment horizontal="center" vertical="center" wrapText="1"/>
    </xf>
    <xf numFmtId="9" fontId="2" fillId="37" borderId="37" xfId="0" applyNumberFormat="1" applyFont="1" applyFill="1" applyBorder="1" applyAlignment="1">
      <alignment horizontal="center" vertical="center" wrapText="1"/>
    </xf>
    <xf numFmtId="9" fontId="32" fillId="6" borderId="28" xfId="19" applyNumberFormat="1" applyFont="1" applyBorder="1" applyAlignment="1">
      <alignment horizontal="center" vertical="center"/>
    </xf>
    <xf numFmtId="3" fontId="32" fillId="6" borderId="36" xfId="20" applyNumberFormat="1" applyFont="1" applyBorder="1" applyAlignment="1">
      <alignment horizontal="center" vertical="center" wrapText="1"/>
    </xf>
    <xf numFmtId="3" fontId="32" fillId="6" borderId="12" xfId="20" applyNumberFormat="1"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38" xfId="0" applyNumberFormat="1" applyFont="1" applyFill="1" applyBorder="1" applyAlignment="1">
      <alignment vertical="center" wrapText="1"/>
    </xf>
    <xf numFmtId="9" fontId="2" fillId="0" borderId="13" xfId="0" applyNumberFormat="1" applyFont="1" applyFill="1" applyBorder="1" applyAlignment="1">
      <alignment horizontal="center" vertical="center" wrapText="1"/>
    </xf>
    <xf numFmtId="9" fontId="32" fillId="6" borderId="31" xfId="19" applyNumberFormat="1" applyFont="1" applyBorder="1" applyAlignment="1">
      <alignment horizontal="center" vertical="center"/>
    </xf>
    <xf numFmtId="3" fontId="32" fillId="6" borderId="31" xfId="19" applyNumberFormat="1" applyFont="1" applyBorder="1" applyAlignment="1">
      <alignment horizontal="center" vertical="center" wrapText="1"/>
    </xf>
    <xf numFmtId="10" fontId="32" fillId="34" borderId="12" xfId="19" applyNumberFormat="1" applyFill="1" applyBorder="1" applyAlignment="1">
      <alignment horizontal="center" vertical="center"/>
    </xf>
    <xf numFmtId="10" fontId="32" fillId="34" borderId="27" xfId="50" applyNumberFormat="1"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184" fontId="32" fillId="34" borderId="12" xfId="50" applyNumberFormat="1" applyFont="1" applyFill="1" applyBorder="1" applyAlignment="1">
      <alignment horizontal="center" vertical="center"/>
    </xf>
    <xf numFmtId="43" fontId="2" fillId="37" borderId="37" xfId="50" applyFont="1" applyFill="1" applyBorder="1" applyAlignment="1">
      <alignment horizontal="center" vertical="center" wrapText="1"/>
    </xf>
    <xf numFmtId="6" fontId="2" fillId="37" borderId="34" xfId="0" applyNumberFormat="1" applyFont="1" applyFill="1" applyBorder="1" applyAlignment="1">
      <alignment horizontal="center" vertical="center" wrapText="1"/>
    </xf>
    <xf numFmtId="6" fontId="2" fillId="39" borderId="13" xfId="0" applyNumberFormat="1" applyFont="1" applyFill="1" applyBorder="1" applyAlignment="1">
      <alignment horizontal="center" vertical="center" wrapText="1"/>
    </xf>
    <xf numFmtId="0" fontId="50" fillId="40" borderId="30" xfId="19" applyFont="1" applyFill="1" applyBorder="1" applyAlignment="1">
      <alignment horizontal="center" vertical="center" wrapText="1"/>
    </xf>
    <xf numFmtId="0" fontId="50" fillId="40" borderId="31" xfId="19" applyFont="1" applyFill="1" applyBorder="1" applyAlignment="1">
      <alignment horizontal="center" vertical="center" wrapText="1"/>
    </xf>
    <xf numFmtId="9" fontId="50" fillId="40" borderId="31" xfId="19" applyNumberFormat="1" applyFont="1" applyFill="1" applyBorder="1" applyAlignment="1">
      <alignment horizontal="center" vertical="center" wrapText="1"/>
    </xf>
    <xf numFmtId="9" fontId="50" fillId="40" borderId="35" xfId="19" applyNumberFormat="1" applyFont="1" applyFill="1" applyBorder="1" applyAlignment="1">
      <alignment horizontal="center" vertical="center" wrapText="1"/>
    </xf>
    <xf numFmtId="9" fontId="32" fillId="6" borderId="12" xfId="19" applyNumberFormat="1" applyFont="1" applyBorder="1" applyAlignment="1">
      <alignment horizontal="center" vertical="center"/>
    </xf>
    <xf numFmtId="9" fontId="32" fillId="34" borderId="39" xfId="19" applyNumberFormat="1" applyFill="1" applyBorder="1" applyAlignment="1">
      <alignment horizontal="center" vertical="center"/>
    </xf>
    <xf numFmtId="9" fontId="32" fillId="6" borderId="22" xfId="19" applyNumberFormat="1" applyFont="1" applyBorder="1" applyAlignment="1">
      <alignment horizontal="center" vertical="center"/>
    </xf>
    <xf numFmtId="9" fontId="32" fillId="34" borderId="40" xfId="50"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50" fillId="40" borderId="41" xfId="19" applyFont="1" applyFill="1" applyBorder="1" applyAlignment="1">
      <alignment horizontal="center" vertical="center" wrapText="1"/>
    </xf>
    <xf numFmtId="0" fontId="50" fillId="40" borderId="42" xfId="19" applyFont="1" applyFill="1" applyBorder="1" applyAlignment="1">
      <alignment horizontal="center" vertical="center" wrapText="1"/>
    </xf>
    <xf numFmtId="9" fontId="50" fillId="40" borderId="42" xfId="19" applyNumberFormat="1" applyFont="1" applyFill="1" applyBorder="1" applyAlignment="1">
      <alignment horizontal="center" vertical="center" wrapText="1"/>
    </xf>
    <xf numFmtId="9" fontId="50" fillId="40" borderId="43" xfId="19" applyNumberFormat="1" applyFont="1" applyFill="1" applyBorder="1" applyAlignment="1">
      <alignment horizontal="center" vertical="center" wrapText="1"/>
    </xf>
    <xf numFmtId="3" fontId="32" fillId="6" borderId="31" xfId="20" applyNumberFormat="1" applyFont="1" applyBorder="1" applyAlignment="1">
      <alignment horizontal="center" vertical="center" wrapText="1"/>
    </xf>
    <xf numFmtId="184" fontId="32" fillId="34" borderId="31" xfId="50" applyNumberFormat="1" applyFont="1" applyFill="1" applyBorder="1" applyAlignment="1">
      <alignment horizontal="center" vertical="center"/>
    </xf>
    <xf numFmtId="3" fontId="32" fillId="6" borderId="22" xfId="20" applyNumberFormat="1" applyFont="1" applyBorder="1" applyAlignment="1">
      <alignment horizontal="center" vertical="center" wrapText="1"/>
    </xf>
    <xf numFmtId="185" fontId="32" fillId="34" borderId="12" xfId="19" applyNumberFormat="1" applyFill="1" applyBorder="1" applyAlignment="1">
      <alignment horizontal="center" vertical="center"/>
    </xf>
    <xf numFmtId="10" fontId="32" fillId="34" borderId="31" xfId="19" applyNumberFormat="1" applyFill="1" applyBorder="1" applyAlignment="1">
      <alignment horizontal="center" vertical="center"/>
    </xf>
    <xf numFmtId="10" fontId="32" fillId="34" borderId="35" xfId="19" applyNumberFormat="1" applyFill="1" applyBorder="1" applyAlignment="1">
      <alignment horizontal="center" vertical="center"/>
    </xf>
    <xf numFmtId="184" fontId="32" fillId="34" borderId="22" xfId="50" applyNumberFormat="1" applyFont="1" applyFill="1" applyBorder="1" applyAlignment="1">
      <alignment horizontal="center" vertical="center"/>
    </xf>
    <xf numFmtId="9" fontId="32" fillId="34" borderId="40" xfId="19" applyNumberFormat="1" applyFill="1" applyBorder="1" applyAlignment="1">
      <alignment horizontal="center" vertical="center"/>
    </xf>
    <xf numFmtId="0" fontId="6"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2" fillId="34" borderId="31" xfId="19" applyNumberFormat="1" applyFill="1" applyBorder="1" applyAlignment="1">
      <alignment horizontal="center" vertical="center"/>
    </xf>
    <xf numFmtId="9" fontId="32" fillId="34" borderId="22" xfId="19" applyNumberFormat="1" applyFill="1" applyBorder="1" applyAlignment="1">
      <alignment horizontal="center" vertical="center"/>
    </xf>
    <xf numFmtId="0" fontId="0" fillId="34" borderId="5" xfId="0" applyFill="1" applyBorder="1" applyAlignment="1">
      <alignment horizontal="center" vertical="center" wrapText="1"/>
    </xf>
    <xf numFmtId="10" fontId="32" fillId="34" borderId="22" xfId="19" applyNumberFormat="1" applyFill="1" applyBorder="1" applyAlignment="1">
      <alignment horizontal="center" vertical="center"/>
    </xf>
    <xf numFmtId="10" fontId="32" fillId="34" borderId="29" xfId="50" applyNumberFormat="1" applyFont="1" applyFill="1" applyBorder="1" applyAlignment="1">
      <alignment horizontal="center" vertical="center"/>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45"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46"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8" borderId="37"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46"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0" fillId="34" borderId="13" xfId="0" applyFill="1" applyBorder="1" applyAlignment="1">
      <alignment horizontal="justify" vertical="top" wrapText="1"/>
    </xf>
    <xf numFmtId="0" fontId="0" fillId="34" borderId="14" xfId="0" applyFont="1" applyFill="1" applyBorder="1" applyAlignment="1">
      <alignment horizontal="justify" vertical="top" wrapText="1"/>
    </xf>
    <xf numFmtId="9" fontId="3" fillId="0" borderId="13"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3"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12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2625"/>
          <c:h val="0.924"/>
        </c:manualLayout>
      </c:layout>
      <c:bar3DChart>
        <c:barDir val="col"/>
        <c:grouping val="clustered"/>
        <c:varyColors val="0"/>
        <c:ser>
          <c:idx val="2"/>
          <c:order val="0"/>
          <c:tx>
            <c:strRef>
              <c:f>'Presupuesto de Inversion'!$C$35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'Presupuesto de Inversion'!$C$36:$C$39</c:f>
              <c:numCache/>
            </c:numRef>
          </c:val>
          <c:shape val="cylinder"/>
        </c:ser>
        <c:ser>
          <c:idx val="0"/>
          <c:order val="1"/>
          <c:tx>
            <c:strRef>
              <c:f>'Presupuesto de Inversion'!$H$35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 Inversion'!$B$36:$B$39</c:f>
              <c:strCache/>
            </c:strRef>
          </c:cat>
          <c:val>
            <c:numRef>
              <c:f>'Presupuesto de Inversion'!$H$36:$H$39</c:f>
              <c:numCache/>
            </c:numRef>
          </c:val>
          <c:shape val="cylinder"/>
        </c:ser>
        <c:shape val="cylinder"/>
        <c:axId val="15543688"/>
        <c:axId val="5675465"/>
      </c:bar3DChart>
      <c:catAx>
        <c:axId val="15543688"/>
        <c:scaling>
          <c:orientation val="minMax"/>
        </c:scaling>
        <c:axPos val="b"/>
        <c:delete val="0"/>
        <c:numFmt formatCode="General" sourceLinked="1"/>
        <c:majorTickMark val="none"/>
        <c:minorTickMark val="none"/>
        <c:tickLblPos val="nextTo"/>
        <c:spPr>
          <a:ln w="3175">
            <a:solidFill>
              <a:srgbClr val="808080"/>
            </a:solidFill>
          </a:ln>
        </c:spPr>
        <c:crossAx val="5675465"/>
        <c:crossesAt val="0"/>
        <c:auto val="1"/>
        <c:lblOffset val="100"/>
        <c:tickLblSkip val="1"/>
        <c:noMultiLvlLbl val="0"/>
      </c:catAx>
      <c:valAx>
        <c:axId val="567546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15543688"/>
        <c:crossesAt val="1"/>
        <c:crossBetween val="between"/>
        <c:dispUnits/>
        <c:majorUnit val="100"/>
        <c:minorUnit val="100"/>
      </c:valAx>
      <c:spPr>
        <a:noFill/>
        <a:ln>
          <a:noFill/>
        </a:ln>
      </c:spPr>
    </c:plotArea>
    <c:legend>
      <c:legendPos val="r"/>
      <c:layout>
        <c:manualLayout>
          <c:xMode val="edge"/>
          <c:yMode val="edge"/>
          <c:x val="0.846"/>
          <c:y val="0.4105"/>
          <c:w val="0.15"/>
          <c:h val="0.164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2225"/>
          <c:h val="0.924"/>
        </c:manualLayout>
      </c:layout>
      <c:bar3DChart>
        <c:barDir val="col"/>
        <c:grouping val="clustered"/>
        <c:varyColors val="0"/>
        <c:ser>
          <c:idx val="2"/>
          <c:order val="0"/>
          <c:tx>
            <c:strRef>
              <c:f>'Presupuesto de Funcionamiento'!$C$35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'Presupuesto de Funcionamiento'!$C$36:$C$39</c:f>
              <c:numCache/>
            </c:numRef>
          </c:val>
          <c:shape val="cylinder"/>
        </c:ser>
        <c:ser>
          <c:idx val="0"/>
          <c:order val="1"/>
          <c:tx>
            <c:strRef>
              <c:f>'Presupuesto de Funcionamiento'!$H$35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 Funcionamiento'!$B$36:$B$39</c:f>
              <c:strCache/>
            </c:strRef>
          </c:cat>
          <c:val>
            <c:numRef>
              <c:f>'Presupuesto de Funcionamiento'!$H$36:$H$39</c:f>
              <c:numCache/>
            </c:numRef>
          </c:val>
          <c:shape val="cylinder"/>
        </c:ser>
        <c:shape val="cylinder"/>
        <c:axId val="51079186"/>
        <c:axId val="57059491"/>
      </c:bar3DChart>
      <c:catAx>
        <c:axId val="51079186"/>
        <c:scaling>
          <c:orientation val="minMax"/>
        </c:scaling>
        <c:axPos val="b"/>
        <c:delete val="0"/>
        <c:numFmt formatCode="General" sourceLinked="1"/>
        <c:majorTickMark val="none"/>
        <c:minorTickMark val="none"/>
        <c:tickLblPos val="nextTo"/>
        <c:spPr>
          <a:ln w="3175">
            <a:solidFill>
              <a:srgbClr val="808080"/>
            </a:solidFill>
          </a:ln>
        </c:spPr>
        <c:crossAx val="57059491"/>
        <c:crosses val="autoZero"/>
        <c:auto val="1"/>
        <c:lblOffset val="100"/>
        <c:tickLblSkip val="1"/>
        <c:noMultiLvlLbl val="0"/>
      </c:catAx>
      <c:valAx>
        <c:axId val="57059491"/>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1079186"/>
        <c:crossesAt val="1"/>
        <c:crossBetween val="between"/>
        <c:dispUnits/>
        <c:majorUnit val="1680351.3436000003"/>
        <c:minorUnit val="1"/>
      </c:valAx>
      <c:spPr>
        <a:noFill/>
        <a:ln>
          <a:noFill/>
        </a:ln>
      </c:spPr>
    </c:plotArea>
    <c:legend>
      <c:legendPos val="r"/>
      <c:layout>
        <c:manualLayout>
          <c:xMode val="edge"/>
          <c:yMode val="edge"/>
          <c:x val="0.8425"/>
          <c:y val="0.4105"/>
          <c:w val="0.15325"/>
          <c:h val="0.164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2225"/>
          <c:h val="0.924"/>
        </c:manualLayout>
      </c:layout>
      <c:bar3DChart>
        <c:barDir val="col"/>
        <c:grouping val="clustered"/>
        <c:varyColors val="0"/>
        <c:ser>
          <c:idx val="2"/>
          <c:order val="0"/>
          <c:tx>
            <c:strRef>
              <c:f>'Giros Reservas'!$C$35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'Giros Reservas'!$C$36:$C$39</c:f>
              <c:numCache/>
            </c:numRef>
          </c:val>
          <c:shape val="cylinder"/>
        </c:ser>
        <c:ser>
          <c:idx val="0"/>
          <c:order val="1"/>
          <c:tx>
            <c:strRef>
              <c:f>'Giros Reservas'!$H$35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'Giros Reservas'!$B$36:$B$39</c:f>
              <c:strCache/>
            </c:strRef>
          </c:cat>
          <c:val>
            <c:numRef>
              <c:f>'Giros Reservas'!$H$36:$H$39</c:f>
              <c:numCache/>
            </c:numRef>
          </c:val>
          <c:shape val="cylinder"/>
        </c:ser>
        <c:shape val="cylinder"/>
        <c:axId val="43773372"/>
        <c:axId val="58416029"/>
      </c:bar3DChart>
      <c:catAx>
        <c:axId val="43773372"/>
        <c:scaling>
          <c:orientation val="minMax"/>
        </c:scaling>
        <c:axPos val="b"/>
        <c:delete val="0"/>
        <c:numFmt formatCode="General" sourceLinked="1"/>
        <c:majorTickMark val="none"/>
        <c:minorTickMark val="none"/>
        <c:tickLblPos val="nextTo"/>
        <c:spPr>
          <a:ln w="3175">
            <a:solidFill>
              <a:srgbClr val="808080"/>
            </a:solidFill>
          </a:ln>
        </c:spPr>
        <c:crossAx val="58416029"/>
        <c:crosses val="autoZero"/>
        <c:auto val="1"/>
        <c:lblOffset val="100"/>
        <c:tickLblSkip val="1"/>
        <c:noMultiLvlLbl val="0"/>
      </c:catAx>
      <c:valAx>
        <c:axId val="58416029"/>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3773372"/>
        <c:crossesAt val="1"/>
        <c:crossBetween val="between"/>
        <c:dispUnits/>
        <c:majorUnit val="1"/>
      </c:valAx>
      <c:spPr>
        <a:noFill/>
        <a:ln>
          <a:noFill/>
        </a:ln>
      </c:spPr>
    </c:plotArea>
    <c:legend>
      <c:legendPos val="r"/>
      <c:layout>
        <c:manualLayout>
          <c:xMode val="edge"/>
          <c:yMode val="edge"/>
          <c:x val="0.8425"/>
          <c:y val="0.4105"/>
          <c:w val="0.15325"/>
          <c:h val="0.164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2"/>
          <c:y val="0.04425"/>
          <c:w val="0.7385"/>
          <c:h val="0.90625"/>
        </c:manualLayout>
      </c:layout>
      <c:bar3DChart>
        <c:barDir val="col"/>
        <c:grouping val="clustered"/>
        <c:varyColors val="0"/>
        <c:ser>
          <c:idx val="2"/>
          <c:order val="0"/>
          <c:tx>
            <c:strRef>
              <c:f>PAC!$C$35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PAC!$C$36:$C$39</c:f>
              <c:numCache/>
            </c:numRef>
          </c:val>
          <c:shape val="cylinder"/>
        </c:ser>
        <c:ser>
          <c:idx val="0"/>
          <c:order val="1"/>
          <c:tx>
            <c:strRef>
              <c:f>PAC!$H$35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PAC!$B$36:$B$39</c:f>
              <c:strCache/>
            </c:strRef>
          </c:cat>
          <c:val>
            <c:numRef>
              <c:f>PAC!$H$36:$H$39</c:f>
              <c:numCache/>
            </c:numRef>
          </c:val>
          <c:shape val="cylinder"/>
        </c:ser>
        <c:shape val="cylinder"/>
        <c:axId val="55982214"/>
        <c:axId val="34077879"/>
      </c:bar3DChart>
      <c:catAx>
        <c:axId val="55982214"/>
        <c:scaling>
          <c:orientation val="minMax"/>
        </c:scaling>
        <c:axPos val="b"/>
        <c:delete val="0"/>
        <c:numFmt formatCode="General" sourceLinked="1"/>
        <c:majorTickMark val="none"/>
        <c:minorTickMark val="none"/>
        <c:tickLblPos val="nextTo"/>
        <c:spPr>
          <a:ln w="3175">
            <a:solidFill>
              <a:srgbClr val="808080"/>
            </a:solidFill>
          </a:ln>
        </c:spPr>
        <c:crossAx val="34077879"/>
        <c:crosses val="autoZero"/>
        <c:auto val="1"/>
        <c:lblOffset val="100"/>
        <c:tickLblSkip val="1"/>
        <c:noMultiLvlLbl val="0"/>
      </c:catAx>
      <c:valAx>
        <c:axId val="34077879"/>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5982214"/>
        <c:crossesAt val="1"/>
        <c:crossBetween val="between"/>
        <c:dispUnits/>
        <c:majorUnit val="1"/>
      </c:valAx>
      <c:spPr>
        <a:noFill/>
        <a:ln>
          <a:noFill/>
        </a:ln>
      </c:spPr>
    </c:plotArea>
    <c:legend>
      <c:legendPos val="r"/>
      <c:layout>
        <c:manualLayout>
          <c:xMode val="edge"/>
          <c:yMode val="edge"/>
          <c:x val="0.7685"/>
          <c:y val="0.39"/>
          <c:w val="0.22525"/>
          <c:h val="0.201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445"/>
          <c:w val="0.7575"/>
          <c:h val="0.90575"/>
        </c:manualLayout>
      </c:layout>
      <c:bar3DChart>
        <c:barDir val="col"/>
        <c:grouping val="clustered"/>
        <c:varyColors val="0"/>
        <c:ser>
          <c:idx val="2"/>
          <c:order val="0"/>
          <c:tx>
            <c:strRef>
              <c:f>'Límites de Concentración Bogota'!$C$35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Bogota'!$C$36:$C$39</c:f>
              <c:numCache/>
            </c:numRef>
          </c:val>
          <c:shape val="cylinder"/>
        </c:ser>
        <c:ser>
          <c:idx val="0"/>
          <c:order val="1"/>
          <c:tx>
            <c:strRef>
              <c:f>'Límites de Concentración Bogota'!$H$35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Bogota'!$B$36:$B$39</c:f>
              <c:strCache/>
            </c:strRef>
          </c:cat>
          <c:val>
            <c:numRef>
              <c:f>'Límites de Concentración Bogota'!$I$36:$I$39</c:f>
              <c:numCache/>
            </c:numRef>
          </c:val>
          <c:shape val="cylinder"/>
        </c:ser>
        <c:shape val="cylinder"/>
        <c:axId val="38265456"/>
        <c:axId val="8844785"/>
      </c:bar3DChart>
      <c:catAx>
        <c:axId val="38265456"/>
        <c:scaling>
          <c:orientation val="minMax"/>
        </c:scaling>
        <c:axPos val="b"/>
        <c:delete val="0"/>
        <c:numFmt formatCode="General" sourceLinked="1"/>
        <c:majorTickMark val="none"/>
        <c:minorTickMark val="none"/>
        <c:tickLblPos val="nextTo"/>
        <c:spPr>
          <a:ln w="3175">
            <a:solidFill>
              <a:srgbClr val="808080"/>
            </a:solidFill>
          </a:ln>
        </c:spPr>
        <c:crossAx val="8844785"/>
        <c:crosses val="autoZero"/>
        <c:auto val="1"/>
        <c:lblOffset val="100"/>
        <c:tickLblSkip val="1"/>
        <c:noMultiLvlLbl val="0"/>
      </c:catAx>
      <c:valAx>
        <c:axId val="884478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8265456"/>
        <c:crossesAt val="1"/>
        <c:crossBetween val="between"/>
        <c:dispUnits/>
        <c:majorUnit val="1"/>
      </c:valAx>
      <c:spPr>
        <a:noFill/>
        <a:ln>
          <a:noFill/>
        </a:ln>
      </c:spPr>
    </c:plotArea>
    <c:legend>
      <c:legendPos val="r"/>
      <c:layout>
        <c:manualLayout>
          <c:xMode val="edge"/>
          <c:yMode val="edge"/>
          <c:x val="0.78475"/>
          <c:y val="0.39175"/>
          <c:w val="0.2095"/>
          <c:h val="0.202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675"/>
          <c:w val="0.7795"/>
          <c:h val="0.9225"/>
        </c:manualLayout>
      </c:layout>
      <c:bar3DChart>
        <c:barDir val="col"/>
        <c:grouping val="clustered"/>
        <c:varyColors val="0"/>
        <c:ser>
          <c:idx val="2"/>
          <c:order val="0"/>
          <c:tx>
            <c:strRef>
              <c:f>'Límites de Concentración Av Vil'!$C$35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Av Vil'!$C$36:$C$39</c:f>
              <c:numCache/>
            </c:numRef>
          </c:val>
          <c:shape val="cylinder"/>
        </c:ser>
        <c:ser>
          <c:idx val="0"/>
          <c:order val="1"/>
          <c:tx>
            <c:strRef>
              <c:f>'Límites de Concentración Av Vil'!$H$35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Av Vil'!$B$36:$B$39</c:f>
              <c:strCache/>
            </c:strRef>
          </c:cat>
          <c:val>
            <c:numRef>
              <c:f>'Límites de Concentración Av Vil'!$I$36:$I$39</c:f>
              <c:numCache/>
            </c:numRef>
          </c:val>
          <c:shape val="cylinder"/>
        </c:ser>
        <c:shape val="cylinder"/>
        <c:axId val="12494202"/>
        <c:axId val="45338955"/>
      </c:bar3DChart>
      <c:catAx>
        <c:axId val="12494202"/>
        <c:scaling>
          <c:orientation val="minMax"/>
        </c:scaling>
        <c:axPos val="b"/>
        <c:delete val="0"/>
        <c:numFmt formatCode="General" sourceLinked="1"/>
        <c:majorTickMark val="none"/>
        <c:minorTickMark val="none"/>
        <c:tickLblPos val="nextTo"/>
        <c:spPr>
          <a:ln w="3175">
            <a:solidFill>
              <a:srgbClr val="808080"/>
            </a:solidFill>
          </a:ln>
        </c:spPr>
        <c:crossAx val="45338955"/>
        <c:crosses val="autoZero"/>
        <c:auto val="1"/>
        <c:lblOffset val="100"/>
        <c:tickLblSkip val="1"/>
        <c:noMultiLvlLbl val="0"/>
      </c:catAx>
      <c:valAx>
        <c:axId val="4533895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2494202"/>
        <c:crossesAt val="1"/>
        <c:crossBetween val="between"/>
        <c:dispUnits/>
        <c:majorUnit val="1"/>
      </c:valAx>
      <c:spPr>
        <a:noFill/>
        <a:ln>
          <a:noFill/>
        </a:ln>
      </c:spPr>
    </c:plotArea>
    <c:legend>
      <c:legendPos val="r"/>
      <c:layout>
        <c:manualLayout>
          <c:xMode val="edge"/>
          <c:yMode val="edge"/>
          <c:x val="0.80425"/>
          <c:y val="0.41075"/>
          <c:w val="0.1905"/>
          <c:h val="0.167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3502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41</xdr:row>
      <xdr:rowOff>114300</xdr:rowOff>
    </xdr:from>
    <xdr:to>
      <xdr:col>8</xdr:col>
      <xdr:colOff>704850</xdr:colOff>
      <xdr:row>53</xdr:row>
      <xdr:rowOff>47625</xdr:rowOff>
    </xdr:to>
    <xdr:graphicFrame>
      <xdr:nvGraphicFramePr>
        <xdr:cNvPr id="1" name="3 Gráfico"/>
        <xdr:cNvGraphicFramePr/>
      </xdr:nvGraphicFramePr>
      <xdr:xfrm>
        <a:off x="2324100" y="13373100"/>
        <a:ext cx="7696200" cy="21621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40</xdr:row>
      <xdr:rowOff>19050</xdr:rowOff>
    </xdr:from>
    <xdr:to>
      <xdr:col>8</xdr:col>
      <xdr:colOff>47625</xdr:colOff>
      <xdr:row>51</xdr:row>
      <xdr:rowOff>104775</xdr:rowOff>
    </xdr:to>
    <xdr:graphicFrame>
      <xdr:nvGraphicFramePr>
        <xdr:cNvPr id="1" name="3 Gráfico"/>
        <xdr:cNvGraphicFramePr/>
      </xdr:nvGraphicFramePr>
      <xdr:xfrm>
        <a:off x="1247775" y="13220700"/>
        <a:ext cx="8267700" cy="2152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40</xdr:row>
      <xdr:rowOff>66675</xdr:rowOff>
    </xdr:from>
    <xdr:to>
      <xdr:col>8</xdr:col>
      <xdr:colOff>1085850</xdr:colOff>
      <xdr:row>54</xdr:row>
      <xdr:rowOff>104775</xdr:rowOff>
    </xdr:to>
    <xdr:graphicFrame>
      <xdr:nvGraphicFramePr>
        <xdr:cNvPr id="1" name="3 Gráfico"/>
        <xdr:cNvGraphicFramePr/>
      </xdr:nvGraphicFramePr>
      <xdr:xfrm>
        <a:off x="1314450" y="13458825"/>
        <a:ext cx="908685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2">
      <selection activeCell="B151" sqref="B151"/>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57" t="s">
        <v>6</v>
      </c>
    </row>
    <row r="4" spans="1:15" ht="14.25" customHeight="1" thickBot="1">
      <c r="A4" s="13"/>
      <c r="B4" s="14"/>
      <c r="C4" s="15"/>
      <c r="D4" s="15"/>
      <c r="E4" s="15"/>
      <c r="F4" s="15"/>
      <c r="G4" s="15"/>
      <c r="H4" s="15"/>
      <c r="I4" s="15"/>
      <c r="J4" s="15"/>
      <c r="K4" s="16"/>
      <c r="L4" s="16"/>
      <c r="M4" s="17"/>
      <c r="O4" s="57" t="s">
        <v>8</v>
      </c>
    </row>
    <row r="5" spans="1:15" ht="13.5" thickBot="1">
      <c r="A5" s="151" t="s">
        <v>60</v>
      </c>
      <c r="B5" s="152"/>
      <c r="C5" s="152"/>
      <c r="D5" s="152"/>
      <c r="E5" s="152"/>
      <c r="F5" s="152"/>
      <c r="G5" s="152"/>
      <c r="H5" s="152"/>
      <c r="I5" s="152"/>
      <c r="J5" s="152"/>
      <c r="K5" s="152"/>
      <c r="L5" s="152"/>
      <c r="M5" s="153"/>
      <c r="O5" s="57"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57" t="s">
        <v>13</v>
      </c>
    </row>
    <row r="8" spans="1:15" ht="30" customHeight="1" thickBot="1">
      <c r="A8" s="176" t="s">
        <v>4</v>
      </c>
      <c r="B8" s="177"/>
      <c r="C8" s="212" t="s">
        <v>125</v>
      </c>
      <c r="D8" s="213"/>
      <c r="E8" s="213"/>
      <c r="F8" s="213"/>
      <c r="G8" s="213"/>
      <c r="H8" s="213"/>
      <c r="I8" s="213"/>
      <c r="J8" s="213"/>
      <c r="K8" s="213"/>
      <c r="L8" s="213"/>
      <c r="M8" s="214"/>
      <c r="O8" s="57" t="s">
        <v>18</v>
      </c>
    </row>
    <row r="9" spans="1:16" ht="30" customHeight="1" thickBot="1">
      <c r="A9" s="176" t="s">
        <v>5</v>
      </c>
      <c r="B9" s="177"/>
      <c r="C9" s="222" t="s">
        <v>68</v>
      </c>
      <c r="D9" s="223"/>
      <c r="E9" s="223"/>
      <c r="F9" s="223"/>
      <c r="G9" s="223"/>
      <c r="H9" s="223"/>
      <c r="I9" s="223"/>
      <c r="J9" s="223"/>
      <c r="K9" s="223"/>
      <c r="L9" s="223"/>
      <c r="M9" s="224"/>
      <c r="O9" s="57" t="s">
        <v>20</v>
      </c>
      <c r="P9" s="18"/>
    </row>
    <row r="10" spans="1:15" ht="13.5" thickBot="1">
      <c r="A10" s="2"/>
      <c r="B10" s="61"/>
      <c r="C10" s="61"/>
      <c r="D10" s="61"/>
      <c r="E10" s="61"/>
      <c r="F10" s="61"/>
      <c r="G10" s="61"/>
      <c r="H10" s="61"/>
      <c r="I10" s="61"/>
      <c r="J10" s="61"/>
      <c r="K10" s="61"/>
      <c r="L10" s="61"/>
      <c r="M10" s="54"/>
      <c r="O10" s="21" t="s">
        <v>74</v>
      </c>
    </row>
    <row r="11" spans="1:15" ht="30" customHeight="1" thickBot="1">
      <c r="A11" s="176" t="s">
        <v>7</v>
      </c>
      <c r="B11" s="177"/>
      <c r="C11" s="208" t="s">
        <v>126</v>
      </c>
      <c r="D11" s="209"/>
      <c r="E11" s="209"/>
      <c r="F11" s="209"/>
      <c r="G11" s="209"/>
      <c r="H11" s="209"/>
      <c r="I11" s="209"/>
      <c r="J11" s="209"/>
      <c r="K11" s="28" t="s">
        <v>82</v>
      </c>
      <c r="L11" s="210" t="s">
        <v>175</v>
      </c>
      <c r="M11" s="211"/>
      <c r="O11" s="57" t="s">
        <v>21</v>
      </c>
    </row>
    <row r="12" spans="1:15" ht="30" customHeight="1" thickBot="1">
      <c r="A12" s="176" t="s">
        <v>9</v>
      </c>
      <c r="B12" s="177"/>
      <c r="C12" s="212" t="s">
        <v>128</v>
      </c>
      <c r="D12" s="213"/>
      <c r="E12" s="213"/>
      <c r="F12" s="213"/>
      <c r="G12" s="213"/>
      <c r="H12" s="213"/>
      <c r="I12" s="213"/>
      <c r="J12" s="213"/>
      <c r="K12" s="213"/>
      <c r="L12" s="213"/>
      <c r="M12" s="214"/>
      <c r="O12" s="57" t="s">
        <v>0</v>
      </c>
    </row>
    <row r="13" spans="1:15" ht="30" customHeight="1" thickBot="1">
      <c r="A13" s="176" t="s">
        <v>98</v>
      </c>
      <c r="B13" s="177"/>
      <c r="C13" s="212" t="s">
        <v>145</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5" t="s">
        <v>129</v>
      </c>
      <c r="D15" s="217"/>
      <c r="E15" s="217"/>
      <c r="F15" s="217"/>
      <c r="G15" s="217"/>
      <c r="H15" s="217"/>
      <c r="I15" s="217"/>
      <c r="J15" s="217"/>
      <c r="K15" s="217"/>
      <c r="L15" s="217"/>
      <c r="M15" s="216"/>
      <c r="O15" s="57" t="s">
        <v>24</v>
      </c>
    </row>
    <row r="16" spans="1:15" ht="13.5" thickBot="1">
      <c r="A16" s="2"/>
      <c r="B16" s="61"/>
      <c r="C16" s="61"/>
      <c r="D16" s="61"/>
      <c r="E16" s="61"/>
      <c r="F16" s="61"/>
      <c r="G16" s="61"/>
      <c r="H16" s="61"/>
      <c r="I16" s="61"/>
      <c r="J16" s="61"/>
      <c r="K16" s="61"/>
      <c r="L16" s="61"/>
      <c r="M16" s="54"/>
      <c r="O16" s="57"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57" t="s">
        <v>27</v>
      </c>
    </row>
    <row r="19" spans="1:15" ht="30" customHeight="1" thickBot="1">
      <c r="A19" s="193" t="s">
        <v>151</v>
      </c>
      <c r="B19" s="194"/>
      <c r="C19" s="199" t="s">
        <v>85</v>
      </c>
      <c r="D19" s="187"/>
      <c r="E19" s="4">
        <v>1</v>
      </c>
      <c r="F19" s="202" t="s">
        <v>139</v>
      </c>
      <c r="G19" s="203"/>
      <c r="H19" s="204"/>
      <c r="I19" s="77" t="s">
        <v>97</v>
      </c>
      <c r="J19" s="205" t="s">
        <v>146</v>
      </c>
      <c r="K19" s="206"/>
      <c r="L19" s="207"/>
      <c r="M19" s="7" t="s">
        <v>122</v>
      </c>
      <c r="O19" s="57" t="s">
        <v>28</v>
      </c>
    </row>
    <row r="20" spans="1:15" ht="30" customHeight="1" thickBot="1">
      <c r="A20" s="195"/>
      <c r="B20" s="196"/>
      <c r="C20" s="200"/>
      <c r="D20" s="188"/>
      <c r="E20" s="4">
        <v>2</v>
      </c>
      <c r="F20" s="202" t="s">
        <v>140</v>
      </c>
      <c r="G20" s="203"/>
      <c r="H20" s="204"/>
      <c r="I20" s="77" t="s">
        <v>97</v>
      </c>
      <c r="J20" s="205" t="s">
        <v>146</v>
      </c>
      <c r="K20" s="206"/>
      <c r="L20" s="207"/>
      <c r="M20" s="7" t="s">
        <v>122</v>
      </c>
      <c r="O20" s="57" t="s">
        <v>3</v>
      </c>
    </row>
    <row r="21" spans="1:15" ht="30" customHeight="1" thickBot="1">
      <c r="A21" s="195"/>
      <c r="B21" s="196"/>
      <c r="C21" s="200"/>
      <c r="D21" s="188"/>
      <c r="E21" s="4"/>
      <c r="F21" s="202"/>
      <c r="G21" s="203"/>
      <c r="H21" s="204"/>
      <c r="I21" s="66"/>
      <c r="J21" s="205"/>
      <c r="K21" s="206"/>
      <c r="L21" s="207"/>
      <c r="M21" s="7"/>
      <c r="O21" s="57" t="s">
        <v>29</v>
      </c>
    </row>
    <row r="22" spans="1:15" ht="30" customHeight="1" thickBot="1">
      <c r="A22" s="197"/>
      <c r="B22" s="198"/>
      <c r="C22" s="201"/>
      <c r="D22" s="190"/>
      <c r="E22" s="4"/>
      <c r="F22" s="202"/>
      <c r="G22" s="203"/>
      <c r="H22" s="204"/>
      <c r="I22" s="66"/>
      <c r="J22" s="205"/>
      <c r="K22" s="206"/>
      <c r="L22" s="207"/>
      <c r="M22" s="7"/>
      <c r="O22" s="57"/>
    </row>
    <row r="23" spans="1:40" ht="13.5" thickBot="1">
      <c r="A23" s="2"/>
      <c r="B23" s="61"/>
      <c r="C23" s="61"/>
      <c r="D23" s="61"/>
      <c r="E23" s="61"/>
      <c r="F23" s="61"/>
      <c r="G23" s="61"/>
      <c r="H23" s="61"/>
      <c r="I23" s="61"/>
      <c r="J23" s="61"/>
      <c r="K23" s="61"/>
      <c r="L23" s="61"/>
      <c r="M23" s="54"/>
      <c r="O23" s="21" t="s">
        <v>70</v>
      </c>
      <c r="AN23" s="1">
        <v>2002</v>
      </c>
    </row>
    <row r="24" spans="1:40" ht="45.75" customHeight="1" thickBot="1">
      <c r="A24" s="6" t="s">
        <v>22</v>
      </c>
      <c r="B24" s="65" t="s">
        <v>6</v>
      </c>
      <c r="C24" s="50" t="s">
        <v>73</v>
      </c>
      <c r="D24" s="65" t="s">
        <v>18</v>
      </c>
      <c r="E24" s="6" t="s">
        <v>23</v>
      </c>
      <c r="F24" s="59">
        <v>1</v>
      </c>
      <c r="G24" s="6" t="s">
        <v>96</v>
      </c>
      <c r="H24" s="96" t="s">
        <v>147</v>
      </c>
      <c r="I24" s="6" t="s">
        <v>106</v>
      </c>
      <c r="J24" s="96"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96" t="s">
        <v>147</v>
      </c>
      <c r="H26" s="96" t="s">
        <v>147</v>
      </c>
      <c r="I26" s="96" t="s">
        <v>147</v>
      </c>
      <c r="J26" s="96" t="s">
        <v>147</v>
      </c>
      <c r="K26" s="96" t="s">
        <v>147</v>
      </c>
      <c r="L26" s="162" t="s">
        <v>147</v>
      </c>
      <c r="M26" s="163"/>
      <c r="O26" s="75" t="s">
        <v>61</v>
      </c>
    </row>
    <row r="27" spans="1:15" ht="30" customHeight="1" thickBot="1">
      <c r="A27" s="73"/>
      <c r="B27" s="70"/>
      <c r="C27" s="69"/>
      <c r="D27" s="69"/>
      <c r="E27" s="150"/>
      <c r="F27" s="71" t="s">
        <v>118</v>
      </c>
      <c r="G27" s="96" t="s">
        <v>147</v>
      </c>
      <c r="H27" s="96" t="s">
        <v>147</v>
      </c>
      <c r="I27" s="96" t="s">
        <v>147</v>
      </c>
      <c r="J27" s="96" t="s">
        <v>147</v>
      </c>
      <c r="K27" s="96" t="s">
        <v>147</v>
      </c>
      <c r="L27" s="162" t="s">
        <v>147</v>
      </c>
      <c r="M27" s="163"/>
      <c r="O27" s="76" t="s">
        <v>62</v>
      </c>
    </row>
    <row r="28" spans="1:40" ht="13.5" thickBot="1">
      <c r="A28" s="2"/>
      <c r="B28" s="61"/>
      <c r="C28" s="61"/>
      <c r="D28" s="61"/>
      <c r="E28" s="61"/>
      <c r="F28" s="61"/>
      <c r="G28" s="61"/>
      <c r="H28" s="61"/>
      <c r="I28" s="61"/>
      <c r="J28" s="61"/>
      <c r="K28" s="61"/>
      <c r="L28" s="61"/>
      <c r="M28" s="54"/>
      <c r="O28" s="75" t="s">
        <v>50</v>
      </c>
      <c r="AN28" s="1" t="e">
        <f>#REF!+1</f>
        <v>#REF!</v>
      </c>
    </row>
    <row r="29" spans="1:40" ht="24.75" customHeight="1" thickBot="1">
      <c r="A29" s="164" t="s">
        <v>94</v>
      </c>
      <c r="B29" s="165"/>
      <c r="C29" s="166"/>
      <c r="D29" s="182" t="s">
        <v>77</v>
      </c>
      <c r="E29" s="183"/>
      <c r="F29" s="62">
        <v>85.01</v>
      </c>
      <c r="G29" s="31" t="s">
        <v>87</v>
      </c>
      <c r="H29" s="90">
        <v>1</v>
      </c>
      <c r="I29" s="184" t="s">
        <v>88</v>
      </c>
      <c r="J29" s="185"/>
      <c r="K29" s="25"/>
      <c r="L29" s="186"/>
      <c r="M29" s="187"/>
      <c r="O29" s="75" t="s">
        <v>51</v>
      </c>
      <c r="AN29" s="1" t="e">
        <f>AN28+1</f>
        <v>#REF!</v>
      </c>
    </row>
    <row r="30" spans="1:40" ht="24.75" customHeight="1" thickBot="1">
      <c r="A30" s="179"/>
      <c r="B30" s="180"/>
      <c r="C30" s="181"/>
      <c r="D30" s="191" t="s">
        <v>78</v>
      </c>
      <c r="E30" s="192"/>
      <c r="F30" s="63">
        <v>60.01</v>
      </c>
      <c r="G30" s="32" t="s">
        <v>87</v>
      </c>
      <c r="H30" s="89">
        <v>0.85</v>
      </c>
      <c r="I30" s="23"/>
      <c r="J30" s="24"/>
      <c r="K30" s="24"/>
      <c r="L30" s="170"/>
      <c r="M30" s="188"/>
      <c r="O30" s="75" t="s">
        <v>52</v>
      </c>
      <c r="AN30" s="1" t="e">
        <f>#REF!+1</f>
        <v>#REF!</v>
      </c>
    </row>
    <row r="31" spans="1:40" ht="24.75" customHeight="1" thickBot="1">
      <c r="A31" s="167"/>
      <c r="B31" s="168"/>
      <c r="C31" s="169"/>
      <c r="D31" s="174" t="s">
        <v>79</v>
      </c>
      <c r="E31" s="175"/>
      <c r="F31" s="87">
        <v>0</v>
      </c>
      <c r="G31" s="33" t="s">
        <v>87</v>
      </c>
      <c r="H31" s="88">
        <v>0.6</v>
      </c>
      <c r="I31" s="26"/>
      <c r="J31" s="27"/>
      <c r="K31" s="27"/>
      <c r="L31" s="189"/>
      <c r="M31" s="190"/>
      <c r="O31" s="75" t="s">
        <v>63</v>
      </c>
      <c r="AN31" s="1" t="e">
        <f>#REF!+1</f>
        <v>#REF!</v>
      </c>
    </row>
    <row r="32" spans="1:40" ht="13.5" thickBot="1">
      <c r="A32" s="2"/>
      <c r="B32" s="61"/>
      <c r="C32" s="61"/>
      <c r="D32" s="61"/>
      <c r="E32" s="61"/>
      <c r="F32" s="61"/>
      <c r="G32" s="61"/>
      <c r="H32" s="61"/>
      <c r="I32" s="61"/>
      <c r="J32" s="61"/>
      <c r="K32" s="61"/>
      <c r="L32" s="61"/>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61"/>
      <c r="C34" s="61"/>
      <c r="D34" s="61"/>
      <c r="E34" s="61"/>
      <c r="F34" s="61"/>
      <c r="G34" s="61"/>
      <c r="H34" s="61"/>
      <c r="I34" s="61"/>
      <c r="J34" s="61"/>
      <c r="K34" s="61"/>
      <c r="L34" s="61"/>
      <c r="M34" s="54"/>
      <c r="O34" s="75" t="s">
        <v>55</v>
      </c>
      <c r="AN34" s="1" t="e">
        <f>AN33+1</f>
        <v>#REF!</v>
      </c>
    </row>
    <row r="35" spans="1:38" ht="71.25" customHeight="1" thickBot="1">
      <c r="A35" s="64"/>
      <c r="B35" s="40" t="s">
        <v>31</v>
      </c>
      <c r="C35" s="41" t="s">
        <v>32</v>
      </c>
      <c r="D35" s="41" t="str">
        <f>F19</f>
        <v>Ejecución presupuestal del trimestre de inversión con compromisos</v>
      </c>
      <c r="E35" s="41" t="str">
        <f>F20</f>
        <v>Apropiación presupuestal definitiva total de inversión</v>
      </c>
      <c r="F35" s="41">
        <f>F21</f>
        <v>0</v>
      </c>
      <c r="G35" s="41">
        <f>F22</f>
        <v>0</v>
      </c>
      <c r="H35" s="46" t="s">
        <v>89</v>
      </c>
      <c r="I35" s="42" t="s">
        <v>93</v>
      </c>
      <c r="J35" s="61"/>
      <c r="K35" s="61"/>
      <c r="L35" s="61"/>
      <c r="M35" s="74"/>
      <c r="O35" s="75" t="s">
        <v>53</v>
      </c>
      <c r="AI35"/>
      <c r="AL35" s="1"/>
    </row>
    <row r="36" spans="1:38" ht="27" customHeight="1">
      <c r="A36" s="64"/>
      <c r="B36" s="47" t="s">
        <v>33</v>
      </c>
      <c r="C36" s="97">
        <v>0.6</v>
      </c>
      <c r="D36" s="98">
        <v>4200878359</v>
      </c>
      <c r="E36" s="98">
        <v>5180365000</v>
      </c>
      <c r="F36" s="48"/>
      <c r="G36" s="49"/>
      <c r="H36" s="130">
        <f>D36/E36</f>
        <v>0.810923237841349</v>
      </c>
      <c r="I36" s="131">
        <v>0.81</v>
      </c>
      <c r="J36" s="61"/>
      <c r="K36" s="61"/>
      <c r="L36" s="61"/>
      <c r="M36" s="74"/>
      <c r="O36" s="75" t="s">
        <v>65</v>
      </c>
      <c r="AI36"/>
      <c r="AL36" s="1"/>
    </row>
    <row r="37" spans="1:38" ht="27" customHeight="1">
      <c r="A37" s="64"/>
      <c r="B37" s="35" t="s">
        <v>34</v>
      </c>
      <c r="C37" s="85">
        <v>0.8</v>
      </c>
      <c r="D37" s="8">
        <v>4203258359</v>
      </c>
      <c r="E37" s="8">
        <f>+E36</f>
        <v>5180365000</v>
      </c>
      <c r="F37" s="30"/>
      <c r="G37" s="29"/>
      <c r="H37" s="129">
        <f>+D37/E37</f>
        <v>0.8113826649280504</v>
      </c>
      <c r="I37" s="100">
        <f>+H37</f>
        <v>0.8113826649280504</v>
      </c>
      <c r="J37" s="61"/>
      <c r="K37" s="61"/>
      <c r="L37" s="61"/>
      <c r="M37" s="74"/>
      <c r="O37" s="75" t="s">
        <v>66</v>
      </c>
      <c r="AI37"/>
      <c r="AL37" s="1"/>
    </row>
    <row r="38" spans="1:38" ht="27" customHeight="1">
      <c r="A38" s="64"/>
      <c r="B38" s="35" t="s">
        <v>35</v>
      </c>
      <c r="C38" s="85">
        <v>0.9</v>
      </c>
      <c r="D38" s="8">
        <v>6844089217</v>
      </c>
      <c r="E38" s="8">
        <f>+E37+1731327484</f>
        <v>6911692484</v>
      </c>
      <c r="F38" s="30"/>
      <c r="G38" s="29"/>
      <c r="H38" s="99">
        <f>+D38/E38</f>
        <v>0.9902189995928644</v>
      </c>
      <c r="I38" s="100">
        <f>+H38</f>
        <v>0.9902189995928644</v>
      </c>
      <c r="J38" s="61"/>
      <c r="K38" s="61"/>
      <c r="L38" s="61"/>
      <c r="M38" s="74"/>
      <c r="O38" s="21" t="s">
        <v>69</v>
      </c>
      <c r="AI38"/>
      <c r="AL38" s="1"/>
    </row>
    <row r="39" spans="1:38" ht="27" customHeight="1" thickBot="1">
      <c r="A39" s="64"/>
      <c r="B39" s="36" t="s">
        <v>36</v>
      </c>
      <c r="C39" s="91">
        <v>1</v>
      </c>
      <c r="D39" s="37">
        <v>6895463756</v>
      </c>
      <c r="E39" s="37">
        <f>+E38</f>
        <v>6911692484</v>
      </c>
      <c r="F39" s="38"/>
      <c r="G39" s="39"/>
      <c r="H39" s="140">
        <f>+D39/E39</f>
        <v>0.9976519892866229</v>
      </c>
      <c r="I39" s="141">
        <f>+H39</f>
        <v>0.9976519892866229</v>
      </c>
      <c r="J39" s="61"/>
      <c r="K39" s="61"/>
      <c r="L39" s="61"/>
      <c r="M39" s="74"/>
      <c r="O39" s="9" t="s">
        <v>67</v>
      </c>
      <c r="AI39"/>
      <c r="AL39" s="1"/>
    </row>
    <row r="40" spans="1:16" ht="12.75">
      <c r="A40" s="2"/>
      <c r="B40" s="61"/>
      <c r="C40" s="61"/>
      <c r="D40" s="61"/>
      <c r="E40" s="61"/>
      <c r="F40" s="61"/>
      <c r="G40" s="61"/>
      <c r="H40" s="61"/>
      <c r="I40" s="61"/>
      <c r="J40" s="61"/>
      <c r="K40" s="61"/>
      <c r="L40" s="61"/>
      <c r="M40" s="54"/>
      <c r="N40" s="56"/>
      <c r="O40" s="9" t="s">
        <v>68</v>
      </c>
      <c r="P40" s="56"/>
    </row>
    <row r="41" spans="1:40" ht="12.75">
      <c r="A41" s="2"/>
      <c r="B41" s="61"/>
      <c r="C41" s="61"/>
      <c r="D41" s="61"/>
      <c r="E41" s="61"/>
      <c r="F41" s="61"/>
      <c r="G41" s="61"/>
      <c r="H41" s="61"/>
      <c r="I41" s="61"/>
      <c r="J41" s="61"/>
      <c r="K41" s="61"/>
      <c r="L41" s="61"/>
      <c r="M41" s="54"/>
      <c r="O41" s="9" t="s">
        <v>56</v>
      </c>
      <c r="AN41" s="1" t="e">
        <f>#REF!+1</f>
        <v>#REF!</v>
      </c>
    </row>
    <row r="42" spans="1:15" ht="12.75">
      <c r="A42" s="2"/>
      <c r="B42" s="61"/>
      <c r="C42" s="61"/>
      <c r="D42" s="61"/>
      <c r="E42" s="61"/>
      <c r="F42" s="61"/>
      <c r="G42" s="61"/>
      <c r="H42" s="61"/>
      <c r="I42" s="61"/>
      <c r="J42" s="61"/>
      <c r="K42" s="61"/>
      <c r="L42" s="61"/>
      <c r="M42" s="54"/>
      <c r="O42" s="9" t="s">
        <v>46</v>
      </c>
    </row>
    <row r="43" spans="1:15" ht="12.75">
      <c r="A43" s="2"/>
      <c r="B43" s="61"/>
      <c r="C43" s="61"/>
      <c r="D43" s="61"/>
      <c r="E43" s="61"/>
      <c r="F43" s="61"/>
      <c r="G43" s="61"/>
      <c r="H43" s="61"/>
      <c r="I43" s="61"/>
      <c r="J43" s="61"/>
      <c r="K43" s="61"/>
      <c r="L43" s="61"/>
      <c r="M43" s="54"/>
      <c r="O43" s="57" t="s">
        <v>47</v>
      </c>
    </row>
    <row r="44" spans="1:15" ht="12.75">
      <c r="A44" s="2"/>
      <c r="B44" s="61"/>
      <c r="C44" s="61"/>
      <c r="D44" s="61"/>
      <c r="E44" s="61"/>
      <c r="F44" s="61"/>
      <c r="G44" s="61"/>
      <c r="H44" s="61"/>
      <c r="I44" s="61"/>
      <c r="J44" s="61"/>
      <c r="K44" s="61"/>
      <c r="L44" s="61"/>
      <c r="M44" s="54"/>
      <c r="O44" s="57" t="s">
        <v>81</v>
      </c>
    </row>
    <row r="45" spans="1:15" ht="12.75">
      <c r="A45" s="2"/>
      <c r="B45" s="61"/>
      <c r="C45" s="61"/>
      <c r="D45" s="61"/>
      <c r="E45" s="61"/>
      <c r="F45" s="61"/>
      <c r="G45" s="61"/>
      <c r="H45" s="61"/>
      <c r="I45" s="61"/>
      <c r="J45" s="61"/>
      <c r="K45" s="61"/>
      <c r="L45" s="61"/>
      <c r="M45" s="54"/>
      <c r="O45" s="21" t="s">
        <v>84</v>
      </c>
    </row>
    <row r="46" spans="1:15" ht="12.75">
      <c r="A46" s="2"/>
      <c r="B46" s="61"/>
      <c r="C46" s="61"/>
      <c r="D46" s="61"/>
      <c r="E46" s="61"/>
      <c r="F46" s="61"/>
      <c r="G46" s="61"/>
      <c r="H46" s="61"/>
      <c r="I46" s="61"/>
      <c r="J46" s="61"/>
      <c r="K46" s="61"/>
      <c r="L46" s="61"/>
      <c r="M46" s="54"/>
      <c r="O46" s="57" t="s">
        <v>86</v>
      </c>
    </row>
    <row r="47" spans="1:15" ht="12.75">
      <c r="A47" s="2"/>
      <c r="B47" s="61"/>
      <c r="C47" s="61"/>
      <c r="D47" s="61"/>
      <c r="E47" s="61"/>
      <c r="F47" s="61"/>
      <c r="G47" s="61"/>
      <c r="H47" s="61"/>
      <c r="I47" s="61"/>
      <c r="J47" s="61"/>
      <c r="K47" s="61"/>
      <c r="L47" s="61"/>
      <c r="M47" s="54"/>
      <c r="O47" s="57" t="s">
        <v>97</v>
      </c>
    </row>
    <row r="48" spans="1:15" ht="12.75">
      <c r="A48" s="2"/>
      <c r="B48" s="61"/>
      <c r="C48" s="61"/>
      <c r="D48" s="61"/>
      <c r="E48" s="61"/>
      <c r="F48" s="61"/>
      <c r="G48" s="61"/>
      <c r="H48" s="61"/>
      <c r="I48" s="61"/>
      <c r="J48" s="61"/>
      <c r="K48" s="61"/>
      <c r="L48" s="61"/>
      <c r="M48" s="54"/>
      <c r="O48" s="57" t="s">
        <v>85</v>
      </c>
    </row>
    <row r="49" spans="1:15" ht="12.75">
      <c r="A49" s="2"/>
      <c r="B49" s="61"/>
      <c r="C49" s="61"/>
      <c r="D49" s="61"/>
      <c r="E49" s="61"/>
      <c r="F49" s="61"/>
      <c r="G49" s="61"/>
      <c r="H49" s="61"/>
      <c r="I49" s="61"/>
      <c r="J49" s="61"/>
      <c r="K49" s="61"/>
      <c r="L49" s="61"/>
      <c r="M49" s="54"/>
      <c r="O49" s="57" t="s">
        <v>99</v>
      </c>
    </row>
    <row r="50" spans="1:40" ht="28.5" customHeight="1">
      <c r="A50" s="2"/>
      <c r="B50" s="61"/>
      <c r="C50" s="61"/>
      <c r="D50" s="61"/>
      <c r="E50" s="61"/>
      <c r="F50" s="61"/>
      <c r="G50" s="61"/>
      <c r="H50" s="61"/>
      <c r="I50" s="61"/>
      <c r="J50" s="61"/>
      <c r="K50" s="61"/>
      <c r="L50" s="61"/>
      <c r="M50" s="54"/>
      <c r="O50" s="57" t="s">
        <v>100</v>
      </c>
      <c r="AN50" s="1" t="e">
        <f>AN41+1</f>
        <v>#REF!</v>
      </c>
    </row>
    <row r="51" spans="1:40" ht="19.5" customHeight="1">
      <c r="A51" s="2"/>
      <c r="B51" s="61"/>
      <c r="C51" s="61"/>
      <c r="D51" s="61"/>
      <c r="E51" s="61"/>
      <c r="F51" s="61"/>
      <c r="G51" s="61"/>
      <c r="H51" s="61"/>
      <c r="I51" s="61"/>
      <c r="J51" s="61"/>
      <c r="K51" s="61"/>
      <c r="L51" s="61"/>
      <c r="M51" s="54"/>
      <c r="O51" s="57" t="s">
        <v>101</v>
      </c>
      <c r="AN51" s="1" t="e">
        <f aca="true" t="shared" si="0" ref="AN51:AN68">AN50+1</f>
        <v>#REF!</v>
      </c>
    </row>
    <row r="52" spans="1:40" ht="12.75">
      <c r="A52" s="2"/>
      <c r="B52" s="61"/>
      <c r="C52" s="61"/>
      <c r="D52" s="61"/>
      <c r="E52" s="61"/>
      <c r="F52" s="61"/>
      <c r="G52" s="61"/>
      <c r="H52" s="61"/>
      <c r="I52" s="61"/>
      <c r="J52" s="61"/>
      <c r="K52" s="61"/>
      <c r="L52" s="61"/>
      <c r="M52" s="54"/>
      <c r="O52" s="57" t="s">
        <v>102</v>
      </c>
      <c r="AN52" s="1" t="e">
        <f t="shared" si="0"/>
        <v>#REF!</v>
      </c>
    </row>
    <row r="53" spans="1:40" ht="12.75">
      <c r="A53" s="2"/>
      <c r="B53" s="61"/>
      <c r="C53" s="61"/>
      <c r="D53" s="61"/>
      <c r="E53" s="61"/>
      <c r="F53" s="61"/>
      <c r="G53" s="61"/>
      <c r="H53" s="61"/>
      <c r="I53" s="61"/>
      <c r="J53" s="61"/>
      <c r="K53" s="61"/>
      <c r="L53" s="61"/>
      <c r="M53" s="54"/>
      <c r="O53" s="57" t="s">
        <v>103</v>
      </c>
      <c r="AN53" s="1" t="e">
        <f t="shared" si="0"/>
        <v>#REF!</v>
      </c>
    </row>
    <row r="54" spans="1:40" ht="12.75">
      <c r="A54" s="2"/>
      <c r="B54" s="61"/>
      <c r="C54" s="61"/>
      <c r="D54" s="61"/>
      <c r="E54" s="61"/>
      <c r="F54" s="61"/>
      <c r="G54" s="61"/>
      <c r="H54" s="61"/>
      <c r="I54" s="61"/>
      <c r="J54" s="61"/>
      <c r="K54" s="61"/>
      <c r="L54" s="61"/>
      <c r="M54" s="54"/>
      <c r="O54" s="57" t="s">
        <v>105</v>
      </c>
      <c r="AN54" s="1" t="e">
        <f t="shared" si="0"/>
        <v>#REF!</v>
      </c>
    </row>
    <row r="55" spans="1:40" ht="12.75">
      <c r="A55" s="2"/>
      <c r="B55" s="61"/>
      <c r="C55" s="61"/>
      <c r="D55" s="61"/>
      <c r="E55" s="61"/>
      <c r="F55" s="61"/>
      <c r="G55" s="61"/>
      <c r="H55" s="61"/>
      <c r="I55" s="61"/>
      <c r="J55" s="61"/>
      <c r="K55" s="61"/>
      <c r="L55" s="61"/>
      <c r="M55" s="54"/>
      <c r="O55" s="57" t="s">
        <v>104</v>
      </c>
      <c r="AN55" s="1" t="e">
        <f t="shared" si="0"/>
        <v>#REF!</v>
      </c>
    </row>
    <row r="56" spans="1:40" ht="16.5" customHeight="1" thickBot="1">
      <c r="A56" s="2"/>
      <c r="B56" s="61"/>
      <c r="C56" s="61"/>
      <c r="D56" s="61"/>
      <c r="E56" s="61"/>
      <c r="F56" s="61"/>
      <c r="G56" s="61"/>
      <c r="H56" s="61"/>
      <c r="I56" s="61"/>
      <c r="J56" s="61"/>
      <c r="K56" s="61"/>
      <c r="L56" s="61"/>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57" t="s">
        <v>112</v>
      </c>
      <c r="AN57" s="1" t="e">
        <f>#REF!+1</f>
        <v>#REF!</v>
      </c>
    </row>
    <row r="58" spans="1:40" ht="13.5" thickBot="1">
      <c r="A58" s="2"/>
      <c r="B58" s="61"/>
      <c r="C58" s="61"/>
      <c r="D58" s="61"/>
      <c r="E58" s="61"/>
      <c r="F58" s="61"/>
      <c r="G58" s="61"/>
      <c r="H58" s="61"/>
      <c r="I58" s="61"/>
      <c r="J58" s="61"/>
      <c r="K58" s="61"/>
      <c r="L58" s="61"/>
      <c r="M58" s="54"/>
      <c r="O58" s="57"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58.5" customHeight="1" thickBot="1">
      <c r="A61" s="10" t="s">
        <v>33</v>
      </c>
      <c r="B61" s="154" t="s">
        <v>185</v>
      </c>
      <c r="C61" s="155"/>
      <c r="D61" s="155"/>
      <c r="E61" s="155"/>
      <c r="F61" s="34"/>
      <c r="G61" s="135" t="s">
        <v>144</v>
      </c>
      <c r="H61" s="156"/>
      <c r="I61" s="157"/>
      <c r="J61" s="157"/>
      <c r="K61" s="157"/>
      <c r="L61" s="157"/>
      <c r="M61" s="158"/>
      <c r="AN61" s="1" t="e">
        <f>AN59+1</f>
        <v>#REF!</v>
      </c>
    </row>
    <row r="62" spans="1:40" ht="60" customHeight="1" thickBot="1">
      <c r="A62" s="10" t="s">
        <v>34</v>
      </c>
      <c r="B62" s="154" t="s">
        <v>186</v>
      </c>
      <c r="C62" s="155"/>
      <c r="D62" s="155"/>
      <c r="E62" s="155"/>
      <c r="F62" s="34"/>
      <c r="G62" s="135" t="s">
        <v>144</v>
      </c>
      <c r="H62" s="156"/>
      <c r="I62" s="157"/>
      <c r="J62" s="157"/>
      <c r="K62" s="157"/>
      <c r="L62" s="157"/>
      <c r="M62" s="158"/>
      <c r="AN62" s="1" t="e">
        <f t="shared" si="0"/>
        <v>#REF!</v>
      </c>
    </row>
    <row r="63" spans="1:40" ht="72" customHeight="1" thickBot="1">
      <c r="A63" s="10" t="s">
        <v>41</v>
      </c>
      <c r="B63" s="142" t="s">
        <v>187</v>
      </c>
      <c r="C63" s="143"/>
      <c r="D63" s="143"/>
      <c r="E63" s="143"/>
      <c r="F63" s="34"/>
      <c r="G63" s="34"/>
      <c r="H63" s="144" t="s">
        <v>188</v>
      </c>
      <c r="I63" s="145"/>
      <c r="J63" s="145"/>
      <c r="K63" s="145"/>
      <c r="L63" s="145"/>
      <c r="M63" s="146"/>
      <c r="AN63" s="1" t="e">
        <f>#REF!+1</f>
        <v>#REF!</v>
      </c>
    </row>
    <row r="64" spans="1:40" ht="108" customHeight="1" thickBot="1">
      <c r="A64" s="10" t="s">
        <v>36</v>
      </c>
      <c r="B64" s="142" t="s">
        <v>197</v>
      </c>
      <c r="C64" s="143"/>
      <c r="D64" s="143"/>
      <c r="E64" s="143"/>
      <c r="F64" s="34"/>
      <c r="G64" s="136" t="s">
        <v>172</v>
      </c>
      <c r="H64" s="144" t="s">
        <v>184</v>
      </c>
      <c r="I64" s="145"/>
      <c r="J64" s="145"/>
      <c r="K64" s="145"/>
      <c r="L64" s="145"/>
      <c r="M64" s="146"/>
      <c r="AN64" s="1" t="e">
        <f t="shared" si="0"/>
        <v>#REF!</v>
      </c>
    </row>
    <row r="65" spans="1:40" ht="156.75" customHeight="1" thickBot="1">
      <c r="A65" s="10" t="s">
        <v>42</v>
      </c>
      <c r="B65" s="142" t="s">
        <v>196</v>
      </c>
      <c r="C65" s="143"/>
      <c r="D65" s="143"/>
      <c r="E65" s="143"/>
      <c r="F65" s="34"/>
      <c r="G65" s="34" t="s">
        <v>172</v>
      </c>
      <c r="H65" s="144" t="s">
        <v>184</v>
      </c>
      <c r="I65" s="145"/>
      <c r="J65" s="145"/>
      <c r="K65" s="145"/>
      <c r="L65" s="145"/>
      <c r="M65" s="146"/>
      <c r="AN65" s="1" t="e">
        <f>#REF!+1</f>
        <v>#REF!</v>
      </c>
    </row>
    <row r="66" spans="1:40" ht="24.75" customHeight="1">
      <c r="A66" s="56"/>
      <c r="B66" s="171"/>
      <c r="C66" s="171"/>
      <c r="D66" s="171"/>
      <c r="E66" s="171"/>
      <c r="F66" s="171"/>
      <c r="G66" s="171"/>
      <c r="H66" s="171"/>
      <c r="I66" s="171"/>
      <c r="J66" s="171"/>
      <c r="K66" s="171"/>
      <c r="L66" s="171"/>
      <c r="M66" s="171"/>
      <c r="AN66" s="1" t="e">
        <f t="shared" si="0"/>
        <v>#REF!</v>
      </c>
    </row>
    <row r="67" spans="1:40" ht="24.75" customHeight="1" hidden="1">
      <c r="A67" s="56"/>
      <c r="B67" s="171"/>
      <c r="C67" s="171"/>
      <c r="D67" s="171"/>
      <c r="E67" s="171"/>
      <c r="F67" s="171"/>
      <c r="G67" s="171"/>
      <c r="H67" s="171"/>
      <c r="I67" s="171"/>
      <c r="J67" s="171"/>
      <c r="K67" s="171"/>
      <c r="L67" s="171"/>
      <c r="M67" s="171"/>
      <c r="AN67" s="1" t="e">
        <f t="shared" si="0"/>
        <v>#REF!</v>
      </c>
    </row>
    <row r="68" spans="1:40" ht="24.75" customHeight="1" hidden="1">
      <c r="A68" s="56"/>
      <c r="B68" s="171"/>
      <c r="C68" s="171"/>
      <c r="D68" s="171"/>
      <c r="E68" s="171"/>
      <c r="F68" s="171"/>
      <c r="G68" s="171"/>
      <c r="H68" s="171"/>
      <c r="I68" s="171"/>
      <c r="J68" s="171"/>
      <c r="K68" s="171"/>
      <c r="L68" s="171"/>
      <c r="M68" s="171"/>
      <c r="AN68" s="1" t="e">
        <f t="shared" si="0"/>
        <v>#REF!</v>
      </c>
    </row>
    <row r="69" spans="1:13" ht="24.75" customHeight="1" hidden="1">
      <c r="A69" s="56"/>
      <c r="B69" s="171"/>
      <c r="C69" s="171"/>
      <c r="D69" s="171"/>
      <c r="E69" s="171"/>
      <c r="F69" s="171"/>
      <c r="G69" s="171"/>
      <c r="H69" s="171"/>
      <c r="I69" s="171"/>
      <c r="J69" s="171"/>
      <c r="K69" s="171"/>
      <c r="L69" s="171"/>
      <c r="M69" s="171"/>
    </row>
    <row r="70" spans="1:13" ht="24.75" customHeight="1" hidden="1">
      <c r="A70" s="56"/>
      <c r="B70" s="171"/>
      <c r="C70" s="171"/>
      <c r="D70" s="171"/>
      <c r="E70" s="171"/>
      <c r="F70" s="171"/>
      <c r="G70" s="171"/>
      <c r="H70" s="171"/>
      <c r="I70" s="171"/>
      <c r="J70" s="171"/>
      <c r="K70" s="171"/>
      <c r="L70" s="171"/>
      <c r="M70" s="171"/>
    </row>
    <row r="71" spans="1:13" ht="12.75" hidden="1">
      <c r="A71" s="56"/>
      <c r="B71" s="56"/>
      <c r="C71" s="56"/>
      <c r="D71" s="56"/>
      <c r="E71" s="56"/>
      <c r="F71" s="56"/>
      <c r="G71" s="56"/>
      <c r="H71" s="56"/>
      <c r="I71" s="56"/>
      <c r="J71" s="56"/>
      <c r="K71" s="56"/>
      <c r="L71" s="56"/>
      <c r="M71" s="5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6"/>
      <c r="C86" s="56"/>
      <c r="D86" s="56"/>
      <c r="E86" s="56"/>
      <c r="F86" s="170"/>
      <c r="G86" s="170"/>
      <c r="H86" s="170"/>
      <c r="I86" s="11" t="s">
        <v>43</v>
      </c>
      <c r="K86" s="12"/>
    </row>
    <row r="87" spans="2:11" ht="15" hidden="1">
      <c r="B87" s="56"/>
      <c r="C87" s="56"/>
      <c r="D87" s="56"/>
      <c r="E87" s="56"/>
      <c r="F87" s="170"/>
      <c r="G87" s="170"/>
      <c r="H87" s="170"/>
      <c r="I87" s="11" t="s">
        <v>44</v>
      </c>
      <c r="K87" s="12"/>
    </row>
    <row r="88" spans="2:11" ht="15" hidden="1">
      <c r="B88" s="56"/>
      <c r="C88" s="56"/>
      <c r="D88" s="56"/>
      <c r="E88" s="56"/>
      <c r="F88" s="170"/>
      <c r="G88" s="170"/>
      <c r="H88" s="170"/>
      <c r="I88" s="11" t="s">
        <v>45</v>
      </c>
      <c r="K88" s="12"/>
    </row>
    <row r="89" spans="2:11" ht="15" hidden="1">
      <c r="B89" s="56"/>
      <c r="C89" s="56"/>
      <c r="D89" s="56"/>
      <c r="E89" s="56"/>
      <c r="F89" s="170"/>
      <c r="G89" s="170"/>
      <c r="H89" s="170"/>
      <c r="K89" s="12"/>
    </row>
    <row r="90" spans="2:11" ht="15" hidden="1">
      <c r="B90" s="56"/>
      <c r="C90" s="56"/>
      <c r="D90" s="56"/>
      <c r="E90" s="56"/>
      <c r="F90" s="170"/>
      <c r="G90" s="170"/>
      <c r="H90" s="170"/>
      <c r="K90" s="12"/>
    </row>
    <row r="91" spans="2:11" ht="15" hidden="1">
      <c r="B91" s="56"/>
      <c r="C91" s="56"/>
      <c r="D91" s="56"/>
      <c r="E91" s="56"/>
      <c r="K91" s="12"/>
    </row>
    <row r="92" spans="2:11" ht="15" hidden="1">
      <c r="B92" s="56"/>
      <c r="C92" s="56"/>
      <c r="D92" s="56"/>
      <c r="E92" s="56"/>
      <c r="K92" s="12"/>
    </row>
    <row r="93" spans="2:11" ht="15" hidden="1">
      <c r="B93" s="56"/>
      <c r="C93" s="56"/>
      <c r="D93" s="56"/>
      <c r="E93" s="56"/>
      <c r="K93" s="12"/>
    </row>
    <row r="94" spans="2:11" ht="15" hidden="1">
      <c r="B94" s="56"/>
      <c r="C94" s="56"/>
      <c r="D94" s="56"/>
      <c r="E94" s="56"/>
      <c r="K94" s="12"/>
    </row>
    <row r="95" spans="2:11" ht="15" hidden="1">
      <c r="B95" s="56"/>
      <c r="C95" s="56"/>
      <c r="D95" s="56"/>
      <c r="E95" s="56"/>
      <c r="K95" s="12"/>
    </row>
    <row r="96" spans="2:11" ht="15" hidden="1">
      <c r="B96" s="56"/>
      <c r="C96" s="56"/>
      <c r="D96" s="56"/>
      <c r="E96" s="56"/>
      <c r="K96" s="12"/>
    </row>
    <row r="97" spans="2:11" ht="15" hidden="1">
      <c r="B97" s="56"/>
      <c r="C97" s="56"/>
      <c r="D97" s="56"/>
      <c r="E97" s="56"/>
      <c r="K97" s="12"/>
    </row>
    <row r="98" spans="2:11" ht="15" hidden="1">
      <c r="B98" s="56"/>
      <c r="C98" s="56"/>
      <c r="D98" s="56"/>
      <c r="E98" s="56"/>
      <c r="K98" s="12"/>
    </row>
    <row r="99" spans="2:11" ht="15" hidden="1">
      <c r="B99" s="56"/>
      <c r="C99" s="56"/>
      <c r="D99" s="56"/>
      <c r="E99" s="56"/>
      <c r="K99" s="12"/>
    </row>
    <row r="100" spans="2:11" ht="15" hidden="1">
      <c r="B100" s="56"/>
      <c r="C100" s="56"/>
      <c r="D100" s="56"/>
      <c r="E100" s="56"/>
      <c r="K100" s="12"/>
    </row>
    <row r="101" spans="2:11" ht="15" hidden="1">
      <c r="B101" s="56"/>
      <c r="C101" s="56"/>
      <c r="D101" s="56"/>
      <c r="E101" s="56"/>
      <c r="K101" s="12"/>
    </row>
    <row r="102" spans="2:11" ht="15" hidden="1">
      <c r="B102" s="56"/>
      <c r="C102" s="56"/>
      <c r="D102" s="56"/>
      <c r="E102" s="56"/>
      <c r="K102" s="12"/>
    </row>
    <row r="103" spans="2:11" ht="15" hidden="1">
      <c r="B103" s="56"/>
      <c r="C103" s="56"/>
      <c r="D103" s="56"/>
      <c r="E103" s="56"/>
      <c r="K103" s="12"/>
    </row>
    <row r="104" spans="2:11" ht="15" hidden="1">
      <c r="B104" s="56"/>
      <c r="C104" s="56"/>
      <c r="D104" s="56"/>
      <c r="E104" s="56"/>
      <c r="K104" s="12"/>
    </row>
    <row r="105" spans="2:11" ht="15" hidden="1">
      <c r="B105" s="56"/>
      <c r="C105" s="56"/>
      <c r="D105" s="56"/>
      <c r="E105" s="56"/>
      <c r="K105" s="12"/>
    </row>
    <row r="106" spans="2:11" ht="15" hidden="1">
      <c r="B106" s="56"/>
      <c r="C106" s="56"/>
      <c r="D106" s="56"/>
      <c r="E106" s="56"/>
      <c r="K106" s="12"/>
    </row>
    <row r="107" spans="2:11" ht="15" hidden="1">
      <c r="B107" s="56"/>
      <c r="C107" s="56"/>
      <c r="D107" s="56"/>
      <c r="E107" s="56"/>
      <c r="K107" s="12"/>
    </row>
    <row r="108" spans="2:11" ht="15" hidden="1">
      <c r="B108" s="56"/>
      <c r="C108" s="56"/>
      <c r="D108" s="56"/>
      <c r="E108" s="56"/>
      <c r="K108" s="12"/>
    </row>
    <row r="109" spans="2:11" ht="15" hidden="1">
      <c r="B109" s="56"/>
      <c r="C109" s="56"/>
      <c r="D109" s="56"/>
      <c r="E109" s="56"/>
      <c r="K109" s="12"/>
    </row>
    <row r="110" spans="2:11" ht="15" hidden="1">
      <c r="B110" s="56"/>
      <c r="C110" s="56"/>
      <c r="D110" s="56"/>
      <c r="E110" s="56"/>
      <c r="K110" s="12"/>
    </row>
    <row r="111" spans="2:11" ht="15" hidden="1">
      <c r="B111" s="56"/>
      <c r="C111" s="56"/>
      <c r="D111" s="56"/>
      <c r="E111" s="56"/>
      <c r="K111" s="12"/>
    </row>
    <row r="112" spans="2:11" ht="15" hidden="1">
      <c r="B112" s="56"/>
      <c r="C112" s="56"/>
      <c r="D112" s="56"/>
      <c r="E112" s="56"/>
      <c r="K112" s="12"/>
    </row>
    <row r="113" spans="2:11" ht="15" hidden="1">
      <c r="B113" s="56"/>
      <c r="C113" s="56"/>
      <c r="D113" s="56"/>
      <c r="E113" s="56"/>
      <c r="K113" s="12"/>
    </row>
    <row r="114" spans="2:11" ht="15" hidden="1">
      <c r="B114" s="56"/>
      <c r="C114" s="56"/>
      <c r="D114" s="56"/>
      <c r="E114" s="56"/>
      <c r="K114" s="12"/>
    </row>
    <row r="115" spans="2:11" ht="15" hidden="1">
      <c r="B115" s="56"/>
      <c r="C115" s="56"/>
      <c r="D115" s="56"/>
      <c r="E115" s="56"/>
      <c r="K115" s="12"/>
    </row>
    <row r="116" spans="2:11" ht="15" hidden="1">
      <c r="B116" s="56"/>
      <c r="C116" s="56"/>
      <c r="D116" s="56"/>
      <c r="E116" s="56"/>
      <c r="K116" s="12"/>
    </row>
    <row r="117" spans="2:11" ht="15" hidden="1">
      <c r="B117" s="56"/>
      <c r="C117" s="56"/>
      <c r="D117" s="56"/>
      <c r="E117" s="56"/>
      <c r="K117" s="12"/>
    </row>
    <row r="118" spans="2:11" ht="15" hidden="1">
      <c r="B118" s="56"/>
      <c r="C118" s="56"/>
      <c r="D118" s="56"/>
      <c r="E118" s="56"/>
      <c r="K118" s="12"/>
    </row>
    <row r="119" spans="2:11" ht="15" hidden="1">
      <c r="B119" s="56"/>
      <c r="C119" s="56"/>
      <c r="D119" s="56"/>
      <c r="E119" s="56"/>
      <c r="K119" s="12"/>
    </row>
    <row r="120" spans="2:11" ht="15" hidden="1">
      <c r="B120" s="56"/>
      <c r="C120" s="56"/>
      <c r="D120" s="56"/>
      <c r="E120" s="56"/>
      <c r="K120" s="12"/>
    </row>
    <row r="121" spans="2:11" ht="15" hidden="1">
      <c r="B121" s="56"/>
      <c r="C121" s="56"/>
      <c r="D121" s="56"/>
      <c r="E121" s="56"/>
      <c r="K121" s="12"/>
    </row>
    <row r="122" spans="2:11" ht="15" hidden="1">
      <c r="B122" s="56"/>
      <c r="C122" s="56"/>
      <c r="D122" s="56"/>
      <c r="E122" s="56"/>
      <c r="K122" s="12"/>
    </row>
    <row r="123" spans="2:11" ht="15" hidden="1">
      <c r="B123" s="56"/>
      <c r="C123" s="56"/>
      <c r="D123" s="56"/>
      <c r="E123" s="56"/>
      <c r="K123" s="12"/>
    </row>
    <row r="124" spans="2:5" ht="12.75" hidden="1">
      <c r="B124" s="56"/>
      <c r="C124" s="56"/>
      <c r="D124" s="56"/>
      <c r="E124" s="56"/>
    </row>
    <row r="125" spans="2:5" ht="12.75" hidden="1">
      <c r="B125" s="56"/>
      <c r="C125" s="56"/>
      <c r="D125" s="56"/>
      <c r="E125" s="56"/>
    </row>
    <row r="126" spans="2:5" ht="12.75" hidden="1">
      <c r="B126" s="56"/>
      <c r="C126" s="56"/>
      <c r="D126" s="56"/>
      <c r="E126" s="56"/>
    </row>
    <row r="127" spans="2:5" ht="12.75" hidden="1">
      <c r="B127" s="56"/>
      <c r="C127" s="56"/>
      <c r="D127" s="56"/>
      <c r="E127" s="56"/>
    </row>
    <row r="128" spans="2:5" ht="12.75" hidden="1">
      <c r="B128" s="56"/>
      <c r="C128" s="56"/>
      <c r="D128" s="56"/>
      <c r="E128" s="56"/>
    </row>
    <row r="129" spans="2:5" ht="12.75" hidden="1">
      <c r="B129" s="56"/>
      <c r="C129" s="56"/>
      <c r="D129" s="56"/>
      <c r="E129" s="56"/>
    </row>
    <row r="130" spans="2:5" ht="12.75" hidden="1">
      <c r="B130" s="56"/>
      <c r="C130" s="56"/>
      <c r="D130" s="56"/>
      <c r="E130" s="56"/>
    </row>
    <row r="131" spans="2:5" ht="12.75" hidden="1">
      <c r="B131" s="56"/>
      <c r="C131" s="56"/>
      <c r="D131" s="56"/>
      <c r="E131" s="56"/>
    </row>
    <row r="132" spans="2:5" ht="12.75" hidden="1">
      <c r="B132" s="56"/>
      <c r="C132" s="56"/>
      <c r="D132" s="56"/>
      <c r="E132" s="56"/>
    </row>
    <row r="133" spans="2:5" ht="12.75" hidden="1">
      <c r="B133" s="56"/>
      <c r="C133" s="56"/>
      <c r="D133" s="56"/>
      <c r="E133" s="56"/>
    </row>
    <row r="134" spans="2:5" ht="12.75" hidden="1">
      <c r="B134" s="56"/>
      <c r="C134" s="56"/>
      <c r="D134" s="56"/>
      <c r="E134" s="56"/>
    </row>
    <row r="135" spans="2:5" ht="12.75" hidden="1">
      <c r="B135" s="56"/>
      <c r="C135" s="56"/>
      <c r="D135" s="56"/>
      <c r="E135" s="56"/>
    </row>
    <row r="136" spans="2:5" ht="12.75" hidden="1">
      <c r="B136" s="56"/>
      <c r="C136" s="56"/>
      <c r="D136" s="56"/>
      <c r="E136" s="56"/>
    </row>
    <row r="137" spans="2:5" ht="12.75" hidden="1">
      <c r="B137" s="56"/>
      <c r="C137" s="56"/>
      <c r="D137" s="56"/>
      <c r="E137" s="56"/>
    </row>
    <row r="138" spans="2:5" ht="12.75" hidden="1">
      <c r="B138" s="56"/>
      <c r="C138" s="56"/>
      <c r="D138" s="56"/>
      <c r="E138" s="56"/>
    </row>
    <row r="139" spans="2:5" ht="12.75" hidden="1">
      <c r="B139" s="56"/>
      <c r="C139" s="56"/>
      <c r="D139" s="56"/>
      <c r="E139" s="56"/>
    </row>
    <row r="140" spans="2:5" ht="12.75" hidden="1">
      <c r="B140" s="56"/>
      <c r="C140" s="56"/>
      <c r="D140" s="56"/>
      <c r="E140" s="56"/>
    </row>
    <row r="141" spans="2:5" ht="12.75" hidden="1">
      <c r="B141" s="56"/>
      <c r="C141" s="56"/>
      <c r="D141" s="56"/>
      <c r="E141" s="56"/>
    </row>
    <row r="142" spans="2:5" ht="12.75" hidden="1">
      <c r="B142" s="56"/>
      <c r="C142" s="56"/>
      <c r="D142" s="56"/>
      <c r="E142" s="56"/>
    </row>
    <row r="143" spans="2:5" ht="12.75" hidden="1">
      <c r="B143" s="56"/>
      <c r="C143" s="56"/>
      <c r="D143" s="56"/>
      <c r="E143" s="56"/>
    </row>
    <row r="144" spans="2:5" ht="12.75" hidden="1">
      <c r="B144" s="56"/>
      <c r="C144" s="56"/>
      <c r="D144" s="56"/>
      <c r="E144" s="56"/>
    </row>
    <row r="145" spans="2:5" ht="12.75" hidden="1">
      <c r="B145" s="56"/>
      <c r="C145" s="56"/>
      <c r="D145" s="56"/>
      <c r="E145" s="56"/>
    </row>
    <row r="146" spans="2:5" ht="12.75" hidden="1">
      <c r="B146" s="56"/>
      <c r="C146" s="56"/>
      <c r="D146" s="56"/>
      <c r="E146" s="56"/>
    </row>
    <row r="147" spans="2:5" ht="12.75" hidden="1">
      <c r="B147" s="56"/>
      <c r="C147" s="56"/>
      <c r="D147" s="56"/>
      <c r="E147" s="56"/>
    </row>
    <row r="148" spans="2:5" ht="12.75" hidden="1">
      <c r="B148" s="56"/>
      <c r="C148" s="56"/>
      <c r="D148" s="56"/>
      <c r="E148" s="56"/>
    </row>
    <row r="149" spans="2:5" ht="12.75" hidden="1">
      <c r="B149" s="56"/>
      <c r="C149" s="56"/>
      <c r="D149" s="56"/>
      <c r="E149" s="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12:B12"/>
    <mergeCell ref="A9:B9"/>
    <mergeCell ref="C9:M9"/>
    <mergeCell ref="A11:B11"/>
    <mergeCell ref="A5:M5"/>
    <mergeCell ref="C8:M8"/>
    <mergeCell ref="A14:B14"/>
    <mergeCell ref="C14:M14"/>
    <mergeCell ref="A13:B13"/>
    <mergeCell ref="A15:B15"/>
    <mergeCell ref="C15:M15"/>
    <mergeCell ref="C12:M12"/>
    <mergeCell ref="F22:H22"/>
    <mergeCell ref="J22:L22"/>
    <mergeCell ref="C11:J11"/>
    <mergeCell ref="L11:M11"/>
    <mergeCell ref="C13:M13"/>
    <mergeCell ref="A7:B7"/>
    <mergeCell ref="C7:H7"/>
    <mergeCell ref="I7:K7"/>
    <mergeCell ref="L7:M7"/>
    <mergeCell ref="A8:B8"/>
    <mergeCell ref="L29:M31"/>
    <mergeCell ref="D30:E30"/>
    <mergeCell ref="A19:B22"/>
    <mergeCell ref="C19:D22"/>
    <mergeCell ref="F19:H19"/>
    <mergeCell ref="J19:L19"/>
    <mergeCell ref="F20:H20"/>
    <mergeCell ref="J20:L20"/>
    <mergeCell ref="F21:H21"/>
    <mergeCell ref="J21:L21"/>
    <mergeCell ref="F59:G59"/>
    <mergeCell ref="H59:M60"/>
    <mergeCell ref="A17:B18"/>
    <mergeCell ref="C17:D18"/>
    <mergeCell ref="E17:M17"/>
    <mergeCell ref="F18:H18"/>
    <mergeCell ref="J18:L18"/>
    <mergeCell ref="A29:C31"/>
    <mergeCell ref="D29:E29"/>
    <mergeCell ref="I29:J29"/>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L26:M26"/>
    <mergeCell ref="L27:M27"/>
    <mergeCell ref="H62:M62"/>
    <mergeCell ref="B63:E63"/>
    <mergeCell ref="B59:E60"/>
    <mergeCell ref="B65:E65"/>
    <mergeCell ref="H65:M65"/>
    <mergeCell ref="H63:M63"/>
    <mergeCell ref="D25:D26"/>
    <mergeCell ref="C25:C26"/>
    <mergeCell ref="B25:B26"/>
    <mergeCell ref="A57:M57"/>
    <mergeCell ref="B61:E61"/>
    <mergeCell ref="H61:M61"/>
    <mergeCell ref="B62:E62"/>
  </mergeCells>
  <conditionalFormatting sqref="H36:I39">
    <cfRule type="cellIs" priority="22" dxfId="2" operator="between">
      <formula>$L$31</formula>
      <formula>$M$31</formula>
    </cfRule>
    <cfRule type="cellIs" priority="23" dxfId="1" operator="between">
      <formula>$L$30</formula>
      <formula>$M$30</formula>
    </cfRule>
    <cfRule type="cellIs" priority="24"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ignoredErrors>
    <ignoredError sqref="E38" formula="1"/>
  </ignoredErrors>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7">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78" t="s">
        <v>6</v>
      </c>
    </row>
    <row r="4" spans="1:15" ht="14.25" customHeight="1" thickBot="1">
      <c r="A4" s="13"/>
      <c r="B4" s="14"/>
      <c r="C4" s="15"/>
      <c r="D4" s="15"/>
      <c r="E4" s="15"/>
      <c r="F4" s="15"/>
      <c r="G4" s="15"/>
      <c r="H4" s="15"/>
      <c r="I4" s="15"/>
      <c r="J4" s="15"/>
      <c r="K4" s="16"/>
      <c r="L4" s="16"/>
      <c r="M4" s="17"/>
      <c r="O4" s="78" t="s">
        <v>8</v>
      </c>
    </row>
    <row r="5" spans="1:15" ht="13.5" thickBot="1">
      <c r="A5" s="151" t="s">
        <v>60</v>
      </c>
      <c r="B5" s="152"/>
      <c r="C5" s="152"/>
      <c r="D5" s="152"/>
      <c r="E5" s="152"/>
      <c r="F5" s="152"/>
      <c r="G5" s="152"/>
      <c r="H5" s="152"/>
      <c r="I5" s="152"/>
      <c r="J5" s="152"/>
      <c r="K5" s="152"/>
      <c r="L5" s="152"/>
      <c r="M5" s="153"/>
      <c r="O5" s="78"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78" t="s">
        <v>13</v>
      </c>
    </row>
    <row r="8" spans="1:15" ht="30" customHeight="1" thickBot="1">
      <c r="A8" s="176" t="s">
        <v>4</v>
      </c>
      <c r="B8" s="177"/>
      <c r="C8" s="212" t="s">
        <v>125</v>
      </c>
      <c r="D8" s="213"/>
      <c r="E8" s="213"/>
      <c r="F8" s="213"/>
      <c r="G8" s="213"/>
      <c r="H8" s="213"/>
      <c r="I8" s="213"/>
      <c r="J8" s="213"/>
      <c r="K8" s="213"/>
      <c r="L8" s="213"/>
      <c r="M8" s="214"/>
      <c r="O8" s="78" t="s">
        <v>18</v>
      </c>
    </row>
    <row r="9" spans="1:16" ht="30" customHeight="1" thickBot="1">
      <c r="A9" s="176" t="s">
        <v>5</v>
      </c>
      <c r="B9" s="177"/>
      <c r="C9" s="222" t="s">
        <v>68</v>
      </c>
      <c r="D9" s="223"/>
      <c r="E9" s="223"/>
      <c r="F9" s="223"/>
      <c r="G9" s="223"/>
      <c r="H9" s="223"/>
      <c r="I9" s="223"/>
      <c r="J9" s="223"/>
      <c r="K9" s="223"/>
      <c r="L9" s="223"/>
      <c r="M9" s="224"/>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76" t="s">
        <v>7</v>
      </c>
      <c r="B11" s="177"/>
      <c r="C11" s="208" t="s">
        <v>130</v>
      </c>
      <c r="D11" s="209"/>
      <c r="E11" s="209"/>
      <c r="F11" s="209"/>
      <c r="G11" s="209"/>
      <c r="H11" s="209"/>
      <c r="I11" s="209"/>
      <c r="J11" s="209"/>
      <c r="K11" s="28" t="s">
        <v>82</v>
      </c>
      <c r="L11" s="210" t="s">
        <v>127</v>
      </c>
      <c r="M11" s="211"/>
      <c r="O11" s="78" t="s">
        <v>21</v>
      </c>
    </row>
    <row r="12" spans="1:15" ht="30" customHeight="1" thickBot="1">
      <c r="A12" s="176" t="s">
        <v>9</v>
      </c>
      <c r="B12" s="177"/>
      <c r="C12" s="212" t="s">
        <v>131</v>
      </c>
      <c r="D12" s="213"/>
      <c r="E12" s="213"/>
      <c r="F12" s="213"/>
      <c r="G12" s="213"/>
      <c r="H12" s="213"/>
      <c r="I12" s="213"/>
      <c r="J12" s="213"/>
      <c r="K12" s="213"/>
      <c r="L12" s="213"/>
      <c r="M12" s="214"/>
      <c r="O12" s="78" t="s">
        <v>0</v>
      </c>
    </row>
    <row r="13" spans="1:15" ht="36" customHeight="1" thickBot="1">
      <c r="A13" s="176" t="s">
        <v>98</v>
      </c>
      <c r="B13" s="177"/>
      <c r="C13" s="212" t="s">
        <v>149</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2" t="s">
        <v>129</v>
      </c>
      <c r="D15" s="213"/>
      <c r="E15" s="213"/>
      <c r="F15" s="213"/>
      <c r="G15" s="213"/>
      <c r="H15" s="213"/>
      <c r="I15" s="213"/>
      <c r="J15" s="213"/>
      <c r="K15" s="213"/>
      <c r="L15" s="213"/>
      <c r="M15" s="214"/>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78" t="s">
        <v>27</v>
      </c>
    </row>
    <row r="19" spans="1:15" ht="30" customHeight="1" thickBot="1">
      <c r="A19" s="193" t="s">
        <v>150</v>
      </c>
      <c r="B19" s="194"/>
      <c r="C19" s="199" t="s">
        <v>85</v>
      </c>
      <c r="D19" s="187"/>
      <c r="E19" s="4">
        <v>1</v>
      </c>
      <c r="F19" s="202" t="s">
        <v>141</v>
      </c>
      <c r="G19" s="203"/>
      <c r="H19" s="204"/>
      <c r="I19" s="84" t="s">
        <v>97</v>
      </c>
      <c r="J19" s="205" t="s">
        <v>152</v>
      </c>
      <c r="K19" s="206"/>
      <c r="L19" s="207"/>
      <c r="M19" s="7" t="s">
        <v>122</v>
      </c>
      <c r="O19" s="78" t="s">
        <v>28</v>
      </c>
    </row>
    <row r="20" spans="1:15" ht="30" customHeight="1" thickBot="1">
      <c r="A20" s="195"/>
      <c r="B20" s="196"/>
      <c r="C20" s="200"/>
      <c r="D20" s="188"/>
      <c r="E20" s="4">
        <v>2</v>
      </c>
      <c r="F20" s="202" t="s">
        <v>148</v>
      </c>
      <c r="G20" s="203"/>
      <c r="H20" s="204"/>
      <c r="I20" s="84" t="s">
        <v>97</v>
      </c>
      <c r="J20" s="205" t="s">
        <v>146</v>
      </c>
      <c r="K20" s="206"/>
      <c r="L20" s="207"/>
      <c r="M20" s="7" t="s">
        <v>122</v>
      </c>
      <c r="O20" s="78" t="s">
        <v>3</v>
      </c>
    </row>
    <row r="21" spans="1:15" ht="30" customHeight="1" thickBot="1">
      <c r="A21" s="195"/>
      <c r="B21" s="196"/>
      <c r="C21" s="200"/>
      <c r="D21" s="188"/>
      <c r="E21" s="4"/>
      <c r="F21" s="202"/>
      <c r="G21" s="203"/>
      <c r="H21" s="204"/>
      <c r="I21" s="84"/>
      <c r="J21" s="205"/>
      <c r="K21" s="206"/>
      <c r="L21" s="207"/>
      <c r="M21" s="7"/>
      <c r="O21" s="78" t="s">
        <v>29</v>
      </c>
    </row>
    <row r="22" spans="1:15" ht="30" customHeight="1" thickBot="1">
      <c r="A22" s="197"/>
      <c r="B22" s="198"/>
      <c r="C22" s="201"/>
      <c r="D22" s="190"/>
      <c r="E22" s="4"/>
      <c r="F22" s="202"/>
      <c r="G22" s="203"/>
      <c r="H22" s="204"/>
      <c r="I22" s="84"/>
      <c r="J22" s="205"/>
      <c r="K22" s="206"/>
      <c r="L22" s="207"/>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96" t="s">
        <v>147</v>
      </c>
      <c r="I24" s="6" t="s">
        <v>106</v>
      </c>
      <c r="J24" s="96"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96" t="s">
        <v>147</v>
      </c>
      <c r="H26" s="96" t="s">
        <v>147</v>
      </c>
      <c r="I26" s="96" t="s">
        <v>147</v>
      </c>
      <c r="J26" s="96" t="s">
        <v>147</v>
      </c>
      <c r="K26" s="96" t="s">
        <v>147</v>
      </c>
      <c r="L26" s="172" t="s">
        <v>147</v>
      </c>
      <c r="M26" s="173"/>
      <c r="O26" s="75" t="s">
        <v>61</v>
      </c>
    </row>
    <row r="27" spans="1:15" ht="30" customHeight="1" thickBot="1">
      <c r="A27" s="73"/>
      <c r="B27" s="70"/>
      <c r="C27" s="69"/>
      <c r="D27" s="69"/>
      <c r="E27" s="150"/>
      <c r="F27" s="71" t="s">
        <v>118</v>
      </c>
      <c r="G27" s="96" t="s">
        <v>147</v>
      </c>
      <c r="H27" s="96" t="s">
        <v>147</v>
      </c>
      <c r="I27" s="96" t="s">
        <v>147</v>
      </c>
      <c r="J27" s="96" t="s">
        <v>147</v>
      </c>
      <c r="K27" s="96" t="s">
        <v>147</v>
      </c>
      <c r="L27" s="172" t="s">
        <v>147</v>
      </c>
      <c r="M27" s="173"/>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64" t="s">
        <v>94</v>
      </c>
      <c r="B29" s="165"/>
      <c r="C29" s="166"/>
      <c r="D29" s="182" t="s">
        <v>77</v>
      </c>
      <c r="E29" s="183"/>
      <c r="F29" s="79">
        <v>85.01</v>
      </c>
      <c r="G29" s="31" t="s">
        <v>87</v>
      </c>
      <c r="H29" s="90">
        <v>1</v>
      </c>
      <c r="I29" s="184" t="s">
        <v>88</v>
      </c>
      <c r="J29" s="185"/>
      <c r="K29" s="25"/>
      <c r="L29" s="186"/>
      <c r="M29" s="187"/>
      <c r="O29" s="75" t="s">
        <v>51</v>
      </c>
      <c r="AN29" s="1" t="e">
        <f>AN28+1</f>
        <v>#REF!</v>
      </c>
    </row>
    <row r="30" spans="1:40" ht="24.75" customHeight="1" thickBot="1">
      <c r="A30" s="179"/>
      <c r="B30" s="180"/>
      <c r="C30" s="181"/>
      <c r="D30" s="191" t="s">
        <v>78</v>
      </c>
      <c r="E30" s="192"/>
      <c r="F30" s="81">
        <v>60.01</v>
      </c>
      <c r="G30" s="32" t="s">
        <v>87</v>
      </c>
      <c r="H30" s="89">
        <v>0.85</v>
      </c>
      <c r="I30" s="23"/>
      <c r="J30" s="24"/>
      <c r="K30" s="24"/>
      <c r="L30" s="170"/>
      <c r="M30" s="188"/>
      <c r="O30" s="75" t="s">
        <v>52</v>
      </c>
      <c r="AN30" s="1" t="e">
        <f>#REF!+1</f>
        <v>#REF!</v>
      </c>
    </row>
    <row r="31" spans="1:40" ht="24.75" customHeight="1" thickBot="1">
      <c r="A31" s="167"/>
      <c r="B31" s="168"/>
      <c r="C31" s="169"/>
      <c r="D31" s="174" t="s">
        <v>79</v>
      </c>
      <c r="E31" s="175"/>
      <c r="F31" s="87">
        <v>0</v>
      </c>
      <c r="G31" s="33" t="s">
        <v>87</v>
      </c>
      <c r="H31" s="88">
        <v>0.6</v>
      </c>
      <c r="I31" s="26"/>
      <c r="J31" s="27"/>
      <c r="K31" s="27"/>
      <c r="L31" s="189"/>
      <c r="M31" s="190"/>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93.75" customHeight="1" thickBot="1">
      <c r="A35" s="82"/>
      <c r="B35" s="40" t="s">
        <v>31</v>
      </c>
      <c r="C35" s="41" t="s">
        <v>32</v>
      </c>
      <c r="D35" s="41" t="str">
        <f>F19</f>
        <v>Ejecución presupuestal con del trimestre compromisos Recursos de Funcionamiento</v>
      </c>
      <c r="E35" s="41" t="str">
        <f>F20</f>
        <v>Apropiación presupuestal definitiva total de Funcionamiento </v>
      </c>
      <c r="F35" s="41">
        <f>F21</f>
        <v>0</v>
      </c>
      <c r="G35" s="41">
        <f>F22</f>
        <v>0</v>
      </c>
      <c r="H35" s="46" t="s">
        <v>89</v>
      </c>
      <c r="I35" s="42" t="s">
        <v>93</v>
      </c>
      <c r="J35" s="78"/>
      <c r="K35" s="78"/>
      <c r="L35" s="78"/>
      <c r="M35" s="80"/>
      <c r="O35" s="75" t="s">
        <v>53</v>
      </c>
      <c r="AI35"/>
      <c r="AL35" s="1"/>
    </row>
    <row r="36" spans="1:38" ht="27" customHeight="1">
      <c r="A36" s="82"/>
      <c r="B36" s="47" t="s">
        <v>33</v>
      </c>
      <c r="C36" s="97">
        <v>0.25</v>
      </c>
      <c r="D36" s="98">
        <v>1334717842</v>
      </c>
      <c r="E36" s="98">
        <v>5857095000</v>
      </c>
      <c r="F36" s="48"/>
      <c r="G36" s="49"/>
      <c r="H36" s="137">
        <f>D36/E36</f>
        <v>0.22788051790179262</v>
      </c>
      <c r="I36" s="72">
        <v>0.23</v>
      </c>
      <c r="J36" s="78"/>
      <c r="K36" s="78"/>
      <c r="L36" s="78"/>
      <c r="M36" s="80"/>
      <c r="O36" s="75" t="s">
        <v>65</v>
      </c>
      <c r="AI36"/>
      <c r="AL36" s="1"/>
    </row>
    <row r="37" spans="1:38" ht="27" customHeight="1">
      <c r="A37" s="82"/>
      <c r="B37" s="35" t="s">
        <v>34</v>
      </c>
      <c r="C37" s="85">
        <v>0.5</v>
      </c>
      <c r="D37" s="8">
        <v>2808475394</v>
      </c>
      <c r="E37" s="8">
        <f>+E36</f>
        <v>5857095000</v>
      </c>
      <c r="F37" s="30"/>
      <c r="G37" s="29"/>
      <c r="H37" s="86">
        <f>D37/E37</f>
        <v>0.47949971683914977</v>
      </c>
      <c r="I37" s="43">
        <v>0.48</v>
      </c>
      <c r="J37" s="78"/>
      <c r="K37" s="78"/>
      <c r="L37" s="78"/>
      <c r="M37" s="80"/>
      <c r="O37" s="75" t="s">
        <v>66</v>
      </c>
      <c r="AI37"/>
      <c r="AL37" s="1"/>
    </row>
    <row r="38" spans="1:38" ht="27" customHeight="1">
      <c r="A38" s="82"/>
      <c r="B38" s="35" t="s">
        <v>35</v>
      </c>
      <c r="C38" s="85">
        <v>0.75</v>
      </c>
      <c r="D38" s="8">
        <v>3817639213</v>
      </c>
      <c r="E38" s="8">
        <f>+E37</f>
        <v>5857095000</v>
      </c>
      <c r="F38" s="30"/>
      <c r="G38" s="29"/>
      <c r="H38" s="86">
        <f>D38/E38</f>
        <v>0.6517973864176695</v>
      </c>
      <c r="I38" s="43">
        <f>+H38</f>
        <v>0.6517973864176695</v>
      </c>
      <c r="J38" s="78"/>
      <c r="K38" s="78"/>
      <c r="L38" s="78"/>
      <c r="M38" s="80"/>
      <c r="O38" s="21" t="s">
        <v>69</v>
      </c>
      <c r="AI38"/>
      <c r="AL38" s="1"/>
    </row>
    <row r="39" spans="1:38" ht="27" customHeight="1" thickBot="1">
      <c r="A39" s="82"/>
      <c r="B39" s="36" t="s">
        <v>36</v>
      </c>
      <c r="C39" s="91">
        <v>1</v>
      </c>
      <c r="D39" s="37">
        <v>5563093329</v>
      </c>
      <c r="E39" s="37">
        <f>+E38</f>
        <v>5857095000</v>
      </c>
      <c r="F39" s="38"/>
      <c r="G39" s="39"/>
      <c r="H39" s="138">
        <f>D39/E39</f>
        <v>0.9498041826195409</v>
      </c>
      <c r="I39" s="45">
        <f>+H39</f>
        <v>0.9498041826195409</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124.5" customHeight="1" thickBot="1">
      <c r="A61" s="10" t="s">
        <v>33</v>
      </c>
      <c r="B61" s="154" t="s">
        <v>189</v>
      </c>
      <c r="C61" s="155"/>
      <c r="D61" s="155"/>
      <c r="E61" s="155"/>
      <c r="F61" s="135" t="s">
        <v>144</v>
      </c>
      <c r="G61" s="135"/>
      <c r="H61" s="156" t="s">
        <v>190</v>
      </c>
      <c r="I61" s="157"/>
      <c r="J61" s="157"/>
      <c r="K61" s="157"/>
      <c r="L61" s="157"/>
      <c r="M61" s="158"/>
      <c r="AN61" s="1" t="e">
        <f>AN59+1</f>
        <v>#REF!</v>
      </c>
    </row>
    <row r="62" spans="1:40" ht="126" customHeight="1" thickBot="1">
      <c r="A62" s="10" t="s">
        <v>34</v>
      </c>
      <c r="B62" s="154" t="s">
        <v>191</v>
      </c>
      <c r="C62" s="155"/>
      <c r="D62" s="155"/>
      <c r="E62" s="155"/>
      <c r="F62" s="135"/>
      <c r="G62" s="135" t="s">
        <v>144</v>
      </c>
      <c r="H62" s="156"/>
      <c r="I62" s="157"/>
      <c r="J62" s="157"/>
      <c r="K62" s="157"/>
      <c r="L62" s="157"/>
      <c r="M62" s="158"/>
      <c r="AN62" s="1" t="e">
        <f t="shared" si="0"/>
        <v>#REF!</v>
      </c>
    </row>
    <row r="63" spans="1:40" ht="87" customHeight="1" thickBot="1">
      <c r="A63" s="10" t="s">
        <v>41</v>
      </c>
      <c r="B63" s="154" t="s">
        <v>192</v>
      </c>
      <c r="C63" s="155"/>
      <c r="D63" s="155"/>
      <c r="E63" s="155"/>
      <c r="F63" s="135"/>
      <c r="G63" s="135" t="s">
        <v>172</v>
      </c>
      <c r="H63" s="156" t="s">
        <v>188</v>
      </c>
      <c r="I63" s="157"/>
      <c r="J63" s="157"/>
      <c r="K63" s="157"/>
      <c r="L63" s="157"/>
      <c r="M63" s="158"/>
      <c r="AN63" s="1" t="e">
        <f>#REF!+1</f>
        <v>#REF!</v>
      </c>
    </row>
    <row r="64" spans="1:40" ht="167.25" customHeight="1" thickBot="1">
      <c r="A64" s="10" t="s">
        <v>36</v>
      </c>
      <c r="B64" s="142" t="s">
        <v>198</v>
      </c>
      <c r="C64" s="143"/>
      <c r="D64" s="143"/>
      <c r="E64" s="143"/>
      <c r="F64" s="34"/>
      <c r="G64" s="136" t="s">
        <v>172</v>
      </c>
      <c r="H64" s="144" t="s">
        <v>184</v>
      </c>
      <c r="I64" s="145"/>
      <c r="J64" s="145"/>
      <c r="K64" s="145"/>
      <c r="L64" s="145"/>
      <c r="M64" s="146"/>
      <c r="AN64" s="1" t="e">
        <f t="shared" si="0"/>
        <v>#REF!</v>
      </c>
    </row>
    <row r="65" spans="1:40" ht="249" customHeight="1" thickBot="1">
      <c r="A65" s="10" t="s">
        <v>42</v>
      </c>
      <c r="B65" s="142" t="s">
        <v>199</v>
      </c>
      <c r="C65" s="143"/>
      <c r="D65" s="143"/>
      <c r="E65" s="143"/>
      <c r="F65" s="34"/>
      <c r="G65" s="34" t="s">
        <v>172</v>
      </c>
      <c r="H65" s="144" t="s">
        <v>184</v>
      </c>
      <c r="I65" s="145"/>
      <c r="J65" s="145"/>
      <c r="K65" s="145"/>
      <c r="L65" s="145"/>
      <c r="M65" s="146"/>
      <c r="AN65" s="1" t="e">
        <f>#REF!+1</f>
        <v>#REF!</v>
      </c>
    </row>
    <row r="66" spans="1:40" ht="24.75" customHeight="1">
      <c r="A66" s="78"/>
      <c r="B66" s="171"/>
      <c r="C66" s="171"/>
      <c r="D66" s="171"/>
      <c r="E66" s="171"/>
      <c r="F66" s="171"/>
      <c r="G66" s="171"/>
      <c r="H66" s="171"/>
      <c r="I66" s="171"/>
      <c r="J66" s="171"/>
      <c r="K66" s="171"/>
      <c r="L66" s="171"/>
      <c r="M66" s="171"/>
      <c r="AN66" s="1" t="e">
        <f t="shared" si="0"/>
        <v>#REF!</v>
      </c>
    </row>
    <row r="67" spans="1:40" ht="24.75" customHeight="1" hidden="1">
      <c r="A67" s="78"/>
      <c r="B67" s="171"/>
      <c r="C67" s="171"/>
      <c r="D67" s="171"/>
      <c r="E67" s="171"/>
      <c r="F67" s="171"/>
      <c r="G67" s="171"/>
      <c r="H67" s="171"/>
      <c r="I67" s="171"/>
      <c r="J67" s="171"/>
      <c r="K67" s="171"/>
      <c r="L67" s="171"/>
      <c r="M67" s="171"/>
      <c r="AN67" s="1" t="e">
        <f t="shared" si="0"/>
        <v>#REF!</v>
      </c>
    </row>
    <row r="68" spans="1:40" ht="24.75" customHeight="1" hidden="1">
      <c r="A68" s="78"/>
      <c r="B68" s="171"/>
      <c r="C68" s="171"/>
      <c r="D68" s="171"/>
      <c r="E68" s="171"/>
      <c r="F68" s="171"/>
      <c r="G68" s="171"/>
      <c r="H68" s="171"/>
      <c r="I68" s="171"/>
      <c r="J68" s="171"/>
      <c r="K68" s="171"/>
      <c r="L68" s="171"/>
      <c r="M68" s="171"/>
      <c r="AN68" s="1" t="e">
        <f t="shared" si="0"/>
        <v>#REF!</v>
      </c>
    </row>
    <row r="69" spans="1:13" ht="24.75" customHeight="1" hidden="1">
      <c r="A69" s="78"/>
      <c r="B69" s="171"/>
      <c r="C69" s="171"/>
      <c r="D69" s="171"/>
      <c r="E69" s="171"/>
      <c r="F69" s="171"/>
      <c r="G69" s="171"/>
      <c r="H69" s="171"/>
      <c r="I69" s="171"/>
      <c r="J69" s="171"/>
      <c r="K69" s="171"/>
      <c r="L69" s="171"/>
      <c r="M69" s="171"/>
    </row>
    <row r="70" spans="1:13" ht="24.75" customHeight="1" hidden="1">
      <c r="A70" s="78"/>
      <c r="B70" s="171"/>
      <c r="C70" s="171"/>
      <c r="D70" s="171"/>
      <c r="E70" s="171"/>
      <c r="F70" s="171"/>
      <c r="G70" s="171"/>
      <c r="H70" s="171"/>
      <c r="I70" s="171"/>
      <c r="J70" s="171"/>
      <c r="K70" s="171"/>
      <c r="L70" s="171"/>
      <c r="M70" s="171"/>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70"/>
      <c r="G86" s="170"/>
      <c r="H86" s="170"/>
      <c r="I86" s="11" t="s">
        <v>43</v>
      </c>
      <c r="K86" s="12"/>
    </row>
    <row r="87" spans="2:11" ht="15" hidden="1">
      <c r="B87" s="78"/>
      <c r="C87" s="78"/>
      <c r="D87" s="78"/>
      <c r="E87" s="78"/>
      <c r="F87" s="170"/>
      <c r="G87" s="170"/>
      <c r="H87" s="170"/>
      <c r="I87" s="11" t="s">
        <v>44</v>
      </c>
      <c r="K87" s="12"/>
    </row>
    <row r="88" spans="2:11" ht="15" hidden="1">
      <c r="B88" s="78"/>
      <c r="C88" s="78"/>
      <c r="D88" s="78"/>
      <c r="E88" s="78"/>
      <c r="F88" s="170"/>
      <c r="G88" s="170"/>
      <c r="H88" s="170"/>
      <c r="I88" s="11" t="s">
        <v>45</v>
      </c>
      <c r="K88" s="12"/>
    </row>
    <row r="89" spans="2:11" ht="15" hidden="1">
      <c r="B89" s="78"/>
      <c r="C89" s="78"/>
      <c r="D89" s="78"/>
      <c r="E89" s="78"/>
      <c r="F89" s="170"/>
      <c r="G89" s="170"/>
      <c r="H89" s="170"/>
      <c r="K89" s="12"/>
    </row>
    <row r="90" spans="2:11" ht="15" hidden="1">
      <c r="B90" s="78"/>
      <c r="C90" s="78"/>
      <c r="D90" s="78"/>
      <c r="E90" s="78"/>
      <c r="F90" s="170"/>
      <c r="G90" s="170"/>
      <c r="H90" s="170"/>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56" t="s">
        <v>113</v>
      </c>
    </row>
    <row r="59" ht="25.5">
      <c r="A59" s="56" t="s">
        <v>111</v>
      </c>
    </row>
    <row r="60" ht="12.75">
      <c r="A60" s="3" t="s">
        <v>114</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
      <selection activeCell="H65" sqref="H65:M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78" t="s">
        <v>6</v>
      </c>
    </row>
    <row r="4" spans="1:15" ht="14.25" customHeight="1" thickBot="1">
      <c r="A4" s="13"/>
      <c r="B4" s="14"/>
      <c r="C4" s="15"/>
      <c r="D4" s="15"/>
      <c r="E4" s="15"/>
      <c r="F4" s="15"/>
      <c r="G4" s="15"/>
      <c r="H4" s="15"/>
      <c r="I4" s="15"/>
      <c r="J4" s="15"/>
      <c r="K4" s="16"/>
      <c r="L4" s="16"/>
      <c r="M4" s="17"/>
      <c r="O4" s="78" t="s">
        <v>8</v>
      </c>
    </row>
    <row r="5" spans="1:15" ht="13.5" thickBot="1">
      <c r="A5" s="151" t="s">
        <v>60</v>
      </c>
      <c r="B5" s="152"/>
      <c r="C5" s="152"/>
      <c r="D5" s="152"/>
      <c r="E5" s="152"/>
      <c r="F5" s="152"/>
      <c r="G5" s="152"/>
      <c r="H5" s="152"/>
      <c r="I5" s="152"/>
      <c r="J5" s="152"/>
      <c r="K5" s="152"/>
      <c r="L5" s="152"/>
      <c r="M5" s="153"/>
      <c r="O5" s="78"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78" t="s">
        <v>13</v>
      </c>
    </row>
    <row r="8" spans="1:15" ht="30" customHeight="1" thickBot="1">
      <c r="A8" s="176" t="s">
        <v>4</v>
      </c>
      <c r="B8" s="177"/>
      <c r="C8" s="212" t="s">
        <v>125</v>
      </c>
      <c r="D8" s="213"/>
      <c r="E8" s="213"/>
      <c r="F8" s="213"/>
      <c r="G8" s="213"/>
      <c r="H8" s="213"/>
      <c r="I8" s="213"/>
      <c r="J8" s="213"/>
      <c r="K8" s="213"/>
      <c r="L8" s="213"/>
      <c r="M8" s="214"/>
      <c r="O8" s="78" t="s">
        <v>18</v>
      </c>
    </row>
    <row r="9" spans="1:16" ht="30" customHeight="1" thickBot="1">
      <c r="A9" s="176" t="s">
        <v>5</v>
      </c>
      <c r="B9" s="177"/>
      <c r="C9" s="222" t="s">
        <v>68</v>
      </c>
      <c r="D9" s="223"/>
      <c r="E9" s="223"/>
      <c r="F9" s="223"/>
      <c r="G9" s="223"/>
      <c r="H9" s="223"/>
      <c r="I9" s="223"/>
      <c r="J9" s="223"/>
      <c r="K9" s="223"/>
      <c r="L9" s="223"/>
      <c r="M9" s="224"/>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76" t="s">
        <v>7</v>
      </c>
      <c r="B11" s="177"/>
      <c r="C11" s="208" t="s">
        <v>132</v>
      </c>
      <c r="D11" s="209"/>
      <c r="E11" s="209"/>
      <c r="F11" s="209"/>
      <c r="G11" s="209"/>
      <c r="H11" s="209"/>
      <c r="I11" s="209"/>
      <c r="J11" s="209"/>
      <c r="K11" s="28" t="s">
        <v>82</v>
      </c>
      <c r="L11" s="210" t="s">
        <v>178</v>
      </c>
      <c r="M11" s="211"/>
      <c r="O11" s="78" t="s">
        <v>21</v>
      </c>
    </row>
    <row r="12" spans="1:15" ht="30" customHeight="1" thickBot="1">
      <c r="A12" s="176" t="s">
        <v>9</v>
      </c>
      <c r="B12" s="177"/>
      <c r="C12" s="212" t="s">
        <v>133</v>
      </c>
      <c r="D12" s="213"/>
      <c r="E12" s="213"/>
      <c r="F12" s="213"/>
      <c r="G12" s="213"/>
      <c r="H12" s="213"/>
      <c r="I12" s="213"/>
      <c r="J12" s="213"/>
      <c r="K12" s="213"/>
      <c r="L12" s="213"/>
      <c r="M12" s="214"/>
      <c r="O12" s="78" t="s">
        <v>0</v>
      </c>
    </row>
    <row r="13" spans="1:15" ht="30" customHeight="1" thickBot="1">
      <c r="A13" s="176" t="s">
        <v>98</v>
      </c>
      <c r="B13" s="177"/>
      <c r="C13" s="212" t="s">
        <v>134</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2" t="s">
        <v>129</v>
      </c>
      <c r="D15" s="213"/>
      <c r="E15" s="213"/>
      <c r="F15" s="213"/>
      <c r="G15" s="213"/>
      <c r="H15" s="213"/>
      <c r="I15" s="213"/>
      <c r="J15" s="213"/>
      <c r="K15" s="213"/>
      <c r="L15" s="213"/>
      <c r="M15" s="214"/>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78" t="s">
        <v>27</v>
      </c>
    </row>
    <row r="19" spans="1:15" ht="30" customHeight="1" thickBot="1">
      <c r="A19" s="193" t="s">
        <v>153</v>
      </c>
      <c r="B19" s="194"/>
      <c r="C19" s="199" t="s">
        <v>85</v>
      </c>
      <c r="D19" s="187"/>
      <c r="E19" s="4">
        <v>1</v>
      </c>
      <c r="F19" s="202" t="s">
        <v>142</v>
      </c>
      <c r="G19" s="203"/>
      <c r="H19" s="204"/>
      <c r="I19" s="84" t="s">
        <v>97</v>
      </c>
      <c r="J19" s="205" t="s">
        <v>154</v>
      </c>
      <c r="K19" s="206"/>
      <c r="L19" s="207"/>
      <c r="M19" s="7" t="s">
        <v>122</v>
      </c>
      <c r="O19" s="78" t="s">
        <v>28</v>
      </c>
    </row>
    <row r="20" spans="1:15" ht="30" customHeight="1" thickBot="1">
      <c r="A20" s="195"/>
      <c r="B20" s="196"/>
      <c r="C20" s="200"/>
      <c r="D20" s="188"/>
      <c r="E20" s="4">
        <v>2</v>
      </c>
      <c r="F20" s="202" t="s">
        <v>143</v>
      </c>
      <c r="G20" s="203"/>
      <c r="H20" s="204"/>
      <c r="I20" s="84" t="s">
        <v>97</v>
      </c>
      <c r="J20" s="205" t="s">
        <v>154</v>
      </c>
      <c r="K20" s="206"/>
      <c r="L20" s="207"/>
      <c r="M20" s="7" t="s">
        <v>122</v>
      </c>
      <c r="O20" s="78" t="s">
        <v>3</v>
      </c>
    </row>
    <row r="21" spans="1:15" ht="30" customHeight="1" thickBot="1">
      <c r="A21" s="195"/>
      <c r="B21" s="196"/>
      <c r="C21" s="200"/>
      <c r="D21" s="188"/>
      <c r="E21" s="4"/>
      <c r="F21" s="202"/>
      <c r="G21" s="203"/>
      <c r="H21" s="204"/>
      <c r="I21" s="84"/>
      <c r="J21" s="205"/>
      <c r="K21" s="206"/>
      <c r="L21" s="207"/>
      <c r="M21" s="7"/>
      <c r="O21" s="78" t="s">
        <v>29</v>
      </c>
    </row>
    <row r="22" spans="1:15" ht="30" customHeight="1" thickBot="1">
      <c r="A22" s="197"/>
      <c r="B22" s="198"/>
      <c r="C22" s="201"/>
      <c r="D22" s="190"/>
      <c r="E22" s="4"/>
      <c r="F22" s="202"/>
      <c r="G22" s="203"/>
      <c r="H22" s="204"/>
      <c r="I22" s="84"/>
      <c r="J22" s="205"/>
      <c r="K22" s="206"/>
      <c r="L22" s="207"/>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55" t="s">
        <v>147</v>
      </c>
      <c r="I24" s="6" t="s">
        <v>106</v>
      </c>
      <c r="J24" s="55"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95" t="s">
        <v>147</v>
      </c>
      <c r="H26" s="95" t="s">
        <v>147</v>
      </c>
      <c r="I26" s="94" t="s">
        <v>147</v>
      </c>
      <c r="J26" s="55" t="s">
        <v>147</v>
      </c>
      <c r="K26" s="60" t="s">
        <v>147</v>
      </c>
      <c r="L26" s="172" t="s">
        <v>147</v>
      </c>
      <c r="M26" s="173"/>
      <c r="O26" s="75" t="s">
        <v>61</v>
      </c>
    </row>
    <row r="27" spans="1:15" ht="30" customHeight="1" thickBot="1">
      <c r="A27" s="73"/>
      <c r="B27" s="70"/>
      <c r="C27" s="69"/>
      <c r="D27" s="69"/>
      <c r="E27" s="150"/>
      <c r="F27" s="71" t="s">
        <v>118</v>
      </c>
      <c r="G27" s="95" t="str">
        <f>+G26</f>
        <v>N/A</v>
      </c>
      <c r="H27" s="95" t="str">
        <f>+H26</f>
        <v>N/A</v>
      </c>
      <c r="I27" s="94" t="s">
        <v>147</v>
      </c>
      <c r="J27" s="55" t="s">
        <v>147</v>
      </c>
      <c r="K27" s="55" t="s">
        <v>147</v>
      </c>
      <c r="L27" s="172" t="s">
        <v>147</v>
      </c>
      <c r="M27" s="173"/>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64" t="s">
        <v>94</v>
      </c>
      <c r="B29" s="165"/>
      <c r="C29" s="166"/>
      <c r="D29" s="182" t="s">
        <v>77</v>
      </c>
      <c r="E29" s="183"/>
      <c r="F29" s="79">
        <v>85.01</v>
      </c>
      <c r="G29" s="31" t="s">
        <v>87</v>
      </c>
      <c r="H29" s="90">
        <v>1</v>
      </c>
      <c r="I29" s="184" t="s">
        <v>88</v>
      </c>
      <c r="J29" s="185"/>
      <c r="K29" s="25"/>
      <c r="L29" s="186"/>
      <c r="M29" s="187"/>
      <c r="O29" s="75" t="s">
        <v>51</v>
      </c>
      <c r="AN29" s="1" t="e">
        <f>AN28+1</f>
        <v>#REF!</v>
      </c>
    </row>
    <row r="30" spans="1:40" ht="24.75" customHeight="1" thickBot="1">
      <c r="A30" s="179"/>
      <c r="B30" s="180"/>
      <c r="C30" s="181"/>
      <c r="D30" s="191" t="s">
        <v>78</v>
      </c>
      <c r="E30" s="192"/>
      <c r="F30" s="81">
        <v>60.01</v>
      </c>
      <c r="G30" s="32" t="s">
        <v>87</v>
      </c>
      <c r="H30" s="89">
        <v>0.85</v>
      </c>
      <c r="I30" s="23"/>
      <c r="J30" s="24"/>
      <c r="K30" s="24"/>
      <c r="L30" s="170"/>
      <c r="M30" s="188"/>
      <c r="O30" s="75" t="s">
        <v>52</v>
      </c>
      <c r="AN30" s="1" t="e">
        <f>#REF!+1</f>
        <v>#REF!</v>
      </c>
    </row>
    <row r="31" spans="1:40" ht="24.75" customHeight="1" thickBot="1">
      <c r="A31" s="167"/>
      <c r="B31" s="168"/>
      <c r="C31" s="169"/>
      <c r="D31" s="174" t="s">
        <v>79</v>
      </c>
      <c r="E31" s="175"/>
      <c r="F31" s="87">
        <v>0</v>
      </c>
      <c r="G31" s="33" t="s">
        <v>87</v>
      </c>
      <c r="H31" s="88">
        <v>0.6</v>
      </c>
      <c r="I31" s="26"/>
      <c r="J31" s="27"/>
      <c r="K31" s="27"/>
      <c r="L31" s="189"/>
      <c r="M31" s="190"/>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Giros de reservas en el trimestre</v>
      </c>
      <c r="E35" s="41" t="str">
        <f>F20</f>
        <v>Total de reservas presupuestales constituidas </v>
      </c>
      <c r="F35" s="41">
        <f>F21</f>
        <v>0</v>
      </c>
      <c r="G35" s="41">
        <f>F22</f>
        <v>0</v>
      </c>
      <c r="H35" s="46" t="s">
        <v>89</v>
      </c>
      <c r="I35" s="42" t="s">
        <v>93</v>
      </c>
      <c r="J35" s="78"/>
      <c r="K35" s="78"/>
      <c r="L35" s="78"/>
      <c r="M35" s="80"/>
      <c r="O35" s="75" t="s">
        <v>53</v>
      </c>
      <c r="AI35"/>
      <c r="AL35" s="1"/>
    </row>
    <row r="36" spans="1:38" ht="27" customHeight="1">
      <c r="A36" s="82"/>
      <c r="B36" s="47" t="s">
        <v>33</v>
      </c>
      <c r="C36" s="97">
        <v>0.6</v>
      </c>
      <c r="D36" s="98">
        <v>85572737</v>
      </c>
      <c r="E36" s="98">
        <v>157484067</v>
      </c>
      <c r="F36" s="48"/>
      <c r="G36" s="49"/>
      <c r="H36" s="137">
        <f>D36/E36</f>
        <v>0.5433739338215084</v>
      </c>
      <c r="I36" s="72"/>
      <c r="J36" s="78"/>
      <c r="K36" s="78"/>
      <c r="L36" s="78"/>
      <c r="M36" s="80"/>
      <c r="O36" s="75" t="s">
        <v>65</v>
      </c>
      <c r="AI36"/>
      <c r="AL36" s="1"/>
    </row>
    <row r="37" spans="1:38" ht="27" customHeight="1">
      <c r="A37" s="82"/>
      <c r="B37" s="35" t="s">
        <v>34</v>
      </c>
      <c r="C37" s="85">
        <v>0.8</v>
      </c>
      <c r="D37" s="8">
        <v>104855088</v>
      </c>
      <c r="E37" s="8">
        <f>+E36</f>
        <v>157484067</v>
      </c>
      <c r="F37" s="30"/>
      <c r="G37" s="29"/>
      <c r="H37" s="86">
        <f>D37/E37</f>
        <v>0.6658139454831326</v>
      </c>
      <c r="I37" s="43"/>
      <c r="J37" s="78"/>
      <c r="K37" s="78"/>
      <c r="L37" s="78"/>
      <c r="M37" s="80"/>
      <c r="O37" s="75" t="s">
        <v>66</v>
      </c>
      <c r="AI37"/>
      <c r="AL37" s="1"/>
    </row>
    <row r="38" spans="1:38" ht="27" customHeight="1">
      <c r="A38" s="82"/>
      <c r="B38" s="35" t="s">
        <v>35</v>
      </c>
      <c r="C38" s="85">
        <v>1</v>
      </c>
      <c r="D38" s="8">
        <v>137188481</v>
      </c>
      <c r="E38" s="8">
        <f>+E37-404542</f>
        <v>157079525</v>
      </c>
      <c r="F38" s="30"/>
      <c r="G38" s="29"/>
      <c r="H38" s="86">
        <f>D38/E38</f>
        <v>0.8733695941593915</v>
      </c>
      <c r="I38" s="43"/>
      <c r="J38" s="78"/>
      <c r="K38" s="78"/>
      <c r="L38" s="78"/>
      <c r="M38" s="80"/>
      <c r="O38" s="21" t="s">
        <v>69</v>
      </c>
      <c r="AI38"/>
      <c r="AL38" s="1"/>
    </row>
    <row r="39" spans="1:38" ht="27" customHeight="1" thickBot="1">
      <c r="A39" s="82"/>
      <c r="B39" s="36" t="s">
        <v>36</v>
      </c>
      <c r="C39" s="91">
        <v>1</v>
      </c>
      <c r="D39" s="37">
        <v>149780725</v>
      </c>
      <c r="E39" s="37">
        <v>149780725</v>
      </c>
      <c r="F39" s="38"/>
      <c r="G39" s="39"/>
      <c r="H39" s="138">
        <f>D39/E39</f>
        <v>1</v>
      </c>
      <c r="I39" s="45"/>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123" customHeight="1" thickBot="1">
      <c r="A61" s="10" t="s">
        <v>33</v>
      </c>
      <c r="B61" s="154" t="s">
        <v>193</v>
      </c>
      <c r="C61" s="155"/>
      <c r="D61" s="155"/>
      <c r="E61" s="155"/>
      <c r="F61" s="135" t="s">
        <v>144</v>
      </c>
      <c r="G61" s="135"/>
      <c r="H61" s="156" t="s">
        <v>190</v>
      </c>
      <c r="I61" s="157"/>
      <c r="J61" s="157"/>
      <c r="K61" s="157"/>
      <c r="L61" s="157"/>
      <c r="M61" s="158"/>
      <c r="AN61" s="1" t="e">
        <f>AN59+1</f>
        <v>#REF!</v>
      </c>
    </row>
    <row r="62" spans="1:40" ht="95.25" customHeight="1" thickBot="1">
      <c r="A62" s="10" t="s">
        <v>34</v>
      </c>
      <c r="B62" s="225" t="s">
        <v>194</v>
      </c>
      <c r="C62" s="226"/>
      <c r="D62" s="226"/>
      <c r="E62" s="226"/>
      <c r="F62" s="34"/>
      <c r="G62" s="135" t="s">
        <v>144</v>
      </c>
      <c r="H62" s="156"/>
      <c r="I62" s="157"/>
      <c r="J62" s="157"/>
      <c r="K62" s="157"/>
      <c r="L62" s="157"/>
      <c r="M62" s="158"/>
      <c r="AN62" s="1" t="e">
        <f t="shared" si="0"/>
        <v>#REF!</v>
      </c>
    </row>
    <row r="63" spans="1:40" ht="102.75" customHeight="1" thickBot="1">
      <c r="A63" s="10" t="s">
        <v>41</v>
      </c>
      <c r="B63" s="225" t="s">
        <v>195</v>
      </c>
      <c r="C63" s="226"/>
      <c r="D63" s="226"/>
      <c r="E63" s="226"/>
      <c r="F63" s="34"/>
      <c r="G63" s="34"/>
      <c r="H63" s="144" t="s">
        <v>188</v>
      </c>
      <c r="I63" s="145"/>
      <c r="J63" s="145"/>
      <c r="K63" s="145"/>
      <c r="L63" s="145"/>
      <c r="M63" s="146"/>
      <c r="AN63" s="1" t="e">
        <f>#REF!+1</f>
        <v>#REF!</v>
      </c>
    </row>
    <row r="64" spans="1:40" ht="97.5" customHeight="1" thickBot="1">
      <c r="A64" s="10" t="s">
        <v>36</v>
      </c>
      <c r="B64" s="225" t="s">
        <v>200</v>
      </c>
      <c r="C64" s="226"/>
      <c r="D64" s="226"/>
      <c r="E64" s="226"/>
      <c r="F64" s="34"/>
      <c r="G64" s="34" t="s">
        <v>172</v>
      </c>
      <c r="H64" s="144" t="s">
        <v>201</v>
      </c>
      <c r="I64" s="145"/>
      <c r="J64" s="145"/>
      <c r="K64" s="145"/>
      <c r="L64" s="145"/>
      <c r="M64" s="146"/>
      <c r="AN64" s="1" t="e">
        <f t="shared" si="0"/>
        <v>#REF!</v>
      </c>
    </row>
    <row r="65" spans="1:40" ht="198.75" customHeight="1" thickBot="1">
      <c r="A65" s="10" t="s">
        <v>42</v>
      </c>
      <c r="B65" s="225" t="s">
        <v>202</v>
      </c>
      <c r="C65" s="226"/>
      <c r="D65" s="226"/>
      <c r="E65" s="226"/>
      <c r="F65" s="34"/>
      <c r="G65" s="34" t="s">
        <v>172</v>
      </c>
      <c r="H65" s="144" t="s">
        <v>201</v>
      </c>
      <c r="I65" s="145"/>
      <c r="J65" s="145"/>
      <c r="K65" s="145"/>
      <c r="L65" s="145"/>
      <c r="M65" s="146"/>
      <c r="AN65" s="1" t="e">
        <f>#REF!+1</f>
        <v>#REF!</v>
      </c>
    </row>
    <row r="66" spans="1:40" ht="24.75" customHeight="1">
      <c r="A66" s="78"/>
      <c r="B66" s="171"/>
      <c r="C66" s="171"/>
      <c r="D66" s="171"/>
      <c r="E66" s="171"/>
      <c r="F66" s="171"/>
      <c r="G66" s="171"/>
      <c r="H66" s="171"/>
      <c r="I66" s="171"/>
      <c r="J66" s="171"/>
      <c r="K66" s="171"/>
      <c r="L66" s="171"/>
      <c r="M66" s="171"/>
      <c r="AN66" s="1" t="e">
        <f t="shared" si="0"/>
        <v>#REF!</v>
      </c>
    </row>
    <row r="67" spans="1:40" ht="24.75" customHeight="1" hidden="1">
      <c r="A67" s="78"/>
      <c r="B67" s="171"/>
      <c r="C67" s="171"/>
      <c r="D67" s="171"/>
      <c r="E67" s="171"/>
      <c r="F67" s="171"/>
      <c r="G67" s="171"/>
      <c r="H67" s="171"/>
      <c r="I67" s="171"/>
      <c r="J67" s="171"/>
      <c r="K67" s="171"/>
      <c r="L67" s="171"/>
      <c r="M67" s="171"/>
      <c r="AN67" s="1" t="e">
        <f t="shared" si="0"/>
        <v>#REF!</v>
      </c>
    </row>
    <row r="68" spans="1:40" ht="24.75" customHeight="1" hidden="1">
      <c r="A68" s="78"/>
      <c r="B68" s="171"/>
      <c r="C68" s="171"/>
      <c r="D68" s="171"/>
      <c r="E68" s="171"/>
      <c r="F68" s="171"/>
      <c r="G68" s="171"/>
      <c r="H68" s="171"/>
      <c r="I68" s="171"/>
      <c r="J68" s="171"/>
      <c r="K68" s="171"/>
      <c r="L68" s="171"/>
      <c r="M68" s="171"/>
      <c r="AN68" s="1" t="e">
        <f t="shared" si="0"/>
        <v>#REF!</v>
      </c>
    </row>
    <row r="69" spans="1:13" ht="24.75" customHeight="1" hidden="1">
      <c r="A69" s="78"/>
      <c r="B69" s="171"/>
      <c r="C69" s="171"/>
      <c r="D69" s="171"/>
      <c r="E69" s="171"/>
      <c r="F69" s="171"/>
      <c r="G69" s="171"/>
      <c r="H69" s="171"/>
      <c r="I69" s="171"/>
      <c r="J69" s="171"/>
      <c r="K69" s="171"/>
      <c r="L69" s="171"/>
      <c r="M69" s="171"/>
    </row>
    <row r="70" spans="1:13" ht="24.75" customHeight="1" hidden="1">
      <c r="A70" s="78"/>
      <c r="B70" s="171"/>
      <c r="C70" s="171"/>
      <c r="D70" s="171"/>
      <c r="E70" s="171"/>
      <c r="F70" s="171"/>
      <c r="G70" s="171"/>
      <c r="H70" s="171"/>
      <c r="I70" s="171"/>
      <c r="J70" s="171"/>
      <c r="K70" s="171"/>
      <c r="L70" s="171"/>
      <c r="M70" s="171"/>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70"/>
      <c r="G86" s="170"/>
      <c r="H86" s="170"/>
      <c r="I86" s="11" t="s">
        <v>43</v>
      </c>
      <c r="K86" s="12"/>
    </row>
    <row r="87" spans="2:11" ht="15" hidden="1">
      <c r="B87" s="78"/>
      <c r="C87" s="78"/>
      <c r="D87" s="78"/>
      <c r="E87" s="78"/>
      <c r="F87" s="170"/>
      <c r="G87" s="170"/>
      <c r="H87" s="170"/>
      <c r="I87" s="11" t="s">
        <v>44</v>
      </c>
      <c r="K87" s="12"/>
    </row>
    <row r="88" spans="2:11" ht="15" hidden="1">
      <c r="B88" s="78"/>
      <c r="C88" s="78"/>
      <c r="D88" s="78"/>
      <c r="E88" s="78"/>
      <c r="F88" s="170"/>
      <c r="G88" s="170"/>
      <c r="H88" s="170"/>
      <c r="I88" s="11" t="s">
        <v>45</v>
      </c>
      <c r="K88" s="12"/>
    </row>
    <row r="89" spans="2:11" ht="15" hidden="1">
      <c r="B89" s="78"/>
      <c r="C89" s="78"/>
      <c r="D89" s="78"/>
      <c r="E89" s="78"/>
      <c r="F89" s="170"/>
      <c r="G89" s="170"/>
      <c r="H89" s="170"/>
      <c r="K89" s="12"/>
    </row>
    <row r="90" spans="2:11" ht="15" hidden="1">
      <c r="B90" s="78"/>
      <c r="C90" s="78"/>
      <c r="D90" s="78"/>
      <c r="E90" s="78"/>
      <c r="F90" s="170"/>
      <c r="G90" s="170"/>
      <c r="H90" s="170"/>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3" dxfId="2" operator="between">
      <formula>$L$31</formula>
      <formula>$M$31</formula>
    </cfRule>
    <cfRule type="cellIs" priority="14" dxfId="1" operator="between">
      <formula>$L$30</formula>
      <formula>$M$30</formula>
    </cfRule>
    <cfRule type="cellIs" priority="15" dxfId="0" operator="between">
      <formula>#REF!</formula>
      <formula>$M$29</formula>
    </cfRule>
  </conditionalFormatting>
  <conditionalFormatting sqref="H36: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6: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5.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3">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78" t="s">
        <v>6</v>
      </c>
    </row>
    <row r="4" spans="1:15" ht="14.25" customHeight="1" thickBot="1">
      <c r="A4" s="13"/>
      <c r="B4" s="14"/>
      <c r="C4" s="15"/>
      <c r="D4" s="15"/>
      <c r="E4" s="15"/>
      <c r="F4" s="15"/>
      <c r="G4" s="15"/>
      <c r="H4" s="15"/>
      <c r="I4" s="15"/>
      <c r="J4" s="15"/>
      <c r="K4" s="16"/>
      <c r="L4" s="16"/>
      <c r="M4" s="17"/>
      <c r="O4" s="78" t="s">
        <v>8</v>
      </c>
    </row>
    <row r="5" spans="1:15" ht="13.5" thickBot="1">
      <c r="A5" s="151" t="s">
        <v>60</v>
      </c>
      <c r="B5" s="152"/>
      <c r="C5" s="152"/>
      <c r="D5" s="152"/>
      <c r="E5" s="152"/>
      <c r="F5" s="152"/>
      <c r="G5" s="152"/>
      <c r="H5" s="152"/>
      <c r="I5" s="152"/>
      <c r="J5" s="152"/>
      <c r="K5" s="152"/>
      <c r="L5" s="152"/>
      <c r="M5" s="153"/>
      <c r="O5" s="78"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78" t="s">
        <v>13</v>
      </c>
    </row>
    <row r="8" spans="1:15" ht="30" customHeight="1" thickBot="1">
      <c r="A8" s="176" t="s">
        <v>4</v>
      </c>
      <c r="B8" s="177"/>
      <c r="C8" s="212" t="s">
        <v>125</v>
      </c>
      <c r="D8" s="213"/>
      <c r="E8" s="213"/>
      <c r="F8" s="213"/>
      <c r="G8" s="213"/>
      <c r="H8" s="213"/>
      <c r="I8" s="213"/>
      <c r="J8" s="213"/>
      <c r="K8" s="213"/>
      <c r="L8" s="213"/>
      <c r="M8" s="214"/>
      <c r="O8" s="78" t="s">
        <v>18</v>
      </c>
    </row>
    <row r="9" spans="1:16" ht="30" customHeight="1" thickBot="1">
      <c r="A9" s="176" t="s">
        <v>5</v>
      </c>
      <c r="B9" s="177"/>
      <c r="C9" s="222" t="s">
        <v>68</v>
      </c>
      <c r="D9" s="223"/>
      <c r="E9" s="223"/>
      <c r="F9" s="223"/>
      <c r="G9" s="223"/>
      <c r="H9" s="223"/>
      <c r="I9" s="223"/>
      <c r="J9" s="223"/>
      <c r="K9" s="223"/>
      <c r="L9" s="223"/>
      <c r="M9" s="224"/>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76" t="s">
        <v>7</v>
      </c>
      <c r="B11" s="177"/>
      <c r="C11" s="208" t="s">
        <v>156</v>
      </c>
      <c r="D11" s="209"/>
      <c r="E11" s="209"/>
      <c r="F11" s="209"/>
      <c r="G11" s="209"/>
      <c r="H11" s="209"/>
      <c r="I11" s="209"/>
      <c r="J11" s="209"/>
      <c r="K11" s="28" t="s">
        <v>82</v>
      </c>
      <c r="L11" s="210" t="s">
        <v>179</v>
      </c>
      <c r="M11" s="211"/>
      <c r="O11" s="78" t="s">
        <v>21</v>
      </c>
    </row>
    <row r="12" spans="1:15" ht="30" customHeight="1" thickBot="1">
      <c r="A12" s="176" t="s">
        <v>9</v>
      </c>
      <c r="B12" s="177"/>
      <c r="C12" s="212" t="s">
        <v>157</v>
      </c>
      <c r="D12" s="213"/>
      <c r="E12" s="213"/>
      <c r="F12" s="213"/>
      <c r="G12" s="213"/>
      <c r="H12" s="213"/>
      <c r="I12" s="213"/>
      <c r="J12" s="213"/>
      <c r="K12" s="213"/>
      <c r="L12" s="213"/>
      <c r="M12" s="214"/>
      <c r="O12" s="78" t="s">
        <v>0</v>
      </c>
    </row>
    <row r="13" spans="1:15" ht="30" customHeight="1" thickBot="1">
      <c r="A13" s="176" t="s">
        <v>98</v>
      </c>
      <c r="B13" s="177"/>
      <c r="C13" s="212" t="s">
        <v>158</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2" t="s">
        <v>135</v>
      </c>
      <c r="D15" s="213"/>
      <c r="E15" s="213"/>
      <c r="F15" s="213"/>
      <c r="G15" s="213"/>
      <c r="H15" s="213"/>
      <c r="I15" s="213"/>
      <c r="J15" s="213"/>
      <c r="K15" s="213"/>
      <c r="L15" s="213"/>
      <c r="M15" s="214"/>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78" t="s">
        <v>27</v>
      </c>
    </row>
    <row r="19" spans="1:15" ht="30" customHeight="1" thickBot="1">
      <c r="A19" s="193" t="s">
        <v>155</v>
      </c>
      <c r="B19" s="194"/>
      <c r="C19" s="199" t="s">
        <v>85</v>
      </c>
      <c r="D19" s="187"/>
      <c r="E19" s="4">
        <v>1</v>
      </c>
      <c r="F19" s="202" t="s">
        <v>136</v>
      </c>
      <c r="G19" s="203"/>
      <c r="H19" s="204"/>
      <c r="I19" s="84" t="s">
        <v>97</v>
      </c>
      <c r="J19" s="205" t="s">
        <v>138</v>
      </c>
      <c r="K19" s="206"/>
      <c r="L19" s="207"/>
      <c r="M19" s="7" t="s">
        <v>122</v>
      </c>
      <c r="O19" s="78" t="s">
        <v>28</v>
      </c>
    </row>
    <row r="20" spans="1:15" ht="30" customHeight="1" thickBot="1">
      <c r="A20" s="195"/>
      <c r="B20" s="196"/>
      <c r="C20" s="200"/>
      <c r="D20" s="188"/>
      <c r="E20" s="4">
        <v>2</v>
      </c>
      <c r="F20" s="202" t="s">
        <v>137</v>
      </c>
      <c r="G20" s="203"/>
      <c r="H20" s="204"/>
      <c r="I20" s="84" t="s">
        <v>97</v>
      </c>
      <c r="J20" s="205" t="s">
        <v>138</v>
      </c>
      <c r="K20" s="206"/>
      <c r="L20" s="207"/>
      <c r="M20" s="7" t="s">
        <v>122</v>
      </c>
      <c r="O20" s="78" t="s">
        <v>3</v>
      </c>
    </row>
    <row r="21" spans="1:15" ht="30" customHeight="1" thickBot="1">
      <c r="A21" s="195"/>
      <c r="B21" s="196"/>
      <c r="C21" s="200"/>
      <c r="D21" s="188"/>
      <c r="E21" s="4"/>
      <c r="F21" s="202"/>
      <c r="G21" s="203"/>
      <c r="H21" s="204"/>
      <c r="I21" s="84"/>
      <c r="J21" s="205"/>
      <c r="K21" s="206"/>
      <c r="L21" s="207"/>
      <c r="M21" s="7"/>
      <c r="O21" s="78" t="s">
        <v>29</v>
      </c>
    </row>
    <row r="22" spans="1:15" ht="30" customHeight="1" thickBot="1">
      <c r="A22" s="197"/>
      <c r="B22" s="198"/>
      <c r="C22" s="201"/>
      <c r="D22" s="190"/>
      <c r="E22" s="4"/>
      <c r="F22" s="202"/>
      <c r="G22" s="203"/>
      <c r="H22" s="204"/>
      <c r="I22" s="84"/>
      <c r="J22" s="205"/>
      <c r="K22" s="206"/>
      <c r="L22" s="207"/>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10</v>
      </c>
      <c r="C24" s="50" t="s">
        <v>73</v>
      </c>
      <c r="D24" s="83" t="s">
        <v>18</v>
      </c>
      <c r="E24" s="6" t="s">
        <v>23</v>
      </c>
      <c r="F24" s="59">
        <v>1</v>
      </c>
      <c r="G24" s="6" t="s">
        <v>96</v>
      </c>
      <c r="H24" s="55" t="s">
        <v>147</v>
      </c>
      <c r="I24" s="6" t="s">
        <v>106</v>
      </c>
      <c r="J24" s="55"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55" t="s">
        <v>147</v>
      </c>
      <c r="H26" s="55" t="s">
        <v>147</v>
      </c>
      <c r="I26" s="55" t="s">
        <v>147</v>
      </c>
      <c r="J26" s="55" t="s">
        <v>147</v>
      </c>
      <c r="K26" s="55" t="s">
        <v>147</v>
      </c>
      <c r="L26" s="172" t="s">
        <v>147</v>
      </c>
      <c r="M26" s="173"/>
      <c r="O26" s="75" t="s">
        <v>61</v>
      </c>
    </row>
    <row r="27" spans="1:15" ht="30" customHeight="1" thickBot="1">
      <c r="A27" s="73"/>
      <c r="B27" s="70"/>
      <c r="C27" s="69"/>
      <c r="D27" s="69"/>
      <c r="E27" s="150"/>
      <c r="F27" s="71" t="s">
        <v>118</v>
      </c>
      <c r="G27" s="55" t="s">
        <v>147</v>
      </c>
      <c r="H27" s="55" t="s">
        <v>147</v>
      </c>
      <c r="I27" s="55" t="s">
        <v>147</v>
      </c>
      <c r="J27" s="55" t="s">
        <v>147</v>
      </c>
      <c r="K27" s="55" t="s">
        <v>147</v>
      </c>
      <c r="L27" s="172" t="s">
        <v>147</v>
      </c>
      <c r="M27" s="173"/>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64" t="s">
        <v>94</v>
      </c>
      <c r="B29" s="165"/>
      <c r="C29" s="166"/>
      <c r="D29" s="182" t="s">
        <v>77</v>
      </c>
      <c r="E29" s="183"/>
      <c r="F29" s="79">
        <v>85.01</v>
      </c>
      <c r="G29" s="31" t="s">
        <v>87</v>
      </c>
      <c r="H29" s="90">
        <v>1</v>
      </c>
      <c r="I29" s="184" t="s">
        <v>88</v>
      </c>
      <c r="J29" s="185"/>
      <c r="K29" s="25"/>
      <c r="L29" s="186"/>
      <c r="M29" s="187"/>
      <c r="O29" s="75" t="s">
        <v>51</v>
      </c>
      <c r="AN29" s="1" t="e">
        <f>AN28+1</f>
        <v>#REF!</v>
      </c>
    </row>
    <row r="30" spans="1:40" ht="24.75" customHeight="1" thickBot="1">
      <c r="A30" s="179"/>
      <c r="B30" s="180"/>
      <c r="C30" s="181"/>
      <c r="D30" s="191" t="s">
        <v>78</v>
      </c>
      <c r="E30" s="192"/>
      <c r="F30" s="81">
        <v>60.01</v>
      </c>
      <c r="G30" s="32" t="s">
        <v>87</v>
      </c>
      <c r="H30" s="89">
        <v>0.85</v>
      </c>
      <c r="I30" s="23"/>
      <c r="J30" s="24"/>
      <c r="K30" s="24"/>
      <c r="L30" s="170"/>
      <c r="M30" s="188"/>
      <c r="O30" s="75" t="s">
        <v>52</v>
      </c>
      <c r="AN30" s="1" t="e">
        <f>#REF!+1</f>
        <v>#REF!</v>
      </c>
    </row>
    <row r="31" spans="1:40" ht="24.75" customHeight="1" thickBot="1">
      <c r="A31" s="167"/>
      <c r="B31" s="168"/>
      <c r="C31" s="169"/>
      <c r="D31" s="174" t="s">
        <v>79</v>
      </c>
      <c r="E31" s="175"/>
      <c r="F31" s="87">
        <v>0</v>
      </c>
      <c r="G31" s="33" t="s">
        <v>87</v>
      </c>
      <c r="H31" s="88">
        <v>0.6</v>
      </c>
      <c r="I31" s="26"/>
      <c r="J31" s="27"/>
      <c r="K31" s="27"/>
      <c r="L31" s="189"/>
      <c r="M31" s="190"/>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Ejecución pagos PAC en el periodo</v>
      </c>
      <c r="E35" s="41" t="str">
        <f>F20</f>
        <v>Presupuesto programado PAC en el periodo</v>
      </c>
      <c r="F35" s="41">
        <f>F21</f>
        <v>0</v>
      </c>
      <c r="G35" s="41">
        <f>F22</f>
        <v>0</v>
      </c>
      <c r="H35" s="46" t="s">
        <v>89</v>
      </c>
      <c r="I35" s="42" t="s">
        <v>93</v>
      </c>
      <c r="J35" s="78"/>
      <c r="K35" s="78"/>
      <c r="L35" s="78"/>
      <c r="M35" s="80"/>
      <c r="O35" s="75" t="s">
        <v>53</v>
      </c>
      <c r="AI35"/>
      <c r="AL35" s="1"/>
    </row>
    <row r="36" spans="1:38" ht="27" customHeight="1">
      <c r="A36" s="82"/>
      <c r="B36" s="47" t="s">
        <v>33</v>
      </c>
      <c r="C36" s="85">
        <v>1</v>
      </c>
      <c r="D36" s="92">
        <v>1620144079</v>
      </c>
      <c r="E36" s="92">
        <v>1774799954</v>
      </c>
      <c r="F36" s="48"/>
      <c r="G36" s="49"/>
      <c r="H36" s="86">
        <f>D36/E36</f>
        <v>0.9128601087398946</v>
      </c>
      <c r="I36" s="72">
        <v>0.91</v>
      </c>
      <c r="J36" s="78"/>
      <c r="K36" s="78"/>
      <c r="L36" s="78"/>
      <c r="M36" s="80"/>
      <c r="O36" s="75" t="s">
        <v>65</v>
      </c>
      <c r="AI36"/>
      <c r="AL36" s="1"/>
    </row>
    <row r="37" spans="1:38" ht="27" customHeight="1">
      <c r="A37" s="82"/>
      <c r="B37" s="35" t="s">
        <v>34</v>
      </c>
      <c r="C37" s="85">
        <v>1</v>
      </c>
      <c r="D37" s="8">
        <v>2368121219</v>
      </c>
      <c r="E37" s="8">
        <v>2494279143</v>
      </c>
      <c r="F37" s="30"/>
      <c r="G37" s="29"/>
      <c r="H37" s="86">
        <f>D37/E37</f>
        <v>0.9494210885120647</v>
      </c>
      <c r="I37" s="43">
        <v>0.95</v>
      </c>
      <c r="J37" s="78"/>
      <c r="K37" s="78"/>
      <c r="L37" s="78"/>
      <c r="M37" s="80"/>
      <c r="O37" s="75" t="s">
        <v>66</v>
      </c>
      <c r="AI37"/>
      <c r="AL37" s="1"/>
    </row>
    <row r="38" spans="1:38" ht="27" customHeight="1">
      <c r="A38" s="82"/>
      <c r="B38" s="35" t="s">
        <v>35</v>
      </c>
      <c r="C38" s="85">
        <v>1</v>
      </c>
      <c r="D38" s="8">
        <v>1889660602</v>
      </c>
      <c r="E38" s="8">
        <v>2108316872</v>
      </c>
      <c r="F38" s="30"/>
      <c r="G38" s="29"/>
      <c r="H38" s="86">
        <f>D38/E38</f>
        <v>0.8962887064539888</v>
      </c>
      <c r="I38" s="43">
        <v>0.9</v>
      </c>
      <c r="J38" s="78"/>
      <c r="K38" s="78"/>
      <c r="L38" s="78"/>
      <c r="M38" s="80"/>
      <c r="O38" s="21" t="s">
        <v>69</v>
      </c>
      <c r="AI38"/>
      <c r="AL38" s="1"/>
    </row>
    <row r="39" spans="1:38" ht="27" customHeight="1" thickBot="1">
      <c r="A39" s="82"/>
      <c r="B39" s="36" t="s">
        <v>36</v>
      </c>
      <c r="C39" s="91">
        <v>1</v>
      </c>
      <c r="D39" s="37">
        <v>1548550728</v>
      </c>
      <c r="E39" s="37">
        <v>1693073465</v>
      </c>
      <c r="F39" s="38"/>
      <c r="G39" s="39"/>
      <c r="H39" s="44">
        <f>D39/E39</f>
        <v>0.9146388269690353</v>
      </c>
      <c r="I39" s="45">
        <v>0.91</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86.25" customHeight="1" thickBot="1">
      <c r="A61" s="10" t="s">
        <v>33</v>
      </c>
      <c r="B61" s="154" t="s">
        <v>171</v>
      </c>
      <c r="C61" s="155"/>
      <c r="D61" s="155"/>
      <c r="E61" s="155"/>
      <c r="F61" s="34"/>
      <c r="G61" s="120" t="s">
        <v>172</v>
      </c>
      <c r="H61" s="156"/>
      <c r="I61" s="157"/>
      <c r="J61" s="157"/>
      <c r="K61" s="157"/>
      <c r="L61" s="157"/>
      <c r="M61" s="158"/>
      <c r="AN61" s="1" t="e">
        <f>AN59+1</f>
        <v>#REF!</v>
      </c>
    </row>
    <row r="62" spans="1:40" ht="80.25" customHeight="1" thickBot="1">
      <c r="A62" s="10" t="s">
        <v>34</v>
      </c>
      <c r="B62" s="154" t="s">
        <v>173</v>
      </c>
      <c r="C62" s="155"/>
      <c r="D62" s="155"/>
      <c r="E62" s="155"/>
      <c r="F62" s="34"/>
      <c r="G62" s="120" t="s">
        <v>172</v>
      </c>
      <c r="H62" s="156"/>
      <c r="I62" s="157"/>
      <c r="J62" s="157"/>
      <c r="K62" s="157"/>
      <c r="L62" s="157"/>
      <c r="M62" s="158"/>
      <c r="AN62" s="1" t="e">
        <f t="shared" si="0"/>
        <v>#REF!</v>
      </c>
    </row>
    <row r="63" spans="1:40" ht="107.25" customHeight="1" thickBot="1">
      <c r="A63" s="10" t="s">
        <v>41</v>
      </c>
      <c r="B63" s="154" t="s">
        <v>180</v>
      </c>
      <c r="C63" s="155"/>
      <c r="D63" s="155"/>
      <c r="E63" s="155"/>
      <c r="F63" s="34"/>
      <c r="G63" s="121" t="s">
        <v>172</v>
      </c>
      <c r="H63" s="156"/>
      <c r="I63" s="157"/>
      <c r="J63" s="157"/>
      <c r="K63" s="157"/>
      <c r="L63" s="157"/>
      <c r="M63" s="158"/>
      <c r="AN63" s="1" t="e">
        <f>#REF!+1</f>
        <v>#REF!</v>
      </c>
    </row>
    <row r="64" spans="1:40" ht="80.25" customHeight="1" thickBot="1">
      <c r="A64" s="10" t="s">
        <v>36</v>
      </c>
      <c r="B64" s="154" t="s">
        <v>203</v>
      </c>
      <c r="C64" s="155"/>
      <c r="D64" s="155"/>
      <c r="E64" s="155"/>
      <c r="F64" s="34"/>
      <c r="G64" s="139" t="s">
        <v>172</v>
      </c>
      <c r="H64" s="156"/>
      <c r="I64" s="157"/>
      <c r="J64" s="157"/>
      <c r="K64" s="157"/>
      <c r="L64" s="157"/>
      <c r="M64" s="158"/>
      <c r="AN64" s="1" t="e">
        <f t="shared" si="0"/>
        <v>#REF!</v>
      </c>
    </row>
    <row r="65" spans="1:40" ht="50.25" customHeight="1" thickBot="1">
      <c r="A65" s="10" t="s">
        <v>42</v>
      </c>
      <c r="B65" s="154"/>
      <c r="C65" s="155"/>
      <c r="D65" s="155"/>
      <c r="E65" s="155"/>
      <c r="F65" s="34"/>
      <c r="G65" s="34"/>
      <c r="H65" s="156"/>
      <c r="I65" s="157"/>
      <c r="J65" s="157"/>
      <c r="K65" s="157"/>
      <c r="L65" s="157"/>
      <c r="M65" s="158"/>
      <c r="AN65" s="1" t="e">
        <f>#REF!+1</f>
        <v>#REF!</v>
      </c>
    </row>
    <row r="66" spans="1:40" ht="24.75" customHeight="1">
      <c r="A66" s="78"/>
      <c r="B66" s="171"/>
      <c r="C66" s="171"/>
      <c r="D66" s="171"/>
      <c r="E66" s="171"/>
      <c r="F66" s="171"/>
      <c r="G66" s="171"/>
      <c r="H66" s="171"/>
      <c r="I66" s="171"/>
      <c r="J66" s="171"/>
      <c r="K66" s="171"/>
      <c r="L66" s="171"/>
      <c r="M66" s="171"/>
      <c r="AN66" s="1" t="e">
        <f t="shared" si="0"/>
        <v>#REF!</v>
      </c>
    </row>
    <row r="67" spans="1:40" ht="24.75" customHeight="1" hidden="1">
      <c r="A67" s="78"/>
      <c r="B67" s="171"/>
      <c r="C67" s="171"/>
      <c r="D67" s="171"/>
      <c r="E67" s="171"/>
      <c r="F67" s="171"/>
      <c r="G67" s="171"/>
      <c r="H67" s="171"/>
      <c r="I67" s="171"/>
      <c r="J67" s="171"/>
      <c r="K67" s="171"/>
      <c r="L67" s="171"/>
      <c r="M67" s="171"/>
      <c r="AN67" s="1" t="e">
        <f t="shared" si="0"/>
        <v>#REF!</v>
      </c>
    </row>
    <row r="68" spans="1:40" ht="24.75" customHeight="1" hidden="1">
      <c r="A68" s="78"/>
      <c r="B68" s="171"/>
      <c r="C68" s="171"/>
      <c r="D68" s="171"/>
      <c r="E68" s="171"/>
      <c r="F68" s="171"/>
      <c r="G68" s="171"/>
      <c r="H68" s="171"/>
      <c r="I68" s="171"/>
      <c r="J68" s="171"/>
      <c r="K68" s="171"/>
      <c r="L68" s="171"/>
      <c r="M68" s="171"/>
      <c r="AN68" s="1" t="e">
        <f t="shared" si="0"/>
        <v>#REF!</v>
      </c>
    </row>
    <row r="69" spans="1:13" ht="24.75" customHeight="1" hidden="1">
      <c r="A69" s="78"/>
      <c r="B69" s="171"/>
      <c r="C69" s="171"/>
      <c r="D69" s="171"/>
      <c r="E69" s="171"/>
      <c r="F69" s="171"/>
      <c r="G69" s="171"/>
      <c r="H69" s="171"/>
      <c r="I69" s="171"/>
      <c r="J69" s="171"/>
      <c r="K69" s="171"/>
      <c r="L69" s="171"/>
      <c r="M69" s="171"/>
    </row>
    <row r="70" spans="1:13" ht="24.75" customHeight="1" hidden="1">
      <c r="A70" s="78"/>
      <c r="B70" s="171"/>
      <c r="C70" s="171"/>
      <c r="D70" s="171"/>
      <c r="E70" s="171"/>
      <c r="F70" s="171"/>
      <c r="G70" s="171"/>
      <c r="H70" s="171"/>
      <c r="I70" s="171"/>
      <c r="J70" s="171"/>
      <c r="K70" s="171"/>
      <c r="L70" s="171"/>
      <c r="M70" s="171"/>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70"/>
      <c r="G86" s="170"/>
      <c r="H86" s="170"/>
      <c r="I86" s="11" t="s">
        <v>43</v>
      </c>
      <c r="K86" s="12"/>
    </row>
    <row r="87" spans="2:11" ht="15" hidden="1">
      <c r="B87" s="78"/>
      <c r="C87" s="78"/>
      <c r="D87" s="78"/>
      <c r="E87" s="78"/>
      <c r="F87" s="170"/>
      <c r="G87" s="170"/>
      <c r="H87" s="170"/>
      <c r="I87" s="11" t="s">
        <v>44</v>
      </c>
      <c r="K87" s="12"/>
    </row>
    <row r="88" spans="2:11" ht="15" hidden="1">
      <c r="B88" s="78"/>
      <c r="C88" s="78"/>
      <c r="D88" s="78"/>
      <c r="E88" s="78"/>
      <c r="F88" s="170"/>
      <c r="G88" s="170"/>
      <c r="H88" s="170"/>
      <c r="I88" s="11" t="s">
        <v>45</v>
      </c>
      <c r="K88" s="12"/>
    </row>
    <row r="89" spans="2:11" ht="15" hidden="1">
      <c r="B89" s="78"/>
      <c r="C89" s="78"/>
      <c r="D89" s="78"/>
      <c r="E89" s="78"/>
      <c r="F89" s="170"/>
      <c r="G89" s="170"/>
      <c r="H89" s="170"/>
      <c r="K89" s="12"/>
    </row>
    <row r="90" spans="2:11" ht="15" hidden="1">
      <c r="B90" s="78"/>
      <c r="C90" s="78"/>
      <c r="D90" s="78"/>
      <c r="E90" s="78"/>
      <c r="F90" s="170"/>
      <c r="G90" s="170"/>
      <c r="H90" s="170"/>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9" dxfId="2" operator="between">
      <formula>$L$31</formula>
      <formula>$M$31</formula>
    </cfRule>
    <cfRule type="cellIs" priority="20" dxfId="1" operator="between">
      <formula>$L$30</formula>
      <formula>$M$30</formula>
    </cfRule>
    <cfRule type="cellIs" priority="21" dxfId="0" operator="between">
      <formula>#REF!</formula>
      <formula>$M$29</formula>
    </cfRule>
  </conditionalFormatting>
  <conditionalFormatting sqref="H36">
    <cfRule type="cellIs" priority="16" dxfId="2" operator="between">
      <formula>$K$34</formula>
      <formula>$L$34</formula>
    </cfRule>
    <cfRule type="cellIs" priority="17" dxfId="1" operator="between">
      <formula>$K$32</formula>
      <formula>$L$32</formula>
    </cfRule>
    <cfRule type="cellIs" priority="18" dxfId="0" operator="between">
      <formula>$K$30</formula>
      <formula>$L$30</formula>
    </cfRule>
  </conditionalFormatting>
  <conditionalFormatting sqref="H36">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6.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3">
      <selection activeCell="G64" sqref="G64"/>
    </sheetView>
  </sheetViews>
  <sheetFormatPr defaultColWidth="11.421875" defaultRowHeight="12.75" customHeight="1" zeroHeight="1"/>
  <cols>
    <col min="1" max="1" width="17.421875" style="1" customWidth="1"/>
    <col min="2" max="2" width="20.28125" style="1" customWidth="1"/>
    <col min="3" max="3" width="16.28125" style="1" customWidth="1"/>
    <col min="4" max="4" width="17.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103" t="s">
        <v>6</v>
      </c>
    </row>
    <row r="4" spans="1:15" ht="14.25" customHeight="1" thickBot="1">
      <c r="A4" s="13"/>
      <c r="B4" s="14"/>
      <c r="C4" s="15"/>
      <c r="D4" s="15"/>
      <c r="E4" s="15"/>
      <c r="F4" s="15"/>
      <c r="G4" s="15"/>
      <c r="H4" s="15"/>
      <c r="I4" s="15"/>
      <c r="J4" s="15"/>
      <c r="K4" s="16"/>
      <c r="L4" s="16"/>
      <c r="M4" s="17"/>
      <c r="O4" s="103" t="s">
        <v>8</v>
      </c>
    </row>
    <row r="5" spans="1:15" ht="13.5" thickBot="1">
      <c r="A5" s="151" t="s">
        <v>60</v>
      </c>
      <c r="B5" s="152"/>
      <c r="C5" s="152"/>
      <c r="D5" s="152"/>
      <c r="E5" s="152"/>
      <c r="F5" s="152"/>
      <c r="G5" s="152"/>
      <c r="H5" s="152"/>
      <c r="I5" s="152"/>
      <c r="J5" s="152"/>
      <c r="K5" s="152"/>
      <c r="L5" s="152"/>
      <c r="M5" s="153"/>
      <c r="O5" s="103"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103" t="s">
        <v>13</v>
      </c>
    </row>
    <row r="8" spans="1:15" ht="30" customHeight="1" thickBot="1">
      <c r="A8" s="176" t="s">
        <v>4</v>
      </c>
      <c r="B8" s="177"/>
      <c r="C8" s="212" t="s">
        <v>125</v>
      </c>
      <c r="D8" s="213"/>
      <c r="E8" s="213"/>
      <c r="F8" s="213"/>
      <c r="G8" s="213"/>
      <c r="H8" s="213"/>
      <c r="I8" s="213"/>
      <c r="J8" s="213"/>
      <c r="K8" s="213"/>
      <c r="L8" s="213"/>
      <c r="M8" s="214"/>
      <c r="O8" s="103" t="s">
        <v>18</v>
      </c>
    </row>
    <row r="9" spans="1:16" ht="30" customHeight="1" thickBot="1">
      <c r="A9" s="176" t="s">
        <v>5</v>
      </c>
      <c r="B9" s="177"/>
      <c r="C9" s="222" t="s">
        <v>68</v>
      </c>
      <c r="D9" s="223"/>
      <c r="E9" s="223"/>
      <c r="F9" s="223"/>
      <c r="G9" s="223"/>
      <c r="H9" s="223"/>
      <c r="I9" s="223"/>
      <c r="J9" s="223"/>
      <c r="K9" s="223"/>
      <c r="L9" s="223"/>
      <c r="M9" s="224"/>
      <c r="O9" s="103" t="s">
        <v>20</v>
      </c>
      <c r="P9" s="18"/>
    </row>
    <row r="10" spans="1:15" ht="13.5" thickBot="1">
      <c r="A10" s="2"/>
      <c r="B10" s="103"/>
      <c r="C10" s="103"/>
      <c r="D10" s="103"/>
      <c r="E10" s="103"/>
      <c r="F10" s="103"/>
      <c r="G10" s="103"/>
      <c r="H10" s="103"/>
      <c r="I10" s="103"/>
      <c r="J10" s="103"/>
      <c r="K10" s="103"/>
      <c r="L10" s="103"/>
      <c r="M10" s="54"/>
      <c r="O10" s="21" t="s">
        <v>74</v>
      </c>
    </row>
    <row r="11" spans="1:15" ht="30" customHeight="1" thickBot="1">
      <c r="A11" s="176" t="s">
        <v>7</v>
      </c>
      <c r="B11" s="177"/>
      <c r="C11" s="208" t="s">
        <v>176</v>
      </c>
      <c r="D11" s="209"/>
      <c r="E11" s="209"/>
      <c r="F11" s="209"/>
      <c r="G11" s="209"/>
      <c r="H11" s="209"/>
      <c r="I11" s="209"/>
      <c r="J11" s="209"/>
      <c r="K11" s="28" t="s">
        <v>82</v>
      </c>
      <c r="L11" s="210" t="s">
        <v>127</v>
      </c>
      <c r="M11" s="211"/>
      <c r="O11" s="103" t="s">
        <v>21</v>
      </c>
    </row>
    <row r="12" spans="1:15" ht="30" customHeight="1" thickBot="1">
      <c r="A12" s="176" t="s">
        <v>9</v>
      </c>
      <c r="B12" s="177"/>
      <c r="C12" s="212" t="s">
        <v>159</v>
      </c>
      <c r="D12" s="213"/>
      <c r="E12" s="213"/>
      <c r="F12" s="213"/>
      <c r="G12" s="213"/>
      <c r="H12" s="213"/>
      <c r="I12" s="213"/>
      <c r="J12" s="213"/>
      <c r="K12" s="213"/>
      <c r="L12" s="213"/>
      <c r="M12" s="214"/>
      <c r="O12" s="103" t="s">
        <v>0</v>
      </c>
    </row>
    <row r="13" spans="1:15" ht="38.25" customHeight="1" thickBot="1">
      <c r="A13" s="176" t="s">
        <v>98</v>
      </c>
      <c r="B13" s="177"/>
      <c r="C13" s="212" t="s">
        <v>160</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2" t="s">
        <v>135</v>
      </c>
      <c r="D15" s="213"/>
      <c r="E15" s="213"/>
      <c r="F15" s="213"/>
      <c r="G15" s="213"/>
      <c r="H15" s="213"/>
      <c r="I15" s="213"/>
      <c r="J15" s="213"/>
      <c r="K15" s="213"/>
      <c r="L15" s="213"/>
      <c r="M15" s="214"/>
      <c r="O15" s="103" t="s">
        <v>24</v>
      </c>
    </row>
    <row r="16" spans="1:15" ht="13.5" thickBot="1">
      <c r="A16" s="2"/>
      <c r="B16" s="103"/>
      <c r="C16" s="103"/>
      <c r="D16" s="103"/>
      <c r="E16" s="103"/>
      <c r="F16" s="103"/>
      <c r="G16" s="103"/>
      <c r="H16" s="103"/>
      <c r="I16" s="103"/>
      <c r="J16" s="103"/>
      <c r="K16" s="103"/>
      <c r="L16" s="103"/>
      <c r="M16" s="54"/>
      <c r="O16" s="103"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103" t="s">
        <v>27</v>
      </c>
    </row>
    <row r="19" spans="1:15" ht="30" customHeight="1" thickBot="1">
      <c r="A19" s="193" t="s">
        <v>168</v>
      </c>
      <c r="B19" s="194"/>
      <c r="C19" s="199" t="s">
        <v>97</v>
      </c>
      <c r="D19" s="187"/>
      <c r="E19" s="4">
        <v>1</v>
      </c>
      <c r="F19" s="202" t="s">
        <v>167</v>
      </c>
      <c r="G19" s="203"/>
      <c r="H19" s="204"/>
      <c r="I19" s="102" t="s">
        <v>97</v>
      </c>
      <c r="J19" s="205" t="s">
        <v>162</v>
      </c>
      <c r="K19" s="206"/>
      <c r="L19" s="207"/>
      <c r="M19" s="7" t="s">
        <v>122</v>
      </c>
      <c r="O19" s="103" t="s">
        <v>28</v>
      </c>
    </row>
    <row r="20" spans="1:15" ht="30" customHeight="1" thickBot="1">
      <c r="A20" s="195"/>
      <c r="B20" s="196"/>
      <c r="C20" s="200"/>
      <c r="D20" s="188"/>
      <c r="E20" s="4">
        <v>2</v>
      </c>
      <c r="F20" s="202" t="s">
        <v>161</v>
      </c>
      <c r="G20" s="203"/>
      <c r="H20" s="204"/>
      <c r="I20" s="102" t="s">
        <v>97</v>
      </c>
      <c r="J20" s="205" t="s">
        <v>163</v>
      </c>
      <c r="K20" s="206"/>
      <c r="L20" s="207"/>
      <c r="M20" s="7" t="s">
        <v>122</v>
      </c>
      <c r="O20" s="103" t="s">
        <v>3</v>
      </c>
    </row>
    <row r="21" spans="1:15" ht="30" customHeight="1" thickBot="1">
      <c r="A21" s="195"/>
      <c r="B21" s="196"/>
      <c r="C21" s="200"/>
      <c r="D21" s="188"/>
      <c r="E21" s="4"/>
      <c r="F21" s="202"/>
      <c r="G21" s="203"/>
      <c r="H21" s="204"/>
      <c r="I21" s="102"/>
      <c r="J21" s="205"/>
      <c r="K21" s="206"/>
      <c r="L21" s="207"/>
      <c r="M21" s="7"/>
      <c r="O21" s="103" t="s">
        <v>29</v>
      </c>
    </row>
    <row r="22" spans="1:15" ht="30" customHeight="1" thickBot="1">
      <c r="A22" s="197"/>
      <c r="B22" s="198"/>
      <c r="C22" s="201"/>
      <c r="D22" s="190"/>
      <c r="E22" s="4"/>
      <c r="F22" s="202"/>
      <c r="G22" s="203"/>
      <c r="H22" s="204"/>
      <c r="I22" s="102"/>
      <c r="J22" s="205"/>
      <c r="K22" s="206"/>
      <c r="L22" s="207"/>
      <c r="M22" s="7"/>
      <c r="O22" s="103"/>
    </row>
    <row r="23" spans="1:40" ht="13.5" thickBot="1">
      <c r="A23" s="2"/>
      <c r="B23" s="103"/>
      <c r="C23" s="103"/>
      <c r="D23" s="103"/>
      <c r="E23" s="103"/>
      <c r="F23" s="103"/>
      <c r="G23" s="103"/>
      <c r="H23" s="103"/>
      <c r="I23" s="103"/>
      <c r="J23" s="103"/>
      <c r="K23" s="103"/>
      <c r="L23" s="103"/>
      <c r="M23" s="54"/>
      <c r="O23" s="21" t="s">
        <v>70</v>
      </c>
      <c r="AN23" s="1">
        <v>2002</v>
      </c>
    </row>
    <row r="24" spans="1:40" ht="45.75" customHeight="1" thickBot="1">
      <c r="A24" s="6" t="s">
        <v>22</v>
      </c>
      <c r="B24" s="101" t="s">
        <v>10</v>
      </c>
      <c r="C24" s="50" t="s">
        <v>73</v>
      </c>
      <c r="D24" s="101" t="s">
        <v>18</v>
      </c>
      <c r="E24" s="6" t="s">
        <v>23</v>
      </c>
      <c r="F24" s="59" t="s">
        <v>170</v>
      </c>
      <c r="G24" s="6" t="s">
        <v>96</v>
      </c>
      <c r="H24" s="55" t="s">
        <v>147</v>
      </c>
      <c r="I24" s="6" t="s">
        <v>106</v>
      </c>
      <c r="J24" s="55"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55" t="s">
        <v>147</v>
      </c>
      <c r="H26" s="55" t="s">
        <v>147</v>
      </c>
      <c r="I26" s="55" t="s">
        <v>147</v>
      </c>
      <c r="J26" s="55" t="s">
        <v>147</v>
      </c>
      <c r="K26" s="55" t="s">
        <v>147</v>
      </c>
      <c r="L26" s="227" t="s">
        <v>147</v>
      </c>
      <c r="M26" s="228"/>
      <c r="O26" s="75" t="s">
        <v>61</v>
      </c>
    </row>
    <row r="27" spans="1:15" ht="30" customHeight="1" thickBot="1">
      <c r="A27" s="73"/>
      <c r="B27" s="70"/>
      <c r="C27" s="69"/>
      <c r="D27" s="69"/>
      <c r="E27" s="150"/>
      <c r="F27" s="71" t="s">
        <v>118</v>
      </c>
      <c r="G27" s="55" t="s">
        <v>147</v>
      </c>
      <c r="H27" s="55" t="s">
        <v>147</v>
      </c>
      <c r="I27" s="55" t="s">
        <v>147</v>
      </c>
      <c r="J27" s="55" t="s">
        <v>147</v>
      </c>
      <c r="K27" s="55" t="s">
        <v>147</v>
      </c>
      <c r="L27" s="172" t="s">
        <v>147</v>
      </c>
      <c r="M27" s="173"/>
      <c r="O27" s="76" t="s">
        <v>62</v>
      </c>
    </row>
    <row r="28" spans="1:40" ht="13.5" thickBot="1">
      <c r="A28" s="2"/>
      <c r="B28" s="103"/>
      <c r="C28" s="103"/>
      <c r="D28" s="103"/>
      <c r="E28" s="103"/>
      <c r="F28" s="103"/>
      <c r="G28" s="103"/>
      <c r="H28" s="103"/>
      <c r="I28" s="103"/>
      <c r="J28" s="103"/>
      <c r="K28" s="103"/>
      <c r="L28" s="103"/>
      <c r="M28" s="54"/>
      <c r="O28" s="75" t="s">
        <v>50</v>
      </c>
      <c r="AN28" s="1" t="e">
        <f>#REF!+1</f>
        <v>#REF!</v>
      </c>
    </row>
    <row r="29" spans="1:40" ht="24.75" customHeight="1" thickBot="1">
      <c r="A29" s="164" t="s">
        <v>94</v>
      </c>
      <c r="B29" s="165"/>
      <c r="C29" s="166"/>
      <c r="D29" s="182" t="s">
        <v>77</v>
      </c>
      <c r="E29" s="183"/>
      <c r="F29" s="110">
        <v>0</v>
      </c>
      <c r="G29" s="31" t="s">
        <v>87</v>
      </c>
      <c r="H29" s="109" t="s">
        <v>164</v>
      </c>
      <c r="I29" s="184" t="s">
        <v>88</v>
      </c>
      <c r="J29" s="185"/>
      <c r="K29" s="25"/>
      <c r="L29" s="186"/>
      <c r="M29" s="187"/>
      <c r="O29" s="75" t="s">
        <v>51</v>
      </c>
      <c r="AN29" s="1" t="e">
        <f>AN28+1</f>
        <v>#REF!</v>
      </c>
    </row>
    <row r="30" spans="1:40" ht="24.75" customHeight="1" thickBot="1">
      <c r="A30" s="179"/>
      <c r="B30" s="180"/>
      <c r="C30" s="181"/>
      <c r="D30" s="191" t="s">
        <v>78</v>
      </c>
      <c r="E30" s="192"/>
      <c r="F30" s="105"/>
      <c r="G30" s="32"/>
      <c r="H30" s="89"/>
      <c r="I30" s="23"/>
      <c r="J30" s="24"/>
      <c r="K30" s="24"/>
      <c r="L30" s="170"/>
      <c r="M30" s="188"/>
      <c r="O30" s="75" t="s">
        <v>52</v>
      </c>
      <c r="AN30" s="1" t="e">
        <f>#REF!+1</f>
        <v>#REF!</v>
      </c>
    </row>
    <row r="31" spans="1:40" ht="24.75" customHeight="1" thickBot="1">
      <c r="A31" s="167"/>
      <c r="B31" s="168"/>
      <c r="C31" s="169"/>
      <c r="D31" s="174" t="s">
        <v>79</v>
      </c>
      <c r="E31" s="175"/>
      <c r="F31" s="111">
        <v>1</v>
      </c>
      <c r="G31" s="33" t="s">
        <v>87</v>
      </c>
      <c r="H31" s="88" t="s">
        <v>165</v>
      </c>
      <c r="I31" s="26"/>
      <c r="J31" s="27"/>
      <c r="K31" s="27"/>
      <c r="L31" s="189"/>
      <c r="M31" s="190"/>
      <c r="O31" s="75" t="s">
        <v>63</v>
      </c>
      <c r="AN31" s="1" t="e">
        <f>#REF!+1</f>
        <v>#REF!</v>
      </c>
    </row>
    <row r="32" spans="1:40" ht="13.5" thickBot="1">
      <c r="A32" s="2"/>
      <c r="B32" s="103"/>
      <c r="C32" s="103"/>
      <c r="D32" s="103"/>
      <c r="E32" s="103"/>
      <c r="F32" s="103"/>
      <c r="G32" s="103"/>
      <c r="H32" s="103"/>
      <c r="I32" s="103"/>
      <c r="J32" s="103"/>
      <c r="K32" s="103"/>
      <c r="L32" s="103"/>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103"/>
      <c r="C34" s="103"/>
      <c r="D34" s="103"/>
      <c r="E34" s="103"/>
      <c r="F34" s="103"/>
      <c r="G34" s="103"/>
      <c r="H34" s="103"/>
      <c r="I34" s="103"/>
      <c r="J34" s="103"/>
      <c r="K34" s="103"/>
      <c r="L34" s="103"/>
      <c r="M34" s="54"/>
      <c r="O34" s="75" t="s">
        <v>55</v>
      </c>
      <c r="AN34" s="1" t="e">
        <f>AN33+1</f>
        <v>#REF!</v>
      </c>
    </row>
    <row r="35" spans="1:38" ht="71.25" customHeight="1" thickBot="1">
      <c r="A35" s="106"/>
      <c r="B35" s="122" t="s">
        <v>31</v>
      </c>
      <c r="C35" s="123" t="s">
        <v>32</v>
      </c>
      <c r="D35" s="123" t="s">
        <v>167</v>
      </c>
      <c r="E35" s="123" t="s">
        <v>161</v>
      </c>
      <c r="F35" s="123">
        <f>F21</f>
        <v>0</v>
      </c>
      <c r="G35" s="123">
        <f>F22</f>
        <v>0</v>
      </c>
      <c r="H35" s="124" t="s">
        <v>89</v>
      </c>
      <c r="I35" s="125" t="s">
        <v>93</v>
      </c>
      <c r="J35" s="103"/>
      <c r="K35" s="103"/>
      <c r="L35" s="103"/>
      <c r="M35" s="104"/>
      <c r="O35" s="75" t="s">
        <v>53</v>
      </c>
      <c r="AI35"/>
      <c r="AL35" s="1"/>
    </row>
    <row r="36" spans="1:38" ht="27" customHeight="1">
      <c r="A36" s="106"/>
      <c r="B36" s="47" t="s">
        <v>33</v>
      </c>
      <c r="C36" s="97">
        <v>1</v>
      </c>
      <c r="D36" s="126"/>
      <c r="E36" s="126"/>
      <c r="F36" s="48"/>
      <c r="G36" s="48"/>
      <c r="H36" s="127"/>
      <c r="I36" s="72"/>
      <c r="J36" s="103"/>
      <c r="K36" s="103"/>
      <c r="L36" s="103"/>
      <c r="M36" s="104"/>
      <c r="O36" s="75" t="s">
        <v>65</v>
      </c>
      <c r="AI36"/>
      <c r="AL36" s="1"/>
    </row>
    <row r="37" spans="1:38" ht="27" customHeight="1">
      <c r="A37" s="106"/>
      <c r="B37" s="35" t="s">
        <v>34</v>
      </c>
      <c r="C37" s="116">
        <v>1</v>
      </c>
      <c r="D37" s="93">
        <v>146318911.62000003</v>
      </c>
      <c r="E37" s="93">
        <v>150591760.91200003</v>
      </c>
      <c r="F37" s="30"/>
      <c r="G37" s="30"/>
      <c r="H37" s="108">
        <f>+D37-E37</f>
        <v>-4272849.291999996</v>
      </c>
      <c r="I37" s="117">
        <v>1</v>
      </c>
      <c r="J37" s="103"/>
      <c r="K37" s="103"/>
      <c r="L37" s="103"/>
      <c r="M37" s="104"/>
      <c r="O37" s="75" t="s">
        <v>66</v>
      </c>
      <c r="AI37"/>
      <c r="AL37" s="1"/>
    </row>
    <row r="38" spans="1:38" ht="27" customHeight="1">
      <c r="A38" s="106"/>
      <c r="B38" s="35" t="s">
        <v>35</v>
      </c>
      <c r="C38" s="116">
        <v>1</v>
      </c>
      <c r="D38" s="93">
        <v>509457235.29</v>
      </c>
      <c r="E38" s="8">
        <v>561196445.44</v>
      </c>
      <c r="F38" s="30"/>
      <c r="G38" s="30"/>
      <c r="H38" s="108">
        <f>+D38-E38</f>
        <v>-51739210.150000036</v>
      </c>
      <c r="I38" s="117">
        <v>1</v>
      </c>
      <c r="J38" s="103"/>
      <c r="K38" s="103"/>
      <c r="L38" s="103"/>
      <c r="M38" s="104"/>
      <c r="O38" s="21" t="s">
        <v>69</v>
      </c>
      <c r="AI38"/>
      <c r="AL38" s="1"/>
    </row>
    <row r="39" spans="1:38" ht="27" customHeight="1" thickBot="1">
      <c r="A39" s="106"/>
      <c r="B39" s="36" t="s">
        <v>36</v>
      </c>
      <c r="C39" s="118">
        <v>1</v>
      </c>
      <c r="D39" s="128">
        <v>503008143</v>
      </c>
      <c r="E39" s="37">
        <v>556292850.144</v>
      </c>
      <c r="F39" s="38"/>
      <c r="G39" s="38"/>
      <c r="H39" s="132">
        <f>+D39-E39</f>
        <v>-53284707.14400005</v>
      </c>
      <c r="I39" s="119">
        <v>1</v>
      </c>
      <c r="J39" s="103"/>
      <c r="K39" s="103"/>
      <c r="L39" s="103"/>
      <c r="M39" s="104"/>
      <c r="O39" s="9" t="s">
        <v>67</v>
      </c>
      <c r="AI39"/>
      <c r="AL39" s="1"/>
    </row>
    <row r="40" spans="1:16" ht="12.75">
      <c r="A40" s="2"/>
      <c r="B40" s="103"/>
      <c r="C40" s="103"/>
      <c r="D40" s="103"/>
      <c r="E40" s="103"/>
      <c r="F40" s="103"/>
      <c r="G40" s="103"/>
      <c r="H40" s="103"/>
      <c r="I40" s="103"/>
      <c r="J40" s="103"/>
      <c r="K40" s="103"/>
      <c r="L40" s="103"/>
      <c r="M40" s="54"/>
      <c r="N40" s="103"/>
      <c r="O40" s="9" t="s">
        <v>68</v>
      </c>
      <c r="P40" s="103"/>
    </row>
    <row r="41" spans="1:40" ht="12.75">
      <c r="A41" s="2"/>
      <c r="B41" s="103"/>
      <c r="C41" s="103"/>
      <c r="D41" s="103"/>
      <c r="E41" s="103"/>
      <c r="F41" s="103"/>
      <c r="G41" s="103"/>
      <c r="H41" s="103"/>
      <c r="I41" s="103"/>
      <c r="J41" s="103"/>
      <c r="K41" s="103"/>
      <c r="L41" s="103"/>
      <c r="M41" s="54"/>
      <c r="O41" s="9" t="s">
        <v>56</v>
      </c>
      <c r="AN41" s="1" t="e">
        <f>#REF!+1</f>
        <v>#REF!</v>
      </c>
    </row>
    <row r="42" spans="1:15" ht="12.75">
      <c r="A42" s="2"/>
      <c r="B42" s="103"/>
      <c r="C42" s="103"/>
      <c r="D42" s="103"/>
      <c r="E42" s="103"/>
      <c r="F42" s="103"/>
      <c r="G42" s="103"/>
      <c r="H42" s="103"/>
      <c r="I42" s="103"/>
      <c r="J42" s="103"/>
      <c r="K42" s="103"/>
      <c r="L42" s="103"/>
      <c r="M42" s="54"/>
      <c r="O42" s="9" t="s">
        <v>46</v>
      </c>
    </row>
    <row r="43" spans="1:15" ht="12.75">
      <c r="A43" s="2"/>
      <c r="B43" s="103"/>
      <c r="C43" s="103"/>
      <c r="D43" s="103"/>
      <c r="E43" s="103"/>
      <c r="F43" s="103"/>
      <c r="G43" s="103"/>
      <c r="H43" s="103"/>
      <c r="I43" s="103"/>
      <c r="J43" s="103"/>
      <c r="K43" s="103"/>
      <c r="L43" s="103"/>
      <c r="M43" s="54"/>
      <c r="O43" s="103" t="s">
        <v>47</v>
      </c>
    </row>
    <row r="44" spans="1:15" ht="12.75">
      <c r="A44" s="2"/>
      <c r="B44" s="103"/>
      <c r="C44" s="103"/>
      <c r="D44" s="103"/>
      <c r="E44" s="103"/>
      <c r="F44" s="103"/>
      <c r="G44" s="103"/>
      <c r="H44" s="103"/>
      <c r="I44" s="103"/>
      <c r="J44" s="103"/>
      <c r="K44" s="103"/>
      <c r="L44" s="103"/>
      <c r="M44" s="54"/>
      <c r="O44" s="103" t="s">
        <v>81</v>
      </c>
    </row>
    <row r="45" spans="1:15" ht="12.75">
      <c r="A45" s="2"/>
      <c r="B45" s="103"/>
      <c r="C45" s="103"/>
      <c r="D45" s="103"/>
      <c r="E45" s="103"/>
      <c r="F45" s="103"/>
      <c r="G45" s="103"/>
      <c r="H45" s="103"/>
      <c r="I45" s="103"/>
      <c r="J45" s="103"/>
      <c r="K45" s="103"/>
      <c r="L45" s="103"/>
      <c r="M45" s="54"/>
      <c r="O45" s="21" t="s">
        <v>84</v>
      </c>
    </row>
    <row r="46" spans="1:15" ht="12.75">
      <c r="A46" s="2"/>
      <c r="B46" s="103"/>
      <c r="C46" s="103"/>
      <c r="D46" s="103"/>
      <c r="E46" s="103"/>
      <c r="F46" s="103"/>
      <c r="G46" s="103"/>
      <c r="H46" s="103"/>
      <c r="I46" s="103"/>
      <c r="J46" s="103"/>
      <c r="K46" s="103"/>
      <c r="L46" s="103"/>
      <c r="M46" s="54"/>
      <c r="O46" s="103" t="s">
        <v>86</v>
      </c>
    </row>
    <row r="47" spans="1:15" ht="12.75">
      <c r="A47" s="2"/>
      <c r="B47" s="103"/>
      <c r="C47" s="103"/>
      <c r="D47" s="103"/>
      <c r="E47" s="103"/>
      <c r="F47" s="103"/>
      <c r="G47" s="103"/>
      <c r="H47" s="103"/>
      <c r="I47" s="103"/>
      <c r="J47" s="103"/>
      <c r="K47" s="103"/>
      <c r="L47" s="103"/>
      <c r="M47" s="54"/>
      <c r="O47" s="103" t="s">
        <v>97</v>
      </c>
    </row>
    <row r="48" spans="1:15" ht="12.75">
      <c r="A48" s="2"/>
      <c r="B48" s="103"/>
      <c r="C48" s="103"/>
      <c r="D48" s="103"/>
      <c r="E48" s="103"/>
      <c r="F48" s="103"/>
      <c r="G48" s="103"/>
      <c r="H48" s="103"/>
      <c r="I48" s="103"/>
      <c r="J48" s="103"/>
      <c r="K48" s="103"/>
      <c r="L48" s="103"/>
      <c r="M48" s="54"/>
      <c r="O48" s="103" t="s">
        <v>85</v>
      </c>
    </row>
    <row r="49" spans="1:15" ht="12.75">
      <c r="A49" s="2"/>
      <c r="B49" s="103"/>
      <c r="C49" s="103"/>
      <c r="D49" s="103"/>
      <c r="E49" s="103"/>
      <c r="F49" s="103"/>
      <c r="G49" s="103"/>
      <c r="H49" s="103"/>
      <c r="I49" s="103"/>
      <c r="J49" s="103"/>
      <c r="K49" s="103"/>
      <c r="L49" s="103"/>
      <c r="M49" s="54"/>
      <c r="O49" s="103" t="s">
        <v>99</v>
      </c>
    </row>
    <row r="50" spans="1:40" ht="28.5" customHeight="1">
      <c r="A50" s="2"/>
      <c r="B50" s="103"/>
      <c r="C50" s="103"/>
      <c r="D50" s="103"/>
      <c r="E50" s="103"/>
      <c r="F50" s="103"/>
      <c r="G50" s="103"/>
      <c r="H50" s="103"/>
      <c r="I50" s="103"/>
      <c r="J50" s="103"/>
      <c r="K50" s="103"/>
      <c r="L50" s="103"/>
      <c r="M50" s="54"/>
      <c r="O50" s="103" t="s">
        <v>100</v>
      </c>
      <c r="AN50" s="1" t="e">
        <f>AN41+1</f>
        <v>#REF!</v>
      </c>
    </row>
    <row r="51" spans="1:40" ht="19.5" customHeight="1">
      <c r="A51" s="2"/>
      <c r="B51" s="103"/>
      <c r="C51" s="103"/>
      <c r="D51" s="103"/>
      <c r="E51" s="103"/>
      <c r="F51" s="103"/>
      <c r="G51" s="103"/>
      <c r="H51" s="103"/>
      <c r="I51" s="103"/>
      <c r="J51" s="103"/>
      <c r="K51" s="103"/>
      <c r="L51" s="103"/>
      <c r="M51" s="54"/>
      <c r="O51" s="103" t="s">
        <v>101</v>
      </c>
      <c r="AN51" s="1" t="e">
        <f aca="true" t="shared" si="0" ref="AN51:AN68">AN50+1</f>
        <v>#REF!</v>
      </c>
    </row>
    <row r="52" spans="1:40" ht="12.75">
      <c r="A52" s="2"/>
      <c r="B52" s="103"/>
      <c r="C52" s="103"/>
      <c r="D52" s="103"/>
      <c r="E52" s="103"/>
      <c r="F52" s="103"/>
      <c r="G52" s="103"/>
      <c r="H52" s="103"/>
      <c r="I52" s="103"/>
      <c r="J52" s="103"/>
      <c r="K52" s="103"/>
      <c r="L52" s="103"/>
      <c r="M52" s="54"/>
      <c r="O52" s="103" t="s">
        <v>102</v>
      </c>
      <c r="AN52" s="1" t="e">
        <f t="shared" si="0"/>
        <v>#REF!</v>
      </c>
    </row>
    <row r="53" spans="1:40" ht="12.75">
      <c r="A53" s="2"/>
      <c r="B53" s="103"/>
      <c r="C53" s="103"/>
      <c r="D53" s="103"/>
      <c r="E53" s="103"/>
      <c r="F53" s="103"/>
      <c r="G53" s="103"/>
      <c r="H53" s="103"/>
      <c r="I53" s="103"/>
      <c r="J53" s="103"/>
      <c r="K53" s="103"/>
      <c r="L53" s="103"/>
      <c r="M53" s="54"/>
      <c r="O53" s="103" t="s">
        <v>103</v>
      </c>
      <c r="AN53" s="1" t="e">
        <f t="shared" si="0"/>
        <v>#REF!</v>
      </c>
    </row>
    <row r="54" spans="1:40" ht="12.75">
      <c r="A54" s="2"/>
      <c r="B54" s="103"/>
      <c r="C54" s="103"/>
      <c r="D54" s="103"/>
      <c r="E54" s="103"/>
      <c r="F54" s="103"/>
      <c r="G54" s="103"/>
      <c r="H54" s="103"/>
      <c r="I54" s="103"/>
      <c r="J54" s="103"/>
      <c r="K54" s="103"/>
      <c r="L54" s="103"/>
      <c r="M54" s="54"/>
      <c r="O54" s="103" t="s">
        <v>105</v>
      </c>
      <c r="AN54" s="1" t="e">
        <f t="shared" si="0"/>
        <v>#REF!</v>
      </c>
    </row>
    <row r="55" spans="1:40" ht="12.75">
      <c r="A55" s="2"/>
      <c r="B55" s="103"/>
      <c r="C55" s="103"/>
      <c r="D55" s="103"/>
      <c r="E55" s="103"/>
      <c r="F55" s="103"/>
      <c r="G55" s="103"/>
      <c r="H55" s="103"/>
      <c r="I55" s="103"/>
      <c r="J55" s="103"/>
      <c r="K55" s="103"/>
      <c r="L55" s="103"/>
      <c r="M55" s="54"/>
      <c r="O55" s="103" t="s">
        <v>104</v>
      </c>
      <c r="AN55" s="1" t="e">
        <f t="shared" si="0"/>
        <v>#REF!</v>
      </c>
    </row>
    <row r="56" spans="1:40" ht="16.5" customHeight="1" thickBot="1">
      <c r="A56" s="2"/>
      <c r="B56" s="103"/>
      <c r="C56" s="103"/>
      <c r="D56" s="103"/>
      <c r="E56" s="103"/>
      <c r="F56" s="103"/>
      <c r="G56" s="103"/>
      <c r="H56" s="103"/>
      <c r="I56" s="103"/>
      <c r="J56" s="103"/>
      <c r="K56" s="103"/>
      <c r="L56" s="103"/>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103" t="s">
        <v>112</v>
      </c>
      <c r="AN57" s="1" t="e">
        <f>#REF!+1</f>
        <v>#REF!</v>
      </c>
    </row>
    <row r="58" spans="1:40" ht="13.5" thickBot="1">
      <c r="A58" s="2"/>
      <c r="B58" s="103"/>
      <c r="C58" s="103"/>
      <c r="D58" s="103"/>
      <c r="E58" s="103"/>
      <c r="F58" s="103"/>
      <c r="G58" s="103"/>
      <c r="H58" s="103"/>
      <c r="I58" s="103"/>
      <c r="J58" s="103"/>
      <c r="K58" s="103"/>
      <c r="L58" s="103"/>
      <c r="M58" s="54"/>
      <c r="O58" s="103"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51" customHeight="1" thickBot="1">
      <c r="A61" s="10" t="s">
        <v>33</v>
      </c>
      <c r="B61" s="154"/>
      <c r="C61" s="155"/>
      <c r="D61" s="155"/>
      <c r="E61" s="155"/>
      <c r="F61" s="34"/>
      <c r="G61" s="107"/>
      <c r="H61" s="156"/>
      <c r="I61" s="157"/>
      <c r="J61" s="157"/>
      <c r="K61" s="157"/>
      <c r="L61" s="157"/>
      <c r="M61" s="158"/>
      <c r="AN61" s="1" t="e">
        <f>AN59+1</f>
        <v>#REF!</v>
      </c>
    </row>
    <row r="62" spans="1:40" ht="50.25" customHeight="1" thickBot="1">
      <c r="A62" s="10" t="s">
        <v>34</v>
      </c>
      <c r="B62" s="229" t="s">
        <v>181</v>
      </c>
      <c r="C62" s="230"/>
      <c r="D62" s="230"/>
      <c r="E62" s="230"/>
      <c r="F62" s="34"/>
      <c r="G62" s="134" t="s">
        <v>144</v>
      </c>
      <c r="H62" s="156"/>
      <c r="I62" s="157"/>
      <c r="J62" s="157"/>
      <c r="K62" s="157"/>
      <c r="L62" s="157"/>
      <c r="M62" s="158"/>
      <c r="AN62" s="1" t="e">
        <f t="shared" si="0"/>
        <v>#REF!</v>
      </c>
    </row>
    <row r="63" spans="1:40" ht="160.5" customHeight="1" thickBot="1">
      <c r="A63" s="10" t="s">
        <v>41</v>
      </c>
      <c r="B63" s="229" t="s">
        <v>183</v>
      </c>
      <c r="C63" s="230"/>
      <c r="D63" s="230"/>
      <c r="E63" s="230"/>
      <c r="F63" s="34"/>
      <c r="G63" s="134" t="s">
        <v>144</v>
      </c>
      <c r="H63" s="156"/>
      <c r="I63" s="157"/>
      <c r="J63" s="157"/>
      <c r="K63" s="157"/>
      <c r="L63" s="157"/>
      <c r="M63" s="158"/>
      <c r="AN63" s="1" t="e">
        <f>#REF!+1</f>
        <v>#REF!</v>
      </c>
    </row>
    <row r="64" spans="1:40" ht="176.25" customHeight="1" thickBot="1">
      <c r="A64" s="10" t="s">
        <v>36</v>
      </c>
      <c r="B64" s="229" t="s">
        <v>204</v>
      </c>
      <c r="C64" s="230"/>
      <c r="D64" s="230"/>
      <c r="E64" s="230"/>
      <c r="F64" s="34"/>
      <c r="G64" s="134" t="s">
        <v>144</v>
      </c>
      <c r="H64" s="156"/>
      <c r="I64" s="157"/>
      <c r="J64" s="157"/>
      <c r="K64" s="157"/>
      <c r="L64" s="157"/>
      <c r="M64" s="158"/>
      <c r="AN64" s="1" t="e">
        <f t="shared" si="0"/>
        <v>#REF!</v>
      </c>
    </row>
    <row r="65" spans="1:40" ht="50.25" customHeight="1" thickBot="1">
      <c r="A65" s="10" t="s">
        <v>42</v>
      </c>
      <c r="B65" s="154"/>
      <c r="C65" s="155"/>
      <c r="D65" s="155"/>
      <c r="E65" s="155"/>
      <c r="F65" s="34"/>
      <c r="G65" s="34"/>
      <c r="H65" s="156"/>
      <c r="I65" s="157"/>
      <c r="J65" s="157"/>
      <c r="K65" s="157"/>
      <c r="L65" s="157"/>
      <c r="M65" s="158"/>
      <c r="AN65" s="1" t="e">
        <f>#REF!+1</f>
        <v>#REF!</v>
      </c>
    </row>
    <row r="66" spans="1:40" ht="24.75" customHeight="1">
      <c r="A66" s="103"/>
      <c r="B66" s="171"/>
      <c r="C66" s="171"/>
      <c r="D66" s="171"/>
      <c r="E66" s="171"/>
      <c r="F66" s="171"/>
      <c r="G66" s="171"/>
      <c r="H66" s="171"/>
      <c r="I66" s="171"/>
      <c r="J66" s="171"/>
      <c r="K66" s="171"/>
      <c r="L66" s="171"/>
      <c r="M66" s="171"/>
      <c r="AN66" s="1" t="e">
        <f t="shared" si="0"/>
        <v>#REF!</v>
      </c>
    </row>
    <row r="67" spans="1:40" ht="24.75" customHeight="1" hidden="1">
      <c r="A67" s="103"/>
      <c r="B67" s="171"/>
      <c r="C67" s="171"/>
      <c r="D67" s="171"/>
      <c r="E67" s="171"/>
      <c r="F67" s="171"/>
      <c r="G67" s="171"/>
      <c r="H67" s="171"/>
      <c r="I67" s="171"/>
      <c r="J67" s="171"/>
      <c r="K67" s="171"/>
      <c r="L67" s="171"/>
      <c r="M67" s="171"/>
      <c r="AN67" s="1" t="e">
        <f t="shared" si="0"/>
        <v>#REF!</v>
      </c>
    </row>
    <row r="68" spans="1:40" ht="24.75" customHeight="1" hidden="1">
      <c r="A68" s="103"/>
      <c r="B68" s="171"/>
      <c r="C68" s="171"/>
      <c r="D68" s="171"/>
      <c r="E68" s="171"/>
      <c r="F68" s="171"/>
      <c r="G68" s="171"/>
      <c r="H68" s="171"/>
      <c r="I68" s="171"/>
      <c r="J68" s="171"/>
      <c r="K68" s="171"/>
      <c r="L68" s="171"/>
      <c r="M68" s="171"/>
      <c r="AN68" s="1" t="e">
        <f t="shared" si="0"/>
        <v>#REF!</v>
      </c>
    </row>
    <row r="69" spans="1:13" ht="24.75" customHeight="1" hidden="1">
      <c r="A69" s="103"/>
      <c r="B69" s="171"/>
      <c r="C69" s="171"/>
      <c r="D69" s="171"/>
      <c r="E69" s="171"/>
      <c r="F69" s="171"/>
      <c r="G69" s="171"/>
      <c r="H69" s="171"/>
      <c r="I69" s="171"/>
      <c r="J69" s="171"/>
      <c r="K69" s="171"/>
      <c r="L69" s="171"/>
      <c r="M69" s="171"/>
    </row>
    <row r="70" spans="1:13" ht="24.75" customHeight="1" hidden="1">
      <c r="A70" s="103"/>
      <c r="B70" s="171"/>
      <c r="C70" s="171"/>
      <c r="D70" s="171"/>
      <c r="E70" s="171"/>
      <c r="F70" s="171"/>
      <c r="G70" s="171"/>
      <c r="H70" s="171"/>
      <c r="I70" s="171"/>
      <c r="J70" s="171"/>
      <c r="K70" s="171"/>
      <c r="L70" s="171"/>
      <c r="M70" s="171"/>
    </row>
    <row r="71" spans="1:13" ht="12.75" hidden="1">
      <c r="A71" s="103"/>
      <c r="B71" s="103"/>
      <c r="C71" s="103"/>
      <c r="D71" s="103"/>
      <c r="E71" s="103"/>
      <c r="F71" s="103"/>
      <c r="G71" s="103"/>
      <c r="H71" s="103"/>
      <c r="I71" s="103"/>
      <c r="J71" s="103"/>
      <c r="K71" s="103"/>
      <c r="L71" s="103"/>
      <c r="M71" s="103"/>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3"/>
      <c r="C86" s="103"/>
      <c r="D86" s="103"/>
      <c r="E86" s="103"/>
      <c r="F86" s="170"/>
      <c r="G86" s="170"/>
      <c r="H86" s="170"/>
      <c r="I86" s="11" t="s">
        <v>43</v>
      </c>
      <c r="K86" s="12"/>
    </row>
    <row r="87" spans="2:11" ht="15" hidden="1">
      <c r="B87" s="103"/>
      <c r="C87" s="103"/>
      <c r="D87" s="103"/>
      <c r="E87" s="103"/>
      <c r="F87" s="170"/>
      <c r="G87" s="170"/>
      <c r="H87" s="170"/>
      <c r="I87" s="11" t="s">
        <v>44</v>
      </c>
      <c r="K87" s="12"/>
    </row>
    <row r="88" spans="2:11" ht="15" hidden="1">
      <c r="B88" s="103"/>
      <c r="C88" s="103"/>
      <c r="D88" s="103"/>
      <c r="E88" s="103"/>
      <c r="F88" s="170"/>
      <c r="G88" s="170"/>
      <c r="H88" s="170"/>
      <c r="I88" s="11" t="s">
        <v>45</v>
      </c>
      <c r="K88" s="12"/>
    </row>
    <row r="89" spans="2:11" ht="15" hidden="1">
      <c r="B89" s="103"/>
      <c r="C89" s="103"/>
      <c r="D89" s="103"/>
      <c r="E89" s="103"/>
      <c r="F89" s="170"/>
      <c r="G89" s="170"/>
      <c r="H89" s="170"/>
      <c r="K89" s="12"/>
    </row>
    <row r="90" spans="2:11" ht="15" hidden="1">
      <c r="B90" s="103"/>
      <c r="C90" s="103"/>
      <c r="D90" s="103"/>
      <c r="E90" s="103"/>
      <c r="F90" s="170"/>
      <c r="G90" s="170"/>
      <c r="H90" s="170"/>
      <c r="K90" s="12"/>
    </row>
    <row r="91" spans="2:11" ht="15" hidden="1">
      <c r="B91" s="103"/>
      <c r="C91" s="103"/>
      <c r="D91" s="103"/>
      <c r="E91" s="103"/>
      <c r="K91" s="12"/>
    </row>
    <row r="92" spans="2:11" ht="15" hidden="1">
      <c r="B92" s="103"/>
      <c r="C92" s="103"/>
      <c r="D92" s="103"/>
      <c r="E92" s="103"/>
      <c r="K92" s="12"/>
    </row>
    <row r="93" spans="2:11" ht="15" hidden="1">
      <c r="B93" s="103"/>
      <c r="C93" s="103"/>
      <c r="D93" s="103"/>
      <c r="E93" s="103"/>
      <c r="K93" s="12"/>
    </row>
    <row r="94" spans="2:11" ht="15" hidden="1">
      <c r="B94" s="103"/>
      <c r="C94" s="103"/>
      <c r="D94" s="103"/>
      <c r="E94" s="103"/>
      <c r="K94" s="12"/>
    </row>
    <row r="95" spans="2:11" ht="15" hidden="1">
      <c r="B95" s="103"/>
      <c r="C95" s="103"/>
      <c r="D95" s="103"/>
      <c r="E95" s="103"/>
      <c r="K95" s="12"/>
    </row>
    <row r="96" spans="2:11" ht="15" hidden="1">
      <c r="B96" s="103"/>
      <c r="C96" s="103"/>
      <c r="D96" s="103"/>
      <c r="E96" s="103"/>
      <c r="K96" s="12"/>
    </row>
    <row r="97" spans="2:11" ht="15" hidden="1">
      <c r="B97" s="103"/>
      <c r="C97" s="103"/>
      <c r="D97" s="103"/>
      <c r="E97" s="103"/>
      <c r="K97" s="12"/>
    </row>
    <row r="98" spans="2:11" ht="15" hidden="1">
      <c r="B98" s="103"/>
      <c r="C98" s="103"/>
      <c r="D98" s="103"/>
      <c r="E98" s="103"/>
      <c r="K98" s="12"/>
    </row>
    <row r="99" spans="2:11" ht="15" hidden="1">
      <c r="B99" s="103"/>
      <c r="C99" s="103"/>
      <c r="D99" s="103"/>
      <c r="E99" s="103"/>
      <c r="K99" s="12"/>
    </row>
    <row r="100" spans="2:11" ht="15" hidden="1">
      <c r="B100" s="103"/>
      <c r="C100" s="103"/>
      <c r="D100" s="103"/>
      <c r="E100" s="103"/>
      <c r="K100" s="12"/>
    </row>
    <row r="101" spans="2:11" ht="15" hidden="1">
      <c r="B101" s="103"/>
      <c r="C101" s="103"/>
      <c r="D101" s="103"/>
      <c r="E101" s="103"/>
      <c r="K101" s="12"/>
    </row>
    <row r="102" spans="2:11" ht="15" hidden="1">
      <c r="B102" s="103"/>
      <c r="C102" s="103"/>
      <c r="D102" s="103"/>
      <c r="E102" s="103"/>
      <c r="K102" s="12"/>
    </row>
    <row r="103" spans="2:11" ht="15" hidden="1">
      <c r="B103" s="103"/>
      <c r="C103" s="103"/>
      <c r="D103" s="103"/>
      <c r="E103" s="103"/>
      <c r="K103" s="12"/>
    </row>
    <row r="104" spans="2:11" ht="15" hidden="1">
      <c r="B104" s="103"/>
      <c r="C104" s="103"/>
      <c r="D104" s="103"/>
      <c r="E104" s="103"/>
      <c r="K104" s="12"/>
    </row>
    <row r="105" spans="2:11" ht="15" hidden="1">
      <c r="B105" s="103"/>
      <c r="C105" s="103"/>
      <c r="D105" s="103"/>
      <c r="E105" s="103"/>
      <c r="K105" s="12"/>
    </row>
    <row r="106" spans="2:11" ht="15" hidden="1">
      <c r="B106" s="103"/>
      <c r="C106" s="103"/>
      <c r="D106" s="103"/>
      <c r="E106" s="103"/>
      <c r="K106" s="12"/>
    </row>
    <row r="107" spans="2:11" ht="15" hidden="1">
      <c r="B107" s="103"/>
      <c r="C107" s="103"/>
      <c r="D107" s="103"/>
      <c r="E107" s="103"/>
      <c r="K107" s="12"/>
    </row>
    <row r="108" spans="2:11" ht="15" hidden="1">
      <c r="B108" s="103"/>
      <c r="C108" s="103"/>
      <c r="D108" s="103"/>
      <c r="E108" s="103"/>
      <c r="K108" s="12"/>
    </row>
    <row r="109" spans="2:11" ht="15" hidden="1">
      <c r="B109" s="103"/>
      <c r="C109" s="103"/>
      <c r="D109" s="103"/>
      <c r="E109" s="103"/>
      <c r="K109" s="12"/>
    </row>
    <row r="110" spans="2:11" ht="15" hidden="1">
      <c r="B110" s="103"/>
      <c r="C110" s="103"/>
      <c r="D110" s="103"/>
      <c r="E110" s="103"/>
      <c r="K110" s="12"/>
    </row>
    <row r="111" spans="2:11" ht="15" hidden="1">
      <c r="B111" s="103"/>
      <c r="C111" s="103"/>
      <c r="D111" s="103"/>
      <c r="E111" s="103"/>
      <c r="K111" s="12"/>
    </row>
    <row r="112" spans="2:11" ht="15" hidden="1">
      <c r="B112" s="103"/>
      <c r="C112" s="103"/>
      <c r="D112" s="103"/>
      <c r="E112" s="103"/>
      <c r="K112" s="12"/>
    </row>
    <row r="113" spans="2:11" ht="15" hidden="1">
      <c r="B113" s="103"/>
      <c r="C113" s="103"/>
      <c r="D113" s="103"/>
      <c r="E113" s="103"/>
      <c r="K113" s="12"/>
    </row>
    <row r="114" spans="2:11" ht="15" hidden="1">
      <c r="B114" s="103"/>
      <c r="C114" s="103"/>
      <c r="D114" s="103"/>
      <c r="E114" s="103"/>
      <c r="K114" s="12"/>
    </row>
    <row r="115" spans="2:11" ht="15" hidden="1">
      <c r="B115" s="103"/>
      <c r="C115" s="103"/>
      <c r="D115" s="103"/>
      <c r="E115" s="103"/>
      <c r="K115" s="12"/>
    </row>
    <row r="116" spans="2:11" ht="15" hidden="1">
      <c r="B116" s="103"/>
      <c r="C116" s="103"/>
      <c r="D116" s="103"/>
      <c r="E116" s="103"/>
      <c r="K116" s="12"/>
    </row>
    <row r="117" spans="2:11" ht="15" hidden="1">
      <c r="B117" s="103"/>
      <c r="C117" s="103"/>
      <c r="D117" s="103"/>
      <c r="E117" s="103"/>
      <c r="K117" s="12"/>
    </row>
    <row r="118" spans="2:11" ht="15" hidden="1">
      <c r="B118" s="103"/>
      <c r="C118" s="103"/>
      <c r="D118" s="103"/>
      <c r="E118" s="103"/>
      <c r="K118" s="12"/>
    </row>
    <row r="119" spans="2:11" ht="15" hidden="1">
      <c r="B119" s="103"/>
      <c r="C119" s="103"/>
      <c r="D119" s="103"/>
      <c r="E119" s="103"/>
      <c r="K119" s="12"/>
    </row>
    <row r="120" spans="2:11" ht="15" hidden="1">
      <c r="B120" s="103"/>
      <c r="C120" s="103"/>
      <c r="D120" s="103"/>
      <c r="E120" s="103"/>
      <c r="K120" s="12"/>
    </row>
    <row r="121" spans="2:11" ht="15" hidden="1">
      <c r="B121" s="103"/>
      <c r="C121" s="103"/>
      <c r="D121" s="103"/>
      <c r="E121" s="103"/>
      <c r="K121" s="12"/>
    </row>
    <row r="122" spans="2:11" ht="15" hidden="1">
      <c r="B122" s="103"/>
      <c r="C122" s="103"/>
      <c r="D122" s="103"/>
      <c r="E122" s="103"/>
      <c r="K122" s="12"/>
    </row>
    <row r="123" spans="2:11" ht="15" hidden="1">
      <c r="B123" s="103"/>
      <c r="C123" s="103"/>
      <c r="D123" s="103"/>
      <c r="E123" s="103"/>
      <c r="K123" s="12"/>
    </row>
    <row r="124" spans="2:5" ht="12.75" hidden="1">
      <c r="B124" s="103"/>
      <c r="C124" s="103"/>
      <c r="D124" s="103"/>
      <c r="E124" s="103"/>
    </row>
    <row r="125" spans="2:5" ht="12.75" hidden="1">
      <c r="B125" s="103"/>
      <c r="C125" s="103"/>
      <c r="D125" s="103"/>
      <c r="E125" s="103"/>
    </row>
    <row r="126" spans="2:5" ht="12.75" hidden="1">
      <c r="B126" s="103"/>
      <c r="C126" s="103"/>
      <c r="D126" s="103"/>
      <c r="E126" s="103"/>
    </row>
    <row r="127" spans="2:5" ht="12.75" hidden="1">
      <c r="B127" s="103"/>
      <c r="C127" s="103"/>
      <c r="D127" s="103"/>
      <c r="E127" s="103"/>
    </row>
    <row r="128" spans="2:5" ht="12.75" hidden="1">
      <c r="B128" s="103"/>
      <c r="C128" s="103"/>
      <c r="D128" s="103"/>
      <c r="E128" s="103"/>
    </row>
    <row r="129" spans="2:5" ht="12.75" hidden="1">
      <c r="B129" s="103"/>
      <c r="C129" s="103"/>
      <c r="D129" s="103"/>
      <c r="E129" s="103"/>
    </row>
    <row r="130" spans="2:5" ht="12.75" hidden="1">
      <c r="B130" s="103"/>
      <c r="C130" s="103"/>
      <c r="D130" s="103"/>
      <c r="E130" s="103"/>
    </row>
    <row r="131" spans="2:5" ht="12.75" hidden="1">
      <c r="B131" s="103"/>
      <c r="C131" s="103"/>
      <c r="D131" s="103"/>
      <c r="E131" s="103"/>
    </row>
    <row r="132" spans="2:5" ht="12.75" hidden="1">
      <c r="B132" s="103"/>
      <c r="C132" s="103"/>
      <c r="D132" s="103"/>
      <c r="E132" s="103"/>
    </row>
    <row r="133" spans="2:5" ht="12.75" hidden="1">
      <c r="B133" s="103"/>
      <c r="C133" s="103"/>
      <c r="D133" s="103"/>
      <c r="E133" s="103"/>
    </row>
    <row r="134" spans="2:5" ht="12.75" hidden="1">
      <c r="B134" s="103"/>
      <c r="C134" s="103"/>
      <c r="D134" s="103"/>
      <c r="E134" s="103"/>
    </row>
    <row r="135" spans="2:5" ht="12.75" hidden="1">
      <c r="B135" s="103"/>
      <c r="C135" s="103"/>
      <c r="D135" s="103"/>
      <c r="E135" s="103"/>
    </row>
    <row r="136" spans="2:5" ht="12.75" hidden="1">
      <c r="B136" s="103"/>
      <c r="C136" s="103"/>
      <c r="D136" s="103"/>
      <c r="E136" s="103"/>
    </row>
    <row r="137" spans="2:5" ht="12.75" hidden="1">
      <c r="B137" s="103"/>
      <c r="C137" s="103"/>
      <c r="D137" s="103"/>
      <c r="E137" s="103"/>
    </row>
    <row r="138" spans="2:5" ht="12.75" hidden="1">
      <c r="B138" s="103"/>
      <c r="C138" s="103"/>
      <c r="D138" s="103"/>
      <c r="E138" s="103"/>
    </row>
    <row r="139" spans="2:5" ht="12.75" hidden="1">
      <c r="B139" s="103"/>
      <c r="C139" s="103"/>
      <c r="D139" s="103"/>
      <c r="E139" s="103"/>
    </row>
    <row r="140" spans="2:5" ht="12.75" hidden="1">
      <c r="B140" s="103"/>
      <c r="C140" s="103"/>
      <c r="D140" s="103"/>
      <c r="E140" s="103"/>
    </row>
    <row r="141" spans="2:5" ht="12.75" hidden="1">
      <c r="B141" s="103"/>
      <c r="C141" s="103"/>
      <c r="D141" s="103"/>
      <c r="E141" s="103"/>
    </row>
    <row r="142" spans="2:5" ht="12.75" hidden="1">
      <c r="B142" s="103"/>
      <c r="C142" s="103"/>
      <c r="D142" s="103"/>
      <c r="E142" s="103"/>
    </row>
    <row r="143" spans="2:5" ht="12.75" hidden="1">
      <c r="B143" s="103"/>
      <c r="C143" s="103"/>
      <c r="D143" s="103"/>
      <c r="E143" s="103"/>
    </row>
    <row r="144" spans="2:5" ht="12.75" hidden="1">
      <c r="B144" s="103"/>
      <c r="C144" s="103"/>
      <c r="D144" s="103"/>
      <c r="E144" s="103"/>
    </row>
    <row r="145" spans="2:5" ht="12.75" hidden="1">
      <c r="B145" s="103"/>
      <c r="C145" s="103"/>
      <c r="D145" s="103"/>
      <c r="E145" s="103"/>
    </row>
    <row r="146" spans="2:5" ht="12.75" hidden="1">
      <c r="B146" s="103"/>
      <c r="C146" s="103"/>
      <c r="D146" s="103"/>
      <c r="E146" s="103"/>
    </row>
    <row r="147" spans="2:5" ht="12.75" hidden="1">
      <c r="B147" s="103"/>
      <c r="C147" s="103"/>
      <c r="D147" s="103"/>
      <c r="E147" s="103"/>
    </row>
    <row r="148" spans="2:5" ht="12.75" hidden="1">
      <c r="B148" s="103"/>
      <c r="C148" s="103"/>
      <c r="D148" s="103"/>
      <c r="E148" s="103"/>
    </row>
    <row r="149" spans="2:5" ht="12.75" hidden="1">
      <c r="B149" s="103"/>
      <c r="C149" s="103"/>
      <c r="D149" s="103"/>
      <c r="E149" s="10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6 I39">
    <cfRule type="cellIs" priority="40" dxfId="2" operator="between">
      <formula>$L$31</formula>
      <formula>$M$31</formula>
    </cfRule>
    <cfRule type="cellIs" priority="41" dxfId="1" operator="between">
      <formula>$L$30</formula>
      <formula>$M$30</formula>
    </cfRule>
    <cfRule type="cellIs" priority="42" dxfId="0" operator="between">
      <formula>#REF!</formula>
      <formula>$M$29</formula>
    </cfRule>
  </conditionalFormatting>
  <conditionalFormatting sqref="H36">
    <cfRule type="cellIs" priority="37" dxfId="2" operator="between">
      <formula>$K$34</formula>
      <formula>$L$34</formula>
    </cfRule>
    <cfRule type="cellIs" priority="38" dxfId="1" operator="between">
      <formula>$K$32</formula>
      <formula>$L$32</formula>
    </cfRule>
    <cfRule type="cellIs" priority="39" dxfId="0" operator="between">
      <formula>$K$30</formula>
      <formula>$L$30</formula>
    </cfRule>
  </conditionalFormatting>
  <conditionalFormatting sqref="H36">
    <cfRule type="cellIs" priority="34" dxfId="2" operator="between">
      <formula>$K$34</formula>
      <formula>$L$34</formula>
    </cfRule>
    <cfRule type="cellIs" priority="35" dxfId="1" operator="between">
      <formula>$K$32</formula>
      <formula>$L$32</formula>
    </cfRule>
    <cfRule type="cellIs" priority="36"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25">
      <selection activeCell="F64" sqref="F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103" t="s">
        <v>6</v>
      </c>
    </row>
    <row r="4" spans="1:15" ht="14.25" customHeight="1" thickBot="1">
      <c r="A4" s="13"/>
      <c r="B4" s="14"/>
      <c r="C4" s="15"/>
      <c r="D4" s="15"/>
      <c r="E4" s="15"/>
      <c r="F4" s="15"/>
      <c r="G4" s="15"/>
      <c r="H4" s="15"/>
      <c r="I4" s="15"/>
      <c r="J4" s="15"/>
      <c r="K4" s="16"/>
      <c r="L4" s="16"/>
      <c r="M4" s="17"/>
      <c r="O4" s="103" t="s">
        <v>8</v>
      </c>
    </row>
    <row r="5" spans="1:15" ht="13.5" thickBot="1">
      <c r="A5" s="151" t="s">
        <v>60</v>
      </c>
      <c r="B5" s="152"/>
      <c r="C5" s="152"/>
      <c r="D5" s="152"/>
      <c r="E5" s="152"/>
      <c r="F5" s="152"/>
      <c r="G5" s="152"/>
      <c r="H5" s="152"/>
      <c r="I5" s="152"/>
      <c r="J5" s="152"/>
      <c r="K5" s="152"/>
      <c r="L5" s="152"/>
      <c r="M5" s="153"/>
      <c r="O5" s="103"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103" t="s">
        <v>13</v>
      </c>
    </row>
    <row r="8" spans="1:15" ht="30" customHeight="1" thickBot="1">
      <c r="A8" s="176" t="s">
        <v>4</v>
      </c>
      <c r="B8" s="177"/>
      <c r="C8" s="212" t="s">
        <v>125</v>
      </c>
      <c r="D8" s="213"/>
      <c r="E8" s="213"/>
      <c r="F8" s="213"/>
      <c r="G8" s="213"/>
      <c r="H8" s="213"/>
      <c r="I8" s="213"/>
      <c r="J8" s="213"/>
      <c r="K8" s="213"/>
      <c r="L8" s="213"/>
      <c r="M8" s="214"/>
      <c r="O8" s="103" t="s">
        <v>18</v>
      </c>
    </row>
    <row r="9" spans="1:16" ht="30" customHeight="1" thickBot="1">
      <c r="A9" s="176" t="s">
        <v>5</v>
      </c>
      <c r="B9" s="177"/>
      <c r="C9" s="222" t="s">
        <v>68</v>
      </c>
      <c r="D9" s="223"/>
      <c r="E9" s="223"/>
      <c r="F9" s="223"/>
      <c r="G9" s="223"/>
      <c r="H9" s="223"/>
      <c r="I9" s="223"/>
      <c r="J9" s="223"/>
      <c r="K9" s="223"/>
      <c r="L9" s="223"/>
      <c r="M9" s="224"/>
      <c r="O9" s="103" t="s">
        <v>20</v>
      </c>
      <c r="P9" s="18"/>
    </row>
    <row r="10" spans="1:15" ht="13.5" thickBot="1">
      <c r="A10" s="2"/>
      <c r="B10" s="103"/>
      <c r="C10" s="103"/>
      <c r="D10" s="103"/>
      <c r="E10" s="103"/>
      <c r="F10" s="103"/>
      <c r="G10" s="103"/>
      <c r="H10" s="103"/>
      <c r="I10" s="103"/>
      <c r="J10" s="103"/>
      <c r="K10" s="103"/>
      <c r="L10" s="103"/>
      <c r="M10" s="54"/>
      <c r="O10" s="21" t="s">
        <v>74</v>
      </c>
    </row>
    <row r="11" spans="1:15" ht="30" customHeight="1" thickBot="1">
      <c r="A11" s="176" t="s">
        <v>7</v>
      </c>
      <c r="B11" s="177"/>
      <c r="C11" s="208" t="s">
        <v>177</v>
      </c>
      <c r="D11" s="209"/>
      <c r="E11" s="209"/>
      <c r="F11" s="209"/>
      <c r="G11" s="209"/>
      <c r="H11" s="209"/>
      <c r="I11" s="209"/>
      <c r="J11" s="209"/>
      <c r="K11" s="28" t="s">
        <v>82</v>
      </c>
      <c r="L11" s="210" t="s">
        <v>127</v>
      </c>
      <c r="M11" s="211"/>
      <c r="O11" s="103" t="s">
        <v>21</v>
      </c>
    </row>
    <row r="12" spans="1:15" ht="30" customHeight="1" thickBot="1">
      <c r="A12" s="176" t="s">
        <v>9</v>
      </c>
      <c r="B12" s="177"/>
      <c r="C12" s="212" t="s">
        <v>166</v>
      </c>
      <c r="D12" s="213"/>
      <c r="E12" s="213"/>
      <c r="F12" s="213"/>
      <c r="G12" s="213"/>
      <c r="H12" s="213"/>
      <c r="I12" s="213"/>
      <c r="J12" s="213"/>
      <c r="K12" s="213"/>
      <c r="L12" s="213"/>
      <c r="M12" s="214"/>
      <c r="O12" s="103" t="s">
        <v>0</v>
      </c>
    </row>
    <row r="13" spans="1:15" ht="46.5" customHeight="1" thickBot="1">
      <c r="A13" s="176" t="s">
        <v>98</v>
      </c>
      <c r="B13" s="177"/>
      <c r="C13" s="212" t="s">
        <v>174</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2" t="s">
        <v>135</v>
      </c>
      <c r="D15" s="213"/>
      <c r="E15" s="213"/>
      <c r="F15" s="213"/>
      <c r="G15" s="213"/>
      <c r="H15" s="213"/>
      <c r="I15" s="213"/>
      <c r="J15" s="213"/>
      <c r="K15" s="213"/>
      <c r="L15" s="213"/>
      <c r="M15" s="214"/>
      <c r="O15" s="103" t="s">
        <v>24</v>
      </c>
    </row>
    <row r="16" spans="1:15" ht="13.5" thickBot="1">
      <c r="A16" s="2"/>
      <c r="B16" s="103"/>
      <c r="C16" s="103"/>
      <c r="D16" s="103"/>
      <c r="E16" s="103"/>
      <c r="F16" s="103"/>
      <c r="G16" s="103"/>
      <c r="H16" s="103"/>
      <c r="I16" s="103"/>
      <c r="J16" s="103"/>
      <c r="K16" s="103"/>
      <c r="L16" s="103"/>
      <c r="M16" s="54"/>
      <c r="O16" s="103"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103" t="s">
        <v>27</v>
      </c>
    </row>
    <row r="19" spans="1:15" ht="30" customHeight="1" thickBot="1">
      <c r="A19" s="193" t="s">
        <v>169</v>
      </c>
      <c r="B19" s="194"/>
      <c r="C19" s="199" t="s">
        <v>97</v>
      </c>
      <c r="D19" s="187"/>
      <c r="E19" s="4">
        <v>1</v>
      </c>
      <c r="F19" s="202" t="s">
        <v>167</v>
      </c>
      <c r="G19" s="203"/>
      <c r="H19" s="204"/>
      <c r="I19" s="102" t="s">
        <v>97</v>
      </c>
      <c r="J19" s="205" t="s">
        <v>162</v>
      </c>
      <c r="K19" s="206"/>
      <c r="L19" s="207"/>
      <c r="M19" s="7" t="s">
        <v>122</v>
      </c>
      <c r="O19" s="103" t="s">
        <v>28</v>
      </c>
    </row>
    <row r="20" spans="1:15" ht="30" customHeight="1" thickBot="1">
      <c r="A20" s="195"/>
      <c r="B20" s="196"/>
      <c r="C20" s="200"/>
      <c r="D20" s="188"/>
      <c r="E20" s="4">
        <v>2</v>
      </c>
      <c r="F20" s="202" t="s">
        <v>161</v>
      </c>
      <c r="G20" s="203"/>
      <c r="H20" s="204"/>
      <c r="I20" s="102" t="s">
        <v>97</v>
      </c>
      <c r="J20" s="205" t="s">
        <v>163</v>
      </c>
      <c r="K20" s="206"/>
      <c r="L20" s="207"/>
      <c r="M20" s="7" t="s">
        <v>122</v>
      </c>
      <c r="O20" s="103" t="s">
        <v>3</v>
      </c>
    </row>
    <row r="21" spans="1:15" ht="30" customHeight="1" thickBot="1">
      <c r="A21" s="195"/>
      <c r="B21" s="196"/>
      <c r="C21" s="200"/>
      <c r="D21" s="188"/>
      <c r="E21" s="4"/>
      <c r="F21" s="202"/>
      <c r="G21" s="203"/>
      <c r="H21" s="204"/>
      <c r="I21" s="102"/>
      <c r="J21" s="205"/>
      <c r="K21" s="206"/>
      <c r="L21" s="207"/>
      <c r="M21" s="7"/>
      <c r="O21" s="103" t="s">
        <v>29</v>
      </c>
    </row>
    <row r="22" spans="1:15" ht="30" customHeight="1" thickBot="1">
      <c r="A22" s="197"/>
      <c r="B22" s="198"/>
      <c r="C22" s="201"/>
      <c r="D22" s="190"/>
      <c r="E22" s="4"/>
      <c r="F22" s="202"/>
      <c r="G22" s="203"/>
      <c r="H22" s="204"/>
      <c r="I22" s="102"/>
      <c r="J22" s="205"/>
      <c r="K22" s="206"/>
      <c r="L22" s="207"/>
      <c r="M22" s="7"/>
      <c r="O22" s="103"/>
    </row>
    <row r="23" spans="1:40" ht="13.5" thickBot="1">
      <c r="A23" s="2"/>
      <c r="B23" s="103"/>
      <c r="C23" s="103"/>
      <c r="D23" s="103"/>
      <c r="E23" s="103"/>
      <c r="F23" s="103"/>
      <c r="G23" s="103"/>
      <c r="H23" s="103"/>
      <c r="I23" s="103"/>
      <c r="J23" s="103"/>
      <c r="K23" s="103"/>
      <c r="L23" s="103"/>
      <c r="M23" s="54"/>
      <c r="O23" s="21" t="s">
        <v>70</v>
      </c>
      <c r="AN23" s="1">
        <v>2002</v>
      </c>
    </row>
    <row r="24" spans="1:40" ht="45.75" customHeight="1" thickBot="1">
      <c r="A24" s="6" t="s">
        <v>22</v>
      </c>
      <c r="B24" s="101" t="s">
        <v>10</v>
      </c>
      <c r="C24" s="50" t="s">
        <v>73</v>
      </c>
      <c r="D24" s="101" t="s">
        <v>18</v>
      </c>
      <c r="E24" s="6" t="s">
        <v>23</v>
      </c>
      <c r="F24" s="59" t="s">
        <v>170</v>
      </c>
      <c r="G24" s="6" t="s">
        <v>96</v>
      </c>
      <c r="H24" s="55" t="s">
        <v>147</v>
      </c>
      <c r="I24" s="6" t="s">
        <v>106</v>
      </c>
      <c r="J24" s="55"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55" t="s">
        <v>147</v>
      </c>
      <c r="H26" s="55" t="s">
        <v>147</v>
      </c>
      <c r="I26" s="55" t="s">
        <v>147</v>
      </c>
      <c r="J26" s="55" t="s">
        <v>147</v>
      </c>
      <c r="K26" s="55" t="s">
        <v>147</v>
      </c>
      <c r="L26" s="227" t="s">
        <v>147</v>
      </c>
      <c r="M26" s="228"/>
      <c r="O26" s="75" t="s">
        <v>61</v>
      </c>
    </row>
    <row r="27" spans="1:15" ht="30" customHeight="1" thickBot="1">
      <c r="A27" s="73"/>
      <c r="B27" s="70"/>
      <c r="C27" s="69"/>
      <c r="D27" s="69"/>
      <c r="E27" s="150"/>
      <c r="F27" s="71" t="s">
        <v>118</v>
      </c>
      <c r="G27" s="55" t="s">
        <v>147</v>
      </c>
      <c r="H27" s="55" t="s">
        <v>147</v>
      </c>
      <c r="I27" s="55" t="s">
        <v>147</v>
      </c>
      <c r="J27" s="55" t="s">
        <v>147</v>
      </c>
      <c r="K27" s="55" t="s">
        <v>147</v>
      </c>
      <c r="L27" s="172" t="s">
        <v>147</v>
      </c>
      <c r="M27" s="173"/>
      <c r="O27" s="76" t="s">
        <v>62</v>
      </c>
    </row>
    <row r="28" spans="1:40" ht="13.5" thickBot="1">
      <c r="A28" s="2"/>
      <c r="B28" s="103"/>
      <c r="C28" s="103"/>
      <c r="D28" s="103"/>
      <c r="E28" s="103"/>
      <c r="F28" s="103"/>
      <c r="G28" s="103"/>
      <c r="H28" s="103"/>
      <c r="I28" s="103"/>
      <c r="J28" s="103"/>
      <c r="K28" s="103"/>
      <c r="L28" s="103"/>
      <c r="M28" s="54"/>
      <c r="O28" s="75" t="s">
        <v>50</v>
      </c>
      <c r="AN28" s="1" t="e">
        <f>#REF!+1</f>
        <v>#REF!</v>
      </c>
    </row>
    <row r="29" spans="1:40" ht="24.75" customHeight="1" thickBot="1">
      <c r="A29" s="164" t="s">
        <v>94</v>
      </c>
      <c r="B29" s="165"/>
      <c r="C29" s="166"/>
      <c r="D29" s="182" t="s">
        <v>77</v>
      </c>
      <c r="E29" s="183"/>
      <c r="F29" s="110">
        <v>0</v>
      </c>
      <c r="G29" s="31" t="s">
        <v>87</v>
      </c>
      <c r="H29" s="109" t="s">
        <v>164</v>
      </c>
      <c r="I29" s="184" t="s">
        <v>88</v>
      </c>
      <c r="J29" s="185"/>
      <c r="K29" s="25"/>
      <c r="L29" s="186"/>
      <c r="M29" s="187"/>
      <c r="O29" s="75" t="s">
        <v>51</v>
      </c>
      <c r="AN29" s="1" t="e">
        <f>AN28+1</f>
        <v>#REF!</v>
      </c>
    </row>
    <row r="30" spans="1:40" ht="24.75" customHeight="1" thickBot="1">
      <c r="A30" s="179"/>
      <c r="B30" s="180"/>
      <c r="C30" s="181"/>
      <c r="D30" s="191" t="s">
        <v>78</v>
      </c>
      <c r="E30" s="192"/>
      <c r="F30" s="105"/>
      <c r="G30" s="32"/>
      <c r="H30" s="89"/>
      <c r="I30" s="23"/>
      <c r="J30" s="24"/>
      <c r="K30" s="24"/>
      <c r="L30" s="170"/>
      <c r="M30" s="188"/>
      <c r="O30" s="75" t="s">
        <v>52</v>
      </c>
      <c r="AN30" s="1" t="e">
        <f>#REF!+1</f>
        <v>#REF!</v>
      </c>
    </row>
    <row r="31" spans="1:40" ht="24.75" customHeight="1" thickBot="1">
      <c r="A31" s="167"/>
      <c r="B31" s="168"/>
      <c r="C31" s="169"/>
      <c r="D31" s="174" t="s">
        <v>79</v>
      </c>
      <c r="E31" s="175"/>
      <c r="F31" s="111">
        <v>1</v>
      </c>
      <c r="G31" s="33" t="s">
        <v>87</v>
      </c>
      <c r="H31" s="88" t="s">
        <v>165</v>
      </c>
      <c r="I31" s="26"/>
      <c r="J31" s="27"/>
      <c r="K31" s="27"/>
      <c r="L31" s="189"/>
      <c r="M31" s="190"/>
      <c r="O31" s="75" t="s">
        <v>63</v>
      </c>
      <c r="AN31" s="1" t="e">
        <f>#REF!+1</f>
        <v>#REF!</v>
      </c>
    </row>
    <row r="32" spans="1:40" ht="13.5" thickBot="1">
      <c r="A32" s="2"/>
      <c r="B32" s="103"/>
      <c r="C32" s="103"/>
      <c r="D32" s="103"/>
      <c r="E32" s="103"/>
      <c r="F32" s="103"/>
      <c r="G32" s="103"/>
      <c r="H32" s="103"/>
      <c r="I32" s="103"/>
      <c r="J32" s="103"/>
      <c r="K32" s="103"/>
      <c r="L32" s="103"/>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103"/>
      <c r="C34" s="103"/>
      <c r="D34" s="103"/>
      <c r="E34" s="103"/>
      <c r="F34" s="103"/>
      <c r="G34" s="103"/>
      <c r="H34" s="103"/>
      <c r="I34" s="103"/>
      <c r="J34" s="103"/>
      <c r="K34" s="103"/>
      <c r="L34" s="103"/>
      <c r="M34" s="54"/>
      <c r="O34" s="75" t="s">
        <v>55</v>
      </c>
      <c r="AN34" s="1" t="e">
        <f>AN33+1</f>
        <v>#REF!</v>
      </c>
    </row>
    <row r="35" spans="1:38" ht="78" customHeight="1">
      <c r="A35" s="106"/>
      <c r="B35" s="112" t="s">
        <v>31</v>
      </c>
      <c r="C35" s="113" t="s">
        <v>32</v>
      </c>
      <c r="D35" s="113" t="s">
        <v>167</v>
      </c>
      <c r="E35" s="113" t="s">
        <v>161</v>
      </c>
      <c r="F35" s="113">
        <f>F21</f>
        <v>0</v>
      </c>
      <c r="G35" s="113">
        <f>F22</f>
        <v>0</v>
      </c>
      <c r="H35" s="114" t="s">
        <v>89</v>
      </c>
      <c r="I35" s="115" t="s">
        <v>93</v>
      </c>
      <c r="J35" s="103"/>
      <c r="K35" s="103"/>
      <c r="L35" s="103"/>
      <c r="M35" s="104"/>
      <c r="O35" s="75" t="s">
        <v>53</v>
      </c>
      <c r="AI35"/>
      <c r="AL35" s="1"/>
    </row>
    <row r="36" spans="1:38" ht="27" customHeight="1">
      <c r="A36" s="106"/>
      <c r="B36" s="35" t="s">
        <v>33</v>
      </c>
      <c r="C36" s="116">
        <v>0.8</v>
      </c>
      <c r="D36" s="93"/>
      <c r="E36" s="93"/>
      <c r="F36" s="30"/>
      <c r="G36" s="30"/>
      <c r="H36" s="108"/>
      <c r="I36" s="117"/>
      <c r="J36" s="103"/>
      <c r="K36" s="103"/>
      <c r="L36" s="103"/>
      <c r="M36" s="104"/>
      <c r="O36" s="75" t="s">
        <v>65</v>
      </c>
      <c r="AI36"/>
      <c r="AL36" s="1"/>
    </row>
    <row r="37" spans="1:38" ht="27" customHeight="1">
      <c r="A37" s="106"/>
      <c r="B37" s="35" t="s">
        <v>34</v>
      </c>
      <c r="C37" s="116">
        <v>1</v>
      </c>
      <c r="D37" s="93">
        <v>41920789.52</v>
      </c>
      <c r="E37" s="93">
        <v>150591760.91200003</v>
      </c>
      <c r="F37" s="30"/>
      <c r="G37" s="30"/>
      <c r="H37" s="108">
        <f>+D37-E37</f>
        <v>-108670971.39200002</v>
      </c>
      <c r="I37" s="117">
        <v>1</v>
      </c>
      <c r="J37" s="103"/>
      <c r="K37" s="103"/>
      <c r="L37" s="103"/>
      <c r="M37" s="104"/>
      <c r="O37" s="75" t="s">
        <v>66</v>
      </c>
      <c r="AI37"/>
      <c r="AL37" s="1"/>
    </row>
    <row r="38" spans="1:38" ht="27" customHeight="1">
      <c r="A38" s="106"/>
      <c r="B38" s="35" t="s">
        <v>35</v>
      </c>
      <c r="C38" s="116">
        <v>1</v>
      </c>
      <c r="D38" s="93">
        <v>192038321.51</v>
      </c>
      <c r="E38" s="8">
        <v>561196445.44</v>
      </c>
      <c r="F38" s="30"/>
      <c r="G38" s="30"/>
      <c r="H38" s="108">
        <f>+D38-E38</f>
        <v>-369158123.93000007</v>
      </c>
      <c r="I38" s="117">
        <v>1</v>
      </c>
      <c r="J38" s="103"/>
      <c r="K38" s="103"/>
      <c r="L38" s="103"/>
      <c r="M38" s="104"/>
      <c r="O38" s="21" t="s">
        <v>69</v>
      </c>
      <c r="AI38"/>
      <c r="AL38" s="1"/>
    </row>
    <row r="39" spans="1:38" ht="27" customHeight="1" thickBot="1">
      <c r="A39" s="106"/>
      <c r="B39" s="36" t="s">
        <v>36</v>
      </c>
      <c r="C39" s="118">
        <v>1</v>
      </c>
      <c r="D39" s="128">
        <v>192357919.39000002</v>
      </c>
      <c r="E39" s="37">
        <v>556292850.144</v>
      </c>
      <c r="F39" s="38"/>
      <c r="G39" s="38"/>
      <c r="H39" s="132">
        <f>+D39-E39</f>
        <v>-363934930.75400007</v>
      </c>
      <c r="I39" s="133">
        <v>1</v>
      </c>
      <c r="J39" s="103"/>
      <c r="K39" s="103"/>
      <c r="L39" s="103"/>
      <c r="M39" s="104"/>
      <c r="O39" s="9" t="s">
        <v>67</v>
      </c>
      <c r="AI39"/>
      <c r="AL39" s="1"/>
    </row>
    <row r="40" spans="1:16" ht="12.75">
      <c r="A40" s="2"/>
      <c r="B40" s="103"/>
      <c r="C40" s="103"/>
      <c r="D40" s="103"/>
      <c r="E40" s="103"/>
      <c r="F40" s="103"/>
      <c r="G40" s="103"/>
      <c r="H40" s="103"/>
      <c r="I40" s="103"/>
      <c r="J40" s="103"/>
      <c r="K40" s="103"/>
      <c r="L40" s="103"/>
      <c r="M40" s="54"/>
      <c r="N40" s="103"/>
      <c r="O40" s="9" t="s">
        <v>68</v>
      </c>
      <c r="P40" s="103"/>
    </row>
    <row r="41" spans="1:40" ht="12.75">
      <c r="A41" s="2"/>
      <c r="B41" s="103"/>
      <c r="C41" s="103"/>
      <c r="D41" s="103"/>
      <c r="E41" s="103"/>
      <c r="F41" s="103"/>
      <c r="G41" s="103"/>
      <c r="H41" s="103"/>
      <c r="I41" s="103"/>
      <c r="J41" s="103"/>
      <c r="K41" s="103"/>
      <c r="L41" s="103"/>
      <c r="M41" s="54"/>
      <c r="O41" s="9" t="s">
        <v>56</v>
      </c>
      <c r="AN41" s="1" t="e">
        <f>#REF!+1</f>
        <v>#REF!</v>
      </c>
    </row>
    <row r="42" spans="1:15" ht="12.75">
      <c r="A42" s="2"/>
      <c r="B42" s="103"/>
      <c r="C42" s="103"/>
      <c r="D42" s="103"/>
      <c r="E42" s="103"/>
      <c r="F42" s="103"/>
      <c r="G42" s="103"/>
      <c r="H42" s="103"/>
      <c r="I42" s="103"/>
      <c r="J42" s="103"/>
      <c r="K42" s="103"/>
      <c r="L42" s="103"/>
      <c r="M42" s="54"/>
      <c r="O42" s="9" t="s">
        <v>46</v>
      </c>
    </row>
    <row r="43" spans="1:15" ht="12.75">
      <c r="A43" s="2"/>
      <c r="B43" s="103"/>
      <c r="C43" s="103"/>
      <c r="D43" s="103"/>
      <c r="E43" s="103"/>
      <c r="F43" s="103"/>
      <c r="G43" s="103"/>
      <c r="H43" s="103"/>
      <c r="I43" s="103"/>
      <c r="J43" s="103"/>
      <c r="K43" s="103"/>
      <c r="L43" s="103"/>
      <c r="M43" s="54"/>
      <c r="O43" s="103" t="s">
        <v>47</v>
      </c>
    </row>
    <row r="44" spans="1:15" ht="12.75">
      <c r="A44" s="2"/>
      <c r="B44" s="103"/>
      <c r="C44" s="103"/>
      <c r="D44" s="103"/>
      <c r="E44" s="103"/>
      <c r="F44" s="103"/>
      <c r="G44" s="103"/>
      <c r="H44" s="103"/>
      <c r="I44" s="103"/>
      <c r="J44" s="103"/>
      <c r="K44" s="103"/>
      <c r="L44" s="103"/>
      <c r="M44" s="54"/>
      <c r="O44" s="103" t="s">
        <v>81</v>
      </c>
    </row>
    <row r="45" spans="1:15" ht="12.75">
      <c r="A45" s="2"/>
      <c r="B45" s="103"/>
      <c r="C45" s="103"/>
      <c r="D45" s="103"/>
      <c r="E45" s="103"/>
      <c r="F45" s="103"/>
      <c r="G45" s="103"/>
      <c r="H45" s="103"/>
      <c r="I45" s="103"/>
      <c r="J45" s="103"/>
      <c r="K45" s="103"/>
      <c r="L45" s="103"/>
      <c r="M45" s="54"/>
      <c r="O45" s="21" t="s">
        <v>84</v>
      </c>
    </row>
    <row r="46" spans="1:15" ht="12.75">
      <c r="A46" s="2"/>
      <c r="B46" s="103"/>
      <c r="C46" s="103"/>
      <c r="D46" s="103"/>
      <c r="E46" s="103"/>
      <c r="F46" s="103"/>
      <c r="G46" s="103"/>
      <c r="H46" s="103"/>
      <c r="I46" s="103"/>
      <c r="J46" s="103"/>
      <c r="K46" s="103"/>
      <c r="L46" s="103"/>
      <c r="M46" s="54"/>
      <c r="O46" s="103" t="s">
        <v>86</v>
      </c>
    </row>
    <row r="47" spans="1:15" ht="12.75">
      <c r="A47" s="2"/>
      <c r="B47" s="103"/>
      <c r="C47" s="103"/>
      <c r="D47" s="103"/>
      <c r="E47" s="103"/>
      <c r="F47" s="103"/>
      <c r="G47" s="103"/>
      <c r="H47" s="103"/>
      <c r="I47" s="103"/>
      <c r="J47" s="103"/>
      <c r="K47" s="103"/>
      <c r="L47" s="103"/>
      <c r="M47" s="54"/>
      <c r="O47" s="103" t="s">
        <v>97</v>
      </c>
    </row>
    <row r="48" spans="1:15" ht="12.75">
      <c r="A48" s="2"/>
      <c r="B48" s="103"/>
      <c r="C48" s="103"/>
      <c r="D48" s="103"/>
      <c r="E48" s="103"/>
      <c r="F48" s="103"/>
      <c r="G48" s="103"/>
      <c r="H48" s="103"/>
      <c r="I48" s="103"/>
      <c r="J48" s="103"/>
      <c r="K48" s="103"/>
      <c r="L48" s="103"/>
      <c r="M48" s="54"/>
      <c r="O48" s="103" t="s">
        <v>85</v>
      </c>
    </row>
    <row r="49" spans="1:15" ht="12.75">
      <c r="A49" s="2"/>
      <c r="B49" s="103"/>
      <c r="C49" s="103"/>
      <c r="D49" s="103"/>
      <c r="E49" s="103"/>
      <c r="F49" s="103"/>
      <c r="G49" s="103"/>
      <c r="H49" s="103"/>
      <c r="I49" s="103"/>
      <c r="J49" s="103"/>
      <c r="K49" s="103"/>
      <c r="L49" s="103"/>
      <c r="M49" s="54"/>
      <c r="O49" s="103" t="s">
        <v>99</v>
      </c>
    </row>
    <row r="50" spans="1:40" ht="28.5" customHeight="1">
      <c r="A50" s="2"/>
      <c r="B50" s="103"/>
      <c r="C50" s="103"/>
      <c r="D50" s="103"/>
      <c r="E50" s="103"/>
      <c r="F50" s="103"/>
      <c r="G50" s="103"/>
      <c r="H50" s="103"/>
      <c r="I50" s="103"/>
      <c r="J50" s="103"/>
      <c r="K50" s="103"/>
      <c r="L50" s="103"/>
      <c r="M50" s="54"/>
      <c r="O50" s="103" t="s">
        <v>100</v>
      </c>
      <c r="AN50" s="1" t="e">
        <f>AN41+1</f>
        <v>#REF!</v>
      </c>
    </row>
    <row r="51" spans="1:40" ht="19.5" customHeight="1">
      <c r="A51" s="2"/>
      <c r="B51" s="103"/>
      <c r="C51" s="103"/>
      <c r="D51" s="103"/>
      <c r="E51" s="103"/>
      <c r="F51" s="103"/>
      <c r="G51" s="103"/>
      <c r="H51" s="103"/>
      <c r="I51" s="103"/>
      <c r="J51" s="103"/>
      <c r="K51" s="103"/>
      <c r="L51" s="103"/>
      <c r="M51" s="54"/>
      <c r="O51" s="103" t="s">
        <v>101</v>
      </c>
      <c r="AN51" s="1" t="e">
        <f aca="true" t="shared" si="0" ref="AN51:AN68">AN50+1</f>
        <v>#REF!</v>
      </c>
    </row>
    <row r="52" spans="1:40" ht="12.75">
      <c r="A52" s="2"/>
      <c r="B52" s="103"/>
      <c r="C52" s="103"/>
      <c r="D52" s="103"/>
      <c r="E52" s="103"/>
      <c r="F52" s="103"/>
      <c r="G52" s="103"/>
      <c r="H52" s="103"/>
      <c r="I52" s="103"/>
      <c r="J52" s="103"/>
      <c r="K52" s="103"/>
      <c r="L52" s="103"/>
      <c r="M52" s="54"/>
      <c r="O52" s="103" t="s">
        <v>102</v>
      </c>
      <c r="AN52" s="1" t="e">
        <f t="shared" si="0"/>
        <v>#REF!</v>
      </c>
    </row>
    <row r="53" spans="1:40" ht="12.75">
      <c r="A53" s="2"/>
      <c r="B53" s="103"/>
      <c r="C53" s="103"/>
      <c r="D53" s="103"/>
      <c r="E53" s="103"/>
      <c r="F53" s="103"/>
      <c r="G53" s="103"/>
      <c r="H53" s="103"/>
      <c r="I53" s="103"/>
      <c r="J53" s="103"/>
      <c r="K53" s="103"/>
      <c r="L53" s="103"/>
      <c r="M53" s="54"/>
      <c r="O53" s="103" t="s">
        <v>103</v>
      </c>
      <c r="AN53" s="1" t="e">
        <f t="shared" si="0"/>
        <v>#REF!</v>
      </c>
    </row>
    <row r="54" spans="1:40" ht="12.75">
      <c r="A54" s="2"/>
      <c r="B54" s="103"/>
      <c r="C54" s="103"/>
      <c r="D54" s="103"/>
      <c r="E54" s="103"/>
      <c r="F54" s="103"/>
      <c r="G54" s="103"/>
      <c r="H54" s="103"/>
      <c r="I54" s="103"/>
      <c r="J54" s="103"/>
      <c r="K54" s="103"/>
      <c r="L54" s="103"/>
      <c r="M54" s="54"/>
      <c r="O54" s="103" t="s">
        <v>105</v>
      </c>
      <c r="AN54" s="1" t="e">
        <f t="shared" si="0"/>
        <v>#REF!</v>
      </c>
    </row>
    <row r="55" spans="1:40" ht="12.75">
      <c r="A55" s="2"/>
      <c r="B55" s="103"/>
      <c r="C55" s="103"/>
      <c r="D55" s="103"/>
      <c r="E55" s="103"/>
      <c r="F55" s="103"/>
      <c r="G55" s="103"/>
      <c r="H55" s="103"/>
      <c r="I55" s="103"/>
      <c r="J55" s="103"/>
      <c r="K55" s="103"/>
      <c r="L55" s="103"/>
      <c r="M55" s="54"/>
      <c r="O55" s="103" t="s">
        <v>104</v>
      </c>
      <c r="AN55" s="1" t="e">
        <f t="shared" si="0"/>
        <v>#REF!</v>
      </c>
    </row>
    <row r="56" spans="1:40" ht="16.5" customHeight="1" thickBot="1">
      <c r="A56" s="2"/>
      <c r="B56" s="103"/>
      <c r="C56" s="103"/>
      <c r="D56" s="103"/>
      <c r="E56" s="103"/>
      <c r="F56" s="103"/>
      <c r="G56" s="103"/>
      <c r="H56" s="103"/>
      <c r="I56" s="103"/>
      <c r="J56" s="103"/>
      <c r="K56" s="103"/>
      <c r="L56" s="103"/>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103" t="s">
        <v>112</v>
      </c>
      <c r="AN57" s="1" t="e">
        <f>#REF!+1</f>
        <v>#REF!</v>
      </c>
    </row>
    <row r="58" spans="1:40" ht="13.5" thickBot="1">
      <c r="A58" s="2"/>
      <c r="B58" s="103"/>
      <c r="C58" s="103"/>
      <c r="D58" s="103"/>
      <c r="E58" s="103"/>
      <c r="F58" s="103"/>
      <c r="G58" s="103"/>
      <c r="H58" s="103"/>
      <c r="I58" s="103"/>
      <c r="J58" s="103"/>
      <c r="K58" s="103"/>
      <c r="L58" s="103"/>
      <c r="M58" s="54"/>
      <c r="O58" s="103"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51" customHeight="1" thickBot="1">
      <c r="A61" s="10" t="s">
        <v>33</v>
      </c>
      <c r="B61" s="154"/>
      <c r="C61" s="155"/>
      <c r="D61" s="155"/>
      <c r="E61" s="155"/>
      <c r="F61" s="34"/>
      <c r="G61" s="107"/>
      <c r="H61" s="156"/>
      <c r="I61" s="157"/>
      <c r="J61" s="157"/>
      <c r="K61" s="157"/>
      <c r="L61" s="157"/>
      <c r="M61" s="158"/>
      <c r="AN61" s="1" t="e">
        <f>AN59+1</f>
        <v>#REF!</v>
      </c>
    </row>
    <row r="62" spans="1:40" ht="50.25" customHeight="1" thickBot="1">
      <c r="A62" s="10" t="s">
        <v>34</v>
      </c>
      <c r="B62" s="154" t="s">
        <v>181</v>
      </c>
      <c r="C62" s="155"/>
      <c r="D62" s="155"/>
      <c r="E62" s="155"/>
      <c r="F62" s="34"/>
      <c r="G62" s="134" t="s">
        <v>144</v>
      </c>
      <c r="H62" s="156"/>
      <c r="I62" s="157"/>
      <c r="J62" s="157"/>
      <c r="K62" s="157"/>
      <c r="L62" s="157"/>
      <c r="M62" s="158"/>
      <c r="AN62" s="1" t="e">
        <f t="shared" si="0"/>
        <v>#REF!</v>
      </c>
    </row>
    <row r="63" spans="1:40" ht="155.25" customHeight="1" thickBot="1">
      <c r="A63" s="10" t="s">
        <v>41</v>
      </c>
      <c r="B63" s="229" t="s">
        <v>182</v>
      </c>
      <c r="C63" s="230"/>
      <c r="D63" s="230"/>
      <c r="E63" s="230"/>
      <c r="F63" s="34"/>
      <c r="G63" s="134" t="s">
        <v>144</v>
      </c>
      <c r="H63" s="156"/>
      <c r="I63" s="157"/>
      <c r="J63" s="157"/>
      <c r="K63" s="157"/>
      <c r="L63" s="157"/>
      <c r="M63" s="158"/>
      <c r="AN63" s="1" t="e">
        <f>#REF!+1</f>
        <v>#REF!</v>
      </c>
    </row>
    <row r="64" spans="1:40" ht="174" customHeight="1" thickBot="1">
      <c r="A64" s="10" t="s">
        <v>36</v>
      </c>
      <c r="B64" s="229" t="s">
        <v>205</v>
      </c>
      <c r="C64" s="230"/>
      <c r="D64" s="230"/>
      <c r="E64" s="230"/>
      <c r="F64" s="34"/>
      <c r="G64" s="134" t="s">
        <v>144</v>
      </c>
      <c r="H64" s="156"/>
      <c r="I64" s="157"/>
      <c r="J64" s="157"/>
      <c r="K64" s="157"/>
      <c r="L64" s="157"/>
      <c r="M64" s="158"/>
      <c r="AN64" s="1" t="e">
        <f t="shared" si="0"/>
        <v>#REF!</v>
      </c>
    </row>
    <row r="65" spans="1:40" ht="50.25" customHeight="1" thickBot="1">
      <c r="A65" s="10" t="s">
        <v>42</v>
      </c>
      <c r="B65" s="154"/>
      <c r="C65" s="155"/>
      <c r="D65" s="155"/>
      <c r="E65" s="155"/>
      <c r="F65" s="34"/>
      <c r="G65" s="34"/>
      <c r="H65" s="156"/>
      <c r="I65" s="157"/>
      <c r="J65" s="157"/>
      <c r="K65" s="157"/>
      <c r="L65" s="157"/>
      <c r="M65" s="158"/>
      <c r="AN65" s="1" t="e">
        <f>#REF!+1</f>
        <v>#REF!</v>
      </c>
    </row>
    <row r="66" spans="1:40" ht="24.75" customHeight="1">
      <c r="A66" s="103"/>
      <c r="B66" s="171"/>
      <c r="C66" s="171"/>
      <c r="D66" s="171"/>
      <c r="E66" s="171"/>
      <c r="F66" s="171"/>
      <c r="G66" s="171"/>
      <c r="H66" s="171"/>
      <c r="I66" s="171"/>
      <c r="J66" s="171"/>
      <c r="K66" s="171"/>
      <c r="L66" s="171"/>
      <c r="M66" s="171"/>
      <c r="AN66" s="1" t="e">
        <f t="shared" si="0"/>
        <v>#REF!</v>
      </c>
    </row>
    <row r="67" spans="1:40" ht="24.75" customHeight="1" hidden="1">
      <c r="A67" s="103"/>
      <c r="B67" s="171"/>
      <c r="C67" s="171"/>
      <c r="D67" s="171"/>
      <c r="E67" s="171"/>
      <c r="F67" s="171"/>
      <c r="G67" s="171"/>
      <c r="H67" s="171"/>
      <c r="I67" s="171"/>
      <c r="J67" s="171"/>
      <c r="K67" s="171"/>
      <c r="L67" s="171"/>
      <c r="M67" s="171"/>
      <c r="AN67" s="1" t="e">
        <f t="shared" si="0"/>
        <v>#REF!</v>
      </c>
    </row>
    <row r="68" spans="1:40" ht="24.75" customHeight="1" hidden="1">
      <c r="A68" s="103"/>
      <c r="B68" s="171"/>
      <c r="C68" s="171"/>
      <c r="D68" s="171"/>
      <c r="E68" s="171"/>
      <c r="F68" s="171"/>
      <c r="G68" s="171"/>
      <c r="H68" s="171"/>
      <c r="I68" s="171"/>
      <c r="J68" s="171"/>
      <c r="K68" s="171"/>
      <c r="L68" s="171"/>
      <c r="M68" s="171"/>
      <c r="AN68" s="1" t="e">
        <f t="shared" si="0"/>
        <v>#REF!</v>
      </c>
    </row>
    <row r="69" spans="1:13" ht="24.75" customHeight="1" hidden="1">
      <c r="A69" s="103"/>
      <c r="B69" s="171"/>
      <c r="C69" s="171"/>
      <c r="D69" s="171"/>
      <c r="E69" s="171"/>
      <c r="F69" s="171"/>
      <c r="G69" s="171"/>
      <c r="H69" s="171"/>
      <c r="I69" s="171"/>
      <c r="J69" s="171"/>
      <c r="K69" s="171"/>
      <c r="L69" s="171"/>
      <c r="M69" s="171"/>
    </row>
    <row r="70" spans="1:13" ht="24.75" customHeight="1" hidden="1">
      <c r="A70" s="103"/>
      <c r="B70" s="171"/>
      <c r="C70" s="171"/>
      <c r="D70" s="171"/>
      <c r="E70" s="171"/>
      <c r="F70" s="171"/>
      <c r="G70" s="171"/>
      <c r="H70" s="171"/>
      <c r="I70" s="171"/>
      <c r="J70" s="171"/>
      <c r="K70" s="171"/>
      <c r="L70" s="171"/>
      <c r="M70" s="171"/>
    </row>
    <row r="71" spans="1:13" ht="12.75" hidden="1">
      <c r="A71" s="103"/>
      <c r="B71" s="103"/>
      <c r="C71" s="103"/>
      <c r="D71" s="103"/>
      <c r="E71" s="103"/>
      <c r="F71" s="103"/>
      <c r="G71" s="103"/>
      <c r="H71" s="103"/>
      <c r="I71" s="103"/>
      <c r="J71" s="103"/>
      <c r="K71" s="103"/>
      <c r="L71" s="103"/>
      <c r="M71" s="103"/>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3"/>
      <c r="C86" s="103"/>
      <c r="D86" s="103"/>
      <c r="E86" s="103"/>
      <c r="F86" s="170"/>
      <c r="G86" s="170"/>
      <c r="H86" s="170"/>
      <c r="I86" s="11" t="s">
        <v>43</v>
      </c>
      <c r="K86" s="12"/>
    </row>
    <row r="87" spans="2:11" ht="15" hidden="1">
      <c r="B87" s="103"/>
      <c r="C87" s="103"/>
      <c r="D87" s="103"/>
      <c r="E87" s="103"/>
      <c r="F87" s="170"/>
      <c r="G87" s="170"/>
      <c r="H87" s="170"/>
      <c r="I87" s="11" t="s">
        <v>44</v>
      </c>
      <c r="K87" s="12"/>
    </row>
    <row r="88" spans="2:11" ht="15" hidden="1">
      <c r="B88" s="103"/>
      <c r="C88" s="103"/>
      <c r="D88" s="103"/>
      <c r="E88" s="103"/>
      <c r="F88" s="170"/>
      <c r="G88" s="170"/>
      <c r="H88" s="170"/>
      <c r="I88" s="11" t="s">
        <v>45</v>
      </c>
      <c r="K88" s="12"/>
    </row>
    <row r="89" spans="2:11" ht="15" hidden="1">
      <c r="B89" s="103"/>
      <c r="C89" s="103"/>
      <c r="D89" s="103"/>
      <c r="E89" s="103"/>
      <c r="F89" s="170"/>
      <c r="G89" s="170"/>
      <c r="H89" s="170"/>
      <c r="K89" s="12"/>
    </row>
    <row r="90" spans="2:11" ht="15" hidden="1">
      <c r="B90" s="103"/>
      <c r="C90" s="103"/>
      <c r="D90" s="103"/>
      <c r="E90" s="103"/>
      <c r="F90" s="170"/>
      <c r="G90" s="170"/>
      <c r="H90" s="170"/>
      <c r="K90" s="12"/>
    </row>
    <row r="91" spans="2:11" ht="15" hidden="1">
      <c r="B91" s="103"/>
      <c r="C91" s="103"/>
      <c r="D91" s="103"/>
      <c r="E91" s="103"/>
      <c r="K91" s="12"/>
    </row>
    <row r="92" spans="2:11" ht="15" hidden="1">
      <c r="B92" s="103"/>
      <c r="C92" s="103"/>
      <c r="D92" s="103"/>
      <c r="E92" s="103"/>
      <c r="K92" s="12"/>
    </row>
    <row r="93" spans="2:11" ht="15" hidden="1">
      <c r="B93" s="103"/>
      <c r="C93" s="103"/>
      <c r="D93" s="103"/>
      <c r="E93" s="103"/>
      <c r="K93" s="12"/>
    </row>
    <row r="94" spans="2:11" ht="15" hidden="1">
      <c r="B94" s="103"/>
      <c r="C94" s="103"/>
      <c r="D94" s="103"/>
      <c r="E94" s="103"/>
      <c r="K94" s="12"/>
    </row>
    <row r="95" spans="2:11" ht="15" hidden="1">
      <c r="B95" s="103"/>
      <c r="C95" s="103"/>
      <c r="D95" s="103"/>
      <c r="E95" s="103"/>
      <c r="K95" s="12"/>
    </row>
    <row r="96" spans="2:11" ht="15" hidden="1">
      <c r="B96" s="103"/>
      <c r="C96" s="103"/>
      <c r="D96" s="103"/>
      <c r="E96" s="103"/>
      <c r="K96" s="12"/>
    </row>
    <row r="97" spans="2:11" ht="15" hidden="1">
      <c r="B97" s="103"/>
      <c r="C97" s="103"/>
      <c r="D97" s="103"/>
      <c r="E97" s="103"/>
      <c r="K97" s="12"/>
    </row>
    <row r="98" spans="2:11" ht="15" hidden="1">
      <c r="B98" s="103"/>
      <c r="C98" s="103"/>
      <c r="D98" s="103"/>
      <c r="E98" s="103"/>
      <c r="K98" s="12"/>
    </row>
    <row r="99" spans="2:11" ht="15" hidden="1">
      <c r="B99" s="103"/>
      <c r="C99" s="103"/>
      <c r="D99" s="103"/>
      <c r="E99" s="103"/>
      <c r="K99" s="12"/>
    </row>
    <row r="100" spans="2:11" ht="15" hidden="1">
      <c r="B100" s="103"/>
      <c r="C100" s="103"/>
      <c r="D100" s="103"/>
      <c r="E100" s="103"/>
      <c r="K100" s="12"/>
    </row>
    <row r="101" spans="2:11" ht="15" hidden="1">
      <c r="B101" s="103"/>
      <c r="C101" s="103"/>
      <c r="D101" s="103"/>
      <c r="E101" s="103"/>
      <c r="K101" s="12"/>
    </row>
    <row r="102" spans="2:11" ht="15" hidden="1">
      <c r="B102" s="103"/>
      <c r="C102" s="103"/>
      <c r="D102" s="103"/>
      <c r="E102" s="103"/>
      <c r="K102" s="12"/>
    </row>
    <row r="103" spans="2:11" ht="15" hidden="1">
      <c r="B103" s="103"/>
      <c r="C103" s="103"/>
      <c r="D103" s="103"/>
      <c r="E103" s="103"/>
      <c r="K103" s="12"/>
    </row>
    <row r="104" spans="2:11" ht="15" hidden="1">
      <c r="B104" s="103"/>
      <c r="C104" s="103"/>
      <c r="D104" s="103"/>
      <c r="E104" s="103"/>
      <c r="K104" s="12"/>
    </row>
    <row r="105" spans="2:11" ht="15" hidden="1">
      <c r="B105" s="103"/>
      <c r="C105" s="103"/>
      <c r="D105" s="103"/>
      <c r="E105" s="103"/>
      <c r="K105" s="12"/>
    </row>
    <row r="106" spans="2:11" ht="15" hidden="1">
      <c r="B106" s="103"/>
      <c r="C106" s="103"/>
      <c r="D106" s="103"/>
      <c r="E106" s="103"/>
      <c r="K106" s="12"/>
    </row>
    <row r="107" spans="2:11" ht="15" hidden="1">
      <c r="B107" s="103"/>
      <c r="C107" s="103"/>
      <c r="D107" s="103"/>
      <c r="E107" s="103"/>
      <c r="K107" s="12"/>
    </row>
    <row r="108" spans="2:11" ht="15" hidden="1">
      <c r="B108" s="103"/>
      <c r="C108" s="103"/>
      <c r="D108" s="103"/>
      <c r="E108" s="103"/>
      <c r="K108" s="12"/>
    </row>
    <row r="109" spans="2:11" ht="15" hidden="1">
      <c r="B109" s="103"/>
      <c r="C109" s="103"/>
      <c r="D109" s="103"/>
      <c r="E109" s="103"/>
      <c r="K109" s="12"/>
    </row>
    <row r="110" spans="2:11" ht="15" hidden="1">
      <c r="B110" s="103"/>
      <c r="C110" s="103"/>
      <c r="D110" s="103"/>
      <c r="E110" s="103"/>
      <c r="K110" s="12"/>
    </row>
    <row r="111" spans="2:11" ht="15" hidden="1">
      <c r="B111" s="103"/>
      <c r="C111" s="103"/>
      <c r="D111" s="103"/>
      <c r="E111" s="103"/>
      <c r="K111" s="12"/>
    </row>
    <row r="112" spans="2:11" ht="15" hidden="1">
      <c r="B112" s="103"/>
      <c r="C112" s="103"/>
      <c r="D112" s="103"/>
      <c r="E112" s="103"/>
      <c r="K112" s="12"/>
    </row>
    <row r="113" spans="2:11" ht="15" hidden="1">
      <c r="B113" s="103"/>
      <c r="C113" s="103"/>
      <c r="D113" s="103"/>
      <c r="E113" s="103"/>
      <c r="K113" s="12"/>
    </row>
    <row r="114" spans="2:11" ht="15" hidden="1">
      <c r="B114" s="103"/>
      <c r="C114" s="103"/>
      <c r="D114" s="103"/>
      <c r="E114" s="103"/>
      <c r="K114" s="12"/>
    </row>
    <row r="115" spans="2:11" ht="15" hidden="1">
      <c r="B115" s="103"/>
      <c r="C115" s="103"/>
      <c r="D115" s="103"/>
      <c r="E115" s="103"/>
      <c r="K115" s="12"/>
    </row>
    <row r="116" spans="2:11" ht="15" hidden="1">
      <c r="B116" s="103"/>
      <c r="C116" s="103"/>
      <c r="D116" s="103"/>
      <c r="E116" s="103"/>
      <c r="K116" s="12"/>
    </row>
    <row r="117" spans="2:11" ht="15" hidden="1">
      <c r="B117" s="103"/>
      <c r="C117" s="103"/>
      <c r="D117" s="103"/>
      <c r="E117" s="103"/>
      <c r="K117" s="12"/>
    </row>
    <row r="118" spans="2:11" ht="15" hidden="1">
      <c r="B118" s="103"/>
      <c r="C118" s="103"/>
      <c r="D118" s="103"/>
      <c r="E118" s="103"/>
      <c r="K118" s="12"/>
    </row>
    <row r="119" spans="2:11" ht="15" hidden="1">
      <c r="B119" s="103"/>
      <c r="C119" s="103"/>
      <c r="D119" s="103"/>
      <c r="E119" s="103"/>
      <c r="K119" s="12"/>
    </row>
    <row r="120" spans="2:11" ht="15" hidden="1">
      <c r="B120" s="103"/>
      <c r="C120" s="103"/>
      <c r="D120" s="103"/>
      <c r="E120" s="103"/>
      <c r="K120" s="12"/>
    </row>
    <row r="121" spans="2:11" ht="15" hidden="1">
      <c r="B121" s="103"/>
      <c r="C121" s="103"/>
      <c r="D121" s="103"/>
      <c r="E121" s="103"/>
      <c r="K121" s="12"/>
    </row>
    <row r="122" spans="2:11" ht="15" hidden="1">
      <c r="B122" s="103"/>
      <c r="C122" s="103"/>
      <c r="D122" s="103"/>
      <c r="E122" s="103"/>
      <c r="K122" s="12"/>
    </row>
    <row r="123" spans="2:11" ht="15" hidden="1">
      <c r="B123" s="103"/>
      <c r="C123" s="103"/>
      <c r="D123" s="103"/>
      <c r="E123" s="103"/>
      <c r="K123" s="12"/>
    </row>
    <row r="124" spans="2:5" ht="12.75" hidden="1">
      <c r="B124" s="103"/>
      <c r="C124" s="103"/>
      <c r="D124" s="103"/>
      <c r="E124" s="103"/>
    </row>
    <row r="125" spans="2:5" ht="12.75" hidden="1">
      <c r="B125" s="103"/>
      <c r="C125" s="103"/>
      <c r="D125" s="103"/>
      <c r="E125" s="103"/>
    </row>
    <row r="126" spans="2:5" ht="12.75" hidden="1">
      <c r="B126" s="103"/>
      <c r="C126" s="103"/>
      <c r="D126" s="103"/>
      <c r="E126" s="103"/>
    </row>
    <row r="127" spans="2:5" ht="12.75" hidden="1">
      <c r="B127" s="103"/>
      <c r="C127" s="103"/>
      <c r="D127" s="103"/>
      <c r="E127" s="103"/>
    </row>
    <row r="128" spans="2:5" ht="12.75" hidden="1">
      <c r="B128" s="103"/>
      <c r="C128" s="103"/>
      <c r="D128" s="103"/>
      <c r="E128" s="103"/>
    </row>
    <row r="129" spans="2:5" ht="12.75" hidden="1">
      <c r="B129" s="103"/>
      <c r="C129" s="103"/>
      <c r="D129" s="103"/>
      <c r="E129" s="103"/>
    </row>
    <row r="130" spans="2:5" ht="12.75" hidden="1">
      <c r="B130" s="103"/>
      <c r="C130" s="103"/>
      <c r="D130" s="103"/>
      <c r="E130" s="103"/>
    </row>
    <row r="131" spans="2:5" ht="12.75" hidden="1">
      <c r="B131" s="103"/>
      <c r="C131" s="103"/>
      <c r="D131" s="103"/>
      <c r="E131" s="103"/>
    </row>
    <row r="132" spans="2:5" ht="12.75" hidden="1">
      <c r="B132" s="103"/>
      <c r="C132" s="103"/>
      <c r="D132" s="103"/>
      <c r="E132" s="103"/>
    </row>
    <row r="133" spans="2:5" ht="12.75" hidden="1">
      <c r="B133" s="103"/>
      <c r="C133" s="103"/>
      <c r="D133" s="103"/>
      <c r="E133" s="103"/>
    </row>
    <row r="134" spans="2:5" ht="12.75" hidden="1">
      <c r="B134" s="103"/>
      <c r="C134" s="103"/>
      <c r="D134" s="103"/>
      <c r="E134" s="103"/>
    </row>
    <row r="135" spans="2:5" ht="12.75" hidden="1">
      <c r="B135" s="103"/>
      <c r="C135" s="103"/>
      <c r="D135" s="103"/>
      <c r="E135" s="103"/>
    </row>
    <row r="136" spans="2:5" ht="12.75" hidden="1">
      <c r="B136" s="103"/>
      <c r="C136" s="103"/>
      <c r="D136" s="103"/>
      <c r="E136" s="103"/>
    </row>
    <row r="137" spans="2:5" ht="12.75" hidden="1">
      <c r="B137" s="103"/>
      <c r="C137" s="103"/>
      <c r="D137" s="103"/>
      <c r="E137" s="103"/>
    </row>
    <row r="138" spans="2:5" ht="12.75" hidden="1">
      <c r="B138" s="103"/>
      <c r="C138" s="103"/>
      <c r="D138" s="103"/>
      <c r="E138" s="103"/>
    </row>
    <row r="139" spans="2:5" ht="12.75" hidden="1">
      <c r="B139" s="103"/>
      <c r="C139" s="103"/>
      <c r="D139" s="103"/>
      <c r="E139" s="103"/>
    </row>
    <row r="140" spans="2:5" ht="12.75" hidden="1">
      <c r="B140" s="103"/>
      <c r="C140" s="103"/>
      <c r="D140" s="103"/>
      <c r="E140" s="103"/>
    </row>
    <row r="141" spans="2:5" ht="12.75" hidden="1">
      <c r="B141" s="103"/>
      <c r="C141" s="103"/>
      <c r="D141" s="103"/>
      <c r="E141" s="103"/>
    </row>
    <row r="142" spans="2:5" ht="12.75" hidden="1">
      <c r="B142" s="103"/>
      <c r="C142" s="103"/>
      <c r="D142" s="103"/>
      <c r="E142" s="103"/>
    </row>
    <row r="143" spans="2:5" ht="12.75" hidden="1">
      <c r="B143" s="103"/>
      <c r="C143" s="103"/>
      <c r="D143" s="103"/>
      <c r="E143" s="103"/>
    </row>
    <row r="144" spans="2:5" ht="12.75" hidden="1">
      <c r="B144" s="103"/>
      <c r="C144" s="103"/>
      <c r="D144" s="103"/>
      <c r="E144" s="103"/>
    </row>
    <row r="145" spans="2:5" ht="12.75" hidden="1">
      <c r="B145" s="103"/>
      <c r="C145" s="103"/>
      <c r="D145" s="103"/>
      <c r="E145" s="103"/>
    </row>
    <row r="146" spans="2:5" ht="12.75" hidden="1">
      <c r="B146" s="103"/>
      <c r="C146" s="103"/>
      <c r="D146" s="103"/>
      <c r="E146" s="103"/>
    </row>
    <row r="147" spans="2:5" ht="12.75" hidden="1">
      <c r="B147" s="103"/>
      <c r="C147" s="103"/>
      <c r="D147" s="103"/>
      <c r="E147" s="103"/>
    </row>
    <row r="148" spans="2:5" ht="12.75" hidden="1">
      <c r="B148" s="103"/>
      <c r="C148" s="103"/>
      <c r="D148" s="103"/>
      <c r="E148" s="103"/>
    </row>
    <row r="149" spans="2:5" ht="12.75" hidden="1">
      <c r="B149" s="103"/>
      <c r="C149" s="103"/>
      <c r="D149" s="103"/>
      <c r="E149" s="10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6">
    <cfRule type="cellIs" priority="34" dxfId="2" operator="between">
      <formula>$L$31</formula>
      <formula>$M$31</formula>
    </cfRule>
    <cfRule type="cellIs" priority="35" dxfId="1" operator="between">
      <formula>$L$30</formula>
      <formula>$M$30</formula>
    </cfRule>
    <cfRule type="cellIs" priority="36" dxfId="0" operator="between">
      <formula>#REF!</formula>
      <formula>$M$29</formula>
    </cfRule>
  </conditionalFormatting>
  <conditionalFormatting sqref="H36">
    <cfRule type="cellIs" priority="31" dxfId="2" operator="between">
      <formula>$K$34</formula>
      <formula>$L$34</formula>
    </cfRule>
    <cfRule type="cellIs" priority="32" dxfId="1" operator="between">
      <formula>$K$32</formula>
      <formula>$L$32</formula>
    </cfRule>
    <cfRule type="cellIs" priority="33" dxfId="0" operator="between">
      <formula>$K$30</formula>
      <formula>$L$30</formula>
    </cfRule>
  </conditionalFormatting>
  <conditionalFormatting sqref="H36">
    <cfRule type="cellIs" priority="28" dxfId="2" operator="between">
      <formula>$K$34</formula>
      <formula>$L$34</formula>
    </cfRule>
    <cfRule type="cellIs" priority="29" dxfId="1" operator="between">
      <formula>$K$32</formula>
      <formula>$L$32</formula>
    </cfRule>
    <cfRule type="cellIs" priority="30"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2019-01-24T18:58:17Z</dcterms:modified>
  <cp:category/>
  <cp:version/>
  <cp:contentType/>
  <cp:contentStatus/>
</cp:coreProperties>
</file>